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08決算関係\３０年度決算\02_普通会計\13_個表\"/>
    </mc:Choice>
  </mc:AlternateContent>
  <xr:revisionPtr revIDLastSave="0" documentId="8_{9B524FCF-5E7B-4C14-8C83-4BBAC59D16E6}" xr6:coauthVersionLast="36" xr6:coauthVersionMax="36" xr10:uidLastSave="{00000000-0000-0000-0000-000000000000}"/>
  <workbookProtection lockStructure="1"/>
  <bookViews>
    <workbookView xWindow="135" yWindow="225" windowWidth="8220" windowHeight="7725" xr2:uid="{00000000-000D-0000-FFFF-FFFF00000000}"/>
  </bookViews>
  <sheets>
    <sheet name="41" sheetId="11" r:id="rId1"/>
    <sheet name="42" sheetId="12" r:id="rId2"/>
    <sheet name="43" sheetId="13" r:id="rId3"/>
    <sheet name="44" sheetId="14" r:id="rId4"/>
    <sheet name="45" sheetId="15" r:id="rId5"/>
    <sheet name="46" sheetId="16" r:id="rId6"/>
    <sheet name="47" sheetId="17" r:id="rId7"/>
    <sheet name="48" sheetId="18" r:id="rId8"/>
    <sheet name="50" sheetId="19" r:id="rId9"/>
    <sheet name="51" sheetId="20" r:id="rId10"/>
    <sheet name="52" sheetId="21" r:id="rId11"/>
    <sheet name="53" sheetId="22" r:id="rId12"/>
    <sheet name="56" sheetId="23" r:id="rId13"/>
    <sheet name="57" sheetId="24" r:id="rId14"/>
    <sheet name="60" sheetId="25" r:id="rId15"/>
  </sheets>
  <calcPr calcId="191029"/>
</workbook>
</file>

<file path=xl/calcChain.xml><?xml version="1.0" encoding="utf-8"?>
<calcChain xmlns="http://schemas.openxmlformats.org/spreadsheetml/2006/main">
  <c r="AD35" i="25" l="1"/>
  <c r="AD34" i="25"/>
  <c r="AD33" i="25"/>
  <c r="AD32" i="25"/>
  <c r="AC31" i="25"/>
  <c r="AB31" i="25"/>
  <c r="AA31" i="25"/>
  <c r="Z31" i="25"/>
  <c r="Y31" i="25"/>
  <c r="X31" i="25"/>
  <c r="W31" i="25"/>
  <c r="AD31" i="25" s="1"/>
  <c r="AD29" i="25"/>
  <c r="AD28" i="25"/>
  <c r="AD27" i="25"/>
  <c r="AD26" i="25"/>
  <c r="AC25" i="25"/>
  <c r="AB25" i="25"/>
  <c r="AA25" i="25"/>
  <c r="Z25" i="25"/>
  <c r="Y25" i="25"/>
  <c r="X25" i="25"/>
  <c r="W25" i="25"/>
  <c r="AD25" i="25" s="1"/>
  <c r="AA23" i="25"/>
  <c r="W23" i="25"/>
  <c r="AD22" i="25"/>
  <c r="AC21" i="25"/>
  <c r="AC23" i="25" s="1"/>
  <c r="AB21" i="25"/>
  <c r="AB23" i="25" s="1"/>
  <c r="AA21" i="25"/>
  <c r="Z21" i="25"/>
  <c r="Z23" i="25" s="1"/>
  <c r="Y21" i="25"/>
  <c r="Y23" i="25" s="1"/>
  <c r="X21" i="25"/>
  <c r="X23" i="25" s="1"/>
  <c r="W21" i="25"/>
  <c r="AD21" i="25" s="1"/>
  <c r="AC20" i="25"/>
  <c r="AB20" i="25"/>
  <c r="AA20" i="25"/>
  <c r="Z20" i="25"/>
  <c r="Y20" i="25"/>
  <c r="X20" i="25"/>
  <c r="W20" i="25"/>
  <c r="AD20" i="25" s="1"/>
  <c r="AD19" i="25"/>
  <c r="AD18" i="25"/>
  <c r="AD17" i="25"/>
  <c r="AD16" i="25"/>
  <c r="AD23" i="25" l="1"/>
  <c r="V45" i="24" l="1"/>
  <c r="V40" i="24"/>
  <c r="V36" i="24"/>
  <c r="V35" i="24"/>
  <c r="V32" i="24"/>
  <c r="V28" i="24"/>
  <c r="AR26" i="24"/>
  <c r="AR33" i="24" s="1"/>
  <c r="AR25" i="24"/>
  <c r="AR24" i="24"/>
  <c r="V23" i="24"/>
  <c r="V18" i="24"/>
  <c r="V22" i="24" s="1"/>
  <c r="AR17" i="24"/>
  <c r="V13" i="24"/>
  <c r="AR12" i="24"/>
  <c r="V39" i="24" l="1"/>
  <c r="V33" i="24"/>
  <c r="X53" i="23" l="1"/>
  <c r="X60" i="23" s="1"/>
  <c r="X43" i="23"/>
  <c r="X39" i="23"/>
  <c r="X35" i="23"/>
  <c r="X30" i="23"/>
  <c r="X34" i="23" s="1"/>
  <c r="X44" i="23" s="1"/>
  <c r="X25" i="23"/>
  <c r="X21" i="23"/>
  <c r="X18" i="23"/>
  <c r="X26" i="23" s="1"/>
  <c r="X45" i="23" s="1"/>
  <c r="X52" i="23" s="1"/>
  <c r="X14" i="23"/>
  <c r="X48" i="23" s="1"/>
  <c r="X49" i="23" l="1"/>
  <c r="X57" i="22" l="1"/>
  <c r="X46" i="22"/>
  <c r="X53" i="22" s="1"/>
  <c r="X33" i="22"/>
  <c r="X28" i="22"/>
  <c r="X44" i="22" s="1"/>
  <c r="X24" i="22"/>
  <c r="X16" i="22"/>
  <c r="X43" i="22" s="1"/>
  <c r="X38" i="22" l="1"/>
  <c r="X42" i="22" s="1"/>
  <c r="X45" i="22" s="1"/>
  <c r="X39" i="22" l="1"/>
  <c r="T47" i="21" l="1"/>
  <c r="AN44" i="21"/>
  <c r="T42" i="21"/>
  <c r="AN39" i="21"/>
  <c r="BH33" i="21"/>
  <c r="T27" i="21"/>
  <c r="AN26" i="21"/>
  <c r="AN22" i="21"/>
  <c r="AN35" i="21" s="1"/>
  <c r="BH21" i="21"/>
  <c r="BH28" i="21" s="1"/>
  <c r="T19" i="21"/>
  <c r="T17" i="21" s="1"/>
  <c r="T16" i="21" s="1"/>
  <c r="T41" i="21" s="1"/>
  <c r="AN36" i="21" s="1"/>
  <c r="BH15" i="21" s="1"/>
  <c r="BH18" i="21"/>
  <c r="BH17" i="21"/>
  <c r="BH16" i="21"/>
  <c r="BH13" i="21"/>
  <c r="BH14" i="21" l="1"/>
  <c r="BH19" i="21" s="1"/>
  <c r="BH20" i="21"/>
  <c r="N37" i="20" l="1"/>
  <c r="K37" i="20"/>
  <c r="P28" i="20"/>
  <c r="O28" i="20"/>
  <c r="N28" i="20"/>
  <c r="M28" i="20"/>
  <c r="L28" i="20"/>
  <c r="K28" i="20"/>
  <c r="J28" i="20"/>
  <c r="I28" i="20"/>
  <c r="H28" i="20"/>
  <c r="G28" i="20"/>
  <c r="G27" i="20"/>
  <c r="P26" i="20"/>
  <c r="O26" i="20"/>
  <c r="N26" i="20"/>
  <c r="M26" i="20"/>
  <c r="L26" i="20"/>
  <c r="K26" i="20"/>
  <c r="J26" i="20"/>
  <c r="I26" i="20"/>
  <c r="H26" i="20"/>
  <c r="G25" i="20"/>
  <c r="G24" i="20"/>
  <c r="G26" i="20" s="1"/>
  <c r="P23" i="20"/>
  <c r="O23" i="20"/>
  <c r="N23" i="20"/>
  <c r="M23" i="20"/>
  <c r="L23" i="20"/>
  <c r="K23" i="20"/>
  <c r="J23" i="20"/>
  <c r="I23" i="20"/>
  <c r="H23" i="20"/>
  <c r="G22" i="20"/>
  <c r="G23" i="20" s="1"/>
  <c r="G21" i="20"/>
  <c r="P20" i="20"/>
  <c r="O20" i="20"/>
  <c r="N20" i="20"/>
  <c r="M20" i="20"/>
  <c r="L20" i="20"/>
  <c r="K20" i="20"/>
  <c r="J20" i="20"/>
  <c r="I20" i="20"/>
  <c r="H20" i="20"/>
  <c r="G19" i="20"/>
  <c r="G20" i="20" s="1"/>
  <c r="G18" i="20"/>
  <c r="P17" i="20"/>
  <c r="O17" i="20"/>
  <c r="N17" i="20"/>
  <c r="M17" i="20"/>
  <c r="L17" i="20"/>
  <c r="K17" i="20"/>
  <c r="J17" i="20"/>
  <c r="I17" i="20"/>
  <c r="H17" i="20"/>
  <c r="G16" i="20"/>
  <c r="G15" i="20"/>
  <c r="G17" i="20" s="1"/>
  <c r="L72" i="19" l="1"/>
  <c r="K72" i="19"/>
  <c r="M72" i="19" s="1"/>
  <c r="J72" i="19"/>
  <c r="H72" i="19"/>
  <c r="G72" i="19"/>
  <c r="I72" i="19" s="1"/>
  <c r="F72" i="19"/>
  <c r="E72" i="19"/>
  <c r="B72" i="19"/>
  <c r="M71" i="19"/>
  <c r="I71" i="19"/>
  <c r="B71" i="19"/>
  <c r="M70" i="19"/>
  <c r="I70" i="19"/>
  <c r="B70" i="19"/>
  <c r="M69" i="19"/>
  <c r="I69" i="19"/>
  <c r="B69" i="19"/>
  <c r="M68" i="19"/>
  <c r="I68" i="19"/>
  <c r="B68" i="19"/>
  <c r="M67" i="19"/>
  <c r="I67" i="19"/>
  <c r="B67" i="19"/>
  <c r="N61" i="19"/>
  <c r="M61" i="19"/>
  <c r="L61" i="19"/>
  <c r="K61" i="19"/>
  <c r="J61" i="19"/>
  <c r="I61" i="19"/>
  <c r="H61" i="19" s="1"/>
  <c r="F61" i="19"/>
  <c r="E61" i="19"/>
  <c r="B61" i="19"/>
  <c r="H60" i="19"/>
  <c r="O60" i="19" s="1"/>
  <c r="B60" i="19"/>
  <c r="H59" i="19"/>
  <c r="O59" i="19" s="1"/>
  <c r="B59" i="19"/>
  <c r="H58" i="19"/>
  <c r="O58" i="19" s="1"/>
  <c r="B58" i="19"/>
  <c r="H57" i="19"/>
  <c r="O57" i="19" s="1"/>
  <c r="B57" i="19"/>
  <c r="H56" i="19"/>
  <c r="O56" i="19" s="1"/>
  <c r="O61" i="19" s="1"/>
  <c r="B56" i="19"/>
  <c r="L50" i="19"/>
  <c r="I50" i="19"/>
  <c r="H50" i="19"/>
  <c r="G50" i="19"/>
  <c r="F50" i="19"/>
  <c r="E50" i="19"/>
  <c r="B50" i="19"/>
  <c r="B49" i="19"/>
  <c r="J48" i="19"/>
  <c r="B48" i="19"/>
  <c r="B47" i="19"/>
  <c r="B46" i="19"/>
  <c r="B45" i="19"/>
  <c r="N39" i="19"/>
  <c r="L39" i="19" s="1"/>
  <c r="M39" i="19"/>
  <c r="K39" i="19"/>
  <c r="J39" i="19"/>
  <c r="I39" i="19"/>
  <c r="H39" i="19"/>
  <c r="G39" i="19"/>
  <c r="F39" i="19"/>
  <c r="E39" i="19" s="1"/>
  <c r="B39" i="19"/>
  <c r="L38" i="19"/>
  <c r="E38" i="19"/>
  <c r="B38" i="19"/>
  <c r="L37" i="19"/>
  <c r="E37" i="19"/>
  <c r="B37" i="19"/>
  <c r="L36" i="19"/>
  <c r="E36" i="19"/>
  <c r="B36" i="19"/>
  <c r="L35" i="19"/>
  <c r="E35" i="19"/>
  <c r="B35" i="19"/>
  <c r="L34" i="19"/>
  <c r="E34" i="19"/>
  <c r="B34" i="19"/>
  <c r="L28" i="19"/>
  <c r="K28" i="19"/>
  <c r="J28" i="19"/>
  <c r="I28" i="19"/>
  <c r="H28" i="19"/>
  <c r="G28" i="19"/>
  <c r="B28" i="19"/>
  <c r="F27" i="19"/>
  <c r="J49" i="19" s="1"/>
  <c r="B27" i="19"/>
  <c r="F26" i="19"/>
  <c r="E26" i="19"/>
  <c r="M48" i="19" s="1"/>
  <c r="N48" i="19" s="1"/>
  <c r="B26" i="19"/>
  <c r="F25" i="19"/>
  <c r="J47" i="19" s="1"/>
  <c r="B25" i="19"/>
  <c r="F24" i="19"/>
  <c r="F28" i="19" s="1"/>
  <c r="B24" i="19"/>
  <c r="F23" i="19"/>
  <c r="J45" i="19" s="1"/>
  <c r="B23" i="19"/>
  <c r="N17" i="19"/>
  <c r="M17" i="19"/>
  <c r="L17" i="19"/>
  <c r="K17" i="19"/>
  <c r="J17" i="19"/>
  <c r="I17" i="19"/>
  <c r="H17" i="19"/>
  <c r="G17" i="19"/>
  <c r="F17" i="19"/>
  <c r="E17" i="19"/>
  <c r="E28" i="19" s="1"/>
  <c r="I16" i="19"/>
  <c r="E27" i="19" s="1"/>
  <c r="I15" i="19"/>
  <c r="I14" i="19"/>
  <c r="E25" i="19" s="1"/>
  <c r="I13" i="19"/>
  <c r="E24" i="19" s="1"/>
  <c r="I12" i="19"/>
  <c r="E23" i="19" s="1"/>
  <c r="K45" i="19" l="1"/>
  <c r="M45" i="19"/>
  <c r="K49" i="19"/>
  <c r="M49" i="19"/>
  <c r="N49" i="19" s="1"/>
  <c r="K47" i="19"/>
  <c r="M47" i="19"/>
  <c r="N47" i="19" s="1"/>
  <c r="J50" i="19"/>
  <c r="G59" i="19"/>
  <c r="O48" i="19"/>
  <c r="J46" i="19"/>
  <c r="K46" i="19" s="1"/>
  <c r="K48" i="19"/>
  <c r="O47" i="19" l="1"/>
  <c r="G58" i="19"/>
  <c r="O49" i="19"/>
  <c r="G60" i="19"/>
  <c r="M46" i="19"/>
  <c r="N46" i="19" s="1"/>
  <c r="N45" i="19"/>
  <c r="M50" i="19"/>
  <c r="K50" i="19"/>
  <c r="G56" i="19" l="1"/>
  <c r="G61" i="19" s="1"/>
  <c r="O45" i="19"/>
  <c r="N50" i="19"/>
  <c r="G57" i="19"/>
  <c r="O46" i="19"/>
  <c r="O50" i="19" l="1"/>
  <c r="AR32" i="18" l="1"/>
  <c r="V29" i="18"/>
  <c r="AR28" i="18"/>
  <c r="AR20" i="18" s="1"/>
  <c r="V25" i="18"/>
  <c r="V33" i="18" s="1"/>
  <c r="V19" i="18" s="1"/>
  <c r="AR24" i="18"/>
  <c r="AR19" i="18"/>
  <c r="BN18" i="18" s="1"/>
  <c r="AR18" i="18"/>
  <c r="BN17" i="18" s="1"/>
  <c r="AR17" i="18"/>
  <c r="BN16" i="18" s="1"/>
  <c r="V17" i="18"/>
  <c r="AR16" i="18"/>
  <c r="BN15" i="18"/>
  <c r="V21" i="18" l="1"/>
  <c r="V23" i="18" s="1"/>
  <c r="BN19" i="18"/>
  <c r="V20" i="18" s="1"/>
  <c r="W42" i="17" l="1"/>
  <c r="AA40" i="17"/>
  <c r="Z40" i="17"/>
  <c r="W40" i="17" s="1"/>
  <c r="Y40" i="17"/>
  <c r="X40" i="17"/>
  <c r="AA39" i="17"/>
  <c r="Z39" i="17"/>
  <c r="Y39" i="17"/>
  <c r="X39" i="17"/>
  <c r="W39" i="17"/>
  <c r="AA38" i="17"/>
  <c r="Z38" i="17"/>
  <c r="Y38" i="17"/>
  <c r="X38" i="17"/>
  <c r="W38" i="17" s="1"/>
  <c r="AA36" i="17"/>
  <c r="Z36" i="17"/>
  <c r="W36" i="17" s="1"/>
  <c r="Y36" i="17"/>
  <c r="X36" i="17"/>
  <c r="AA35" i="17"/>
  <c r="W35" i="17" s="1"/>
  <c r="Z35" i="17"/>
  <c r="Y35" i="17"/>
  <c r="X35" i="17"/>
  <c r="AA34" i="17"/>
  <c r="Z34" i="17"/>
  <c r="Y34" i="17"/>
  <c r="X34" i="17"/>
  <c r="W34" i="17" s="1"/>
  <c r="AA33" i="17"/>
  <c r="Z33" i="17"/>
  <c r="Y33" i="17"/>
  <c r="W33" i="17" s="1"/>
  <c r="X33" i="17"/>
  <c r="AA32" i="17"/>
  <c r="Z32" i="17"/>
  <c r="W32" i="17" s="1"/>
  <c r="Y32" i="17"/>
  <c r="X32" i="17"/>
  <c r="W30" i="17"/>
  <c r="W29" i="17"/>
  <c r="W28" i="17"/>
  <c r="AA27" i="17"/>
  <c r="AA31" i="17" s="1"/>
  <c r="Z27" i="17"/>
  <c r="Z31" i="17" s="1"/>
  <c r="Y27" i="17"/>
  <c r="Y31" i="17" s="1"/>
  <c r="X27" i="17"/>
  <c r="X31" i="17" s="1"/>
  <c r="W27" i="17"/>
  <c r="W26" i="17"/>
  <c r="W25" i="17"/>
  <c r="W24" i="17"/>
  <c r="W23" i="17"/>
  <c r="W22" i="17"/>
  <c r="W20" i="17"/>
  <c r="W19" i="17"/>
  <c r="W18" i="17"/>
  <c r="AA17" i="17"/>
  <c r="AA37" i="17" s="1"/>
  <c r="Z17" i="17"/>
  <c r="Z37" i="17" s="1"/>
  <c r="Y17" i="17"/>
  <c r="Y21" i="17" s="1"/>
  <c r="X17" i="17"/>
  <c r="X37" i="17" s="1"/>
  <c r="W16" i="17"/>
  <c r="W15" i="17"/>
  <c r="W14" i="17"/>
  <c r="W13" i="17"/>
  <c r="W12" i="17"/>
  <c r="Y41" i="17" l="1"/>
  <c r="W31" i="17"/>
  <c r="Z21" i="17"/>
  <c r="Z41" i="17" s="1"/>
  <c r="Y37" i="17"/>
  <c r="W37" i="17" s="1"/>
  <c r="W17" i="17"/>
  <c r="AA21" i="17"/>
  <c r="AA41" i="17" s="1"/>
  <c r="X21" i="17"/>
  <c r="X41" i="17" l="1"/>
  <c r="W41" i="17" s="1"/>
  <c r="W21" i="17"/>
  <c r="X33" i="16" l="1"/>
  <c r="AB33" i="16" s="1"/>
  <c r="X32" i="16"/>
  <c r="AB32" i="16" s="1"/>
  <c r="X31" i="16"/>
  <c r="AB31" i="16" s="1"/>
  <c r="X30" i="16"/>
  <c r="AB30" i="16" s="1"/>
  <c r="X29" i="16"/>
  <c r="AB29" i="16" s="1"/>
  <c r="X28" i="16"/>
  <c r="AB28" i="16" s="1"/>
  <c r="X27" i="16"/>
  <c r="AB27" i="16" s="1"/>
  <c r="X26" i="16"/>
  <c r="AB26" i="16" s="1"/>
  <c r="X25" i="16"/>
  <c r="AB25" i="16" s="1"/>
  <c r="X24" i="16"/>
  <c r="AB24" i="16" s="1"/>
  <c r="AA23" i="16"/>
  <c r="Z23" i="16"/>
  <c r="Y23" i="16"/>
  <c r="W23" i="16"/>
  <c r="V23" i="16"/>
  <c r="U23" i="16"/>
  <c r="T23" i="16"/>
  <c r="S23" i="16"/>
  <c r="X23" i="16" s="1"/>
  <c r="AB23" i="16" s="1"/>
  <c r="X22" i="16"/>
  <c r="AB22" i="16" s="1"/>
  <c r="X21" i="16"/>
  <c r="AB21" i="16" s="1"/>
  <c r="X20" i="16"/>
  <c r="AB20" i="16" s="1"/>
  <c r="X19" i="16"/>
  <c r="AB19" i="16" s="1"/>
  <c r="X18" i="16"/>
  <c r="AB18" i="16" s="1"/>
  <c r="X17" i="16"/>
  <c r="AB17" i="16" s="1"/>
  <c r="X16" i="16"/>
  <c r="AB16" i="16" s="1"/>
  <c r="X15" i="16"/>
  <c r="AB15" i="16" s="1"/>
  <c r="X14" i="16"/>
  <c r="AB14" i="16" s="1"/>
  <c r="X13" i="16"/>
  <c r="AB13" i="16" s="1"/>
  <c r="X12" i="16"/>
  <c r="AB12" i="16" s="1"/>
  <c r="X11" i="16"/>
  <c r="AB11" i="16" s="1"/>
  <c r="X32" i="15" l="1"/>
  <c r="Y32" i="15" s="1"/>
  <c r="X25" i="15"/>
  <c r="X24" i="15"/>
  <c r="X31" i="15" s="1"/>
  <c r="Y29" i="15" l="1"/>
  <c r="Y23" i="15"/>
  <c r="Y19" i="15"/>
  <c r="Y15" i="15"/>
  <c r="Y28" i="15"/>
  <c r="Y14" i="15"/>
  <c r="Y22" i="15"/>
  <c r="Y27" i="15"/>
  <c r="Y21" i="15"/>
  <c r="Y17" i="15"/>
  <c r="Y13" i="15"/>
  <c r="Y30" i="15"/>
  <c r="Y26" i="15"/>
  <c r="Y20" i="15"/>
  <c r="Y16" i="15"/>
  <c r="Y12" i="15"/>
  <c r="Y18" i="15"/>
  <c r="Y25" i="15"/>
  <c r="Y24" i="15"/>
  <c r="AG26" i="14" l="1"/>
  <c r="AF26" i="14"/>
  <c r="AE26" i="14"/>
  <c r="AD26" i="14" s="1"/>
  <c r="AH26" i="14" s="1"/>
  <c r="AH25" i="14"/>
  <c r="AD25" i="14"/>
  <c r="AC25" i="14"/>
  <c r="AD23" i="14"/>
  <c r="AC23" i="14"/>
  <c r="AH23" i="14" s="1"/>
  <c r="AD22" i="14"/>
  <c r="AC22" i="14"/>
  <c r="AH22" i="14" s="1"/>
  <c r="AH21" i="14"/>
  <c r="AD21" i="14"/>
  <c r="AC21" i="14"/>
  <c r="AG20" i="14"/>
  <c r="AD20" i="14" s="1"/>
  <c r="AF20" i="14"/>
  <c r="AE20" i="14"/>
  <c r="AB20" i="14"/>
  <c r="AA20" i="14"/>
  <c r="Z20" i="14"/>
  <c r="Y20" i="14"/>
  <c r="AC20" i="14" s="1"/>
  <c r="AH20" i="14" s="1"/>
  <c r="X20" i="14"/>
  <c r="AD19" i="14"/>
  <c r="AC19" i="14"/>
  <c r="AH19" i="14" s="1"/>
  <c r="AD18" i="14"/>
  <c r="AC18" i="14"/>
  <c r="AH18" i="14" s="1"/>
  <c r="AH17" i="14"/>
  <c r="AD17" i="14"/>
  <c r="AC17" i="14"/>
  <c r="AG16" i="14"/>
  <c r="AD16" i="14" s="1"/>
  <c r="AF16" i="14"/>
  <c r="AF24" i="14" s="1"/>
  <c r="AE16" i="14"/>
  <c r="AE24" i="14" s="1"/>
  <c r="AB16" i="14"/>
  <c r="AB24" i="14" s="1"/>
  <c r="AB26" i="14" s="1"/>
  <c r="AA16" i="14"/>
  <c r="AA24" i="14" s="1"/>
  <c r="AA26" i="14" s="1"/>
  <c r="Z16" i="14"/>
  <c r="Z24" i="14" s="1"/>
  <c r="Z26" i="14" s="1"/>
  <c r="Y16" i="14"/>
  <c r="Y24" i="14" s="1"/>
  <c r="Y26" i="14" s="1"/>
  <c r="X16" i="14"/>
  <c r="X24" i="14" s="1"/>
  <c r="AD15" i="14"/>
  <c r="AC15" i="14"/>
  <c r="AH15" i="14" s="1"/>
  <c r="X26" i="14" l="1"/>
  <c r="AC26" i="14" s="1"/>
  <c r="AC24" i="14"/>
  <c r="AC16" i="14"/>
  <c r="AH16" i="14" s="1"/>
  <c r="AG24" i="14"/>
  <c r="AD24" i="14" s="1"/>
  <c r="AH24" i="14" l="1"/>
  <c r="AG26" i="13" l="1"/>
  <c r="AF26" i="13"/>
  <c r="AE26" i="13"/>
  <c r="AD26" i="13" s="1"/>
  <c r="AH26" i="13" s="1"/>
  <c r="AH25" i="13"/>
  <c r="AD25" i="13"/>
  <c r="AC25" i="13"/>
  <c r="AD23" i="13"/>
  <c r="AC23" i="13"/>
  <c r="AH23" i="13" s="1"/>
  <c r="AD22" i="13"/>
  <c r="AC22" i="13"/>
  <c r="AH22" i="13" s="1"/>
  <c r="AH21" i="13"/>
  <c r="AD21" i="13"/>
  <c r="AC21" i="13"/>
  <c r="AG20" i="13"/>
  <c r="AF20" i="13"/>
  <c r="AE20" i="13"/>
  <c r="AD20" i="13" s="1"/>
  <c r="AB20" i="13"/>
  <c r="AA20" i="13"/>
  <c r="Z20" i="13"/>
  <c r="Y20" i="13"/>
  <c r="AC20" i="13" s="1"/>
  <c r="AH20" i="13" s="1"/>
  <c r="X20" i="13"/>
  <c r="AD19" i="13"/>
  <c r="AC19" i="13"/>
  <c r="AH19" i="13" s="1"/>
  <c r="AD18" i="13"/>
  <c r="AC18" i="13"/>
  <c r="AH18" i="13" s="1"/>
  <c r="AH17" i="13"/>
  <c r="AD17" i="13"/>
  <c r="AC17" i="13"/>
  <c r="AG16" i="13"/>
  <c r="AG24" i="13" s="1"/>
  <c r="AF16" i="13"/>
  <c r="AF24" i="13" s="1"/>
  <c r="AE16" i="13"/>
  <c r="AE24" i="13" s="1"/>
  <c r="AB16" i="13"/>
  <c r="AB24" i="13" s="1"/>
  <c r="AB26" i="13" s="1"/>
  <c r="AA16" i="13"/>
  <c r="AA24" i="13" s="1"/>
  <c r="AA26" i="13" s="1"/>
  <c r="Z16" i="13"/>
  <c r="Z24" i="13" s="1"/>
  <c r="Z26" i="13" s="1"/>
  <c r="Y16" i="13"/>
  <c r="AC16" i="13" s="1"/>
  <c r="X16" i="13"/>
  <c r="X24" i="13" s="1"/>
  <c r="AD15" i="13"/>
  <c r="AC15" i="13"/>
  <c r="AH15" i="13" s="1"/>
  <c r="X26" i="13" l="1"/>
  <c r="AC26" i="13" s="1"/>
  <c r="AD24" i="13"/>
  <c r="Y24" i="13"/>
  <c r="Y26" i="13" s="1"/>
  <c r="AD16" i="13"/>
  <c r="AH16" i="13" s="1"/>
  <c r="AC24" i="13" l="1"/>
  <c r="AH24" i="13" s="1"/>
  <c r="R42" i="12" l="1"/>
  <c r="R41" i="12" s="1"/>
  <c r="BB38" i="12"/>
  <c r="R37" i="12"/>
  <c r="BB34" i="12"/>
  <c r="BB32" i="12" s="1"/>
  <c r="R32" i="12"/>
  <c r="AJ31" i="12"/>
  <c r="BB28" i="12"/>
  <c r="BT26" i="12"/>
  <c r="BT22" i="12"/>
  <c r="AJ22" i="12"/>
  <c r="BB21" i="12"/>
  <c r="AJ19" i="12"/>
  <c r="BT17" i="12"/>
  <c r="BT14" i="12"/>
  <c r="BB14" i="12"/>
  <c r="BB13" i="12" s="1"/>
  <c r="R14" i="12"/>
  <c r="BT34" i="12" l="1"/>
  <c r="R42" i="11" l="1"/>
  <c r="R41" i="11"/>
  <c r="BT34" i="11" s="1"/>
  <c r="BB38" i="11"/>
  <c r="R37" i="11"/>
  <c r="BB34" i="11"/>
  <c r="BB32" i="11"/>
  <c r="R32" i="11"/>
  <c r="AJ31" i="11"/>
  <c r="BB28" i="11"/>
  <c r="BT26" i="11"/>
  <c r="BT22" i="11"/>
  <c r="AJ22" i="11"/>
  <c r="BB21" i="11"/>
  <c r="AJ19" i="11"/>
  <c r="BT17" i="11"/>
  <c r="BT14" i="11"/>
  <c r="BB14" i="11"/>
  <c r="R14" i="11"/>
  <c r="BB13" i="11"/>
</calcChain>
</file>

<file path=xl/sharedStrings.xml><?xml version="1.0" encoding="utf-8"?>
<sst xmlns="http://schemas.openxmlformats.org/spreadsheetml/2006/main" count="2212" uniqueCount="1108">
  <si>
    <t>[AGNHY277]</t>
    <phoneticPr fontId="4"/>
  </si>
  <si>
    <t>平成30年度　</t>
  </si>
  <si>
    <t>58頁</t>
  </si>
  <si>
    <t>都道府県名</t>
    <phoneticPr fontId="6"/>
  </si>
  <si>
    <t>千葉県</t>
  </si>
  <si>
    <t>団体コード</t>
    <rPh sb="0" eb="2">
      <t>ダンタイ</t>
    </rPh>
    <phoneticPr fontId="6"/>
  </si>
  <si>
    <t>１２１００２</t>
  </si>
  <si>
    <t>歳　入　内　訳</t>
  </si>
  <si>
    <t>団　体　名</t>
    <rPh sb="0" eb="1">
      <t>ダン</t>
    </rPh>
    <rPh sb="2" eb="3">
      <t>カラダ</t>
    </rPh>
    <rPh sb="4" eb="5">
      <t>ナ</t>
    </rPh>
    <phoneticPr fontId="6"/>
  </si>
  <si>
    <t>千葉市</t>
  </si>
  <si>
    <t>表番号</t>
    <rPh sb="0" eb="1">
      <t>ヒョウ</t>
    </rPh>
    <rPh sb="1" eb="3">
      <t>バンゴウ</t>
    </rPh>
    <phoneticPr fontId="6"/>
  </si>
  <si>
    <t>４１</t>
    <phoneticPr fontId="6"/>
  </si>
  <si>
    <t>（復旧・復興事業分）</t>
    <rPh sb="1" eb="3">
      <t>フッキュウ</t>
    </rPh>
    <rPh sb="4" eb="6">
      <t>フッコウ</t>
    </rPh>
    <rPh sb="6" eb="8">
      <t>ジギョウ</t>
    </rPh>
    <rPh sb="8" eb="9">
      <t>ブン</t>
    </rPh>
    <phoneticPr fontId="1"/>
  </si>
  <si>
    <t>(単位：千円)</t>
    <phoneticPr fontId="6"/>
  </si>
  <si>
    <t>区　　　　分</t>
    <rPh sb="0" eb="1">
      <t>ク</t>
    </rPh>
    <rPh sb="5" eb="6">
      <t>ブン</t>
    </rPh>
    <phoneticPr fontId="1"/>
  </si>
  <si>
    <t>行</t>
    <phoneticPr fontId="6"/>
  </si>
  <si>
    <t>決　算　額</t>
  </si>
  <si>
    <t>1 地方税</t>
    <phoneticPr fontId="1"/>
  </si>
  <si>
    <t>(1)</t>
  </si>
  <si>
    <t xml:space="preserve">   ①高等学校</t>
    <phoneticPr fontId="1"/>
  </si>
  <si>
    <t>(31)</t>
    <phoneticPr fontId="4"/>
  </si>
  <si>
    <t>21 都道府県支出金</t>
    <phoneticPr fontId="1"/>
  </si>
  <si>
    <t>24 繰入金</t>
    <phoneticPr fontId="1"/>
  </si>
  <si>
    <t>(30)</t>
    <phoneticPr fontId="4"/>
  </si>
  <si>
    <t>2 地方譲与税</t>
    <phoneticPr fontId="1"/>
  </si>
  <si>
    <t>(2)</t>
  </si>
  <si>
    <t xml:space="preserve">   ②幼稚園</t>
    <phoneticPr fontId="1"/>
  </si>
  <si>
    <t>(32)</t>
    <phoneticPr fontId="4"/>
  </si>
  <si>
    <t xml:space="preserve"> (1)国庫財源を伴うもの</t>
    <phoneticPr fontId="1"/>
  </si>
  <si>
    <t>25 繰越金</t>
    <phoneticPr fontId="1"/>
  </si>
  <si>
    <t>(31)</t>
  </si>
  <si>
    <t xml:space="preserve"> (1)地方揮発油譲与税</t>
    <phoneticPr fontId="1"/>
  </si>
  <si>
    <t>(3)</t>
  </si>
  <si>
    <t xml:space="preserve">   ③その他</t>
    <phoneticPr fontId="1"/>
  </si>
  <si>
    <t>(33)</t>
    <phoneticPr fontId="4"/>
  </si>
  <si>
    <t xml:space="preserve">   ①児童保護費等負担金</t>
    <phoneticPr fontId="1"/>
  </si>
  <si>
    <t xml:space="preserve"> (1)純繰越金</t>
    <phoneticPr fontId="1"/>
  </si>
  <si>
    <t>(32)</t>
  </si>
  <si>
    <t xml:space="preserve"> (2)地方道路譲与税</t>
    <phoneticPr fontId="1"/>
  </si>
  <si>
    <t>(4)</t>
  </si>
  <si>
    <t xml:space="preserve"> (2)保育所使用料</t>
    <phoneticPr fontId="1"/>
  </si>
  <si>
    <t>(34)</t>
    <phoneticPr fontId="4"/>
  </si>
  <si>
    <t xml:space="preserve">   </t>
  </si>
  <si>
    <t>繰越事業費等充
当財源繰越額</t>
    <phoneticPr fontId="1"/>
  </si>
  <si>
    <t>(33)</t>
  </si>
  <si>
    <t xml:space="preserve"> (3)特別とん譲与税</t>
    <phoneticPr fontId="1"/>
  </si>
  <si>
    <t>(5)</t>
  </si>
  <si>
    <t xml:space="preserve"> (3)公営住宅使用料</t>
    <phoneticPr fontId="1"/>
  </si>
  <si>
    <t>(35)</t>
    <phoneticPr fontId="4"/>
  </si>
  <si>
    <t>②</t>
  </si>
  <si>
    <t>障害者自立支援給付費
等負担金</t>
    <phoneticPr fontId="1"/>
  </si>
  <si>
    <t>26 諸収入</t>
    <phoneticPr fontId="1"/>
  </si>
  <si>
    <t>(34)</t>
  </si>
  <si>
    <t xml:space="preserve"> (4)石油ガス譲与税</t>
    <phoneticPr fontId="1"/>
  </si>
  <si>
    <t>(6)</t>
  </si>
  <si>
    <t xml:space="preserve"> (4)その他</t>
    <phoneticPr fontId="1"/>
  </si>
  <si>
    <t>(36)</t>
    <phoneticPr fontId="4"/>
  </si>
  <si>
    <t>③</t>
  </si>
  <si>
    <t>児童手当等交付金</t>
    <phoneticPr fontId="1"/>
  </si>
  <si>
    <t xml:space="preserve"> (1)延滞金加算金及び過料</t>
    <phoneticPr fontId="1"/>
  </si>
  <si>
    <t>(35)</t>
  </si>
  <si>
    <t xml:space="preserve"> (5)自動車重量譲与税</t>
    <phoneticPr fontId="1"/>
  </si>
  <si>
    <t>(7)</t>
  </si>
  <si>
    <t>18 手数料</t>
    <phoneticPr fontId="1"/>
  </si>
  <si>
    <t>(37)</t>
    <phoneticPr fontId="4"/>
  </si>
  <si>
    <t xml:space="preserve">   ④普通建設事業費支出金</t>
    <phoneticPr fontId="1"/>
  </si>
  <si>
    <t xml:space="preserve"> (2)預金利子</t>
    <phoneticPr fontId="1"/>
  </si>
  <si>
    <t>(36)</t>
  </si>
  <si>
    <t xml:space="preserve"> (6)航空機燃料譲与税</t>
    <phoneticPr fontId="1"/>
  </si>
  <si>
    <t>(8)</t>
  </si>
  <si>
    <t xml:space="preserve"> (1)法定受託事務に係るもの</t>
    <phoneticPr fontId="1"/>
  </si>
  <si>
    <t>(38)</t>
    <phoneticPr fontId="4"/>
  </si>
  <si>
    <t xml:space="preserve">   ⑤災害復旧事業費支出金</t>
    <phoneticPr fontId="1"/>
  </si>
  <si>
    <t>公営企業貸付金
元利収入</t>
    <phoneticPr fontId="1"/>
  </si>
  <si>
    <t>(37)</t>
  </si>
  <si>
    <t>3 利子割交付金</t>
    <phoneticPr fontId="1"/>
  </si>
  <si>
    <t>(9)</t>
  </si>
  <si>
    <t xml:space="preserve"> (2)自治事務に係るもの</t>
    <phoneticPr fontId="1"/>
  </si>
  <si>
    <t>(39)</t>
    <phoneticPr fontId="4"/>
  </si>
  <si>
    <t xml:space="preserve">   ⑥委託金</t>
    <phoneticPr fontId="1"/>
  </si>
  <si>
    <t xml:space="preserve"> (4)貸付金元利収入</t>
    <phoneticPr fontId="1"/>
  </si>
  <si>
    <t>(38)</t>
  </si>
  <si>
    <t>4 配当割交付金</t>
    <phoneticPr fontId="1"/>
  </si>
  <si>
    <t>(10)</t>
  </si>
  <si>
    <t>19 国庫支出金</t>
    <phoneticPr fontId="1"/>
  </si>
  <si>
    <t>(40)</t>
    <phoneticPr fontId="4"/>
  </si>
  <si>
    <t xml:space="preserve">    (ｱ)普通建設事業</t>
    <phoneticPr fontId="1"/>
  </si>
  <si>
    <t xml:space="preserve"> (5)受託事業収入</t>
    <phoneticPr fontId="1"/>
  </si>
  <si>
    <t>(39)</t>
  </si>
  <si>
    <t>5 株式等譲渡所得割交付金</t>
    <phoneticPr fontId="1"/>
  </si>
  <si>
    <t>(11)</t>
  </si>
  <si>
    <t xml:space="preserve"> (1)生活保護費負担金</t>
    <phoneticPr fontId="1"/>
  </si>
  <si>
    <t>(41)</t>
    <phoneticPr fontId="4"/>
  </si>
  <si>
    <t xml:space="preserve">    (ｲ)災害復旧事業</t>
    <phoneticPr fontId="1"/>
  </si>
  <si>
    <t xml:space="preserve">   ①同級他団体からのもの</t>
    <phoneticPr fontId="1"/>
  </si>
  <si>
    <t>(40)</t>
  </si>
  <si>
    <t>6 分離課税所得割交付金</t>
    <phoneticPr fontId="1"/>
  </si>
  <si>
    <t>(12)</t>
  </si>
  <si>
    <t xml:space="preserve"> (2)児童保護費等負担金</t>
    <phoneticPr fontId="1"/>
  </si>
  <si>
    <t>(42)</t>
    <phoneticPr fontId="4"/>
  </si>
  <si>
    <t xml:space="preserve">    (ｳ)その他</t>
    <phoneticPr fontId="1"/>
  </si>
  <si>
    <t xml:space="preserve">   ②民間からのもの</t>
    <phoneticPr fontId="1"/>
  </si>
  <si>
    <t>(41)</t>
  </si>
  <si>
    <t>7 道府県民税所得割臨時交付金</t>
    <phoneticPr fontId="1"/>
  </si>
  <si>
    <t>(13)</t>
  </si>
  <si>
    <t>(3)</t>
    <phoneticPr fontId="4"/>
  </si>
  <si>
    <t>障害者自立支援
給付費等負担金</t>
    <phoneticPr fontId="1"/>
  </si>
  <si>
    <t>(43)</t>
    <phoneticPr fontId="4"/>
  </si>
  <si>
    <t>⑦</t>
    <phoneticPr fontId="6"/>
  </si>
  <si>
    <t>電源立地地域対策
交付金</t>
    <phoneticPr fontId="1"/>
  </si>
  <si>
    <t xml:space="preserve"> (6)収益事業収入</t>
    <phoneticPr fontId="4"/>
  </si>
  <si>
    <t>(42)</t>
  </si>
  <si>
    <t>8 地方消費税交付金</t>
    <phoneticPr fontId="1"/>
  </si>
  <si>
    <t>(14)</t>
  </si>
  <si>
    <t>(4)</t>
    <phoneticPr fontId="4"/>
  </si>
  <si>
    <t>児童手当等交付金</t>
    <rPh sb="0" eb="2">
      <t>ジドウ</t>
    </rPh>
    <rPh sb="2" eb="4">
      <t>テアテ</t>
    </rPh>
    <rPh sb="4" eb="5">
      <t>トウ</t>
    </rPh>
    <rPh sb="5" eb="8">
      <t>コウフキン</t>
    </rPh>
    <phoneticPr fontId="1"/>
  </si>
  <si>
    <t>(44)</t>
    <phoneticPr fontId="4"/>
  </si>
  <si>
    <t>⑧</t>
    <phoneticPr fontId="6"/>
  </si>
  <si>
    <t>石油貯蔵施設立地
対策等交付金</t>
    <phoneticPr fontId="1"/>
  </si>
  <si>
    <t xml:space="preserve"> (7)雑入</t>
    <phoneticPr fontId="1"/>
  </si>
  <si>
    <t>(43)</t>
  </si>
  <si>
    <t>9 ゴルフ場利用税交付金</t>
    <phoneticPr fontId="1"/>
  </si>
  <si>
    <t>(15)</t>
  </si>
  <si>
    <t>(5)</t>
    <phoneticPr fontId="4"/>
  </si>
  <si>
    <t>公立高等学校授業料
不徴収交付金</t>
    <phoneticPr fontId="1"/>
  </si>
  <si>
    <t>(45)</t>
    <phoneticPr fontId="4"/>
  </si>
  <si>
    <t xml:space="preserve">   ⑨その他</t>
    <phoneticPr fontId="6"/>
  </si>
  <si>
    <t xml:space="preserve">   ①一部事務組合配分金</t>
    <phoneticPr fontId="1"/>
  </si>
  <si>
    <t>(44)</t>
  </si>
  <si>
    <t>10 特別地方消費税交付金</t>
    <phoneticPr fontId="1"/>
  </si>
  <si>
    <t>(16)</t>
  </si>
  <si>
    <t xml:space="preserve"> (6)普通建設事業費支出金</t>
    <phoneticPr fontId="1"/>
  </si>
  <si>
    <t>(46)</t>
    <phoneticPr fontId="4"/>
  </si>
  <si>
    <t xml:space="preserve"> (2)都道府県費のみのもの</t>
    <phoneticPr fontId="1"/>
  </si>
  <si>
    <t>②</t>
    <phoneticPr fontId="1"/>
  </si>
  <si>
    <t>新エネルギー・産業技術総合開発機構からのもの</t>
    <phoneticPr fontId="1"/>
  </si>
  <si>
    <t>(45)</t>
  </si>
  <si>
    <t>11 自動車取得税交付金</t>
    <phoneticPr fontId="1"/>
  </si>
  <si>
    <t>(17)</t>
  </si>
  <si>
    <t xml:space="preserve"> (7)災害復旧事業費支出金</t>
    <phoneticPr fontId="1"/>
  </si>
  <si>
    <t>(47)</t>
    <phoneticPr fontId="4"/>
  </si>
  <si>
    <t xml:space="preserve">   ①普通建設事業費支出金</t>
    <phoneticPr fontId="1"/>
  </si>
  <si>
    <t>12 軽油引取税交付金</t>
    <phoneticPr fontId="1"/>
  </si>
  <si>
    <t>(18)</t>
  </si>
  <si>
    <t xml:space="preserve"> (8)失業対策事業費支出金</t>
    <phoneticPr fontId="1"/>
  </si>
  <si>
    <t>(48)</t>
    <phoneticPr fontId="4"/>
  </si>
  <si>
    <t xml:space="preserve">   ②災害復旧事業費支出金</t>
    <phoneticPr fontId="1"/>
  </si>
  <si>
    <t>27 地方債</t>
    <phoneticPr fontId="1"/>
  </si>
  <si>
    <t>13 地方特例交付金</t>
    <phoneticPr fontId="1"/>
  </si>
  <si>
    <t>(19)</t>
  </si>
  <si>
    <t xml:space="preserve"> (9)委託金</t>
    <phoneticPr fontId="1"/>
  </si>
  <si>
    <t>(49)</t>
    <phoneticPr fontId="4"/>
  </si>
  <si>
    <t>28 特別区財政調整交付金</t>
    <phoneticPr fontId="1"/>
  </si>
  <si>
    <t>14 地方交付税</t>
    <phoneticPr fontId="1"/>
  </si>
  <si>
    <t>(20)</t>
  </si>
  <si>
    <t xml:space="preserve">   ①普通建設事業</t>
    <phoneticPr fontId="1"/>
  </si>
  <si>
    <t>(50)</t>
    <phoneticPr fontId="4"/>
  </si>
  <si>
    <t>22 財産収入</t>
    <phoneticPr fontId="1"/>
  </si>
  <si>
    <t>29 一般財源等</t>
    <phoneticPr fontId="1"/>
  </si>
  <si>
    <t xml:space="preserve"> (1)普通交付税</t>
    <phoneticPr fontId="1"/>
  </si>
  <si>
    <t>(21)</t>
  </si>
  <si>
    <t xml:space="preserve">   ②災害復旧事業</t>
    <phoneticPr fontId="1"/>
  </si>
  <si>
    <t>(51)</t>
    <phoneticPr fontId="4"/>
  </si>
  <si>
    <t xml:space="preserve"> (1)財産運用収入</t>
    <phoneticPr fontId="1"/>
  </si>
  <si>
    <t xml:space="preserve"> うち震災復興特別交付税</t>
    <phoneticPr fontId="1"/>
  </si>
  <si>
    <t xml:space="preserve"> (2)特別交付税</t>
    <phoneticPr fontId="1"/>
  </si>
  <si>
    <t>(22)</t>
  </si>
  <si>
    <t>(52)</t>
    <phoneticPr fontId="4"/>
  </si>
  <si>
    <t xml:space="preserve"> (2)財産売払収入</t>
    <phoneticPr fontId="1"/>
  </si>
  <si>
    <t>歳入合計</t>
    <phoneticPr fontId="1"/>
  </si>
  <si>
    <t xml:space="preserve"> (3)震災復興特別交付税</t>
    <phoneticPr fontId="1"/>
  </si>
  <si>
    <t>(23)</t>
  </si>
  <si>
    <t xml:space="preserve"> (10)財政補給金</t>
    <phoneticPr fontId="1"/>
  </si>
  <si>
    <t>(53)</t>
    <phoneticPr fontId="6"/>
  </si>
  <si>
    <t xml:space="preserve">   ①土地建物</t>
    <phoneticPr fontId="4"/>
  </si>
  <si>
    <t>15 交通安全対策特別交付金</t>
    <phoneticPr fontId="1"/>
  </si>
  <si>
    <t>(24)</t>
  </si>
  <si>
    <t>(11)</t>
    <phoneticPr fontId="4"/>
  </si>
  <si>
    <t>社会資本整備
総合交付金</t>
    <phoneticPr fontId="1"/>
  </si>
  <si>
    <t>(54)</t>
    <phoneticPr fontId="6"/>
  </si>
  <si>
    <t xml:space="preserve">   ②立木竹</t>
    <phoneticPr fontId="1"/>
  </si>
  <si>
    <t>16 分担金及び負担金</t>
    <phoneticPr fontId="1"/>
  </si>
  <si>
    <t>(25)</t>
  </si>
  <si>
    <t>(12)</t>
    <phoneticPr fontId="4"/>
  </si>
  <si>
    <t>特定防衛施設周辺整備
調整交付金</t>
    <phoneticPr fontId="1"/>
  </si>
  <si>
    <t>(55)</t>
    <phoneticPr fontId="6"/>
  </si>
  <si>
    <t xml:space="preserve"> (1)同級他団体からのもの</t>
    <phoneticPr fontId="1"/>
  </si>
  <si>
    <t>(26)</t>
  </si>
  <si>
    <t>(13)</t>
    <phoneticPr fontId="4"/>
  </si>
  <si>
    <t>(56)</t>
    <phoneticPr fontId="6"/>
  </si>
  <si>
    <t>23 寄附金</t>
    <phoneticPr fontId="1"/>
  </si>
  <si>
    <t xml:space="preserve"> (2)市町村分賦金</t>
    <phoneticPr fontId="1"/>
  </si>
  <si>
    <t>(27)</t>
  </si>
  <si>
    <t>(14)</t>
    <phoneticPr fontId="4"/>
  </si>
  <si>
    <t>地方創生関係交付金</t>
    <phoneticPr fontId="1"/>
  </si>
  <si>
    <t>(57)</t>
    <phoneticPr fontId="6"/>
  </si>
  <si>
    <t xml:space="preserve"> (1)ふるさと納税</t>
    <phoneticPr fontId="1"/>
  </si>
  <si>
    <t xml:space="preserve"> (3)その他</t>
    <phoneticPr fontId="1"/>
  </si>
  <si>
    <t>(28)</t>
    <phoneticPr fontId="4"/>
  </si>
  <si>
    <t>(15)</t>
    <phoneticPr fontId="4"/>
  </si>
  <si>
    <t>東日本大震災
復興交付金</t>
    <phoneticPr fontId="1"/>
  </si>
  <si>
    <t>(58)</t>
    <phoneticPr fontId="6"/>
  </si>
  <si>
    <t xml:space="preserve"> (2)</t>
    <phoneticPr fontId="4"/>
  </si>
  <si>
    <t>地方創生応援税制に係る
寄附金</t>
    <rPh sb="0" eb="2">
      <t>チホウ</t>
    </rPh>
    <rPh sb="2" eb="4">
      <t>ソウセイ</t>
    </rPh>
    <rPh sb="4" eb="6">
      <t>オウエン</t>
    </rPh>
    <rPh sb="6" eb="8">
      <t>ゼイセイ</t>
    </rPh>
    <rPh sb="9" eb="10">
      <t>カカワ</t>
    </rPh>
    <rPh sb="12" eb="15">
      <t>キフキン</t>
    </rPh>
    <phoneticPr fontId="1"/>
  </si>
  <si>
    <t>(28)</t>
  </si>
  <si>
    <t>17 使用料</t>
    <phoneticPr fontId="1"/>
  </si>
  <si>
    <t>(29)</t>
    <phoneticPr fontId="4"/>
  </si>
  <si>
    <t xml:space="preserve"> (16)その他</t>
    <phoneticPr fontId="1"/>
  </si>
  <si>
    <t>(59)</t>
    <phoneticPr fontId="6"/>
  </si>
  <si>
    <t>(29)</t>
    <phoneticPr fontId="6"/>
  </si>
  <si>
    <t xml:space="preserve"> (1)授業料</t>
    <phoneticPr fontId="1"/>
  </si>
  <si>
    <t>国有提供施設等所在
市町村助成交付金</t>
    <phoneticPr fontId="1"/>
  </si>
  <si>
    <t>(60)</t>
    <phoneticPr fontId="6"/>
  </si>
  <si>
    <t>[AGNHY278]</t>
    <phoneticPr fontId="4"/>
  </si>
  <si>
    <t>77頁</t>
  </si>
  <si>
    <t>４２</t>
    <phoneticPr fontId="6"/>
  </si>
  <si>
    <t>（全国防災事業分）</t>
    <rPh sb="1" eb="3">
      <t>ゼンコク</t>
    </rPh>
    <rPh sb="3" eb="5">
      <t>ボウサイ</t>
    </rPh>
    <rPh sb="5" eb="7">
      <t>ジギョウ</t>
    </rPh>
    <rPh sb="7" eb="8">
      <t>ブン</t>
    </rPh>
    <phoneticPr fontId="1"/>
  </si>
  <si>
    <t>児童手当等交付金</t>
    <rPh sb="0" eb="2">
      <t>ジドウ</t>
    </rPh>
    <rPh sb="2" eb="4">
      <t>テアテ</t>
    </rPh>
    <rPh sb="4" eb="5">
      <t>トウ</t>
    </rPh>
    <phoneticPr fontId="1"/>
  </si>
  <si>
    <t>[AGNHY293]</t>
    <phoneticPr fontId="6"/>
  </si>
  <si>
    <t>57頁</t>
  </si>
  <si>
    <t>繰越額等の状況</t>
  </si>
  <si>
    <t>（復旧・復興事業分）</t>
    <phoneticPr fontId="1"/>
  </si>
  <si>
    <t>団　体　名</t>
    <phoneticPr fontId="6"/>
  </si>
  <si>
    <t>４３</t>
    <phoneticPr fontId="6"/>
  </si>
  <si>
    <t>（単位：千円）</t>
  </si>
  <si>
    <t xml:space="preserve"> 　　　の　　　内　　　訳</t>
    <phoneticPr fontId="6"/>
  </si>
  <si>
    <t>区　　　          　分</t>
    <phoneticPr fontId="1"/>
  </si>
  <si>
    <t>継　続　費
逓次繰越額</t>
    <phoneticPr fontId="6"/>
  </si>
  <si>
    <t>繰越明許費
繰　越　額</t>
    <phoneticPr fontId="6"/>
  </si>
  <si>
    <t xml:space="preserve"> 事 故 繰 越
 繰  越   額</t>
    <phoneticPr fontId="6"/>
  </si>
  <si>
    <t>4 事業繰越額</t>
    <phoneticPr fontId="6"/>
  </si>
  <si>
    <t>5 支払繰延額</t>
    <phoneticPr fontId="6"/>
  </si>
  <si>
    <t>合      計
(1～5)　　　　　</t>
    <phoneticPr fontId="6"/>
  </si>
  <si>
    <t>未    収    入特  定  財  源</t>
    <phoneticPr fontId="6"/>
  </si>
  <si>
    <t>国庫支出金</t>
    <phoneticPr fontId="1"/>
  </si>
  <si>
    <t>地方債</t>
    <phoneticPr fontId="1"/>
  </si>
  <si>
    <t>その他</t>
    <phoneticPr fontId="1"/>
  </si>
  <si>
    <t>翌年度に繰り
越すべき財源</t>
    <phoneticPr fontId="6"/>
  </si>
  <si>
    <t>1 人件費</t>
    <phoneticPr fontId="1"/>
  </si>
  <si>
    <t>2 普通建設事業費</t>
    <phoneticPr fontId="1"/>
  </si>
  <si>
    <t xml:space="preserve"> (1)補助事業費</t>
    <phoneticPr fontId="1"/>
  </si>
  <si>
    <t xml:space="preserve"> (2)単独事業費</t>
    <phoneticPr fontId="1"/>
  </si>
  <si>
    <t xml:space="preserve"> (3)県営事業負担金</t>
    <phoneticPr fontId="1"/>
  </si>
  <si>
    <t>3 災害復旧事業費</t>
    <phoneticPr fontId="1"/>
  </si>
  <si>
    <t>4 その他</t>
    <phoneticPr fontId="1"/>
  </si>
  <si>
    <t>合計(1～4)</t>
    <rPh sb="0" eb="2">
      <t>ゴウケイ</t>
    </rPh>
    <phoneticPr fontId="1"/>
  </si>
  <si>
    <t>未収入特定財源</t>
  </si>
  <si>
    <t>翌年度に繰り越すべき財源</t>
  </si>
  <si>
    <t>[AGNHY294]</t>
    <phoneticPr fontId="6"/>
  </si>
  <si>
    <t>76頁</t>
  </si>
  <si>
    <t>４４</t>
    <phoneticPr fontId="6"/>
  </si>
  <si>
    <t/>
  </si>
  <si>
    <t>[AGNHY217]</t>
    <phoneticPr fontId="6"/>
  </si>
  <si>
    <t>26頁</t>
  </si>
  <si>
    <t>都道府県名</t>
  </si>
  <si>
    <t>団体コード</t>
  </si>
  <si>
    <t>一部事務組合負担金等の性質別内訳の状況</t>
  </si>
  <si>
    <t>団　体　名</t>
  </si>
  <si>
    <t>表番号</t>
  </si>
  <si>
    <t>４５</t>
    <phoneticPr fontId="6"/>
  </si>
  <si>
    <t>(単位:千円)</t>
    <rPh sb="1" eb="3">
      <t>タンイ</t>
    </rPh>
    <rPh sb="4" eb="6">
      <t>センエン</t>
    </rPh>
    <phoneticPr fontId="6"/>
  </si>
  <si>
    <t>区　　　    分</t>
    <phoneticPr fontId="1"/>
  </si>
  <si>
    <t>決算額</t>
    <phoneticPr fontId="6"/>
  </si>
  <si>
    <t>行</t>
  </si>
  <si>
    <t>決　算　額</t>
    <phoneticPr fontId="6"/>
  </si>
  <si>
    <t xml:space="preserve"> 構成比 </t>
    <phoneticPr fontId="6"/>
  </si>
  <si>
    <t xml:space="preserve">            (A)</t>
    <phoneticPr fontId="6"/>
  </si>
  <si>
    <t>( % )</t>
    <phoneticPr fontId="6"/>
  </si>
  <si>
    <t>1 人件費</t>
    <rPh sb="2" eb="5">
      <t>ジンケンヒ</t>
    </rPh>
    <phoneticPr fontId="1"/>
  </si>
  <si>
    <t>(a)</t>
  </si>
  <si>
    <t>2 物件費</t>
    <phoneticPr fontId="1"/>
  </si>
  <si>
    <t>3 維持補修費</t>
    <phoneticPr fontId="1"/>
  </si>
  <si>
    <t>維</t>
  </si>
  <si>
    <t>持</t>
  </si>
  <si>
    <t>補</t>
  </si>
  <si>
    <t>修</t>
  </si>
  <si>
    <t>費</t>
  </si>
  <si>
    <t>4 扶助費</t>
    <phoneticPr fontId="1"/>
  </si>
  <si>
    <t>扶</t>
  </si>
  <si>
    <t>助</t>
  </si>
  <si>
    <t>5 補助費等</t>
    <phoneticPr fontId="1"/>
  </si>
  <si>
    <t>等</t>
  </si>
  <si>
    <t>6 公債費</t>
    <phoneticPr fontId="1"/>
  </si>
  <si>
    <t>公</t>
  </si>
  <si>
    <t>債</t>
  </si>
  <si>
    <t>7 積立金</t>
    <phoneticPr fontId="1"/>
  </si>
  <si>
    <t>積</t>
  </si>
  <si>
    <t>立</t>
  </si>
  <si>
    <t>金</t>
  </si>
  <si>
    <t>8 投資及び出資金・貸付金</t>
    <phoneticPr fontId="1"/>
  </si>
  <si>
    <t>投</t>
  </si>
  <si>
    <t>資</t>
  </si>
  <si>
    <t>及</t>
  </si>
  <si>
    <t>び</t>
  </si>
  <si>
    <t>出</t>
  </si>
  <si>
    <t>・</t>
  </si>
  <si>
    <t>貸</t>
  </si>
  <si>
    <t>付</t>
  </si>
  <si>
    <t>9 繰出金</t>
    <phoneticPr fontId="1"/>
  </si>
  <si>
    <t>繰</t>
  </si>
  <si>
    <t>10 前年度繰上充用金</t>
    <phoneticPr fontId="1"/>
  </si>
  <si>
    <t>前</t>
  </si>
  <si>
    <t>年</t>
  </si>
  <si>
    <t>度</t>
  </si>
  <si>
    <t>上</t>
  </si>
  <si>
    <t>充</t>
  </si>
  <si>
    <t>用</t>
  </si>
  <si>
    <t>計(1～10)</t>
    <phoneticPr fontId="1"/>
  </si>
  <si>
    <t>計</t>
  </si>
  <si>
    <t>( 1 ～ 10 )</t>
    <phoneticPr fontId="6"/>
  </si>
  <si>
    <t>11 投資的経費</t>
    <phoneticPr fontId="1"/>
  </si>
  <si>
    <t>うち人件費</t>
    <phoneticPr fontId="1"/>
  </si>
  <si>
    <t>(b)</t>
  </si>
  <si>
    <t>(1)普通建設事業費</t>
    <phoneticPr fontId="1"/>
  </si>
  <si>
    <t>(2)災害復旧事業費</t>
    <phoneticPr fontId="1"/>
  </si>
  <si>
    <t>(3)失業対策事業費</t>
    <phoneticPr fontId="1"/>
  </si>
  <si>
    <t>歳出合計</t>
    <phoneticPr fontId="1"/>
  </si>
  <si>
    <t>+</t>
  </si>
  <si>
    <t>歳出構成比</t>
    <phoneticPr fontId="1"/>
  </si>
  <si>
    <t>(%)</t>
    <phoneticPr fontId="1"/>
  </si>
  <si>
    <t>[AGNHY252]</t>
    <phoneticPr fontId="6"/>
  </si>
  <si>
    <t>53頁</t>
  </si>
  <si>
    <t>施設の管理費等の状況</t>
    <phoneticPr fontId="1"/>
  </si>
  <si>
    <t>４６</t>
    <phoneticPr fontId="6"/>
  </si>
  <si>
    <t>　　　　　　　　　経 費 区 分
 施 設 区 分</t>
    <rPh sb="9" eb="10">
      <t>ヘ</t>
    </rPh>
    <rPh sb="11" eb="12">
      <t>ヒ</t>
    </rPh>
    <rPh sb="13" eb="14">
      <t>ク</t>
    </rPh>
    <rPh sb="15" eb="16">
      <t>ブン</t>
    </rPh>
    <rPh sb="20" eb="21">
      <t>セ</t>
    </rPh>
    <rPh sb="22" eb="23">
      <t>セツ</t>
    </rPh>
    <rPh sb="24" eb="25">
      <t>ク</t>
    </rPh>
    <rPh sb="26" eb="27">
      <t>ブン</t>
    </rPh>
    <phoneticPr fontId="1"/>
  </si>
  <si>
    <t>年    間    所    要    経    常    経    費   (千円）</t>
    <phoneticPr fontId="6"/>
  </si>
  <si>
    <t xml:space="preserve">            の     財    源    内    訳   (千円）</t>
  </si>
  <si>
    <t>物件費</t>
    <phoneticPr fontId="1"/>
  </si>
  <si>
    <t>使用料・
手数料</t>
    <phoneticPr fontId="1"/>
  </si>
  <si>
    <t>その他の
特定財源</t>
    <phoneticPr fontId="1"/>
  </si>
  <si>
    <t>人件費</t>
    <phoneticPr fontId="6"/>
  </si>
  <si>
    <t>維持補修費</t>
    <phoneticPr fontId="6"/>
  </si>
  <si>
    <t>その他</t>
    <phoneticPr fontId="6"/>
  </si>
  <si>
    <t>国･県支出金</t>
    <phoneticPr fontId="6"/>
  </si>
  <si>
    <t>一般財源等</t>
    <phoneticPr fontId="1"/>
  </si>
  <si>
    <t>1 公園</t>
    <phoneticPr fontId="1"/>
  </si>
  <si>
    <t>2 公営住宅等</t>
    <phoneticPr fontId="1"/>
  </si>
  <si>
    <t>3 し尿処理施設</t>
    <phoneticPr fontId="1"/>
  </si>
  <si>
    <t>4 ごみ処理施設</t>
    <phoneticPr fontId="1"/>
  </si>
  <si>
    <t>5 保育所</t>
    <phoneticPr fontId="1"/>
  </si>
  <si>
    <t>6 養護老人ホーム</t>
    <phoneticPr fontId="1"/>
  </si>
  <si>
    <t>7 児童遊園</t>
    <phoneticPr fontId="1"/>
  </si>
  <si>
    <t>8 老人福祉センター</t>
    <phoneticPr fontId="1"/>
  </si>
  <si>
    <t>9 老人憩の家</t>
    <phoneticPr fontId="1"/>
  </si>
  <si>
    <t>10 幼稚園</t>
    <phoneticPr fontId="1"/>
  </si>
  <si>
    <t>11 本庁舎</t>
    <phoneticPr fontId="1"/>
  </si>
  <si>
    <t>12 支所･出張所</t>
    <phoneticPr fontId="1"/>
  </si>
  <si>
    <t>支所･出張所</t>
  </si>
  <si>
    <t>13 児童館</t>
    <phoneticPr fontId="1"/>
  </si>
  <si>
    <t>14 公会堂･市民会館</t>
    <phoneticPr fontId="1"/>
  </si>
  <si>
    <t>15 公民館</t>
    <phoneticPr fontId="1"/>
  </si>
  <si>
    <t>16 図書館</t>
    <phoneticPr fontId="1"/>
  </si>
  <si>
    <t>17 博物館</t>
    <phoneticPr fontId="1"/>
  </si>
  <si>
    <t>[AGNHY223]</t>
    <phoneticPr fontId="6"/>
  </si>
  <si>
    <t>扶助費の内訳</t>
    <phoneticPr fontId="1"/>
  </si>
  <si>
    <t>31頁</t>
  </si>
  <si>
    <t>４７</t>
    <phoneticPr fontId="6"/>
  </si>
  <si>
    <t>区　　　　　分</t>
    <rPh sb="0" eb="1">
      <t>ク</t>
    </rPh>
    <rPh sb="6" eb="7">
      <t>ブン</t>
    </rPh>
    <phoneticPr fontId="1"/>
  </si>
  <si>
    <t>の　　　　財　　　　源　　　　内　　　　訳</t>
    <phoneticPr fontId="6"/>
  </si>
  <si>
    <t>決算額</t>
    <phoneticPr fontId="1"/>
  </si>
  <si>
    <t>国庫支出金</t>
    <phoneticPr fontId="1"/>
  </si>
  <si>
    <t>都道府県支出金</t>
    <phoneticPr fontId="1"/>
  </si>
  <si>
    <t>その他特定財源</t>
    <phoneticPr fontId="1"/>
  </si>
  <si>
    <t>補　　助　　事　　業</t>
    <rPh sb="0" eb="1">
      <t>ホ</t>
    </rPh>
    <rPh sb="3" eb="4">
      <t>スケ</t>
    </rPh>
    <rPh sb="6" eb="7">
      <t>コト</t>
    </rPh>
    <rPh sb="9" eb="10">
      <t>ギョウ</t>
    </rPh>
    <phoneticPr fontId="1"/>
  </si>
  <si>
    <t>1　民　生　費</t>
    <rPh sb="2" eb="3">
      <t>タミ</t>
    </rPh>
    <rPh sb="4" eb="5">
      <t>セイ</t>
    </rPh>
    <rPh sb="6" eb="7">
      <t>ヒ</t>
    </rPh>
    <phoneticPr fontId="1"/>
  </si>
  <si>
    <t>(1)社会福祉費</t>
    <phoneticPr fontId="1"/>
  </si>
  <si>
    <t>(2)老人福祉費</t>
    <phoneticPr fontId="1"/>
  </si>
  <si>
    <t>(3)児童福祉費</t>
    <phoneticPr fontId="1"/>
  </si>
  <si>
    <t>(4)生活保護費</t>
    <phoneticPr fontId="1"/>
  </si>
  <si>
    <t>(5)災害救助費</t>
    <phoneticPr fontId="1"/>
  </si>
  <si>
    <t>小計(1)～(5)</t>
    <phoneticPr fontId="1"/>
  </si>
  <si>
    <t>2 衛生費</t>
    <phoneticPr fontId="1"/>
  </si>
  <si>
    <t>3 教育費</t>
    <phoneticPr fontId="1"/>
  </si>
  <si>
    <t>4 その他</t>
    <phoneticPr fontId="1"/>
  </si>
  <si>
    <t>計(1～4)</t>
    <phoneticPr fontId="1"/>
  </si>
  <si>
    <t>単　　独　　事　　業</t>
    <rPh sb="0" eb="1">
      <t>タン</t>
    </rPh>
    <rPh sb="3" eb="4">
      <t>ドク</t>
    </rPh>
    <rPh sb="6" eb="7">
      <t>コト</t>
    </rPh>
    <rPh sb="9" eb="10">
      <t>ギョウ</t>
    </rPh>
    <phoneticPr fontId="1"/>
  </si>
  <si>
    <t>(1)社会福祉費</t>
    <phoneticPr fontId="1"/>
  </si>
  <si>
    <t>(3)児童福祉費</t>
    <phoneticPr fontId="1"/>
  </si>
  <si>
    <t>(4)生活保護費</t>
    <phoneticPr fontId="1"/>
  </si>
  <si>
    <t>(5)災害救助費</t>
    <phoneticPr fontId="1"/>
  </si>
  <si>
    <t>小計(1)～(5)</t>
    <phoneticPr fontId="1"/>
  </si>
  <si>
    <t>2 衛生費</t>
    <phoneticPr fontId="1"/>
  </si>
  <si>
    <t>3 教育費</t>
    <phoneticPr fontId="1"/>
  </si>
  <si>
    <t>計(1～4)</t>
    <phoneticPr fontId="1"/>
  </si>
  <si>
    <t>合　　　　　　　　計</t>
    <rPh sb="9" eb="10">
      <t>ケイ</t>
    </rPh>
    <phoneticPr fontId="1"/>
  </si>
  <si>
    <t>単独事業のうち医療費に係るもの</t>
    <phoneticPr fontId="1"/>
  </si>
  <si>
    <t>[AGNHY254]</t>
    <phoneticPr fontId="6"/>
  </si>
  <si>
    <t>56頁</t>
  </si>
  <si>
    <t>財産区の決算状況</t>
  </si>
  <si>
    <t>４８</t>
    <phoneticPr fontId="6"/>
  </si>
  <si>
    <t>（単位：千円)</t>
  </si>
  <si>
    <t>区　　　          　分</t>
  </si>
  <si>
    <t>決　　算　　額</t>
    <phoneticPr fontId="6"/>
  </si>
  <si>
    <t>区　　　          　分</t>
    <phoneticPr fontId="6"/>
  </si>
  <si>
    <t>財　産　区　数　（団体）</t>
    <rPh sb="0" eb="1">
      <t>ザイ</t>
    </rPh>
    <rPh sb="2" eb="3">
      <t>サン</t>
    </rPh>
    <rPh sb="4" eb="5">
      <t>ク</t>
    </rPh>
    <rPh sb="6" eb="7">
      <t>スウ</t>
    </rPh>
    <rPh sb="9" eb="11">
      <t>ダンタイ</t>
    </rPh>
    <phoneticPr fontId="1"/>
  </si>
  <si>
    <t>市町村の特別会計を
設けて経理しているもの</t>
    <phoneticPr fontId="1"/>
  </si>
  <si>
    <t>支　　　　　　出　　　　　　内　　　　　　訳</t>
    <rPh sb="0" eb="1">
      <t>シ</t>
    </rPh>
    <rPh sb="7" eb="8">
      <t>デ</t>
    </rPh>
    <rPh sb="14" eb="15">
      <t>ナイ</t>
    </rPh>
    <rPh sb="21" eb="22">
      <t>ヤク</t>
    </rPh>
    <phoneticPr fontId="1"/>
  </si>
  <si>
    <t>①人件費</t>
    <phoneticPr fontId="1"/>
  </si>
  <si>
    <t>支出内訳</t>
    <phoneticPr fontId="1"/>
  </si>
  <si>
    <t>4 住民等への補助金</t>
    <phoneticPr fontId="1"/>
  </si>
  <si>
    <t>市町村の一般会計の中で
経理しているもの</t>
    <phoneticPr fontId="1"/>
  </si>
  <si>
    <t>1 総　務　費</t>
    <rPh sb="1" eb="2">
      <t>ソウ</t>
    </rPh>
    <rPh sb="3" eb="4">
      <t>ツトム</t>
    </rPh>
    <rPh sb="5" eb="6">
      <t>ヒ</t>
    </rPh>
    <phoneticPr fontId="6"/>
  </si>
  <si>
    <t>②物件費</t>
    <phoneticPr fontId="1"/>
  </si>
  <si>
    <t>物</t>
  </si>
  <si>
    <t xml:space="preserve"> 件</t>
  </si>
  <si>
    <t xml:space="preserve"> 費</t>
  </si>
  <si>
    <t>5 積立金</t>
    <phoneticPr fontId="1"/>
  </si>
  <si>
    <t xml:space="preserve"> 金</t>
  </si>
  <si>
    <t>一部を市町村の会計で経理し一部を
財産区独自の会計で経理しているもの</t>
    <phoneticPr fontId="1"/>
  </si>
  <si>
    <t xml:space="preserve">  (議会費を</t>
    <rPh sb="3" eb="5">
      <t>ギカイ</t>
    </rPh>
    <rPh sb="5" eb="6">
      <t>ヒ</t>
    </rPh>
    <phoneticPr fontId="1"/>
  </si>
  <si>
    <t>③建設事業費</t>
    <phoneticPr fontId="1"/>
  </si>
  <si>
    <t>6 その他の支出</t>
    <phoneticPr fontId="1"/>
  </si>
  <si>
    <t>そ</t>
  </si>
  <si>
    <t>の</t>
  </si>
  <si>
    <t>他</t>
  </si>
  <si>
    <t>支</t>
  </si>
  <si>
    <t xml:space="preserve"> 出</t>
  </si>
  <si>
    <t>すべて財産区独自の会計で
経理しているもの</t>
    <phoneticPr fontId="1"/>
  </si>
  <si>
    <t>含む。)</t>
    <rPh sb="0" eb="1">
      <t>フク</t>
    </rPh>
    <phoneticPr fontId="1"/>
  </si>
  <si>
    <t>④その他</t>
    <phoneticPr fontId="1"/>
  </si>
  <si>
    <t xml:space="preserve"> の</t>
  </si>
  <si>
    <t xml:space="preserve"> 他</t>
  </si>
  <si>
    <t>支 出 合 計</t>
    <rPh sb="0" eb="1">
      <t>シ</t>
    </rPh>
    <rPh sb="2" eb="3">
      <t>デ</t>
    </rPh>
    <rPh sb="4" eb="5">
      <t>ア</t>
    </rPh>
    <rPh sb="6" eb="7">
      <t>ケイ</t>
    </rPh>
    <phoneticPr fontId="1"/>
  </si>
  <si>
    <t>全く会計のないもの</t>
    <phoneticPr fontId="1"/>
  </si>
  <si>
    <t>合計①～④</t>
    <phoneticPr fontId="1"/>
  </si>
  <si>
    <t xml:space="preserve"> ①～④</t>
  </si>
  <si>
    <t xml:space="preserve">  件</t>
  </si>
  <si>
    <t>合計</t>
    <phoneticPr fontId="1"/>
  </si>
  <si>
    <t>①物件費</t>
    <phoneticPr fontId="1"/>
  </si>
  <si>
    <t>うち決算状況の対象と
なったもの</t>
    <phoneticPr fontId="1"/>
  </si>
  <si>
    <t>2 財　産　費</t>
    <rPh sb="2" eb="3">
      <t>ザイ</t>
    </rPh>
    <rPh sb="4" eb="5">
      <t>サン</t>
    </rPh>
    <rPh sb="6" eb="7">
      <t>ヒ</t>
    </rPh>
    <phoneticPr fontId="6"/>
  </si>
  <si>
    <t>②建設事業費</t>
    <phoneticPr fontId="1"/>
  </si>
  <si>
    <t xml:space="preserve">  の</t>
  </si>
  <si>
    <t>収　　支</t>
    <rPh sb="0" eb="1">
      <t>シュウ</t>
    </rPh>
    <rPh sb="3" eb="4">
      <t>シ</t>
    </rPh>
    <phoneticPr fontId="1"/>
  </si>
  <si>
    <t>1 収入総額</t>
    <phoneticPr fontId="1"/>
  </si>
  <si>
    <t>③その他</t>
    <phoneticPr fontId="1"/>
  </si>
  <si>
    <t>合計①～④</t>
    <rPh sb="0" eb="1">
      <t>ア</t>
    </rPh>
    <rPh sb="1" eb="2">
      <t>ケイ</t>
    </rPh>
    <phoneticPr fontId="1"/>
  </si>
  <si>
    <t xml:space="preserve"> ① ～ ④</t>
  </si>
  <si>
    <t>2 支出総額</t>
    <phoneticPr fontId="1"/>
  </si>
  <si>
    <t>合計①～③</t>
    <phoneticPr fontId="1"/>
  </si>
  <si>
    <t xml:space="preserve"> ①～③</t>
  </si>
  <si>
    <t>3 収入支出差引額</t>
    <phoneticPr fontId="1"/>
  </si>
  <si>
    <t>(1)山  林</t>
    <phoneticPr fontId="1"/>
  </si>
  <si>
    <t>4 翌年度に繰越すべき財源</t>
    <phoneticPr fontId="1"/>
  </si>
  <si>
    <t>5 実質収支</t>
    <phoneticPr fontId="1"/>
  </si>
  <si>
    <t>(29)</t>
  </si>
  <si>
    <t>収　　入　　内　　訳</t>
    <rPh sb="0" eb="1">
      <t>シュウニュウ</t>
    </rPh>
    <rPh sb="3" eb="4">
      <t>ニュウ</t>
    </rPh>
    <rPh sb="6" eb="7">
      <t>ナイ</t>
    </rPh>
    <rPh sb="9" eb="10">
      <t>ヤク</t>
    </rPh>
    <phoneticPr fontId="1"/>
  </si>
  <si>
    <t>1 都道府県支出金</t>
    <phoneticPr fontId="1"/>
  </si>
  <si>
    <t>(30)</t>
  </si>
  <si>
    <t>2 財産収入</t>
    <phoneticPr fontId="1"/>
  </si>
  <si>
    <t>(2)その他</t>
    <phoneticPr fontId="1"/>
  </si>
  <si>
    <t xml:space="preserve">  (1)財産運用収入</t>
    <phoneticPr fontId="1"/>
  </si>
  <si>
    <t xml:space="preserve">  (2)財産売払収入</t>
    <phoneticPr fontId="1"/>
  </si>
  <si>
    <t xml:space="preserve">  (3)分収交付金</t>
    <phoneticPr fontId="1"/>
  </si>
  <si>
    <t>3 繰入金</t>
    <phoneticPr fontId="1"/>
  </si>
  <si>
    <t xml:space="preserve">3 市町村財政
    への寄与
</t>
    <phoneticPr fontId="6"/>
  </si>
  <si>
    <t xml:space="preserve">  (1)市町村からのもの</t>
    <phoneticPr fontId="1"/>
  </si>
  <si>
    <t xml:space="preserve">  (2)積立金取崩し額</t>
    <phoneticPr fontId="1"/>
  </si>
  <si>
    <t>4 その他の収入</t>
    <phoneticPr fontId="1"/>
  </si>
  <si>
    <t>収入合計(1～4)</t>
    <phoneticPr fontId="1"/>
  </si>
  <si>
    <t>[AGNHY255]</t>
    <phoneticPr fontId="6"/>
  </si>
  <si>
    <t>95頁</t>
  </si>
  <si>
    <t>収益事業会計決算の状況</t>
  </si>
  <si>
    <t>５０</t>
    <phoneticPr fontId="6"/>
  </si>
  <si>
    <t>(9)</t>
    <phoneticPr fontId="6"/>
  </si>
  <si>
    <t>(10)</t>
    <phoneticPr fontId="6"/>
  </si>
  <si>
    <t>歳　　　　　　　　　　　　　　　　　　　　　　　　　　　　　　　　　　　　　　入</t>
    <rPh sb="0" eb="1">
      <t>トシ</t>
    </rPh>
    <rPh sb="39" eb="40">
      <t>ニュウ</t>
    </rPh>
    <phoneticPr fontId="1"/>
  </si>
  <si>
    <t>区　　　　分</t>
    <rPh sb="0" eb="1">
      <t>ク</t>
    </rPh>
    <rPh sb="5" eb="6">
      <t>ブン</t>
    </rPh>
    <phoneticPr fontId="6"/>
  </si>
  <si>
    <t>1
入場料</t>
    <phoneticPr fontId="6"/>
  </si>
  <si>
    <t>2
車馬券等売上金</t>
    <phoneticPr fontId="6"/>
  </si>
  <si>
    <t>3
繰  入  金</t>
    <phoneticPr fontId="6"/>
  </si>
  <si>
    <t>うち普通会計
からの分</t>
    <phoneticPr fontId="1"/>
  </si>
  <si>
    <t xml:space="preserve">4
繰越金 </t>
    <phoneticPr fontId="6"/>
  </si>
  <si>
    <t>(1)純繰越金</t>
    <phoneticPr fontId="1"/>
  </si>
  <si>
    <t>(2)繰越事業費等繰
   越財源充当額</t>
    <phoneticPr fontId="6"/>
  </si>
  <si>
    <t>5
地方公共団体金融機
構納付金還付金</t>
    <phoneticPr fontId="1"/>
  </si>
  <si>
    <t>6
地方債</t>
    <phoneticPr fontId="6"/>
  </si>
  <si>
    <t>7
その他</t>
    <phoneticPr fontId="6"/>
  </si>
  <si>
    <t>1 競馬事業会計</t>
    <phoneticPr fontId="6"/>
  </si>
  <si>
    <t>2 自転車競走事業会計</t>
    <phoneticPr fontId="6"/>
  </si>
  <si>
    <t>3 小型自動車競走事業会計</t>
    <phoneticPr fontId="6"/>
  </si>
  <si>
    <t>4 モーターボート競走事業会計</t>
    <phoneticPr fontId="6"/>
  </si>
  <si>
    <t>5 宝くじ事業会計</t>
    <phoneticPr fontId="6"/>
  </si>
  <si>
    <t>合計(1～5)</t>
    <phoneticPr fontId="6"/>
  </si>
  <si>
    <t>(11)</t>
    <phoneticPr fontId="6"/>
  </si>
  <si>
    <t>(12)</t>
    <phoneticPr fontId="6"/>
  </si>
  <si>
    <t>(13)</t>
    <phoneticPr fontId="6"/>
  </si>
  <si>
    <t>(14)</t>
    <phoneticPr fontId="6"/>
  </si>
  <si>
    <t>(15)</t>
    <phoneticPr fontId="6"/>
  </si>
  <si>
    <t>(16)</t>
    <phoneticPr fontId="6"/>
  </si>
  <si>
    <t>(17)</t>
    <phoneticPr fontId="6"/>
  </si>
  <si>
    <t>(18)</t>
    <phoneticPr fontId="6"/>
  </si>
  <si>
    <t>歳        入</t>
  </si>
  <si>
    <t>歳                         出</t>
    <phoneticPr fontId="6"/>
  </si>
  <si>
    <t>歳入合計
(1～7)</t>
    <phoneticPr fontId="6"/>
  </si>
  <si>
    <t>1 開催費</t>
    <phoneticPr fontId="6"/>
  </si>
  <si>
    <t>(1)払戻金</t>
    <phoneticPr fontId="1"/>
  </si>
  <si>
    <t>(2)返還金</t>
    <phoneticPr fontId="1"/>
  </si>
  <si>
    <t>(3)常勤職員
人件費</t>
    <phoneticPr fontId="1"/>
  </si>
  <si>
    <t>(4)臨時職員
賃金等</t>
    <phoneticPr fontId="1"/>
  </si>
  <si>
    <t>(5)施設等
使用料</t>
    <phoneticPr fontId="1"/>
  </si>
  <si>
    <t>(6)その他の
開催経費</t>
    <phoneticPr fontId="6"/>
  </si>
  <si>
    <t>(24)</t>
    <phoneticPr fontId="6"/>
  </si>
  <si>
    <t>(25)</t>
    <phoneticPr fontId="6"/>
  </si>
  <si>
    <t>(26)</t>
    <phoneticPr fontId="6"/>
  </si>
  <si>
    <t>(27)</t>
    <phoneticPr fontId="6"/>
  </si>
  <si>
    <t>(28)</t>
    <phoneticPr fontId="6"/>
  </si>
  <si>
    <t>歳         　　　　　　　　　　　　　　　　　　　　　　　　　　                出</t>
    <phoneticPr fontId="6"/>
  </si>
  <si>
    <t>交  付  金  内  訳</t>
  </si>
  <si>
    <t>3 地方公共団体
金融機構納付金</t>
    <phoneticPr fontId="6"/>
  </si>
  <si>
    <t>4 地 方 債
 償 還 金</t>
    <phoneticPr fontId="1"/>
  </si>
  <si>
    <t>(1)     のうち普通会計へのもの</t>
    <phoneticPr fontId="6"/>
  </si>
  <si>
    <t>2 交付金</t>
    <phoneticPr fontId="6"/>
  </si>
  <si>
    <t>(1)1号交付金</t>
    <phoneticPr fontId="1"/>
  </si>
  <si>
    <t>(2)2号交付金</t>
    <phoneticPr fontId="1"/>
  </si>
  <si>
    <t>(3)3号交付金</t>
    <phoneticPr fontId="1"/>
  </si>
  <si>
    <t>うち元金</t>
    <phoneticPr fontId="1"/>
  </si>
  <si>
    <t>5
繰  出  金</t>
    <phoneticPr fontId="6"/>
  </si>
  <si>
    <t>収益金配分</t>
    <phoneticPr fontId="1"/>
  </si>
  <si>
    <t>(30)</t>
    <phoneticPr fontId="6"/>
  </si>
  <si>
    <t>(31)</t>
    <phoneticPr fontId="6"/>
  </si>
  <si>
    <t>(32)</t>
    <phoneticPr fontId="6"/>
  </si>
  <si>
    <t>(33)</t>
    <phoneticPr fontId="6"/>
  </si>
  <si>
    <t>(34)</t>
    <phoneticPr fontId="6"/>
  </si>
  <si>
    <t>(35)</t>
    <phoneticPr fontId="6"/>
  </si>
  <si>
    <t>(36)</t>
    <phoneticPr fontId="6"/>
  </si>
  <si>
    <t>(37)</t>
    <phoneticPr fontId="6"/>
  </si>
  <si>
    <t>(38)</t>
    <phoneticPr fontId="6"/>
  </si>
  <si>
    <t xml:space="preserve">歳    　　　　　　　　　　　　　　　　　　　　　　　 出 </t>
    <rPh sb="0" eb="1">
      <t>サイシュツ</t>
    </rPh>
    <phoneticPr fontId="6"/>
  </si>
  <si>
    <t>収       支</t>
    <rPh sb="0" eb="1">
      <t>オサム</t>
    </rPh>
    <rPh sb="8" eb="9">
      <t>シ</t>
    </rPh>
    <phoneticPr fontId="6"/>
  </si>
  <si>
    <t>収       支</t>
    <phoneticPr fontId="6"/>
  </si>
  <si>
    <t>(2)     のうちその他の会計へのもの</t>
    <phoneticPr fontId="6"/>
  </si>
  <si>
    <t>6
設備改善費</t>
    <phoneticPr fontId="6"/>
  </si>
  <si>
    <t>7
前年度繰上
充用金</t>
    <phoneticPr fontId="6"/>
  </si>
  <si>
    <t>8
その他</t>
    <phoneticPr fontId="6"/>
  </si>
  <si>
    <t xml:space="preserve">歳出合計
(1～8)  </t>
    <phoneticPr fontId="6"/>
  </si>
  <si>
    <t xml:space="preserve">歳入歳出差引
</t>
    <phoneticPr fontId="1"/>
  </si>
  <si>
    <t xml:space="preserve"> 翌年度に繰り越す
べき財源</t>
    <phoneticPr fontId="6"/>
  </si>
  <si>
    <t xml:space="preserve">実質収支
</t>
    <phoneticPr fontId="1"/>
  </si>
  <si>
    <t xml:space="preserve">実質収益
</t>
    <rPh sb="0" eb="2">
      <t>ジッシツ</t>
    </rPh>
    <rPh sb="2" eb="4">
      <t>シュウエキ</t>
    </rPh>
    <phoneticPr fontId="6"/>
  </si>
  <si>
    <t xml:space="preserve">単年度収益
</t>
    <rPh sb="0" eb="3">
      <t>タンネンド</t>
    </rPh>
    <rPh sb="3" eb="5">
      <t>シュウエキ</t>
    </rPh>
    <phoneticPr fontId="6"/>
  </si>
  <si>
    <t>その他</t>
    <phoneticPr fontId="1"/>
  </si>
  <si>
    <t>(39)</t>
    <phoneticPr fontId="6"/>
  </si>
  <si>
    <t>(40)</t>
    <phoneticPr fontId="6"/>
  </si>
  <si>
    <t>(41)</t>
    <phoneticPr fontId="6"/>
  </si>
  <si>
    <t>(45)</t>
    <phoneticPr fontId="6"/>
  </si>
  <si>
    <t>(46)</t>
    <phoneticPr fontId="6"/>
  </si>
  <si>
    <t>(47)</t>
    <phoneticPr fontId="6"/>
  </si>
  <si>
    <t>(48)</t>
    <phoneticPr fontId="6"/>
  </si>
  <si>
    <t>(49)</t>
    <phoneticPr fontId="6"/>
  </si>
  <si>
    <t>収              支</t>
  </si>
  <si>
    <t>人　　　件　　　費　　　の　　　状　　　況</t>
    <rPh sb="0" eb="1">
      <t>ヒト</t>
    </rPh>
    <rPh sb="4" eb="5">
      <t>ケン</t>
    </rPh>
    <rPh sb="8" eb="9">
      <t>ヒ</t>
    </rPh>
    <rPh sb="16" eb="17">
      <t>ジョウ</t>
    </rPh>
    <rPh sb="20" eb="21">
      <t>キョウ</t>
    </rPh>
    <phoneticPr fontId="6"/>
  </si>
  <si>
    <t xml:space="preserve">再差引
</t>
    <rPh sb="0" eb="3">
      <t>サイサシヒキ</t>
    </rPh>
    <phoneticPr fontId="6"/>
  </si>
  <si>
    <t>1 職員給</t>
    <phoneticPr fontId="6"/>
  </si>
  <si>
    <t>職　員　給　内　訳</t>
    <rPh sb="0" eb="1">
      <t>ショク</t>
    </rPh>
    <rPh sb="2" eb="3">
      <t>イン</t>
    </rPh>
    <rPh sb="4" eb="5">
      <t>キュウ</t>
    </rPh>
    <rPh sb="6" eb="7">
      <t>ウチ</t>
    </rPh>
    <rPh sb="8" eb="9">
      <t>ワケ</t>
    </rPh>
    <phoneticPr fontId="6"/>
  </si>
  <si>
    <t>2 地方公務員共済
組合等負担金</t>
    <rPh sb="2" eb="4">
      <t>チホウ</t>
    </rPh>
    <rPh sb="4" eb="7">
      <t>コウムイン</t>
    </rPh>
    <rPh sb="7" eb="9">
      <t>キョウサイ</t>
    </rPh>
    <rPh sb="10" eb="12">
      <t>クミアイ</t>
    </rPh>
    <rPh sb="12" eb="13">
      <t>トウ</t>
    </rPh>
    <rPh sb="13" eb="16">
      <t>フタンキン</t>
    </rPh>
    <phoneticPr fontId="6"/>
  </si>
  <si>
    <t>3 退職金</t>
    <phoneticPr fontId="6"/>
  </si>
  <si>
    <t>4 その他</t>
    <phoneticPr fontId="6"/>
  </si>
  <si>
    <t>人件費合計
（1～4）</t>
    <rPh sb="0" eb="3">
      <t>ジンケンヒ</t>
    </rPh>
    <rPh sb="3" eb="5">
      <t>ゴウケイ</t>
    </rPh>
    <phoneticPr fontId="6"/>
  </si>
  <si>
    <t>未収金</t>
    <rPh sb="0" eb="3">
      <t>ミシュウキン</t>
    </rPh>
    <phoneticPr fontId="6"/>
  </si>
  <si>
    <t>未払金</t>
    <rPh sb="0" eb="2">
      <t>ミハラ</t>
    </rPh>
    <rPh sb="2" eb="3">
      <t>キン</t>
    </rPh>
    <phoneticPr fontId="6"/>
  </si>
  <si>
    <t>(1)基本給</t>
    <phoneticPr fontId="6"/>
  </si>
  <si>
    <t>(2)その他の手当</t>
    <phoneticPr fontId="6"/>
  </si>
  <si>
    <t>(3)臨時職員給与</t>
    <phoneticPr fontId="6"/>
  </si>
  <si>
    <t>(50)</t>
    <phoneticPr fontId="6"/>
  </si>
  <si>
    <t>(51)</t>
    <phoneticPr fontId="6"/>
  </si>
  <si>
    <t>(52)</t>
    <phoneticPr fontId="6"/>
  </si>
  <si>
    <t>参                                        考</t>
    <phoneticPr fontId="1"/>
  </si>
  <si>
    <t>職  員  数  (人)</t>
    <phoneticPr fontId="1"/>
  </si>
  <si>
    <t>１日平均
入場人員
      (人)</t>
    <phoneticPr fontId="1"/>
  </si>
  <si>
    <t>時効金</t>
    <phoneticPr fontId="1"/>
  </si>
  <si>
    <t>賃金</t>
    <phoneticPr fontId="6"/>
  </si>
  <si>
    <t>常勤職員</t>
    <phoneticPr fontId="1"/>
  </si>
  <si>
    <t>１ 開催平均
   臨時職員</t>
    <phoneticPr fontId="1"/>
  </si>
  <si>
    <t>計</t>
    <phoneticPr fontId="1"/>
  </si>
  <si>
    <t>開催回数
　　(回)</t>
    <phoneticPr fontId="1"/>
  </si>
  <si>
    <t>開催日数                       
    (日)</t>
    <phoneticPr fontId="1"/>
  </si>
  <si>
    <t>入場人員     
    (人)</t>
    <phoneticPr fontId="1"/>
  </si>
  <si>
    <t xml:space="preserve"> </t>
    <phoneticPr fontId="21"/>
  </si>
  <si>
    <t>[AGNHY256]</t>
    <phoneticPr fontId="21"/>
  </si>
  <si>
    <t>96頁</t>
  </si>
  <si>
    <t>収  益  金  の  使  途  状  況</t>
    <phoneticPr fontId="6"/>
  </si>
  <si>
    <t>５１</t>
    <phoneticPr fontId="6"/>
  </si>
  <si>
    <t>行</t>
    <rPh sb="0" eb="1">
      <t>ギョウ</t>
    </rPh>
    <phoneticPr fontId="1"/>
  </si>
  <si>
    <t>収益金</t>
    <phoneticPr fontId="1"/>
  </si>
  <si>
    <t xml:space="preserve"> の</t>
    <phoneticPr fontId="6"/>
  </si>
  <si>
    <t>内</t>
  </si>
  <si>
    <t xml:space="preserve"> 訳</t>
    <phoneticPr fontId="6"/>
  </si>
  <si>
    <t>区</t>
    <rPh sb="0" eb="1">
      <t>ク</t>
    </rPh>
    <phoneticPr fontId="6"/>
  </si>
  <si>
    <t>　　分</t>
    <rPh sb="2" eb="3">
      <t>ブン</t>
    </rPh>
    <phoneticPr fontId="6"/>
  </si>
  <si>
    <t>繰入額</t>
    <phoneticPr fontId="1"/>
  </si>
  <si>
    <t>民生費</t>
    <phoneticPr fontId="6"/>
  </si>
  <si>
    <t>衛生費</t>
    <phoneticPr fontId="6"/>
  </si>
  <si>
    <t>土木費</t>
    <phoneticPr fontId="6"/>
  </si>
  <si>
    <t>農 　  　林
水 産 業 費</t>
    <phoneticPr fontId="1"/>
  </si>
  <si>
    <t>商工費</t>
    <phoneticPr fontId="6"/>
  </si>
  <si>
    <t>教育費</t>
    <phoneticPr fontId="6"/>
  </si>
  <si>
    <t>災害復旧費</t>
    <phoneticPr fontId="6"/>
  </si>
  <si>
    <t>公営事業会
計へ繰出し</t>
    <phoneticPr fontId="1"/>
  </si>
  <si>
    <t>1競馬事業</t>
    <phoneticPr fontId="1"/>
  </si>
  <si>
    <t>(1)自己施行</t>
    <phoneticPr fontId="1"/>
  </si>
  <si>
    <t>(2)一部事務組合配分金</t>
    <phoneticPr fontId="1"/>
  </si>
  <si>
    <t>計(1)～(2)</t>
    <phoneticPr fontId="1"/>
  </si>
  <si>
    <t>2自転車競走事業</t>
    <rPh sb="1" eb="4">
      <t>ジテンシャ</t>
    </rPh>
    <rPh sb="4" eb="6">
      <t>キョウソウ</t>
    </rPh>
    <rPh sb="6" eb="8">
      <t>ジギョウ</t>
    </rPh>
    <phoneticPr fontId="1"/>
  </si>
  <si>
    <t>競走事業
3小型自動車</t>
    <rPh sb="0" eb="2">
      <t>キョウソウ</t>
    </rPh>
    <rPh sb="2" eb="4">
      <t>ジギョウ</t>
    </rPh>
    <rPh sb="6" eb="8">
      <t>コガタ</t>
    </rPh>
    <rPh sb="8" eb="11">
      <t>ジドウシャ</t>
    </rPh>
    <phoneticPr fontId="1"/>
  </si>
  <si>
    <t>競走事業
4モーターボート</t>
    <rPh sb="0" eb="2">
      <t>キョウソウ</t>
    </rPh>
    <rPh sb="2" eb="4">
      <t>ジギョウ</t>
    </rPh>
    <phoneticPr fontId="1"/>
  </si>
  <si>
    <t>5 宝くじ事業</t>
    <phoneticPr fontId="1"/>
  </si>
  <si>
    <t>　 収 益 事 業 会 計 決 算 の 状 況</t>
  </si>
  <si>
    <t>宝 く じ 事 業 の 状 況</t>
    <phoneticPr fontId="6"/>
  </si>
  <si>
    <t>収</t>
  </si>
  <si>
    <t xml:space="preserve"> 益</t>
  </si>
  <si>
    <t>区</t>
    <rPh sb="0" eb="1">
      <t>ク</t>
    </rPh>
    <phoneticPr fontId="21"/>
  </si>
  <si>
    <t xml:space="preserve">    分</t>
    <rPh sb="4" eb="5">
      <t>ブ</t>
    </rPh>
    <phoneticPr fontId="21"/>
  </si>
  <si>
    <t>1.
発 売 回 数</t>
    <phoneticPr fontId="1"/>
  </si>
  <si>
    <t>2.
議　 決 　額</t>
    <phoneticPr fontId="1"/>
  </si>
  <si>
    <t>3.
発　 売 　額</t>
    <phoneticPr fontId="1"/>
  </si>
  <si>
    <t>4.
消　 化 　額</t>
    <phoneticPr fontId="1"/>
  </si>
  <si>
    <t>消　　化　　率</t>
    <phoneticPr fontId="1"/>
  </si>
  <si>
    <t>平成30年度発売額</t>
  </si>
  <si>
    <t>平成29年度発売額</t>
  </si>
  <si>
    <t>　計</t>
  </si>
  <si>
    <t>(回)　</t>
    <phoneticPr fontId="1"/>
  </si>
  <si>
    <t>　（％）</t>
  </si>
  <si>
    <t>に係る収益金</t>
    <phoneticPr fontId="1"/>
  </si>
  <si>
    <t>に係る収益分</t>
  </si>
  <si>
    <t xml:space="preserve"> 宝くじ事業</t>
    <phoneticPr fontId="21"/>
  </si>
  <si>
    <t>[AGNHY257]</t>
    <phoneticPr fontId="6"/>
  </si>
  <si>
    <t>97頁</t>
  </si>
  <si>
    <t>　国民健康保険事業会計（事業勘定）決算の状況</t>
  </si>
  <si>
    <t>団  体  名</t>
    <phoneticPr fontId="6"/>
  </si>
  <si>
    <t>５２</t>
    <phoneticPr fontId="6"/>
  </si>
  <si>
    <t>（単位：千円）</t>
    <phoneticPr fontId="6"/>
  </si>
  <si>
    <t>区</t>
  </si>
  <si>
    <t>分</t>
  </si>
  <si>
    <t xml:space="preserve"> 行</t>
    <phoneticPr fontId="6"/>
  </si>
  <si>
    <t>決算額　　</t>
  </si>
  <si>
    <t>歳　　　　　　　　　　　　　　　　　　　入</t>
    <rPh sb="0" eb="1">
      <t>トシ</t>
    </rPh>
    <rPh sb="20" eb="21">
      <t>ニュウ</t>
    </rPh>
    <phoneticPr fontId="1"/>
  </si>
  <si>
    <t>1 保険税(料)</t>
    <phoneticPr fontId="1"/>
  </si>
  <si>
    <t>歳　　　　　　　　　　　　　　　　　出　　　（つづき）</t>
    <rPh sb="0" eb="1">
      <t>トシ</t>
    </rPh>
    <rPh sb="18" eb="19">
      <t>デ</t>
    </rPh>
    <phoneticPr fontId="1"/>
  </si>
  <si>
    <t xml:space="preserve"> (2)その他の給付費</t>
    <phoneticPr fontId="1"/>
  </si>
  <si>
    <t>収　　　　支　（つづき）</t>
    <rPh sb="5" eb="6">
      <t>シ</t>
    </rPh>
    <phoneticPr fontId="1"/>
  </si>
  <si>
    <t>療養給付費等
交付金精算額</t>
    <rPh sb="5" eb="6">
      <t>トウ</t>
    </rPh>
    <phoneticPr fontId="1"/>
  </si>
  <si>
    <t>精算交付額</t>
    <phoneticPr fontId="1"/>
  </si>
  <si>
    <t>(72)</t>
    <phoneticPr fontId="1"/>
  </si>
  <si>
    <t xml:space="preserve"> うち退職被保険者分</t>
    <phoneticPr fontId="1"/>
  </si>
  <si>
    <t xml:space="preserve"> (3)診療報酬審査支払手数料</t>
    <phoneticPr fontId="1"/>
  </si>
  <si>
    <t>精算還付額</t>
    <phoneticPr fontId="1"/>
  </si>
  <si>
    <t>(73)</t>
    <phoneticPr fontId="1"/>
  </si>
  <si>
    <t>2 一部負担金</t>
    <phoneticPr fontId="1"/>
  </si>
  <si>
    <t>再掲</t>
    <phoneticPr fontId="1"/>
  </si>
  <si>
    <t xml:space="preserve">   のうち退職被保
   険者等に係るもの</t>
    <phoneticPr fontId="1"/>
  </si>
  <si>
    <t>実質収支額</t>
    <phoneticPr fontId="1"/>
  </si>
  <si>
    <t>(74)</t>
    <phoneticPr fontId="1"/>
  </si>
  <si>
    <t>3 国庫支出金</t>
    <phoneticPr fontId="1"/>
  </si>
  <si>
    <t>3 国民健康保険事業費納付金</t>
    <phoneticPr fontId="1"/>
  </si>
  <si>
    <t>(75)</t>
    <phoneticPr fontId="1"/>
  </si>
  <si>
    <t>4 都道府県支出金</t>
    <phoneticPr fontId="1"/>
  </si>
  <si>
    <t xml:space="preserve"> うち退職被保険者等分</t>
    <phoneticPr fontId="1"/>
  </si>
  <si>
    <t>財源補填的な都道府県支出金</t>
  </si>
  <si>
    <t xml:space="preserve"> (1)保険給付費等交付金</t>
    <phoneticPr fontId="1"/>
  </si>
  <si>
    <t>4 共同事業拠出金</t>
    <phoneticPr fontId="1"/>
  </si>
  <si>
    <t>財源補填的な他会計繰入金</t>
  </si>
  <si>
    <t xml:space="preserve">  ①普通交付金</t>
    <phoneticPr fontId="1"/>
  </si>
  <si>
    <t>5 財政安定化基金拠出金</t>
    <phoneticPr fontId="1"/>
  </si>
  <si>
    <t>(46)</t>
  </si>
  <si>
    <t>財源補填的な繰出金</t>
  </si>
  <si>
    <t xml:space="preserve">  ②特別交付金</t>
    <phoneticPr fontId="1"/>
  </si>
  <si>
    <t>(47)</t>
  </si>
  <si>
    <t>再差引収支額</t>
    <phoneticPr fontId="1"/>
  </si>
  <si>
    <t>(76)</t>
    <phoneticPr fontId="1"/>
  </si>
  <si>
    <t xml:space="preserve">   (ｱ)保険者努力支援制度分</t>
    <phoneticPr fontId="1"/>
  </si>
  <si>
    <t>6 保健事業費</t>
    <phoneticPr fontId="1"/>
  </si>
  <si>
    <t>(48)</t>
  </si>
  <si>
    <t>(77)</t>
    <phoneticPr fontId="1"/>
  </si>
  <si>
    <t xml:space="preserve">   (ｲ)特別調整交付金分（市町村分）</t>
    <phoneticPr fontId="1"/>
  </si>
  <si>
    <t>7 基金積立金</t>
    <phoneticPr fontId="1"/>
  </si>
  <si>
    <t>(49)</t>
  </si>
  <si>
    <t>人　件　費　の　状　況</t>
    <phoneticPr fontId="1"/>
  </si>
  <si>
    <t>1 職員給</t>
    <phoneticPr fontId="1"/>
  </si>
  <si>
    <t>(78)</t>
    <phoneticPr fontId="1"/>
  </si>
  <si>
    <t xml:space="preserve">   (ｳ)都道府県繰入金（２号）分</t>
    <phoneticPr fontId="1"/>
  </si>
  <si>
    <t>8 公債費</t>
    <phoneticPr fontId="1"/>
  </si>
  <si>
    <t>(50)</t>
  </si>
  <si>
    <t xml:space="preserve"> (1)基本給</t>
    <phoneticPr fontId="1"/>
  </si>
  <si>
    <t>(79)</t>
    <phoneticPr fontId="1"/>
  </si>
  <si>
    <t xml:space="preserve">   (ｴ)特定健康診査等負担金分</t>
    <phoneticPr fontId="1"/>
  </si>
  <si>
    <t xml:space="preserve"> (1)元利償還金</t>
    <phoneticPr fontId="1"/>
  </si>
  <si>
    <t>(51)</t>
  </si>
  <si>
    <t xml:space="preserve"> (2)その他の手当</t>
    <phoneticPr fontId="1"/>
  </si>
  <si>
    <t>(80)</t>
    <phoneticPr fontId="1"/>
  </si>
  <si>
    <t xml:space="preserve"> (2)財政安定化基金交付金</t>
    <phoneticPr fontId="1"/>
  </si>
  <si>
    <t xml:space="preserve">  うち財政安定化基金貸付金償還金</t>
    <phoneticPr fontId="1"/>
  </si>
  <si>
    <t>(52)</t>
  </si>
  <si>
    <t xml:space="preserve"> (3)臨時職員給与</t>
    <phoneticPr fontId="1"/>
  </si>
  <si>
    <t>(81)</t>
    <phoneticPr fontId="1"/>
  </si>
  <si>
    <t xml:space="preserve"> (3)財源補填的なもの</t>
    <phoneticPr fontId="1"/>
  </si>
  <si>
    <t xml:space="preserve"> (2)一時借入金利子</t>
    <phoneticPr fontId="1"/>
  </si>
  <si>
    <t>(53)</t>
  </si>
  <si>
    <t>2 地方公務員共済組合等負担金</t>
    <phoneticPr fontId="1"/>
  </si>
  <si>
    <t>(1)</t>
    <phoneticPr fontId="1"/>
  </si>
  <si>
    <t xml:space="preserve"> (4)その他のもの</t>
    <phoneticPr fontId="1"/>
  </si>
  <si>
    <t>(54)</t>
  </si>
  <si>
    <t>3 退職金</t>
    <phoneticPr fontId="1"/>
  </si>
  <si>
    <t>5 他会計繰入金</t>
    <phoneticPr fontId="1"/>
  </si>
  <si>
    <t xml:space="preserve"> (1)財源補填的なもの</t>
    <phoneticPr fontId="1"/>
  </si>
  <si>
    <t>(55)</t>
  </si>
  <si>
    <t xml:space="preserve"> (2)その他のもの</t>
    <phoneticPr fontId="1"/>
  </si>
  <si>
    <t>(56)</t>
  </si>
  <si>
    <t>人件費合計(1～4)</t>
    <phoneticPr fontId="1"/>
  </si>
  <si>
    <t xml:space="preserve"> (2)保険基盤安定制度に係るもの</t>
    <phoneticPr fontId="1"/>
  </si>
  <si>
    <t>(57)</t>
  </si>
  <si>
    <t>31
年
4
月
1
日
現
在
職
員
数
(人)</t>
    <rPh sb="3" eb="4">
      <t>ネン</t>
    </rPh>
    <phoneticPr fontId="1"/>
  </si>
  <si>
    <t>1 事務
職員数</t>
    <rPh sb="2" eb="4">
      <t>ジム</t>
    </rPh>
    <rPh sb="5" eb="8">
      <t>ショクインスウ</t>
    </rPh>
    <phoneticPr fontId="1"/>
  </si>
  <si>
    <t>保険税(料)の賦
課徴収関係職員</t>
    <phoneticPr fontId="1"/>
  </si>
  <si>
    <t xml:space="preserve">  ①保険料軽減分</t>
    <phoneticPr fontId="1"/>
  </si>
  <si>
    <t>11 その他の支出</t>
    <phoneticPr fontId="1"/>
  </si>
  <si>
    <t>(58)</t>
  </si>
  <si>
    <t>その他の事
務　職　員</t>
    <phoneticPr fontId="1"/>
  </si>
  <si>
    <t xml:space="preserve">  ②保険者支援分</t>
    <phoneticPr fontId="1"/>
  </si>
  <si>
    <t xml:space="preserve"> うち保険給付費等交付金償還金</t>
    <phoneticPr fontId="1"/>
  </si>
  <si>
    <t>(59)</t>
  </si>
  <si>
    <t>2 保健師数</t>
    <phoneticPr fontId="1"/>
  </si>
  <si>
    <t xml:space="preserve">保  </t>
  </si>
  <si>
    <t>健</t>
  </si>
  <si>
    <t xml:space="preserve">師 </t>
    <rPh sb="0" eb="1">
      <t>シ</t>
    </rPh>
    <phoneticPr fontId="6"/>
  </si>
  <si>
    <t>数</t>
  </si>
  <si>
    <t xml:space="preserve"> (3)その他のもの</t>
    <phoneticPr fontId="1"/>
  </si>
  <si>
    <t xml:space="preserve"> うち療養給付費等負担金償還金</t>
    <phoneticPr fontId="1"/>
  </si>
  <si>
    <t>(60)</t>
  </si>
  <si>
    <t>3 臨時職員数</t>
    <phoneticPr fontId="1"/>
  </si>
  <si>
    <t xml:space="preserve">臨  </t>
  </si>
  <si>
    <t xml:space="preserve">時 </t>
  </si>
  <si>
    <t>職</t>
  </si>
  <si>
    <t xml:space="preserve"> 員</t>
  </si>
  <si>
    <t>6 基金繰入金</t>
    <phoneticPr fontId="1"/>
  </si>
  <si>
    <t xml:space="preserve"> うち療養給付費等交付金償還金</t>
    <phoneticPr fontId="1"/>
  </si>
  <si>
    <t>(61)</t>
  </si>
  <si>
    <t>職員数合計(1～3)</t>
    <phoneticPr fontId="1"/>
  </si>
  <si>
    <t>(1～3)</t>
  </si>
  <si>
    <t>7 繰越金</t>
    <phoneticPr fontId="1"/>
  </si>
  <si>
    <t xml:space="preserve"> うち特定健康診査等負担金償還金</t>
    <phoneticPr fontId="1"/>
  </si>
  <si>
    <t>(62)</t>
  </si>
  <si>
    <t>参　　　考</t>
    <rPh sb="0" eb="1">
      <t>サン</t>
    </rPh>
    <rPh sb="4" eb="5">
      <t>コウ</t>
    </rPh>
    <phoneticPr fontId="1"/>
  </si>
  <si>
    <t>賃金</t>
    <phoneticPr fontId="1"/>
  </si>
  <si>
    <t>8 地方債</t>
    <phoneticPr fontId="1"/>
  </si>
  <si>
    <t>歳出合計(1～11)</t>
    <phoneticPr fontId="1"/>
  </si>
  <si>
    <t>(63)</t>
    <phoneticPr fontId="1"/>
  </si>
  <si>
    <t>31.3.31現在 加入世帯数(世帯)</t>
  </si>
  <si>
    <t xml:space="preserve"> うち財政安定化基金貸付金</t>
    <phoneticPr fontId="1"/>
  </si>
  <si>
    <t>収　　　　　　　支</t>
    <rPh sb="0" eb="1">
      <t>シュウ</t>
    </rPh>
    <rPh sb="8" eb="9">
      <t>シ</t>
    </rPh>
    <phoneticPr fontId="1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</si>
  <si>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1"/>
  </si>
  <si>
    <t xml:space="preserve"> うち退職被保険者に係る世帯数(世帯)</t>
    <phoneticPr fontId="1"/>
  </si>
  <si>
    <t>9 その他の収入</t>
    <phoneticPr fontId="1"/>
  </si>
  <si>
    <t>繰越又は支
払繰延等</t>
    <phoneticPr fontId="1"/>
  </si>
  <si>
    <t>療養諸費等</t>
    <phoneticPr fontId="1"/>
  </si>
  <si>
    <t>(64)</t>
    <phoneticPr fontId="1"/>
  </si>
  <si>
    <t>被保険者数(人)</t>
    <phoneticPr fontId="1"/>
  </si>
  <si>
    <t xml:space="preserve"> うち療養給付費等負担金過年度分</t>
    <phoneticPr fontId="1"/>
  </si>
  <si>
    <t>その他の経費</t>
    <phoneticPr fontId="1"/>
  </si>
  <si>
    <t>(65)</t>
    <phoneticPr fontId="1"/>
  </si>
  <si>
    <t xml:space="preserve"> うち退職被保険者等数(人)</t>
    <phoneticPr fontId="1"/>
  </si>
  <si>
    <t xml:space="preserve"> うち療養給付費等交付金過年度分</t>
    <phoneticPr fontId="1"/>
  </si>
  <si>
    <t>(66)</t>
  </si>
  <si>
    <t>31.3.31現在 基金現在高</t>
  </si>
  <si>
    <t xml:space="preserve"> うち特定健康診査等負担金過年度分</t>
    <phoneticPr fontId="1"/>
  </si>
  <si>
    <t>　　 のうち退職被
　　 保険者等分</t>
    <phoneticPr fontId="1"/>
  </si>
  <si>
    <t>(67)</t>
  </si>
  <si>
    <t>歳入合計(1～9)</t>
    <phoneticPr fontId="1"/>
  </si>
  <si>
    <t>　　 に対する療養給付費等負担金</t>
    <phoneticPr fontId="1"/>
  </si>
  <si>
    <t>(68)</t>
  </si>
  <si>
    <t>歳　　　　出</t>
    <rPh sb="0" eb="1">
      <t>トシ</t>
    </rPh>
    <rPh sb="5" eb="6">
      <t>デ</t>
    </rPh>
    <phoneticPr fontId="1"/>
  </si>
  <si>
    <t>1 総務費</t>
    <phoneticPr fontId="1"/>
  </si>
  <si>
    <t>療養給付費等
負担金及び事
務費精算額</t>
    <phoneticPr fontId="1"/>
  </si>
  <si>
    <t>(69)</t>
  </si>
  <si>
    <t xml:space="preserve"> (1)一般管理費</t>
    <phoneticPr fontId="1"/>
  </si>
  <si>
    <t>(70)</t>
  </si>
  <si>
    <t xml:space="preserve"> (2)賦課徴収費</t>
    <phoneticPr fontId="1"/>
  </si>
  <si>
    <t xml:space="preserve"> (3)連合会負担金</t>
    <phoneticPr fontId="1"/>
  </si>
  <si>
    <t xml:space="preserve">   に対する療養給付費等交付金</t>
    <rPh sb="12" eb="13">
      <t>トウ</t>
    </rPh>
    <phoneticPr fontId="1"/>
  </si>
  <si>
    <t>(71)</t>
    <phoneticPr fontId="1"/>
  </si>
  <si>
    <t xml:space="preserve"> (4)その他の総務費</t>
    <phoneticPr fontId="1"/>
  </si>
  <si>
    <t>2 保険給付費</t>
    <phoneticPr fontId="1"/>
  </si>
  <si>
    <t xml:space="preserve"> (1)療養諸費等
    (審査支払手数料を除く)</t>
    <phoneticPr fontId="1"/>
  </si>
  <si>
    <t>[AGNHY258]</t>
    <phoneticPr fontId="6"/>
  </si>
  <si>
    <t>98頁</t>
  </si>
  <si>
    <t>国民健康保険事業会計（直診勘定）</t>
    <phoneticPr fontId="6"/>
  </si>
  <si>
    <t>決算の状況</t>
  </si>
  <si>
    <t>５３</t>
    <phoneticPr fontId="6"/>
  </si>
  <si>
    <t>(単位：千円)</t>
  </si>
  <si>
    <t>決算額</t>
  </si>
  <si>
    <t>歳　　　　　　　　　入</t>
    <rPh sb="0" eb="1">
      <t>トシ</t>
    </rPh>
    <rPh sb="10" eb="11">
      <t>ニュウ</t>
    </rPh>
    <phoneticPr fontId="6"/>
  </si>
  <si>
    <t>1 診療収入</t>
    <phoneticPr fontId="6"/>
  </si>
  <si>
    <t>2 国庫支出金</t>
    <phoneticPr fontId="6"/>
  </si>
  <si>
    <t>国</t>
  </si>
  <si>
    <t>庫</t>
  </si>
  <si>
    <t>財</t>
  </si>
  <si>
    <t>政</t>
  </si>
  <si>
    <t>調</t>
  </si>
  <si>
    <t>整</t>
  </si>
  <si>
    <t>交</t>
  </si>
  <si>
    <t>3 都道府県支出金</t>
    <phoneticPr fontId="6"/>
  </si>
  <si>
    <t>都</t>
  </si>
  <si>
    <t>道</t>
  </si>
  <si>
    <t>府</t>
  </si>
  <si>
    <t>県</t>
  </si>
  <si>
    <t>4 他会計繰入金</t>
    <phoneticPr fontId="6"/>
  </si>
  <si>
    <t xml:space="preserve"> (1)普通会計からのもの</t>
    <phoneticPr fontId="6"/>
  </si>
  <si>
    <t xml:space="preserve"> (2)事業勘定からのもの</t>
    <phoneticPr fontId="6"/>
  </si>
  <si>
    <t xml:space="preserve"> (3)その他の会計からのもの</t>
    <phoneticPr fontId="6"/>
  </si>
  <si>
    <t>5 基金繰入金</t>
    <phoneticPr fontId="6"/>
  </si>
  <si>
    <t>基</t>
  </si>
  <si>
    <t>入</t>
  </si>
  <si>
    <t>6 繰越金</t>
    <phoneticPr fontId="1"/>
  </si>
  <si>
    <t>越</t>
  </si>
  <si>
    <t>7 地方債</t>
    <phoneticPr fontId="6"/>
  </si>
  <si>
    <t>地</t>
  </si>
  <si>
    <t>方</t>
  </si>
  <si>
    <t>8 その他の収入</t>
    <phoneticPr fontId="6"/>
  </si>
  <si>
    <t>歳入合計(1～8)</t>
    <phoneticPr fontId="6"/>
  </si>
  <si>
    <t>歳</t>
    <phoneticPr fontId="6"/>
  </si>
  <si>
    <t>合</t>
  </si>
  <si>
    <t>（１～８）</t>
  </si>
  <si>
    <t>歳　　　　　　　　　出</t>
    <rPh sb="0" eb="1">
      <t>トシ</t>
    </rPh>
    <rPh sb="10" eb="11">
      <t>デ</t>
    </rPh>
    <phoneticPr fontId="6"/>
  </si>
  <si>
    <t>1 総務費</t>
    <phoneticPr fontId="6"/>
  </si>
  <si>
    <t>総</t>
  </si>
  <si>
    <t>務</t>
  </si>
  <si>
    <t>2 医業費</t>
    <phoneticPr fontId="6"/>
  </si>
  <si>
    <t>医</t>
  </si>
  <si>
    <t>業</t>
  </si>
  <si>
    <t>3 施設整備費</t>
    <phoneticPr fontId="6"/>
  </si>
  <si>
    <t>施</t>
  </si>
  <si>
    <t>設</t>
  </si>
  <si>
    <t>備</t>
  </si>
  <si>
    <t>4 繰出金</t>
    <phoneticPr fontId="6"/>
  </si>
  <si>
    <t xml:space="preserve"> (1)普通会計に対するもの</t>
    <phoneticPr fontId="6"/>
  </si>
  <si>
    <t xml:space="preserve"> (2)事業勘定に対するもの</t>
    <phoneticPr fontId="6"/>
  </si>
  <si>
    <t>　</t>
  </si>
  <si>
    <t xml:space="preserve"> (3)その他の会計に対するもの</t>
    <phoneticPr fontId="6"/>
  </si>
  <si>
    <t>5 基金積立金</t>
    <phoneticPr fontId="6"/>
  </si>
  <si>
    <t>6 公債費</t>
    <phoneticPr fontId="6"/>
  </si>
  <si>
    <t xml:space="preserve"> (1)元利償還金</t>
    <phoneticPr fontId="6"/>
  </si>
  <si>
    <t>元</t>
  </si>
  <si>
    <t>利</t>
  </si>
  <si>
    <t>償</t>
  </si>
  <si>
    <t>還</t>
  </si>
  <si>
    <t xml:space="preserve"> (2)一時借入金利子</t>
    <phoneticPr fontId="6"/>
  </si>
  <si>
    <t>一</t>
  </si>
  <si>
    <t>時</t>
  </si>
  <si>
    <t>借</t>
  </si>
  <si>
    <t>子</t>
  </si>
  <si>
    <t>7 前年度繰上充用金</t>
    <phoneticPr fontId="6"/>
  </si>
  <si>
    <t>8 その他の支出</t>
    <phoneticPr fontId="6"/>
  </si>
  <si>
    <t>歳出合計(1～8)</t>
    <phoneticPr fontId="6"/>
  </si>
  <si>
    <t>歳</t>
  </si>
  <si>
    <t>（</t>
  </si>
  <si>
    <t>～</t>
  </si>
  <si>
    <t>）</t>
  </si>
  <si>
    <t>収　　支</t>
    <rPh sb="0" eb="1">
      <t>シュウ</t>
    </rPh>
    <rPh sb="3" eb="4">
      <t>シ</t>
    </rPh>
    <phoneticPr fontId="6"/>
  </si>
  <si>
    <t>歳入歳出差引額</t>
    <phoneticPr fontId="6"/>
  </si>
  <si>
    <t>繰越又は支払繰延等</t>
    <phoneticPr fontId="6"/>
  </si>
  <si>
    <t xml:space="preserve">    のうち未収入特定財源</t>
    <phoneticPr fontId="6"/>
  </si>
  <si>
    <t>実質収支額</t>
  </si>
  <si>
    <t>他会計繰入金</t>
    <phoneticPr fontId="6"/>
  </si>
  <si>
    <t>会</t>
  </si>
  <si>
    <t>繰出金</t>
    <phoneticPr fontId="6"/>
  </si>
  <si>
    <t>再差引収支額</t>
    <phoneticPr fontId="6"/>
  </si>
  <si>
    <t>人　件　費　の　状　況</t>
    <rPh sb="0" eb="1">
      <t>ヒト</t>
    </rPh>
    <rPh sb="2" eb="3">
      <t>ケン</t>
    </rPh>
    <rPh sb="4" eb="5">
      <t>ヒ</t>
    </rPh>
    <rPh sb="8" eb="9">
      <t>ジョウ</t>
    </rPh>
    <rPh sb="10" eb="11">
      <t>キョウ</t>
    </rPh>
    <phoneticPr fontId="6"/>
  </si>
  <si>
    <t>員</t>
  </si>
  <si>
    <t>給</t>
  </si>
  <si>
    <t xml:space="preserve"> (1)基本給</t>
    <phoneticPr fontId="6"/>
  </si>
  <si>
    <t>本</t>
  </si>
  <si>
    <t xml:space="preserve"> (2)その他の手当</t>
    <phoneticPr fontId="6"/>
  </si>
  <si>
    <t>手</t>
  </si>
  <si>
    <t>当</t>
  </si>
  <si>
    <t xml:space="preserve"> (3)臨時職員給与</t>
    <phoneticPr fontId="6"/>
  </si>
  <si>
    <t>臨</t>
  </si>
  <si>
    <t>与</t>
  </si>
  <si>
    <t>2 地方公務員共済組合等負担金</t>
    <phoneticPr fontId="6"/>
  </si>
  <si>
    <t>退</t>
  </si>
  <si>
    <t>人件費合計(1～4)</t>
    <phoneticPr fontId="6"/>
  </si>
  <si>
    <t>人件費合計</t>
  </si>
  <si>
    <t>（１～４）</t>
  </si>
  <si>
    <t>現在職員数</t>
    <rPh sb="0" eb="2">
      <t>ゲンザイ</t>
    </rPh>
    <rPh sb="2" eb="5">
      <t>ショクインスウ</t>
    </rPh>
    <phoneticPr fontId="6"/>
  </si>
  <si>
    <t>1 事務職員数</t>
    <phoneticPr fontId="6"/>
  </si>
  <si>
    <t>年4月1日</t>
    <rPh sb="0" eb="1">
      <t>ネン</t>
    </rPh>
    <rPh sb="2" eb="3">
      <t>ツキ</t>
    </rPh>
    <rPh sb="4" eb="5">
      <t>ニチ</t>
    </rPh>
    <phoneticPr fontId="6"/>
  </si>
  <si>
    <t>2 医師・看護師等数</t>
    <phoneticPr fontId="6"/>
  </si>
  <si>
    <t>師</t>
  </si>
  <si>
    <t>看</t>
  </si>
  <si>
    <t>護</t>
  </si>
  <si>
    <t>師</t>
    <rPh sb="0" eb="1">
      <t>シ</t>
    </rPh>
    <phoneticPr fontId="6"/>
  </si>
  <si>
    <t>3 臨時職員数</t>
    <phoneticPr fontId="6"/>
  </si>
  <si>
    <t>(人)</t>
    <rPh sb="1" eb="2">
      <t>ヒト</t>
    </rPh>
    <phoneticPr fontId="6"/>
  </si>
  <si>
    <t>職員数合計(1～3)</t>
    <phoneticPr fontId="6"/>
  </si>
  <si>
    <t>（１～３）</t>
  </si>
  <si>
    <t>参考</t>
    <rPh sb="0" eb="2">
      <t>サンコウ</t>
    </rPh>
    <phoneticPr fontId="6"/>
  </si>
  <si>
    <t>[AGNHY259]</t>
    <phoneticPr fontId="19"/>
  </si>
  <si>
    <t>99頁</t>
  </si>
  <si>
    <t>農業共済事業会計決算の状況</t>
    <phoneticPr fontId="6"/>
  </si>
  <si>
    <r>
      <t>(法</t>
    </r>
    <r>
      <rPr>
        <sz val="5"/>
        <color rgb="FF000000"/>
        <rFont val="ＭＳ 明朝"/>
        <family val="1"/>
        <charset val="128"/>
      </rPr>
      <t xml:space="preserve"> </t>
    </r>
    <r>
      <rPr>
        <sz val="20"/>
        <color rgb="FF000000"/>
        <rFont val="ＭＳ 明朝"/>
        <family val="1"/>
        <charset val="128"/>
      </rPr>
      <t>適</t>
    </r>
    <r>
      <rPr>
        <sz val="5"/>
        <color rgb="FF000000"/>
        <rFont val="ＭＳ 明朝"/>
        <family val="1"/>
        <charset val="128"/>
      </rPr>
      <t xml:space="preserve"> </t>
    </r>
    <r>
      <rPr>
        <sz val="20"/>
        <color rgb="FF000000"/>
        <rFont val="ＭＳ 明朝"/>
        <family val="1"/>
        <charset val="128"/>
      </rPr>
      <t>を</t>
    </r>
    <r>
      <rPr>
        <sz val="5"/>
        <color rgb="FF000000"/>
        <rFont val="ＭＳ 明朝"/>
        <family val="1"/>
        <charset val="128"/>
      </rPr>
      <t xml:space="preserve"> </t>
    </r>
    <r>
      <rPr>
        <sz val="20"/>
        <color rgb="FF000000"/>
        <rFont val="ＭＳ 明朝"/>
        <family val="1"/>
        <charset val="128"/>
      </rPr>
      <t>含</t>
    </r>
    <r>
      <rPr>
        <sz val="5"/>
        <color rgb="FF000000"/>
        <rFont val="ＭＳ 明朝"/>
        <family val="1"/>
        <charset val="128"/>
      </rPr>
      <t xml:space="preserve"> </t>
    </r>
    <r>
      <rPr>
        <sz val="20"/>
        <color rgb="FF000000"/>
        <rFont val="ＭＳ 明朝"/>
        <family val="1"/>
        <charset val="128"/>
      </rPr>
      <t>む。)</t>
    </r>
    <phoneticPr fontId="19"/>
  </si>
  <si>
    <t>５６</t>
    <phoneticPr fontId="6"/>
  </si>
  <si>
    <t>　行</t>
    <phoneticPr fontId="6"/>
  </si>
  <si>
    <t>歳　　　　　　　　　　入</t>
    <rPh sb="0" eb="1">
      <t>トシ</t>
    </rPh>
    <rPh sb="11" eb="12">
      <t>ニュウ</t>
    </rPh>
    <phoneticPr fontId="1"/>
  </si>
  <si>
    <t>1共済勘定収入</t>
    <phoneticPr fontId="1"/>
  </si>
  <si>
    <t>1 共済掛金及び交付金</t>
    <phoneticPr fontId="19"/>
  </si>
  <si>
    <t>2 保険金及び診療補填金</t>
    <phoneticPr fontId="19"/>
  </si>
  <si>
    <t>3 連合会無事戻金</t>
    <phoneticPr fontId="19"/>
  </si>
  <si>
    <t>4 繰入金</t>
    <phoneticPr fontId="19"/>
  </si>
  <si>
    <t xml:space="preserve"> (1)普通会計からのもの</t>
    <phoneticPr fontId="19"/>
  </si>
  <si>
    <t xml:space="preserve"> (2)その他の会計からのもの</t>
    <phoneticPr fontId="19"/>
  </si>
  <si>
    <t>5 その他</t>
    <phoneticPr fontId="19"/>
  </si>
  <si>
    <t>計(1～5)</t>
    <phoneticPr fontId="19"/>
  </si>
  <si>
    <t>2業務勘定収入</t>
    <phoneticPr fontId="1"/>
  </si>
  <si>
    <t>1 賦課金</t>
    <phoneticPr fontId="19"/>
  </si>
  <si>
    <t>2 都道府県支出金</t>
    <phoneticPr fontId="19"/>
  </si>
  <si>
    <t>4 その他</t>
    <phoneticPr fontId="19"/>
  </si>
  <si>
    <t>計(1～4)</t>
    <phoneticPr fontId="19"/>
  </si>
  <si>
    <t>歳入合計</t>
    <rPh sb="0" eb="2">
      <t>サイニュウ</t>
    </rPh>
    <rPh sb="2" eb="4">
      <t>ゴウケイ</t>
    </rPh>
    <phoneticPr fontId="1"/>
  </si>
  <si>
    <t>歳　　　　　　　　　　出</t>
    <rPh sb="0" eb="1">
      <t>トシ</t>
    </rPh>
    <rPh sb="11" eb="12">
      <t>シュツ</t>
    </rPh>
    <phoneticPr fontId="1"/>
  </si>
  <si>
    <t>1共済勘定支出</t>
    <rPh sb="5" eb="7">
      <t>シシュツ</t>
    </rPh>
    <phoneticPr fontId="1"/>
  </si>
  <si>
    <t>1 保険料及び技術料</t>
    <phoneticPr fontId="19"/>
  </si>
  <si>
    <t>2 共済金</t>
    <phoneticPr fontId="19"/>
  </si>
  <si>
    <t>3 無事戻金</t>
    <phoneticPr fontId="19"/>
  </si>
  <si>
    <t>4 繰出金</t>
    <phoneticPr fontId="1"/>
  </si>
  <si>
    <t xml:space="preserve"> (1)普通会計へのもの</t>
    <phoneticPr fontId="19"/>
  </si>
  <si>
    <t xml:space="preserve"> (2)その他の会計へのもの</t>
    <phoneticPr fontId="19"/>
  </si>
  <si>
    <t>2業務勘定支出</t>
    <rPh sb="5" eb="7">
      <t>シシュツ</t>
    </rPh>
    <phoneticPr fontId="1"/>
  </si>
  <si>
    <t>1 総務及び業務費</t>
    <phoneticPr fontId="19"/>
  </si>
  <si>
    <t xml:space="preserve"> (1)人件費</t>
    <phoneticPr fontId="19"/>
  </si>
  <si>
    <t xml:space="preserve"> (2)その他</t>
    <phoneticPr fontId="19"/>
  </si>
  <si>
    <t>2 連合会支出金</t>
    <phoneticPr fontId="19"/>
  </si>
  <si>
    <t>3 繰出金</t>
    <phoneticPr fontId="1"/>
  </si>
  <si>
    <t>歳出合計</t>
    <rPh sb="1" eb="2">
      <t>シュツ</t>
    </rPh>
    <rPh sb="2" eb="4">
      <t>ゴウケイ</t>
    </rPh>
    <phoneticPr fontId="1"/>
  </si>
  <si>
    <t>収　　　　支</t>
    <rPh sb="0" eb="1">
      <t>シュウ</t>
    </rPh>
    <rPh sb="5" eb="6">
      <t>シ</t>
    </rPh>
    <phoneticPr fontId="19"/>
  </si>
  <si>
    <t>歳入歳出差引</t>
    <phoneticPr fontId="1"/>
  </si>
  <si>
    <t>支払準備金積立額</t>
    <phoneticPr fontId="1"/>
  </si>
  <si>
    <t>責任準備金積立額</t>
    <phoneticPr fontId="1"/>
  </si>
  <si>
    <t>繰入金</t>
    <rPh sb="0" eb="2">
      <t>クリイレ</t>
    </rPh>
    <rPh sb="2" eb="3">
      <t>キン</t>
    </rPh>
    <phoneticPr fontId="1"/>
  </si>
  <si>
    <t>繰出金</t>
    <rPh sb="0" eb="1">
      <t>ク</t>
    </rPh>
    <rPh sb="1" eb="2">
      <t>ダ</t>
    </rPh>
    <rPh sb="2" eb="3">
      <t>キン</t>
    </rPh>
    <phoneticPr fontId="1"/>
  </si>
  <si>
    <t>未収金</t>
    <rPh sb="0" eb="3">
      <t>ミシュウキン</t>
    </rPh>
    <phoneticPr fontId="1"/>
  </si>
  <si>
    <t>未払金</t>
    <rPh sb="0" eb="2">
      <t>ミハライ</t>
    </rPh>
    <rPh sb="2" eb="3">
      <t>キン</t>
    </rPh>
    <phoneticPr fontId="1"/>
  </si>
  <si>
    <t>再差引</t>
    <phoneticPr fontId="19"/>
  </si>
  <si>
    <t>1 職員給</t>
    <phoneticPr fontId="19"/>
  </si>
  <si>
    <t xml:space="preserve"> (1)基本給</t>
    <phoneticPr fontId="19"/>
  </si>
  <si>
    <t>(1)</t>
    <phoneticPr fontId="19"/>
  </si>
  <si>
    <t>(42)</t>
    <phoneticPr fontId="6"/>
  </si>
  <si>
    <t xml:space="preserve"> (2)その他の手当</t>
    <phoneticPr fontId="19"/>
  </si>
  <si>
    <t>(2)</t>
    <phoneticPr fontId="19"/>
  </si>
  <si>
    <t>(43)</t>
    <phoneticPr fontId="6"/>
  </si>
  <si>
    <t xml:space="preserve"> (3)臨時職員給与</t>
    <phoneticPr fontId="19"/>
  </si>
  <si>
    <t>(3)</t>
    <phoneticPr fontId="19"/>
  </si>
  <si>
    <t>(44)</t>
    <phoneticPr fontId="6"/>
  </si>
  <si>
    <t>2 地方公務員共済組合等負担金</t>
    <phoneticPr fontId="19"/>
  </si>
  <si>
    <t>3 退職金</t>
    <phoneticPr fontId="19"/>
  </si>
  <si>
    <t>人件費合計(1～4)</t>
    <phoneticPr fontId="19"/>
  </si>
  <si>
    <t>賃金</t>
    <phoneticPr fontId="19"/>
  </si>
  <si>
    <t>[AGNHY264]</t>
    <phoneticPr fontId="19"/>
  </si>
  <si>
    <t>104頁</t>
  </si>
  <si>
    <t>交通災害共済事業</t>
  </si>
  <si>
    <r>
      <t>会</t>
    </r>
    <r>
      <rPr>
        <sz val="5"/>
        <color rgb="FF000000"/>
        <rFont val="ＭＳ 明朝"/>
        <family val="1"/>
        <charset val="128"/>
      </rPr>
      <t xml:space="preserve"> </t>
    </r>
    <r>
      <rPr>
        <sz val="20"/>
        <color rgb="FF000000"/>
        <rFont val="ＭＳ 明朝"/>
        <family val="1"/>
        <charset val="128"/>
      </rPr>
      <t>計</t>
    </r>
    <r>
      <rPr>
        <sz val="5"/>
        <color rgb="FF000000"/>
        <rFont val="ＭＳ 明朝"/>
        <family val="1"/>
        <charset val="128"/>
      </rPr>
      <t xml:space="preserve"> </t>
    </r>
    <r>
      <rPr>
        <sz val="20"/>
        <color rgb="FF000000"/>
        <rFont val="ＭＳ 明朝"/>
        <family val="1"/>
        <charset val="128"/>
      </rPr>
      <t>決</t>
    </r>
    <r>
      <rPr>
        <sz val="5"/>
        <color rgb="FF000000"/>
        <rFont val="ＭＳ 明朝"/>
        <family val="1"/>
        <charset val="128"/>
      </rPr>
      <t xml:space="preserve"> </t>
    </r>
    <r>
      <rPr>
        <sz val="20"/>
        <color rgb="FF000000"/>
        <rFont val="ＭＳ 明朝"/>
        <family val="1"/>
        <charset val="128"/>
      </rPr>
      <t>算</t>
    </r>
    <r>
      <rPr>
        <sz val="5"/>
        <color rgb="FF000000"/>
        <rFont val="ＭＳ 明朝"/>
        <family val="1"/>
        <charset val="128"/>
      </rPr>
      <t xml:space="preserve"> </t>
    </r>
    <r>
      <rPr>
        <sz val="20"/>
        <color rgb="FF000000"/>
        <rFont val="ＭＳ 明朝"/>
        <family val="1"/>
        <charset val="128"/>
      </rPr>
      <t>の</t>
    </r>
    <r>
      <rPr>
        <sz val="5"/>
        <color rgb="FF000000"/>
        <rFont val="ＭＳ 明朝"/>
        <family val="1"/>
        <charset val="128"/>
      </rPr>
      <t xml:space="preserve"> </t>
    </r>
    <r>
      <rPr>
        <sz val="20"/>
        <color rgb="FF000000"/>
        <rFont val="ＭＳ 明朝"/>
        <family val="1"/>
        <charset val="128"/>
      </rPr>
      <t>状</t>
    </r>
    <r>
      <rPr>
        <sz val="5"/>
        <color rgb="FF000000"/>
        <rFont val="ＭＳ 明朝"/>
        <family val="1"/>
        <charset val="128"/>
      </rPr>
      <t xml:space="preserve"> </t>
    </r>
    <r>
      <rPr>
        <sz val="20"/>
        <color rgb="FF000000"/>
        <rFont val="ＭＳ 明朝"/>
        <family val="1"/>
        <charset val="128"/>
      </rPr>
      <t>況</t>
    </r>
  </si>
  <si>
    <t>(直営分のみ)</t>
  </si>
  <si>
    <t>５７</t>
    <phoneticPr fontId="6"/>
  </si>
  <si>
    <t>決　　算　　額</t>
  </si>
  <si>
    <t>決　算　額　等</t>
  </si>
  <si>
    <t>歳　　　　　　　入</t>
    <rPh sb="0" eb="1">
      <t>トシ</t>
    </rPh>
    <rPh sb="8" eb="9">
      <t>ニュウ</t>
    </rPh>
    <phoneticPr fontId="1"/>
  </si>
  <si>
    <t>1 共済掛金収入</t>
    <phoneticPr fontId="6"/>
  </si>
  <si>
    <t>積立金及び基金運用状況</t>
    <rPh sb="0" eb="2">
      <t>ツミタテ</t>
    </rPh>
    <rPh sb="2" eb="3">
      <t>キン</t>
    </rPh>
    <rPh sb="3" eb="4">
      <t>オヨ</t>
    </rPh>
    <rPh sb="5" eb="7">
      <t>キキン</t>
    </rPh>
    <rPh sb="7" eb="9">
      <t>ウンヨウ</t>
    </rPh>
    <rPh sb="9" eb="11">
      <t>ジョウキョウ</t>
    </rPh>
    <phoneticPr fontId="1"/>
  </si>
  <si>
    <t>平成30年度末残高</t>
    <rPh sb="4" eb="7">
      <t>ネンドマツ</t>
    </rPh>
    <rPh sb="6" eb="7">
      <t>マツ</t>
    </rPh>
    <rPh sb="7" eb="9">
      <t>ザンダカ</t>
    </rPh>
    <phoneticPr fontId="1"/>
  </si>
  <si>
    <t>2 分担金及び負担金</t>
    <phoneticPr fontId="6"/>
  </si>
  <si>
    <t>の管理状況</t>
    <rPh sb="1" eb="3">
      <t>カンリ</t>
    </rPh>
    <rPh sb="3" eb="5">
      <t>ジョウキョウ</t>
    </rPh>
    <phoneticPr fontId="1"/>
  </si>
  <si>
    <t>銀行等預金(千円)</t>
    <phoneticPr fontId="6"/>
  </si>
  <si>
    <t xml:space="preserve">  (1)市町村分賦金</t>
    <phoneticPr fontId="6"/>
  </si>
  <si>
    <t>信託(千円)</t>
    <phoneticPr fontId="1"/>
  </si>
  <si>
    <t xml:space="preserve">  (2)その他</t>
    <phoneticPr fontId="6"/>
  </si>
  <si>
    <t>有価証券(千円)</t>
    <phoneticPr fontId="6"/>
  </si>
  <si>
    <t>3 預金利子等</t>
    <phoneticPr fontId="6"/>
  </si>
  <si>
    <t>貸付金(千円)</t>
    <phoneticPr fontId="6"/>
  </si>
  <si>
    <t>4 繰越金</t>
    <phoneticPr fontId="6"/>
  </si>
  <si>
    <t>その他(千円)</t>
    <phoneticPr fontId="6"/>
  </si>
  <si>
    <t>5 繰入金</t>
  </si>
  <si>
    <t>見舞金基準及び給付の状況</t>
    <rPh sb="0" eb="2">
      <t>ミマ</t>
    </rPh>
    <rPh sb="2" eb="3">
      <t>キン</t>
    </rPh>
    <rPh sb="3" eb="5">
      <t>キジュン</t>
    </rPh>
    <rPh sb="5" eb="6">
      <t>オヨ</t>
    </rPh>
    <rPh sb="7" eb="9">
      <t>キュウフ</t>
    </rPh>
    <rPh sb="10" eb="12">
      <t>ジョウキョウ</t>
    </rPh>
    <phoneticPr fontId="1"/>
  </si>
  <si>
    <t xml:space="preserve">死亡の
場合
</t>
    <phoneticPr fontId="1"/>
  </si>
  <si>
    <t>基準額</t>
    <phoneticPr fontId="1"/>
  </si>
  <si>
    <t>人員(人)</t>
    <phoneticPr fontId="1"/>
  </si>
  <si>
    <t xml:space="preserve">  (1)普通会計からのもの</t>
    <phoneticPr fontId="6"/>
  </si>
  <si>
    <t>(千円)</t>
  </si>
  <si>
    <t>金額(千円)</t>
    <phoneticPr fontId="1"/>
  </si>
  <si>
    <t xml:space="preserve">  (2)その他からのもの</t>
    <phoneticPr fontId="1"/>
  </si>
  <si>
    <t>その他</t>
    <rPh sb="2" eb="3">
      <t>タ</t>
    </rPh>
    <phoneticPr fontId="1"/>
  </si>
  <si>
    <t>人員(人）</t>
    <phoneticPr fontId="1"/>
  </si>
  <si>
    <t>6 その他</t>
    <phoneticPr fontId="6"/>
  </si>
  <si>
    <t>歳入合計(1～6)</t>
    <phoneticPr fontId="1"/>
  </si>
  <si>
    <t>非加入者
死亡の場合</t>
    <phoneticPr fontId="1"/>
  </si>
  <si>
    <t>歳　　　　　　　出</t>
    <rPh sb="0" eb="1">
      <t>トシ</t>
    </rPh>
    <rPh sb="8" eb="9">
      <t>シュツ</t>
    </rPh>
    <phoneticPr fontId="1"/>
  </si>
  <si>
    <t>1 総務及び業務費</t>
    <phoneticPr fontId="1"/>
  </si>
  <si>
    <t xml:space="preserve">  (1)人件費</t>
    <phoneticPr fontId="1"/>
  </si>
  <si>
    <t xml:space="preserve">
合計</t>
    <rPh sb="2" eb="3">
      <t>ケイ</t>
    </rPh>
    <phoneticPr fontId="1"/>
  </si>
  <si>
    <t xml:space="preserve">  (2)物件費</t>
    <phoneticPr fontId="1"/>
  </si>
  <si>
    <t xml:space="preserve">  (3)その他</t>
    <phoneticPr fontId="1"/>
  </si>
  <si>
    <t>2 共済見舞金</t>
    <phoneticPr fontId="1"/>
  </si>
  <si>
    <t xml:space="preserve">  (1)基本給</t>
    <phoneticPr fontId="6"/>
  </si>
  <si>
    <t>(1)</t>
    <phoneticPr fontId="6"/>
  </si>
  <si>
    <t xml:space="preserve">  (2)その他の手当</t>
    <phoneticPr fontId="6"/>
  </si>
  <si>
    <t>(2)</t>
    <phoneticPr fontId="6"/>
  </si>
  <si>
    <t xml:space="preserve">  (1)普通会計へのもの</t>
    <phoneticPr fontId="1"/>
  </si>
  <si>
    <t xml:space="preserve">  (3)臨時職員給与</t>
    <phoneticPr fontId="6"/>
  </si>
  <si>
    <t>(3)</t>
    <phoneticPr fontId="6"/>
  </si>
  <si>
    <t xml:space="preserve">  (2)その他へのもの</t>
    <phoneticPr fontId="1"/>
  </si>
  <si>
    <t>歳出合計(1～4)</t>
    <phoneticPr fontId="1"/>
  </si>
  <si>
    <t>収　　　　　支</t>
    <rPh sb="0" eb="1">
      <t>シュウ</t>
    </rPh>
    <rPh sb="6" eb="7">
      <t>シ</t>
    </rPh>
    <phoneticPr fontId="1"/>
  </si>
  <si>
    <t>未経過共済掛金</t>
    <phoneticPr fontId="1"/>
  </si>
  <si>
    <t>経</t>
  </si>
  <si>
    <t>過</t>
  </si>
  <si>
    <t>共</t>
  </si>
  <si>
    <t>済</t>
  </si>
  <si>
    <t>掛</t>
  </si>
  <si>
    <t>参　　　　　　　　考</t>
    <rPh sb="0" eb="1">
      <t>サン</t>
    </rPh>
    <rPh sb="9" eb="10">
      <t>コウ</t>
    </rPh>
    <phoneticPr fontId="1"/>
  </si>
  <si>
    <t>事業実施年月日</t>
    <phoneticPr fontId="6"/>
  </si>
  <si>
    <t>事</t>
  </si>
  <si>
    <t>実</t>
  </si>
  <si>
    <t>月</t>
  </si>
  <si>
    <t>日</t>
  </si>
  <si>
    <t>(56)</t>
    <phoneticPr fontId="19"/>
  </si>
  <si>
    <t>繰入金　　のうち</t>
    <phoneticPr fontId="1"/>
  </si>
  <si>
    <t>加入者数</t>
    <rPh sb="0" eb="3">
      <t>カニュウシャ</t>
    </rPh>
    <rPh sb="3" eb="4">
      <t>スウ</t>
    </rPh>
    <phoneticPr fontId="6"/>
  </si>
  <si>
    <t>31.3.31現在</t>
    <phoneticPr fontId="6"/>
  </si>
  <si>
    <t>繰出金　　のうち</t>
    <phoneticPr fontId="1"/>
  </si>
  <si>
    <t>う</t>
  </si>
  <si>
    <t>ち</t>
  </si>
  <si>
    <t>30.3.31現在</t>
    <phoneticPr fontId="6"/>
  </si>
  <si>
    <t>未収金</t>
    <phoneticPr fontId="1"/>
  </si>
  <si>
    <t>金</t>
    <phoneticPr fontId="19"/>
  </si>
  <si>
    <t>契約期間</t>
    <rPh sb="0" eb="2">
      <t>ケイヤク</t>
    </rPh>
    <rPh sb="2" eb="4">
      <t>キカン</t>
    </rPh>
    <phoneticPr fontId="6"/>
  </si>
  <si>
    <t>加入時から一年間</t>
    <phoneticPr fontId="6"/>
  </si>
  <si>
    <t>未払金</t>
    <phoneticPr fontId="1"/>
  </si>
  <si>
    <t>払</t>
  </si>
  <si>
    <t>加入時の年度末まで</t>
    <phoneticPr fontId="6"/>
  </si>
  <si>
    <t>再差引</t>
    <phoneticPr fontId="1"/>
  </si>
  <si>
    <t>一人当たり年額　
共済掛金額の状況</t>
    <rPh sb="0" eb="2">
      <t>ヒトリ</t>
    </rPh>
    <rPh sb="2" eb="3">
      <t>ア</t>
    </rPh>
    <rPh sb="5" eb="7">
      <t>ネンガク</t>
    </rPh>
    <rPh sb="9" eb="11">
      <t>キョウサイ</t>
    </rPh>
    <rPh sb="11" eb="12">
      <t>カ</t>
    </rPh>
    <rPh sb="12" eb="13">
      <t>キン</t>
    </rPh>
    <rPh sb="13" eb="14">
      <t>ガク</t>
    </rPh>
    <rPh sb="15" eb="17">
      <t>ジョウキョウ</t>
    </rPh>
    <phoneticPr fontId="6"/>
  </si>
  <si>
    <t>一般加入者(円)</t>
    <phoneticPr fontId="6"/>
  </si>
  <si>
    <t>繰入金の状況</t>
    <rPh sb="0" eb="2">
      <t>クリイレ</t>
    </rPh>
    <rPh sb="2" eb="3">
      <t>キン</t>
    </rPh>
    <rPh sb="4" eb="6">
      <t>ジョウキョウ</t>
    </rPh>
    <phoneticPr fontId="1"/>
  </si>
  <si>
    <t>普通会計からのもの</t>
    <phoneticPr fontId="1"/>
  </si>
  <si>
    <t>生活保護法適用者(円)</t>
    <phoneticPr fontId="6"/>
  </si>
  <si>
    <t>内　　　訳</t>
    <rPh sb="0" eb="1">
      <t>ウチ</t>
    </rPh>
    <rPh sb="4" eb="5">
      <t>ヤク</t>
    </rPh>
    <phoneticPr fontId="1"/>
  </si>
  <si>
    <t>(1)人件費に係る分</t>
    <phoneticPr fontId="1"/>
  </si>
  <si>
    <t>小･中学校児童･生徒(円)</t>
    <phoneticPr fontId="6"/>
  </si>
  <si>
    <t>(63)</t>
  </si>
  <si>
    <t>(2)その他業務費に係る分</t>
    <phoneticPr fontId="1"/>
  </si>
  <si>
    <t>その他(円)</t>
    <phoneticPr fontId="6"/>
  </si>
  <si>
    <t>(64)</t>
  </si>
  <si>
    <t>(3)掛金減免者に係る分</t>
    <phoneticPr fontId="1"/>
  </si>
  <si>
    <t>当該会計
の職員数</t>
    <rPh sb="0" eb="2">
      <t>トウガイ</t>
    </rPh>
    <rPh sb="2" eb="4">
      <t>カイケイ</t>
    </rPh>
    <rPh sb="6" eb="9">
      <t>ショクインスウ</t>
    </rPh>
    <phoneticPr fontId="6"/>
  </si>
  <si>
    <t>専任者(人)</t>
    <phoneticPr fontId="6"/>
  </si>
  <si>
    <t>(65)</t>
  </si>
  <si>
    <t>(4)非加入者に係る分</t>
    <phoneticPr fontId="1"/>
  </si>
  <si>
    <t>兼務者(人)</t>
    <phoneticPr fontId="6"/>
  </si>
  <si>
    <t>(5)その他</t>
    <phoneticPr fontId="1"/>
  </si>
  <si>
    <t>(67)</t>
    <phoneticPr fontId="6"/>
  </si>
  <si>
    <t>基金運用状況
積立金及び</t>
    <rPh sb="0" eb="2">
      <t>キキン</t>
    </rPh>
    <rPh sb="2" eb="4">
      <t>ウンヨウ</t>
    </rPh>
    <rPh sb="4" eb="6">
      <t>ジョウキョウ</t>
    </rPh>
    <rPh sb="7" eb="9">
      <t>ツミタテ</t>
    </rPh>
    <rPh sb="9" eb="10">
      <t>キン</t>
    </rPh>
    <rPh sb="10" eb="11">
      <t>オヨ</t>
    </rPh>
    <phoneticPr fontId="1"/>
  </si>
  <si>
    <t>平成29年度末現在高</t>
  </si>
  <si>
    <t>平成30年度取崩し額</t>
  </si>
  <si>
    <t>平成30年度積立金</t>
  </si>
  <si>
    <t>[AGNHY267]</t>
    <phoneticPr fontId="6"/>
  </si>
  <si>
    <t>105頁</t>
  </si>
  <si>
    <t>事業債現在高等の状況</t>
  </si>
  <si>
    <t>６０</t>
    <phoneticPr fontId="6"/>
  </si>
  <si>
    <t>　　　　　　　　 （単位：千円）</t>
  </si>
  <si>
    <t>(4)</t>
    <phoneticPr fontId="19"/>
  </si>
  <si>
    <t>(8)</t>
    <phoneticPr fontId="6"/>
  </si>
  <si>
    <t>国民健康保険</t>
    <rPh sb="0" eb="2">
      <t>コクミン</t>
    </rPh>
    <rPh sb="2" eb="4">
      <t>ケンコウ</t>
    </rPh>
    <rPh sb="4" eb="6">
      <t>ホケン</t>
    </rPh>
    <phoneticPr fontId="6"/>
  </si>
  <si>
    <t>後期高齢者</t>
    <rPh sb="0" eb="2">
      <t>コウキ</t>
    </rPh>
    <rPh sb="2" eb="5">
      <t>コウレイシャ</t>
    </rPh>
    <phoneticPr fontId="6"/>
  </si>
  <si>
    <t>介 護 保 険</t>
    <rPh sb="0" eb="1">
      <t>スケ</t>
    </rPh>
    <rPh sb="2" eb="3">
      <t>マモル</t>
    </rPh>
    <rPh sb="4" eb="5">
      <t>タモツ</t>
    </rPh>
    <rPh sb="6" eb="7">
      <t>ケン</t>
    </rPh>
    <phoneticPr fontId="6"/>
  </si>
  <si>
    <t>農 業 共 済</t>
    <phoneticPr fontId="6"/>
  </si>
  <si>
    <t xml:space="preserve"> 1</t>
    <phoneticPr fontId="6"/>
  </si>
  <si>
    <t xml:space="preserve"> 2</t>
    <phoneticPr fontId="6"/>
  </si>
  <si>
    <t xml:space="preserve"> 3</t>
    <phoneticPr fontId="6"/>
  </si>
  <si>
    <t xml:space="preserve"> 4</t>
    <phoneticPr fontId="6"/>
  </si>
  <si>
    <t>5 収益事業会計</t>
    <phoneticPr fontId="6"/>
  </si>
  <si>
    <t>合計</t>
    <phoneticPr fontId="6"/>
  </si>
  <si>
    <t>事 業 会 計</t>
    <rPh sb="0" eb="1">
      <t>コト</t>
    </rPh>
    <rPh sb="2" eb="3">
      <t>ギョウ</t>
    </rPh>
    <rPh sb="4" eb="5">
      <t>カイ</t>
    </rPh>
    <rPh sb="6" eb="7">
      <t>ケイ</t>
    </rPh>
    <phoneticPr fontId="6"/>
  </si>
  <si>
    <t>医療事業会計</t>
    <phoneticPr fontId="6"/>
  </si>
  <si>
    <t>事 業 会 計</t>
    <phoneticPr fontId="6"/>
  </si>
  <si>
    <t>(1～5)</t>
    <phoneticPr fontId="6"/>
  </si>
  <si>
    <t>事業債現在高の状況</t>
    <rPh sb="0" eb="2">
      <t>ジギョウ</t>
    </rPh>
    <rPh sb="2" eb="3">
      <t>サイ</t>
    </rPh>
    <rPh sb="3" eb="6">
      <t>ゲンザイダカ</t>
    </rPh>
    <rPh sb="7" eb="9">
      <t>ジョウキョウ</t>
    </rPh>
    <phoneticPr fontId="1"/>
  </si>
  <si>
    <t>平成30年度発行額</t>
  </si>
  <si>
    <t>平成</t>
  </si>
  <si>
    <t>元金</t>
    <rPh sb="0" eb="2">
      <t>ガンキン</t>
    </rPh>
    <phoneticPr fontId="6"/>
  </si>
  <si>
    <t xml:space="preserve">30
年
度
</t>
    <rPh sb="3" eb="4">
      <t>ネン</t>
    </rPh>
    <rPh sb="5" eb="6">
      <t>ド</t>
    </rPh>
    <phoneticPr fontId="1"/>
  </si>
  <si>
    <t>利子</t>
    <phoneticPr fontId="6"/>
  </si>
  <si>
    <t>利</t>
    <phoneticPr fontId="6"/>
  </si>
  <si>
    <t>子</t>
    <phoneticPr fontId="6"/>
  </si>
  <si>
    <t>償
還
額</t>
    <rPh sb="0" eb="1">
      <t>ショウ</t>
    </rPh>
    <rPh sb="2" eb="3">
      <t>ゼン</t>
    </rPh>
    <rPh sb="4" eb="5">
      <t>ガク</t>
    </rPh>
    <phoneticPr fontId="1"/>
  </si>
  <si>
    <t>計</t>
    <phoneticPr fontId="6"/>
  </si>
  <si>
    <t>差引現在高</t>
    <rPh sb="0" eb="2">
      <t>サシヒキ</t>
    </rPh>
    <rPh sb="2" eb="5">
      <t>ゲンザイダカ</t>
    </rPh>
    <phoneticPr fontId="6"/>
  </si>
  <si>
    <t>先別</t>
    <phoneticPr fontId="6"/>
  </si>
  <si>
    <t>財政融資資金・旧郵政公社資金</t>
    <phoneticPr fontId="6"/>
  </si>
  <si>
    <t>借入</t>
    <phoneticPr fontId="6"/>
  </si>
  <si>
    <t>内訳</t>
    <phoneticPr fontId="6"/>
  </si>
  <si>
    <t>普通建設事業費の状況</t>
    <rPh sb="0" eb="2">
      <t>フツウ</t>
    </rPh>
    <rPh sb="2" eb="4">
      <t>ケンセツ</t>
    </rPh>
    <rPh sb="4" eb="6">
      <t>ジギョウ</t>
    </rPh>
    <rPh sb="6" eb="7">
      <t>ヒ</t>
    </rPh>
    <rPh sb="8" eb="10">
      <t>ジョウキョウ</t>
    </rPh>
    <phoneticPr fontId="6"/>
  </si>
  <si>
    <t>普通建設事業費</t>
    <rPh sb="0" eb="2">
      <t>フツウ</t>
    </rPh>
    <rPh sb="2" eb="4">
      <t>ケンセツ</t>
    </rPh>
    <rPh sb="4" eb="7">
      <t>ジギョウヒ</t>
    </rPh>
    <phoneticPr fontId="6"/>
  </si>
  <si>
    <t>　　の財源内訳</t>
    <rPh sb="1" eb="3">
      <t>ザイゲン</t>
    </rPh>
    <rPh sb="3" eb="5">
      <t>ウチワケ</t>
    </rPh>
    <phoneticPr fontId="6"/>
  </si>
  <si>
    <t>国庫支出金</t>
    <phoneticPr fontId="6"/>
  </si>
  <si>
    <t>支出金
都道府県</t>
    <rPh sb="0" eb="3">
      <t>シシュツキン</t>
    </rPh>
    <rPh sb="4" eb="8">
      <t>トドウフケン</t>
    </rPh>
    <phoneticPr fontId="6"/>
  </si>
  <si>
    <t>国費</t>
    <phoneticPr fontId="6"/>
  </si>
  <si>
    <t>都道府県費</t>
    <phoneticPr fontId="6"/>
  </si>
  <si>
    <t xml:space="preserve"> その他</t>
    <phoneticPr fontId="6"/>
  </si>
  <si>
    <t>維持補修費の状況</t>
    <rPh sb="0" eb="2">
      <t>イジ</t>
    </rPh>
    <rPh sb="2" eb="4">
      <t>ホシュウ</t>
    </rPh>
    <rPh sb="4" eb="5">
      <t>ヒ</t>
    </rPh>
    <rPh sb="6" eb="8">
      <t>ジョウキョウ</t>
    </rPh>
    <phoneticPr fontId="6"/>
  </si>
  <si>
    <t>維持補修費</t>
    <rPh sb="0" eb="2">
      <t>イジ</t>
    </rPh>
    <rPh sb="2" eb="4">
      <t>ホシュウ</t>
    </rPh>
    <rPh sb="4" eb="5">
      <t>ヒ</t>
    </rPh>
    <phoneticPr fontId="6"/>
  </si>
  <si>
    <t>　　の財源内訳</t>
    <rPh sb="2" eb="4">
      <t>ザイゲン</t>
    </rPh>
    <rPh sb="5" eb="7">
      <t>ウチワケ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</si>
</sst>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[Red]&quot;△&quot;#,###"/>
    <numFmt numFmtId="177" formatCode="#,##0.0;[Red]&quot;△&quot;#,##0.0"/>
  </numFmts>
  <fonts count="28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20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4"/>
      <color rgb="FF000000"/>
      <name val="ＭＳ 明朝"/>
      <family val="1"/>
      <charset val="128"/>
    </font>
    <font>
      <sz val="4"/>
      <name val="ＭＳ 明朝"/>
      <family val="1"/>
      <charset val="128"/>
    </font>
    <font>
      <sz val="16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2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6"/>
      <color rgb="FF000000"/>
      <name val="ＭＳ ゴシック"/>
      <family val="3"/>
      <charset val="128"/>
    </font>
    <font>
      <sz val="5"/>
      <color rgb="FF000000"/>
      <name val="ＭＳ 明朝"/>
      <family val="1"/>
      <charset val="128"/>
    </font>
    <font>
      <sz val="8"/>
      <color rgb="FF0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1FFFF"/>
        <bgColor indexed="64"/>
      </patternFill>
    </fill>
    <fill>
      <patternFill patternType="solid">
        <fgColor rgb="FFF8A14A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8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095">
    <xf numFmtId="0" fontId="0" fillId="0" borderId="0" xfId="0"/>
    <xf numFmtId="49" fontId="3" fillId="0" borderId="0" xfId="0" applyNumberFormat="1" applyFont="1" applyProtection="1"/>
    <xf numFmtId="49" fontId="3" fillId="2" borderId="0" xfId="0" applyNumberFormat="1" applyFont="1" applyFill="1" applyProtection="1"/>
    <xf numFmtId="49" fontId="0" fillId="2" borderId="0" xfId="0" applyNumberFormat="1" applyFill="1" applyProtection="1"/>
    <xf numFmtId="49" fontId="5" fillId="0" borderId="0" xfId="0" applyNumberFormat="1" applyFont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Protection="1"/>
    <xf numFmtId="49" fontId="3" fillId="2" borderId="2" xfId="0" applyNumberFormat="1" applyFont="1" applyFill="1" applyBorder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49" fontId="3" fillId="2" borderId="0" xfId="0" applyNumberFormat="1" applyFont="1" applyFill="1" applyAlignment="1" applyProtection="1">
      <alignment horizontal="left"/>
    </xf>
    <xf numFmtId="0" fontId="3" fillId="0" borderId="0" xfId="0" quotePrefix="1" applyNumberFormat="1" applyFont="1" applyFill="1" applyProtection="1"/>
    <xf numFmtId="49" fontId="3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vertical="center"/>
    </xf>
    <xf numFmtId="49" fontId="3" fillId="2" borderId="3" xfId="0" applyNumberFormat="1" applyFont="1" applyFill="1" applyBorder="1" applyAlignment="1" applyProtection="1">
      <alignment horizontal="left"/>
    </xf>
    <xf numFmtId="49" fontId="8" fillId="0" borderId="0" xfId="0" applyNumberFormat="1" applyFont="1" applyBorder="1" applyAlignment="1" applyProtection="1">
      <alignment horizontal="right" vertical="center"/>
    </xf>
    <xf numFmtId="49" fontId="3" fillId="0" borderId="4" xfId="0" applyNumberFormat="1" applyFont="1" applyBorder="1" applyProtection="1"/>
    <xf numFmtId="49" fontId="8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5" xfId="0" applyFont="1" applyBorder="1" applyProtection="1"/>
    <xf numFmtId="0" fontId="3" fillId="0" borderId="5" xfId="0" applyNumberFormat="1" applyFont="1" applyBorder="1" applyProtection="1"/>
    <xf numFmtId="0" fontId="3" fillId="2" borderId="0" xfId="0" applyFont="1" applyFill="1" applyProtection="1"/>
    <xf numFmtId="0" fontId="0" fillId="2" borderId="0" xfId="0" applyFill="1" applyProtection="1"/>
    <xf numFmtId="0" fontId="3" fillId="0" borderId="6" xfId="0" applyFont="1" applyBorder="1" applyProtection="1"/>
    <xf numFmtId="0" fontId="3" fillId="0" borderId="4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3" fillId="0" borderId="2" xfId="0" applyFont="1" applyBorder="1" applyProtection="1"/>
    <xf numFmtId="0" fontId="3" fillId="0" borderId="14" xfId="0" applyFont="1" applyBorder="1" applyProtection="1"/>
    <xf numFmtId="0" fontId="9" fillId="0" borderId="10" xfId="0" applyFont="1" applyBorder="1" applyAlignment="1" applyProtection="1">
      <alignment horizontal="left"/>
    </xf>
    <xf numFmtId="0" fontId="9" fillId="0" borderId="15" xfId="0" applyFont="1" applyBorder="1" applyAlignment="1" applyProtection="1">
      <alignment horizontal="left"/>
    </xf>
    <xf numFmtId="0" fontId="3" fillId="0" borderId="16" xfId="0" applyFont="1" applyBorder="1" applyProtection="1"/>
    <xf numFmtId="0" fontId="3" fillId="0" borderId="17" xfId="0" applyFont="1" applyBorder="1" applyProtection="1"/>
    <xf numFmtId="0" fontId="8" fillId="0" borderId="18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176" fontId="8" fillId="0" borderId="21" xfId="0" applyNumberFormat="1" applyFont="1" applyFill="1" applyBorder="1" applyAlignment="1" applyProtection="1">
      <alignment horizontal="right" vertical="center" shrinkToFit="1"/>
    </xf>
    <xf numFmtId="0" fontId="8" fillId="2" borderId="0" xfId="0" quotePrefix="1" applyFont="1" applyFill="1" applyBorder="1" applyAlignment="1" applyProtection="1">
      <alignment horizontal="left" vertical="center"/>
    </xf>
    <xf numFmtId="176" fontId="8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23" xfId="0" applyFont="1" applyBorder="1" applyAlignment="1" applyProtection="1">
      <alignment horizontal="center" vertical="center"/>
    </xf>
    <xf numFmtId="176" fontId="8" fillId="3" borderId="22" xfId="0" applyNumberFormat="1" applyFont="1" applyFill="1" applyBorder="1" applyAlignment="1" applyProtection="1">
      <alignment horizontal="right" vertical="center" shrinkToFit="1"/>
    </xf>
    <xf numFmtId="0" fontId="8" fillId="0" borderId="24" xfId="0" applyFont="1" applyBorder="1" applyAlignment="1" applyProtection="1">
      <alignment vertical="center" shrinkToFit="1"/>
    </xf>
    <xf numFmtId="176" fontId="8" fillId="3" borderId="25" xfId="0" applyNumberFormat="1" applyFont="1" applyFill="1" applyBorder="1" applyAlignment="1" applyProtection="1">
      <alignment horizontal="right" vertical="center" shrinkToFit="1"/>
    </xf>
    <xf numFmtId="176" fontId="8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18" xfId="0" quotePrefix="1" applyFont="1" applyFill="1" applyBorder="1" applyAlignment="1" applyProtection="1">
      <alignment vertical="center" shrinkToFit="1"/>
    </xf>
    <xf numFmtId="0" fontId="8" fillId="2" borderId="3" xfId="0" quotePrefix="1" applyFont="1" applyFill="1" applyBorder="1" applyAlignment="1" applyProtection="1">
      <alignment vertical="center" shrinkToFit="1"/>
    </xf>
    <xf numFmtId="0" fontId="8" fillId="2" borderId="24" xfId="0" quotePrefix="1" applyFont="1" applyFill="1" applyBorder="1" applyAlignment="1" applyProtection="1">
      <alignment vertical="center" shrinkToFit="1"/>
    </xf>
    <xf numFmtId="176" fontId="8" fillId="3" borderId="26" xfId="0" applyNumberFormat="1" applyFont="1" applyFill="1" applyBorder="1" applyAlignment="1" applyProtection="1">
      <alignment horizontal="right" vertical="center" shrinkToFit="1"/>
    </xf>
    <xf numFmtId="176" fontId="8" fillId="0" borderId="27" xfId="0" applyNumberFormat="1" applyFont="1" applyFill="1" applyBorder="1" applyAlignment="1" applyProtection="1">
      <alignment horizontal="right" vertical="center" shrinkToFit="1"/>
    </xf>
    <xf numFmtId="0" fontId="3" fillId="0" borderId="18" xfId="0" applyFont="1" applyBorder="1" applyAlignment="1" applyProtection="1">
      <alignment shrinkToFit="1"/>
    </xf>
    <xf numFmtId="0" fontId="3" fillId="0" borderId="3" xfId="0" applyFont="1" applyBorder="1" applyAlignment="1" applyProtection="1">
      <alignment shrinkToFit="1"/>
    </xf>
    <xf numFmtId="0" fontId="3" fillId="0" borderId="24" xfId="0" applyFont="1" applyBorder="1" applyAlignment="1" applyProtection="1">
      <alignment shrinkToFit="1"/>
    </xf>
    <xf numFmtId="0" fontId="8" fillId="2" borderId="18" xfId="0" quotePrefix="1" applyFont="1" applyFill="1" applyBorder="1" applyAlignment="1" applyProtection="1">
      <alignment horizontal="center" vertical="center"/>
    </xf>
    <xf numFmtId="0" fontId="8" fillId="2" borderId="3" xfId="0" quotePrefix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distributed" wrapText="1"/>
    </xf>
    <xf numFmtId="0" fontId="11" fillId="0" borderId="3" xfId="0" applyFont="1" applyBorder="1" applyAlignment="1" applyProtection="1">
      <alignment horizontal="distributed"/>
    </xf>
    <xf numFmtId="0" fontId="11" fillId="0" borderId="24" xfId="0" applyFont="1" applyBorder="1" applyAlignment="1" applyProtection="1">
      <alignment horizontal="distributed"/>
    </xf>
    <xf numFmtId="176" fontId="8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8" xfId="0" applyFont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distributed" vertical="center" wrapText="1"/>
    </xf>
    <xf numFmtId="0" fontId="11" fillId="0" borderId="24" xfId="0" applyFont="1" applyBorder="1" applyAlignment="1" applyProtection="1">
      <alignment horizontal="distributed" vertical="center" wrapText="1"/>
    </xf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distributed" vertical="center"/>
    </xf>
    <xf numFmtId="0" fontId="11" fillId="0" borderId="24" xfId="0" applyFont="1" applyBorder="1" applyAlignment="1" applyProtection="1">
      <alignment horizontal="distributed" vertical="center"/>
    </xf>
    <xf numFmtId="0" fontId="8" fillId="0" borderId="0" xfId="0" applyFont="1" applyBorder="1" applyProtection="1"/>
    <xf numFmtId="0" fontId="8" fillId="0" borderId="18" xfId="0" applyFont="1" applyFill="1" applyBorder="1" applyAlignment="1" applyProtection="1">
      <alignment vertical="center" shrinkToFit="1"/>
    </xf>
    <xf numFmtId="0" fontId="8" fillId="0" borderId="3" xfId="0" applyFont="1" applyFill="1" applyBorder="1" applyAlignment="1" applyProtection="1">
      <alignment vertical="center" shrinkToFit="1"/>
    </xf>
    <xf numFmtId="0" fontId="8" fillId="0" borderId="24" xfId="0" applyFont="1" applyFill="1" applyBorder="1" applyAlignment="1" applyProtection="1">
      <alignment vertical="center" shrinkToFit="1"/>
    </xf>
    <xf numFmtId="0" fontId="12" fillId="0" borderId="3" xfId="0" applyFont="1" applyBorder="1" applyAlignment="1" applyProtection="1">
      <alignment horizontal="distributed" vertical="center" wrapText="1"/>
    </xf>
    <xf numFmtId="0" fontId="12" fillId="0" borderId="24" xfId="0" applyFont="1" applyBorder="1" applyAlignment="1" applyProtection="1">
      <alignment horizontal="distributed" vertical="center" wrapText="1"/>
    </xf>
    <xf numFmtId="0" fontId="8" fillId="0" borderId="18" xfId="0" applyFont="1" applyBorder="1" applyAlignment="1" applyProtection="1">
      <alignment horizontal="left" vertical="center" shrinkToFit="1"/>
    </xf>
    <xf numFmtId="0" fontId="8" fillId="0" borderId="3" xfId="0" applyFont="1" applyBorder="1" applyAlignment="1" applyProtection="1">
      <alignment horizontal="left" vertical="center" shrinkToFit="1"/>
    </xf>
    <xf numFmtId="0" fontId="8" fillId="0" borderId="24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centerContinuous" vertical="center"/>
    </xf>
    <xf numFmtId="176" fontId="8" fillId="0" borderId="0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176" fontId="4" fillId="0" borderId="0" xfId="0" applyNumberFormat="1" applyFont="1" applyBorder="1" applyAlignment="1" applyProtection="1">
      <alignment horizontal="righ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Continuous" vertical="center"/>
    </xf>
    <xf numFmtId="0" fontId="0" fillId="2" borderId="0" xfId="0" applyFill="1" applyBorder="1" applyProtection="1"/>
    <xf numFmtId="0" fontId="3" fillId="2" borderId="0" xfId="0" applyFont="1" applyFill="1" applyBorder="1" applyProtection="1"/>
    <xf numFmtId="176" fontId="8" fillId="3" borderId="27" xfId="0" applyNumberFormat="1" applyFont="1" applyFill="1" applyBorder="1" applyAlignment="1" applyProtection="1">
      <alignment horizontal="right" vertical="center" shrinkToFit="1"/>
    </xf>
    <xf numFmtId="176" fontId="8" fillId="3" borderId="29" xfId="0" applyNumberFormat="1" applyFont="1" applyFill="1" applyBorder="1" applyAlignment="1" applyProtection="1">
      <alignment horizontal="right" vertical="center" shrinkToFit="1"/>
    </xf>
    <xf numFmtId="0" fontId="8" fillId="2" borderId="18" xfId="1" quotePrefix="1" applyFont="1" applyFill="1" applyBorder="1" applyAlignment="1" applyProtection="1">
      <alignment vertical="center" shrinkToFit="1"/>
    </xf>
    <xf numFmtId="0" fontId="8" fillId="2" borderId="3" xfId="1" quotePrefix="1" applyFont="1" applyFill="1" applyBorder="1" applyAlignment="1" applyProtection="1">
      <alignment vertical="center" shrinkToFit="1"/>
    </xf>
    <xf numFmtId="0" fontId="8" fillId="2" borderId="24" xfId="1" quotePrefix="1" applyFont="1" applyFill="1" applyBorder="1" applyAlignment="1" applyProtection="1">
      <alignment vertical="center" shrinkToFit="1"/>
    </xf>
    <xf numFmtId="0" fontId="8" fillId="2" borderId="18" xfId="0" quotePrefix="1" applyFont="1" applyFill="1" applyBorder="1" applyAlignment="1" applyProtection="1">
      <alignment horizontal="right" vertical="center"/>
    </xf>
    <xf numFmtId="0" fontId="8" fillId="2" borderId="3" xfId="0" quotePrefix="1" applyFont="1" applyFill="1" applyBorder="1" applyAlignment="1" applyProtection="1">
      <alignment horizontal="right" vertical="center"/>
    </xf>
    <xf numFmtId="0" fontId="8" fillId="2" borderId="18" xfId="1" quotePrefix="1" applyFont="1" applyFill="1" applyBorder="1" applyAlignment="1" applyProtection="1">
      <alignment horizontal="right" vertical="center"/>
    </xf>
    <xf numFmtId="0" fontId="8" fillId="2" borderId="3" xfId="1" quotePrefix="1" applyFont="1" applyFill="1" applyBorder="1" applyAlignment="1" applyProtection="1">
      <alignment horizontal="right" vertical="center"/>
    </xf>
    <xf numFmtId="0" fontId="8" fillId="2" borderId="18" xfId="1" quotePrefix="1" applyFont="1" applyFill="1" applyBorder="1" applyAlignment="1" applyProtection="1">
      <alignment vertical="center"/>
    </xf>
    <xf numFmtId="0" fontId="8" fillId="2" borderId="3" xfId="1" quotePrefix="1" applyFont="1" applyFill="1" applyBorder="1" applyAlignment="1" applyProtection="1">
      <alignment vertical="center"/>
    </xf>
    <xf numFmtId="176" fontId="8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8" xfId="0" quotePrefix="1" applyFont="1" applyFill="1" applyBorder="1" applyAlignment="1" applyProtection="1">
      <alignment vertical="center" shrinkToFit="1"/>
    </xf>
    <xf numFmtId="0" fontId="8" fillId="0" borderId="3" xfId="0" quotePrefix="1" applyFont="1" applyFill="1" applyBorder="1" applyAlignment="1" applyProtection="1">
      <alignment vertical="center" shrinkToFit="1"/>
    </xf>
    <xf numFmtId="0" fontId="8" fillId="0" borderId="24" xfId="0" quotePrefix="1" applyFont="1" applyFill="1" applyBorder="1" applyAlignment="1" applyProtection="1">
      <alignment vertical="center" shrinkToFit="1"/>
    </xf>
    <xf numFmtId="0" fontId="8" fillId="0" borderId="18" xfId="0" applyFont="1" applyBorder="1" applyAlignment="1" applyProtection="1">
      <alignment horizontal="centerContinuous" vertical="center"/>
    </xf>
    <xf numFmtId="0" fontId="8" fillId="0" borderId="3" xfId="0" applyFont="1" applyBorder="1" applyAlignment="1" applyProtection="1">
      <alignment horizontal="centerContinuous" vertical="center"/>
    </xf>
    <xf numFmtId="176" fontId="8" fillId="0" borderId="30" xfId="0" applyNumberFormat="1" applyFont="1" applyFill="1" applyBorder="1" applyAlignment="1" applyProtection="1">
      <alignment horizontal="right" vertical="center" shrinkToFit="1"/>
    </xf>
    <xf numFmtId="0" fontId="3" fillId="0" borderId="0" xfId="0" applyNumberFormat="1" applyFont="1" applyProtection="1"/>
    <xf numFmtId="0" fontId="3" fillId="2" borderId="0" xfId="0" applyNumberFormat="1" applyFont="1" applyFill="1" applyProtection="1"/>
    <xf numFmtId="0" fontId="0" fillId="2" borderId="0" xfId="0" applyNumberFormat="1" applyFill="1" applyProtection="1"/>
    <xf numFmtId="49" fontId="3" fillId="2" borderId="0" xfId="0" applyNumberFormat="1" applyFont="1" applyFill="1" applyBorder="1" applyProtection="1"/>
    <xf numFmtId="49" fontId="2" fillId="2" borderId="0" xfId="0" applyNumberFormat="1" applyFont="1" applyFill="1" applyBorder="1" applyProtection="1"/>
    <xf numFmtId="49" fontId="3" fillId="2" borderId="1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Continuous" vertical="center"/>
    </xf>
    <xf numFmtId="49" fontId="3" fillId="0" borderId="0" xfId="0" applyNumberFormat="1" applyFont="1" applyAlignment="1" applyProtection="1">
      <alignment horizontal="centerContinuous"/>
    </xf>
    <xf numFmtId="49" fontId="13" fillId="2" borderId="0" xfId="0" applyNumberFormat="1" applyFont="1" applyFill="1" applyBorder="1" applyAlignment="1" applyProtection="1">
      <alignment horizontal="centerContinuous" vertical="center"/>
    </xf>
    <xf numFmtId="49" fontId="3" fillId="2" borderId="2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centerContinuous"/>
    </xf>
    <xf numFmtId="49" fontId="3" fillId="2" borderId="3" xfId="0" applyNumberFormat="1" applyFont="1" applyFill="1" applyBorder="1" applyProtection="1"/>
    <xf numFmtId="49" fontId="3" fillId="2" borderId="0" xfId="0" applyNumberFormat="1" applyFont="1" applyFill="1" applyBorder="1" applyAlignment="1" applyProtection="1">
      <alignment horizontal="left"/>
    </xf>
    <xf numFmtId="49" fontId="8" fillId="2" borderId="0" xfId="0" applyNumberFormat="1" applyFont="1" applyFill="1" applyBorder="1" applyAlignment="1" applyProtection="1">
      <alignment horizontal="left"/>
    </xf>
    <xf numFmtId="49" fontId="8" fillId="2" borderId="0" xfId="0" applyNumberFormat="1" applyFont="1" applyFill="1" applyBorder="1" applyAlignment="1" applyProtection="1">
      <alignment horizontal="right"/>
    </xf>
    <xf numFmtId="0" fontId="9" fillId="2" borderId="0" xfId="0" quotePrefix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5" fillId="2" borderId="0" xfId="0" applyFont="1" applyFill="1" applyBorder="1" applyProtection="1"/>
    <xf numFmtId="0" fontId="8" fillId="2" borderId="6" xfId="0" applyFont="1" applyFill="1" applyBorder="1" applyProtection="1"/>
    <xf numFmtId="0" fontId="8" fillId="2" borderId="4" xfId="0" applyFont="1" applyFill="1" applyBorder="1" applyProtection="1"/>
    <xf numFmtId="0" fontId="8" fillId="2" borderId="7" xfId="0" applyFont="1" applyFill="1" applyBorder="1" applyProtection="1"/>
    <xf numFmtId="0" fontId="8" fillId="2" borderId="8" xfId="0" applyFont="1" applyFill="1" applyBorder="1" applyProtection="1"/>
    <xf numFmtId="0" fontId="8" fillId="2" borderId="8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horizontal="centerContinuous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distributed"/>
    </xf>
    <xf numFmtId="0" fontId="8" fillId="2" borderId="0" xfId="0" applyFont="1" applyFill="1" applyBorder="1" applyAlignment="1" applyProtection="1">
      <alignment horizontal="center" vertical="distributed"/>
    </xf>
    <xf numFmtId="0" fontId="8" fillId="2" borderId="11" xfId="0" applyFont="1" applyFill="1" applyBorder="1" applyAlignment="1" applyProtection="1">
      <alignment horizontal="center" vertical="distributed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Continuous" vertical="center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Continuous" vertical="center" wrapText="1"/>
    </xf>
    <xf numFmtId="0" fontId="8" fillId="2" borderId="8" xfId="0" applyFont="1" applyFill="1" applyBorder="1" applyAlignment="1" applyProtection="1">
      <alignment horizontal="distributed" shrinkToFit="1"/>
    </xf>
    <xf numFmtId="0" fontId="8" fillId="2" borderId="10" xfId="0" applyFont="1" applyFill="1" applyBorder="1" applyAlignment="1" applyProtection="1">
      <alignment horizontal="centerContinuous" vertical="distributed"/>
    </xf>
    <xf numFmtId="0" fontId="8" fillId="2" borderId="0" xfId="0" applyFont="1" applyFill="1" applyBorder="1" applyAlignment="1" applyProtection="1">
      <alignment horizontal="centerContinuous" vertical="distributed"/>
    </xf>
    <xf numFmtId="0" fontId="8" fillId="2" borderId="11" xfId="0" applyFont="1" applyFill="1" applyBorder="1" applyAlignment="1" applyProtection="1">
      <alignment horizontal="centerContinuous" vertical="distributed"/>
    </xf>
    <xf numFmtId="0" fontId="8" fillId="2" borderId="10" xfId="0" applyFont="1" applyFill="1" applyBorder="1" applyProtection="1"/>
    <xf numFmtId="0" fontId="8" fillId="2" borderId="11" xfId="0" applyFont="1" applyFill="1" applyBorder="1" applyProtection="1"/>
    <xf numFmtId="0" fontId="8" fillId="2" borderId="12" xfId="0" applyFont="1" applyFill="1" applyBorder="1" applyProtection="1"/>
    <xf numFmtId="0" fontId="8" fillId="2" borderId="12" xfId="0" quotePrefix="1" applyFont="1" applyFill="1" applyBorder="1" applyAlignment="1" applyProtection="1">
      <alignment horizontal="center" vertical="center" wrapText="1"/>
    </xf>
    <xf numFmtId="0" fontId="8" fillId="2" borderId="12" xfId="0" quotePrefix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right" vertical="center"/>
    </xf>
    <xf numFmtId="0" fontId="8" fillId="2" borderId="12" xfId="0" applyFont="1" applyFill="1" applyBorder="1" applyAlignment="1" applyProtection="1">
      <alignment horizontal="centerContinuous" vertical="center"/>
    </xf>
    <xf numFmtId="0" fontId="14" fillId="2" borderId="0" xfId="0" applyFont="1" applyFill="1" applyBorder="1" applyProtection="1"/>
    <xf numFmtId="0" fontId="14" fillId="2" borderId="13" xfId="0" applyFont="1" applyFill="1" applyBorder="1" applyAlignment="1" applyProtection="1">
      <alignment horizontal="centerContinuous" vertical="distributed"/>
    </xf>
    <xf numFmtId="0" fontId="14" fillId="2" borderId="2" xfId="0" applyFont="1" applyFill="1" applyBorder="1" applyAlignment="1" applyProtection="1">
      <alignment horizontal="centerContinuous" vertical="distributed"/>
    </xf>
    <xf numFmtId="0" fontId="14" fillId="2" borderId="14" xfId="0" applyFont="1" applyFill="1" applyBorder="1" applyAlignment="1" applyProtection="1">
      <alignment horizontal="centerContinuous" vertical="distributed"/>
    </xf>
    <xf numFmtId="0" fontId="9" fillId="2" borderId="10" xfId="0" quotePrefix="1" applyFont="1" applyFill="1" applyBorder="1" applyAlignment="1" applyProtection="1">
      <alignment horizontal="left"/>
    </xf>
    <xf numFmtId="0" fontId="9" fillId="2" borderId="11" xfId="0" applyFont="1" applyFill="1" applyBorder="1" applyProtection="1"/>
    <xf numFmtId="0" fontId="9" fillId="2" borderId="12" xfId="0" quotePrefix="1" applyFont="1" applyFill="1" applyBorder="1" applyProtection="1"/>
    <xf numFmtId="0" fontId="9" fillId="2" borderId="12" xfId="0" quotePrefix="1" applyFont="1" applyFill="1" applyBorder="1" applyAlignment="1" applyProtection="1">
      <alignment horizontal="left" vertical="center" wrapText="1"/>
    </xf>
    <xf numFmtId="0" fontId="9" fillId="2" borderId="12" xfId="0" quotePrefix="1" applyFont="1" applyFill="1" applyBorder="1" applyAlignment="1" applyProtection="1">
      <alignment horizontal="left" vertical="center"/>
    </xf>
    <xf numFmtId="0" fontId="9" fillId="2" borderId="12" xfId="0" quotePrefix="1" applyFont="1" applyFill="1" applyBorder="1" applyAlignment="1" applyProtection="1">
      <alignment horizontal="distributed" vertical="center"/>
    </xf>
    <xf numFmtId="0" fontId="14" fillId="2" borderId="0" xfId="0" applyFont="1" applyFill="1" applyBorder="1" applyAlignment="1" applyProtection="1"/>
    <xf numFmtId="0" fontId="15" fillId="2" borderId="0" xfId="0" applyFont="1" applyFill="1" applyBorder="1" applyProtection="1"/>
    <xf numFmtId="0" fontId="8" fillId="2" borderId="18" xfId="0" applyFont="1" applyFill="1" applyBorder="1" applyAlignment="1" applyProtection="1">
      <alignment vertical="center" shrinkToFit="1"/>
    </xf>
    <xf numFmtId="0" fontId="8" fillId="2" borderId="3" xfId="0" applyFont="1" applyFill="1" applyBorder="1" applyAlignment="1" applyProtection="1">
      <alignment vertical="center" shrinkToFit="1"/>
    </xf>
    <xf numFmtId="0" fontId="8" fillId="2" borderId="31" xfId="0" applyFont="1" applyFill="1" applyBorder="1" applyAlignment="1" applyProtection="1">
      <alignment vertical="center" shrinkToFit="1"/>
    </xf>
    <xf numFmtId="0" fontId="10" fillId="2" borderId="32" xfId="0" applyFont="1" applyFill="1" applyBorder="1" applyAlignment="1" applyProtection="1">
      <alignment horizontal="center" vertical="center"/>
    </xf>
    <xf numFmtId="0" fontId="10" fillId="2" borderId="33" xfId="0" applyFont="1" applyFill="1" applyBorder="1" applyAlignment="1" applyProtection="1">
      <alignment horizontal="center" vertical="center"/>
    </xf>
    <xf numFmtId="176" fontId="8" fillId="0" borderId="34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34" xfId="0" applyNumberFormat="1" applyFont="1" applyFill="1" applyBorder="1" applyAlignment="1" applyProtection="1">
      <alignment horizontal="right" vertical="center" shrinkToFit="1"/>
    </xf>
    <xf numFmtId="0" fontId="10" fillId="2" borderId="35" xfId="0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176" fontId="8" fillId="3" borderId="1" xfId="0" applyNumberFormat="1" applyFont="1" applyFill="1" applyBorder="1" applyAlignment="1" applyProtection="1">
      <alignment horizontal="right" vertical="center" shrinkToFit="1"/>
    </xf>
    <xf numFmtId="176" fontId="8" fillId="3" borderId="37" xfId="0" applyNumberFormat="1" applyFont="1" applyFill="1" applyBorder="1" applyAlignment="1" applyProtection="1">
      <alignment horizontal="right" vertical="center" shrinkToFit="1"/>
    </xf>
    <xf numFmtId="0" fontId="8" fillId="2" borderId="31" xfId="0" quotePrefix="1" applyFont="1" applyFill="1" applyBorder="1" applyAlignment="1" applyProtection="1">
      <alignment vertical="center" shrinkToFit="1"/>
    </xf>
    <xf numFmtId="176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38" xfId="0" applyNumberFormat="1" applyFont="1" applyFill="1" applyBorder="1" applyAlignment="1" applyProtection="1">
      <alignment horizontal="right" vertical="center" shrinkToFit="1"/>
    </xf>
    <xf numFmtId="0" fontId="8" fillId="2" borderId="18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8" fillId="2" borderId="31" xfId="0" applyFont="1" applyFill="1" applyBorder="1" applyAlignment="1" applyProtection="1">
      <alignment vertical="center"/>
    </xf>
    <xf numFmtId="176" fontId="8" fillId="3" borderId="38" xfId="0" applyNumberFormat="1" applyFont="1" applyFill="1" applyBorder="1" applyAlignment="1" applyProtection="1">
      <alignment horizontal="right" vertical="center" shrinkToFit="1"/>
    </xf>
    <xf numFmtId="176" fontId="8" fillId="3" borderId="39" xfId="0" applyNumberFormat="1" applyFont="1" applyFill="1" applyBorder="1" applyAlignment="1" applyProtection="1">
      <alignment horizontal="right" vertical="center" shrinkToFit="1"/>
    </xf>
    <xf numFmtId="0" fontId="10" fillId="2" borderId="40" xfId="0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176" fontId="8" fillId="3" borderId="42" xfId="0" applyNumberFormat="1" applyFont="1" applyFill="1" applyBorder="1" applyAlignment="1" applyProtection="1">
      <alignment horizontal="right" vertical="center" shrinkToFit="1"/>
    </xf>
    <xf numFmtId="176" fontId="8" fillId="3" borderId="43" xfId="0" applyNumberFormat="1" applyFont="1" applyFill="1" applyBorder="1" applyAlignment="1" applyProtection="1">
      <alignment horizontal="right" vertical="center" shrinkToFit="1"/>
    </xf>
    <xf numFmtId="176" fontId="8" fillId="3" borderId="44" xfId="0" applyNumberFormat="1" applyFont="1" applyFill="1" applyBorder="1" applyAlignment="1" applyProtection="1">
      <alignment horizontal="right" vertical="center" shrinkToFit="1"/>
    </xf>
    <xf numFmtId="0" fontId="3" fillId="2" borderId="0" xfId="0" applyFont="1" applyFill="1" applyBorder="1" applyAlignment="1" applyProtection="1">
      <alignment vertical="center"/>
    </xf>
    <xf numFmtId="49" fontId="3" fillId="2" borderId="24" xfId="0" applyNumberFormat="1" applyFont="1" applyFill="1" applyBorder="1" applyProtection="1"/>
    <xf numFmtId="49" fontId="3" fillId="2" borderId="2" xfId="0" applyNumberFormat="1" applyFont="1" applyFill="1" applyBorder="1" applyProtection="1"/>
    <xf numFmtId="49" fontId="5" fillId="2" borderId="0" xfId="0" applyNumberFormat="1" applyFont="1" applyFill="1" applyBorder="1" applyProtection="1"/>
    <xf numFmtId="49" fontId="3" fillId="2" borderId="0" xfId="0" quotePrefix="1" applyNumberFormat="1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horizontal="centerContinuous" vertical="center"/>
    </xf>
    <xf numFmtId="49" fontId="11" fillId="2" borderId="0" xfId="0" applyNumberFormat="1" applyFont="1" applyFill="1" applyBorder="1" applyAlignment="1" applyProtection="1">
      <alignment horizontal="centerContinuous"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0" fontId="3" fillId="0" borderId="0" xfId="0" quotePrefix="1" applyNumberFormat="1" applyFont="1" applyFill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16" fillId="2" borderId="0" xfId="0" applyNumberFormat="1" applyFont="1" applyFill="1" applyBorder="1" applyAlignment="1" applyProtection="1">
      <alignment horizontal="centerContinuous"/>
    </xf>
    <xf numFmtId="49" fontId="3" fillId="2" borderId="0" xfId="0" applyNumberFormat="1" applyFont="1" applyFill="1" applyBorder="1" applyAlignment="1" applyProtection="1">
      <alignment vertical="top"/>
    </xf>
    <xf numFmtId="49" fontId="17" fillId="2" borderId="0" xfId="0" applyNumberFormat="1" applyFont="1" applyFill="1" applyBorder="1" applyAlignment="1" applyProtection="1">
      <alignment vertical="top"/>
    </xf>
    <xf numFmtId="49" fontId="5" fillId="2" borderId="0" xfId="0" applyNumberFormat="1" applyFont="1" applyFill="1" applyBorder="1" applyAlignment="1" applyProtection="1">
      <alignment horizontal="centerContinuous" vertical="top"/>
    </xf>
    <xf numFmtId="49" fontId="5" fillId="2" borderId="0" xfId="0" applyNumberFormat="1" applyFont="1" applyFill="1" applyBorder="1" applyAlignment="1" applyProtection="1">
      <alignment horizontal="centerContinuous" vertical="center"/>
    </xf>
    <xf numFmtId="49" fontId="3" fillId="2" borderId="0" xfId="0" quotePrefix="1" applyNumberFormat="1" applyFont="1" applyFill="1" applyBorder="1" applyAlignment="1" applyProtection="1">
      <alignment horizontal="left" vertical="top"/>
    </xf>
    <xf numFmtId="49" fontId="5" fillId="2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horizontal="left"/>
    </xf>
    <xf numFmtId="49" fontId="8" fillId="2" borderId="0" xfId="0" applyNumberFormat="1" applyFont="1" applyFill="1" applyProtection="1"/>
    <xf numFmtId="0" fontId="12" fillId="2" borderId="0" xfId="0" quotePrefix="1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5" fillId="2" borderId="6" xfId="0" applyFont="1" applyFill="1" applyBorder="1" applyAlignment="1" applyProtection="1">
      <alignment horizontal="center" vertical="distributed"/>
    </xf>
    <xf numFmtId="0" fontId="5" fillId="2" borderId="4" xfId="0" applyFont="1" applyFill="1" applyBorder="1" applyAlignment="1" applyProtection="1">
      <alignment horizontal="center" vertical="distributed"/>
    </xf>
    <xf numFmtId="0" fontId="5" fillId="2" borderId="7" xfId="0" applyFont="1" applyFill="1" applyBorder="1" applyAlignment="1" applyProtection="1">
      <alignment horizontal="center" vertical="distributed"/>
    </xf>
    <xf numFmtId="0" fontId="5" fillId="2" borderId="6" xfId="0" applyFont="1" applyFill="1" applyBorder="1" applyProtection="1"/>
    <xf numFmtId="0" fontId="5" fillId="2" borderId="4" xfId="0" applyFont="1" applyFill="1" applyBorder="1" applyProtection="1"/>
    <xf numFmtId="0" fontId="5" fillId="2" borderId="8" xfId="0" applyFont="1" applyFill="1" applyBorder="1" applyAlignment="1" applyProtection="1">
      <alignment horizontal="centerContinuous" vertical="center"/>
    </xf>
    <xf numFmtId="0" fontId="8" fillId="2" borderId="8" xfId="0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10" xfId="0" applyFont="1" applyFill="1" applyBorder="1" applyAlignment="1" applyProtection="1">
      <alignment horizontal="center" vertical="distributed"/>
    </xf>
    <xf numFmtId="0" fontId="5" fillId="2" borderId="0" xfId="0" applyFont="1" applyFill="1" applyBorder="1" applyAlignment="1" applyProtection="1">
      <alignment horizontal="center" vertical="distributed"/>
    </xf>
    <xf numFmtId="0" fontId="5" fillId="2" borderId="11" xfId="0" applyFont="1" applyFill="1" applyBorder="1" applyAlignment="1" applyProtection="1">
      <alignment horizontal="center" vertical="distributed"/>
    </xf>
    <xf numFmtId="0" fontId="5" fillId="2" borderId="10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 vertical="center"/>
    </xf>
    <xf numFmtId="0" fontId="8" fillId="2" borderId="12" xfId="0" quotePrefix="1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5" fillId="2" borderId="0" xfId="0" applyNumberFormat="1" applyFont="1" applyFill="1" applyBorder="1" applyProtection="1"/>
    <xf numFmtId="0" fontId="8" fillId="2" borderId="0" xfId="0" quotePrefix="1" applyNumberFormat="1" applyFont="1" applyFill="1" applyBorder="1" applyAlignment="1" applyProtection="1">
      <alignment horizontal="distributed"/>
    </xf>
    <xf numFmtId="0" fontId="8" fillId="2" borderId="0" xfId="0" quotePrefix="1" applyNumberFormat="1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 vertical="distributed"/>
    </xf>
    <xf numFmtId="0" fontId="5" fillId="2" borderId="2" xfId="0" applyFont="1" applyFill="1" applyBorder="1" applyAlignment="1" applyProtection="1">
      <alignment horizontal="center" vertical="distributed"/>
    </xf>
    <xf numFmtId="0" fontId="5" fillId="2" borderId="14" xfId="0" applyFont="1" applyFill="1" applyBorder="1" applyAlignment="1" applyProtection="1">
      <alignment horizontal="center" vertical="distributed"/>
    </xf>
    <xf numFmtId="0" fontId="5" fillId="2" borderId="15" xfId="0" applyFont="1" applyFill="1" applyBorder="1" applyProtection="1"/>
    <xf numFmtId="0" fontId="5" fillId="2" borderId="45" xfId="0" applyFont="1" applyFill="1" applyBorder="1" applyProtection="1"/>
    <xf numFmtId="0" fontId="8" fillId="2" borderId="17" xfId="0" applyFont="1" applyFill="1" applyBorder="1" applyAlignment="1" applyProtection="1">
      <alignment horizontal="center" vertical="top" wrapText="1"/>
    </xf>
    <xf numFmtId="0" fontId="8" fillId="2" borderId="46" xfId="0" applyFont="1" applyFill="1" applyBorder="1" applyAlignment="1" applyProtection="1">
      <alignment horizontal="center" vertical="center" wrapText="1"/>
    </xf>
    <xf numFmtId="0" fontId="8" fillId="2" borderId="0" xfId="0" quotePrefix="1" applyNumberFormat="1" applyFont="1" applyFill="1" applyBorder="1" applyAlignment="1" applyProtection="1">
      <alignment horizontal="center" vertical="top"/>
    </xf>
    <xf numFmtId="0" fontId="8" fillId="2" borderId="0" xfId="0" quotePrefix="1" applyNumberFormat="1" applyFont="1" applyFill="1" applyBorder="1" applyAlignment="1" applyProtection="1">
      <alignment horizontal="distributed" vertical="center"/>
    </xf>
    <xf numFmtId="0" fontId="8" fillId="2" borderId="0" xfId="0" quotePrefix="1" applyNumberFormat="1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wrapText="1"/>
    </xf>
    <xf numFmtId="0" fontId="2" fillId="2" borderId="2" xfId="0" applyFont="1" applyFill="1" applyBorder="1" applyProtection="1"/>
    <xf numFmtId="0" fontId="8" fillId="2" borderId="3" xfId="0" applyFont="1" applyFill="1" applyBorder="1" applyAlignment="1" applyProtection="1">
      <alignment horizontal="left" vertical="center"/>
    </xf>
    <xf numFmtId="0" fontId="8" fillId="2" borderId="31" xfId="0" applyFont="1" applyFill="1" applyBorder="1" applyAlignment="1" applyProtection="1">
      <alignment horizontal="right" vertical="center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48" xfId="0" applyFont="1" applyFill="1" applyBorder="1" applyAlignment="1" applyProtection="1">
      <alignment horizontal="center" vertical="center"/>
    </xf>
    <xf numFmtId="177" fontId="8" fillId="3" borderId="49" xfId="0" applyNumberFormat="1" applyFont="1" applyFill="1" applyBorder="1" applyAlignment="1" applyProtection="1">
      <alignment horizontal="right" vertical="center" shrinkToFit="1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0" fillId="2" borderId="3" xfId="0" applyFont="1" applyFill="1" applyBorder="1" applyAlignment="1" applyProtection="1">
      <alignment horizontal="center" vertical="center"/>
    </xf>
    <xf numFmtId="176" fontId="8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1" xfId="0" applyFont="1" applyFill="1" applyBorder="1" applyAlignment="1" applyProtection="1">
      <alignment vertical="center"/>
    </xf>
    <xf numFmtId="0" fontId="8" fillId="2" borderId="1" xfId="0" quotePrefix="1" applyFont="1" applyFill="1" applyBorder="1" applyAlignment="1" applyProtection="1">
      <alignment vertical="center"/>
    </xf>
    <xf numFmtId="0" fontId="8" fillId="2" borderId="37" xfId="0" quotePrefix="1" applyFont="1" applyFill="1" applyBorder="1" applyAlignment="1" applyProtection="1">
      <alignment vertical="center"/>
    </xf>
    <xf numFmtId="176" fontId="8" fillId="0" borderId="50" xfId="0" applyNumberFormat="1" applyFont="1" applyFill="1" applyBorder="1" applyAlignment="1" applyProtection="1">
      <alignment horizontal="right" vertical="center" shrinkToFit="1"/>
    </xf>
    <xf numFmtId="177" fontId="8" fillId="3" borderId="51" xfId="0" applyNumberFormat="1" applyFont="1" applyFill="1" applyBorder="1" applyAlignment="1" applyProtection="1">
      <alignment horizontal="right" vertical="center" shrinkToFit="1"/>
    </xf>
    <xf numFmtId="0" fontId="10" fillId="2" borderId="52" xfId="0" applyFont="1" applyFill="1" applyBorder="1" applyAlignment="1" applyProtection="1">
      <alignment horizontal="center" vertical="center"/>
    </xf>
    <xf numFmtId="0" fontId="10" fillId="2" borderId="53" xfId="0" applyFont="1" applyFill="1" applyBorder="1" applyAlignment="1" applyProtection="1">
      <alignment horizontal="center" vertical="center"/>
    </xf>
    <xf numFmtId="176" fontId="8" fillId="0" borderId="54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24" xfId="0" applyFont="1" applyFill="1" applyBorder="1" applyAlignment="1" applyProtection="1">
      <alignment vertical="center" shrinkToFit="1"/>
    </xf>
    <xf numFmtId="0" fontId="10" fillId="3" borderId="55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176" fontId="8" fillId="3" borderId="56" xfId="0" applyNumberFormat="1" applyFont="1" applyFill="1" applyBorder="1" applyAlignment="1" applyProtection="1">
      <alignment horizontal="right" vertical="center" shrinkToFit="1"/>
    </xf>
    <xf numFmtId="177" fontId="8" fillId="3" borderId="24" xfId="0" applyNumberFormat="1" applyFont="1" applyFill="1" applyBorder="1" applyAlignment="1" applyProtection="1">
      <alignment horizontal="right" vertical="center" shrinkToFit="1"/>
    </xf>
    <xf numFmtId="0" fontId="8" fillId="2" borderId="6" xfId="0" applyFont="1" applyFill="1" applyBorder="1" applyAlignment="1" applyProtection="1">
      <alignment vertical="center" shrinkToFit="1"/>
    </xf>
    <xf numFmtId="0" fontId="8" fillId="2" borderId="4" xfId="0" applyFont="1" applyFill="1" applyBorder="1" applyAlignment="1" applyProtection="1">
      <alignment vertical="center" shrinkToFit="1"/>
    </xf>
    <xf numFmtId="0" fontId="8" fillId="2" borderId="57" xfId="0" applyFont="1" applyFill="1" applyBorder="1" applyAlignment="1" applyProtection="1">
      <alignment vertical="center" shrinkToFit="1"/>
    </xf>
    <xf numFmtId="0" fontId="10" fillId="2" borderId="5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Continuous" vertical="center"/>
    </xf>
    <xf numFmtId="0" fontId="8" fillId="2" borderId="0" xfId="0" applyFont="1" applyFill="1" applyBorder="1" applyProtection="1"/>
    <xf numFmtId="0" fontId="8" fillId="2" borderId="18" xfId="0" quotePrefix="1" applyFont="1" applyFill="1" applyBorder="1" applyAlignment="1" applyProtection="1">
      <alignment vertical="center"/>
    </xf>
    <xf numFmtId="0" fontId="8" fillId="2" borderId="3" xfId="0" quotePrefix="1" applyFont="1" applyFill="1" applyBorder="1" applyAlignment="1" applyProtection="1">
      <alignment vertical="center"/>
    </xf>
    <xf numFmtId="0" fontId="10" fillId="2" borderId="24" xfId="0" applyFont="1" applyFill="1" applyBorder="1" applyAlignment="1" applyProtection="1">
      <alignment horizontal="center" vertical="center"/>
    </xf>
    <xf numFmtId="0" fontId="8" fillId="2" borderId="6" xfId="0" quotePrefix="1" applyFont="1" applyFill="1" applyBorder="1" applyAlignment="1" applyProtection="1">
      <alignment vertical="center" shrinkToFit="1"/>
    </xf>
    <xf numFmtId="0" fontId="8" fillId="2" borderId="4" xfId="0" quotePrefix="1" applyFont="1" applyFill="1" applyBorder="1" applyAlignment="1" applyProtection="1">
      <alignment vertical="center" shrinkToFit="1"/>
    </xf>
    <xf numFmtId="0" fontId="8" fillId="2" borderId="57" xfId="0" quotePrefix="1" applyFont="1" applyFill="1" applyBorder="1" applyAlignment="1" applyProtection="1">
      <alignment vertical="center" shrinkToFit="1"/>
    </xf>
    <xf numFmtId="0" fontId="8" fillId="2" borderId="46" xfId="0" applyFont="1" applyFill="1" applyBorder="1" applyAlignment="1" applyProtection="1">
      <alignment horizontal="left" vertical="center"/>
    </xf>
    <xf numFmtId="0" fontId="8" fillId="2" borderId="13" xfId="0" applyFont="1" applyFill="1" applyBorder="1" applyProtection="1"/>
    <xf numFmtId="0" fontId="8" fillId="2" borderId="3" xfId="0" quotePrefix="1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176" fontId="8" fillId="3" borderId="60" xfId="0" applyNumberFormat="1" applyFont="1" applyFill="1" applyBorder="1" applyAlignment="1" applyProtection="1">
      <alignment horizontal="right" vertical="center" shrinkToFit="1"/>
    </xf>
    <xf numFmtId="0" fontId="5" fillId="2" borderId="0" xfId="0" applyFont="1" applyFill="1" applyBorder="1" applyAlignment="1" applyProtection="1">
      <alignment horizontal="left" vertical="center"/>
    </xf>
    <xf numFmtId="0" fontId="8" fillId="2" borderId="3" xfId="0" quotePrefix="1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top"/>
    </xf>
    <xf numFmtId="0" fontId="8" fillId="2" borderId="3" xfId="0" applyFont="1" applyFill="1" applyBorder="1" applyAlignment="1" applyProtection="1">
      <alignment horizontal="left"/>
    </xf>
    <xf numFmtId="0" fontId="8" fillId="2" borderId="24" xfId="0" applyFont="1" applyFill="1" applyBorder="1" applyAlignment="1" applyProtection="1">
      <alignment horizontal="right" vertical="center"/>
    </xf>
    <xf numFmtId="0" fontId="10" fillId="3" borderId="61" xfId="0" applyFont="1" applyFill="1" applyBorder="1" applyProtection="1"/>
    <xf numFmtId="0" fontId="10" fillId="3" borderId="58" xfId="0" applyFont="1" applyFill="1" applyBorder="1" applyProtection="1"/>
    <xf numFmtId="177" fontId="8" fillId="3" borderId="46" xfId="0" applyNumberFormat="1" applyFont="1" applyFill="1" applyBorder="1" applyAlignment="1" applyProtection="1">
      <alignment horizontal="right" vertical="center" shrinkToFit="1"/>
    </xf>
    <xf numFmtId="176" fontId="8" fillId="3" borderId="62" xfId="0" applyNumberFormat="1" applyFont="1" applyFill="1" applyBorder="1" applyAlignment="1" applyProtection="1">
      <alignment horizontal="right" vertical="center" shrinkToFit="1"/>
    </xf>
    <xf numFmtId="49" fontId="8" fillId="0" borderId="0" xfId="0" applyNumberFormat="1" applyFont="1" applyProtection="1"/>
    <xf numFmtId="49" fontId="3" fillId="2" borderId="1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Protection="1"/>
    <xf numFmtId="49" fontId="7" fillId="2" borderId="0" xfId="0" applyNumberFormat="1" applyFont="1" applyFill="1" applyProtection="1"/>
    <xf numFmtId="49" fontId="3" fillId="0" borderId="2" xfId="0" applyNumberFormat="1" applyFont="1" applyFill="1" applyBorder="1" applyAlignment="1" applyProtection="1">
      <alignment horizontal="left"/>
    </xf>
    <xf numFmtId="49" fontId="7" fillId="0" borderId="2" xfId="0" applyNumberFormat="1" applyFont="1" applyBorder="1" applyProtection="1"/>
    <xf numFmtId="49" fontId="7" fillId="0" borderId="0" xfId="0" applyNumberFormat="1" applyFont="1" applyBorder="1" applyProtection="1"/>
    <xf numFmtId="0" fontId="7" fillId="2" borderId="0" xfId="0" applyNumberFormat="1" applyFont="1" applyFill="1" applyProtection="1"/>
    <xf numFmtId="0" fontId="18" fillId="2" borderId="0" xfId="0" applyNumberFormat="1" applyFont="1" applyFill="1" applyProtection="1"/>
    <xf numFmtId="49" fontId="3" fillId="0" borderId="0" xfId="0" applyNumberFormat="1" applyFont="1" applyFill="1" applyProtection="1"/>
    <xf numFmtId="49" fontId="5" fillId="0" borderId="0" xfId="0" applyNumberFormat="1" applyFont="1" applyFill="1" applyProtection="1"/>
    <xf numFmtId="49" fontId="5" fillId="0" borderId="0" xfId="0" applyNumberFormat="1" applyFont="1" applyFill="1" applyAlignment="1" applyProtection="1"/>
    <xf numFmtId="49" fontId="3" fillId="0" borderId="0" xfId="0" applyNumberFormat="1" applyFont="1" applyFill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left"/>
    </xf>
    <xf numFmtId="49" fontId="3" fillId="0" borderId="3" xfId="0" applyNumberFormat="1" applyFont="1" applyBorder="1" applyProtection="1"/>
    <xf numFmtId="49" fontId="3" fillId="0" borderId="0" xfId="0" applyNumberFormat="1" applyFont="1" applyFill="1" applyBorder="1" applyProtection="1"/>
    <xf numFmtId="49" fontId="3" fillId="0" borderId="0" xfId="0" applyNumberFormat="1" applyFont="1" applyFill="1" applyAlignment="1" applyProtection="1"/>
    <xf numFmtId="49" fontId="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0" xfId="0" quotePrefix="1" applyFont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2" fillId="2" borderId="0" xfId="0" applyNumberFormat="1" applyFont="1" applyFill="1" applyAlignment="1" applyProtection="1">
      <alignment horizontal="center"/>
    </xf>
    <xf numFmtId="0" fontId="19" fillId="2" borderId="0" xfId="0" applyNumberFormat="1" applyFont="1" applyFill="1" applyAlignment="1" applyProtection="1">
      <alignment horizontal="center"/>
    </xf>
    <xf numFmtId="0" fontId="8" fillId="0" borderId="63" xfId="0" applyFont="1" applyBorder="1" applyAlignment="1" applyProtection="1">
      <alignment vertical="center" wrapText="1"/>
    </xf>
    <xf numFmtId="0" fontId="8" fillId="0" borderId="64" xfId="0" applyFont="1" applyBorder="1" applyAlignment="1" applyProtection="1">
      <alignment vertical="center"/>
    </xf>
    <xf numFmtId="0" fontId="8" fillId="0" borderId="65" xfId="0" applyFont="1" applyBorder="1" applyAlignment="1" applyProtection="1">
      <alignment vertic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8" fillId="0" borderId="1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vertical="center"/>
    </xf>
    <xf numFmtId="0" fontId="8" fillId="0" borderId="0" xfId="0" applyNumberFormat="1" applyFont="1" applyBorder="1" applyAlignment="1" applyProtection="1">
      <alignment horizontal="right" vertical="center"/>
    </xf>
    <xf numFmtId="0" fontId="8" fillId="2" borderId="0" xfId="0" applyNumberFormat="1" applyFont="1" applyFill="1" applyProtection="1"/>
    <xf numFmtId="0" fontId="4" fillId="2" borderId="0" xfId="0" applyNumberFormat="1" applyFont="1" applyFill="1" applyProtection="1"/>
    <xf numFmtId="0" fontId="8" fillId="0" borderId="66" xfId="0" applyFont="1" applyBorder="1" applyAlignment="1" applyProtection="1">
      <alignment vertical="center"/>
    </xf>
    <xf numFmtId="0" fontId="8" fillId="0" borderId="67" xfId="0" applyFont="1" applyBorder="1" applyAlignment="1" applyProtection="1">
      <alignment vertical="center"/>
    </xf>
    <xf numFmtId="0" fontId="8" fillId="0" borderId="6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distributed" vertical="center" justifyLastLine="1" shrinkToFit="1"/>
    </xf>
    <xf numFmtId="0" fontId="8" fillId="0" borderId="7" xfId="0" applyFont="1" applyBorder="1" applyAlignment="1" applyProtection="1">
      <alignment horizontal="distributed" vertical="center" justifyLastLine="1" shrinkToFit="1"/>
    </xf>
    <xf numFmtId="0" fontId="8" fillId="0" borderId="8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distributed" vertical="center" wrapText="1" justifyLastLine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top"/>
    </xf>
    <xf numFmtId="0" fontId="8" fillId="0" borderId="12" xfId="0" applyFont="1" applyBorder="1" applyAlignment="1" applyProtection="1">
      <alignment horizontal="distributed" vertical="top" justifyLastLine="1" shrinkToFit="1"/>
    </xf>
    <xf numFmtId="0" fontId="8" fillId="0" borderId="0" xfId="0" applyFont="1" applyBorder="1" applyAlignment="1" applyProtection="1">
      <alignment horizontal="distributed" vertical="top"/>
    </xf>
    <xf numFmtId="0" fontId="11" fillId="0" borderId="6" xfId="0" applyFont="1" applyBorder="1" applyAlignment="1" applyProtection="1">
      <alignment horizontal="distributed" vertical="center"/>
    </xf>
    <xf numFmtId="0" fontId="8" fillId="0" borderId="12" xfId="0" applyFont="1" applyBorder="1" applyAlignment="1" applyProtection="1">
      <alignment horizontal="center" vertical="top"/>
    </xf>
    <xf numFmtId="0" fontId="8" fillId="0" borderId="12" xfId="0" applyFont="1" applyBorder="1" applyAlignment="1" applyProtection="1">
      <alignment horizontal="distributed" vertical="center" wrapText="1" justifyLastLine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distributed" vertical="top"/>
    </xf>
    <xf numFmtId="0" fontId="8" fillId="2" borderId="0" xfId="0" applyFont="1" applyFill="1" applyBorder="1" applyAlignment="1" applyProtection="1">
      <alignment horizontal="center" vertical="top"/>
    </xf>
    <xf numFmtId="0" fontId="8" fillId="2" borderId="0" xfId="0" applyNumberFormat="1" applyFont="1" applyFill="1" applyAlignment="1" applyProtection="1">
      <alignment horizontal="center" vertical="top"/>
    </xf>
    <xf numFmtId="0" fontId="4" fillId="2" borderId="0" xfId="0" applyNumberFormat="1" applyFont="1" applyFill="1" applyAlignment="1" applyProtection="1">
      <alignment horizontal="center" vertical="top"/>
    </xf>
    <xf numFmtId="0" fontId="9" fillId="0" borderId="0" xfId="0" applyFont="1" applyBorder="1" applyAlignment="1" applyProtection="1">
      <alignment horizontal="left" vertical="center"/>
    </xf>
    <xf numFmtId="0" fontId="8" fillId="0" borderId="69" xfId="0" applyFont="1" applyBorder="1" applyAlignment="1" applyProtection="1">
      <alignment vertical="center"/>
    </xf>
    <xf numFmtId="0" fontId="8" fillId="0" borderId="70" xfId="0" applyFont="1" applyBorder="1" applyAlignment="1" applyProtection="1">
      <alignment vertical="center"/>
    </xf>
    <xf numFmtId="0" fontId="8" fillId="0" borderId="71" xfId="0" applyFont="1" applyBorder="1" applyAlignment="1" applyProtection="1">
      <alignment vertical="center"/>
    </xf>
    <xf numFmtId="0" fontId="9" fillId="0" borderId="0" xfId="0" quotePrefix="1" applyFont="1" applyBorder="1" applyAlignment="1" applyProtection="1">
      <alignment horizontal="left" vertical="center"/>
    </xf>
    <xf numFmtId="0" fontId="9" fillId="0" borderId="12" xfId="0" quotePrefix="1" applyFont="1" applyBorder="1" applyAlignment="1" applyProtection="1">
      <alignment horizontal="left" vertical="center"/>
    </xf>
    <xf numFmtId="0" fontId="9" fillId="0" borderId="10" xfId="0" quotePrefix="1" applyFont="1" applyBorder="1" applyAlignment="1" applyProtection="1">
      <alignment horizontal="left" vertical="center"/>
    </xf>
    <xf numFmtId="0" fontId="9" fillId="0" borderId="12" xfId="0" quotePrefix="1" applyFont="1" applyBorder="1" applyAlignment="1" applyProtection="1">
      <alignment horizontal="distributed" vertical="center"/>
    </xf>
    <xf numFmtId="0" fontId="9" fillId="0" borderId="0" xfId="0" quotePrefix="1" applyNumberFormat="1" applyFont="1" applyBorder="1" applyAlignment="1" applyProtection="1">
      <alignment horizontal="left" vertical="center"/>
    </xf>
    <xf numFmtId="0" fontId="9" fillId="0" borderId="0" xfId="0" quotePrefix="1" applyFont="1" applyBorder="1" applyAlignment="1" applyProtection="1">
      <alignment horizontal="distributed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NumberFormat="1" applyFont="1" applyFill="1" applyAlignment="1" applyProtection="1">
      <alignment horizontal="left" vertical="center"/>
    </xf>
    <xf numFmtId="0" fontId="1" fillId="2" borderId="0" xfId="0" applyNumberFormat="1" applyFont="1" applyFill="1" applyAlignment="1" applyProtection="1">
      <alignment horizontal="left" vertical="center"/>
    </xf>
    <xf numFmtId="0" fontId="8" fillId="0" borderId="1" xfId="0" applyFont="1" applyBorder="1" applyAlignment="1" applyProtection="1">
      <alignment vertical="center" shrinkToFit="1"/>
    </xf>
    <xf numFmtId="0" fontId="10" fillId="0" borderId="47" xfId="0" applyFont="1" applyBorder="1" applyAlignment="1" applyProtection="1">
      <alignment horizontal="center" vertical="center"/>
    </xf>
    <xf numFmtId="0" fontId="10" fillId="0" borderId="58" xfId="0" applyFont="1" applyBorder="1" applyAlignment="1" applyProtection="1">
      <alignment horizontal="center" vertical="center"/>
    </xf>
    <xf numFmtId="176" fontId="8" fillId="0" borderId="72" xfId="0" applyNumberFormat="1" applyFont="1" applyFill="1" applyBorder="1" applyAlignment="1" applyProtection="1">
      <alignment horizontal="right" vertical="center" shrinkToFit="1"/>
    </xf>
    <xf numFmtId="0" fontId="12" fillId="0" borderId="0" xfId="0" applyNumberFormat="1" applyFont="1" applyBorder="1" applyAlignment="1" applyProtection="1">
      <alignment horizontal="right" vertical="center"/>
    </xf>
    <xf numFmtId="176" fontId="12" fillId="0" borderId="0" xfId="0" applyNumberFormat="1" applyFont="1" applyBorder="1" applyAlignment="1" applyProtection="1">
      <alignment horizontal="right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176" fontId="8" fillId="0" borderId="62" xfId="0" applyNumberFormat="1" applyFont="1" applyFill="1" applyBorder="1" applyAlignment="1" applyProtection="1">
      <alignment horizontal="right" vertical="center" shrinkToFit="1"/>
    </xf>
    <xf numFmtId="0" fontId="10" fillId="0" borderId="52" xfId="0" applyFont="1" applyBorder="1" applyAlignment="1" applyProtection="1">
      <alignment horizontal="center" vertical="center"/>
    </xf>
    <xf numFmtId="0" fontId="10" fillId="0" borderId="59" xfId="0" applyFont="1" applyBorder="1" applyAlignment="1" applyProtection="1">
      <alignment horizontal="center" vertical="center"/>
    </xf>
    <xf numFmtId="176" fontId="8" fillId="0" borderId="42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73" xfId="0" applyNumberFormat="1" applyFont="1" applyFill="1" applyBorder="1" applyAlignment="1" applyProtection="1">
      <alignment horizontal="right" vertical="center" shrinkToFit="1"/>
    </xf>
    <xf numFmtId="176" fontId="8" fillId="3" borderId="54" xfId="0" applyNumberFormat="1" applyFont="1" applyFill="1" applyBorder="1" applyAlignment="1" applyProtection="1">
      <alignment horizontal="right" vertical="center" shrinkToFit="1"/>
    </xf>
    <xf numFmtId="0" fontId="10" fillId="0" borderId="7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176" fontId="8" fillId="0" borderId="46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75" xfId="0" applyNumberFormat="1" applyFont="1" applyFill="1" applyBorder="1" applyAlignment="1" applyProtection="1">
      <alignment horizontal="right" vertical="center" shrinkToFit="1"/>
    </xf>
    <xf numFmtId="176" fontId="8" fillId="3" borderId="46" xfId="0" applyNumberFormat="1" applyFont="1" applyFill="1" applyBorder="1" applyAlignment="1" applyProtection="1">
      <alignment horizontal="right" vertical="center" shrinkToFit="1"/>
    </xf>
    <xf numFmtId="176" fontId="8" fillId="3" borderId="76" xfId="0" applyNumberFormat="1" applyFont="1" applyFill="1" applyBorder="1" applyAlignment="1" applyProtection="1">
      <alignment horizontal="right" vertical="center" shrinkToFit="1"/>
    </xf>
    <xf numFmtId="0" fontId="10" fillId="0" borderId="77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78" xfId="0" applyNumberFormat="1" applyFont="1" applyFill="1" applyBorder="1" applyAlignment="1" applyProtection="1">
      <alignment horizontal="right" vertical="center" shrinkToFit="1"/>
    </xf>
    <xf numFmtId="176" fontId="8" fillId="3" borderId="8" xfId="0" applyNumberFormat="1" applyFont="1" applyFill="1" applyBorder="1" applyAlignment="1" applyProtection="1">
      <alignment horizontal="right" vertical="center" shrinkToFit="1"/>
    </xf>
    <xf numFmtId="176" fontId="8" fillId="3" borderId="79" xfId="0" applyNumberFormat="1" applyFont="1" applyFill="1" applyBorder="1" applyAlignment="1" applyProtection="1">
      <alignment horizontal="right" vertical="center" shrinkToFit="1"/>
    </xf>
    <xf numFmtId="0" fontId="8" fillId="0" borderId="1" xfId="0" quotePrefix="1" applyFont="1" applyBorder="1" applyAlignment="1" applyProtection="1">
      <alignment horizontal="center" vertical="center"/>
    </xf>
    <xf numFmtId="176" fontId="8" fillId="3" borderId="72" xfId="0" applyNumberFormat="1" applyFont="1" applyFill="1" applyBorder="1" applyAlignment="1" applyProtection="1">
      <alignment horizontal="right" vertical="center" shrinkToFit="1"/>
    </xf>
    <xf numFmtId="176" fontId="8" fillId="3" borderId="80" xfId="0" applyNumberFormat="1" applyFont="1" applyFill="1" applyBorder="1" applyAlignment="1" applyProtection="1">
      <alignment horizontal="right" vertical="center" shrinkToFit="1"/>
    </xf>
    <xf numFmtId="176" fontId="8" fillId="3" borderId="50" xfId="0" applyNumberFormat="1" applyFont="1" applyFill="1" applyBorder="1" applyAlignment="1" applyProtection="1">
      <alignment horizontal="right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176" fontId="8" fillId="3" borderId="73" xfId="0" applyNumberFormat="1" applyFont="1" applyFill="1" applyBorder="1" applyAlignment="1" applyProtection="1">
      <alignment horizontal="right" vertical="center" shrinkToFit="1"/>
    </xf>
    <xf numFmtId="176" fontId="8" fillId="3" borderId="81" xfId="0" applyNumberFormat="1" applyFont="1" applyFill="1" applyBorder="1" applyAlignment="1" applyProtection="1">
      <alignment horizontal="right" vertical="center" shrinkToFit="1"/>
    </xf>
    <xf numFmtId="0" fontId="8" fillId="0" borderId="0" xfId="0" applyNumberFormat="1" applyFont="1" applyProtection="1"/>
    <xf numFmtId="0" fontId="3" fillId="0" borderId="0" xfId="0" applyNumberFormat="1" applyFont="1" applyBorder="1" applyProtection="1"/>
    <xf numFmtId="0" fontId="8" fillId="0" borderId="0" xfId="0" applyNumberFormat="1" applyFont="1" applyBorder="1" applyProtection="1"/>
    <xf numFmtId="0" fontId="8" fillId="0" borderId="0" xfId="0" applyNumberFormat="1" applyFont="1" applyBorder="1" applyAlignment="1" applyProtection="1">
      <alignment horizontal="centerContinuous"/>
    </xf>
    <xf numFmtId="0" fontId="8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8" fillId="0" borderId="0" xfId="0" applyNumberFormat="1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distributed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8" fillId="0" borderId="0" xfId="0" quotePrefix="1" applyNumberFormat="1" applyFont="1" applyBorder="1" applyAlignment="1" applyProtection="1">
      <alignment vertical="center"/>
    </xf>
    <xf numFmtId="0" fontId="8" fillId="0" borderId="0" xfId="0" quotePrefix="1" applyNumberFormat="1" applyFont="1" applyBorder="1" applyAlignment="1" applyProtection="1">
      <alignment horizontal="right" vertical="center"/>
    </xf>
    <xf numFmtId="0" fontId="8" fillId="0" borderId="0" xfId="0" applyNumberFormat="1" applyFont="1" applyBorder="1" applyAlignment="1" applyProtection="1">
      <alignment horizontal="centerContinuous" vertical="center"/>
    </xf>
    <xf numFmtId="0" fontId="3" fillId="2" borderId="0" xfId="0" applyNumberFormat="1" applyFont="1" applyFill="1" applyBorder="1" applyProtection="1"/>
    <xf numFmtId="0" fontId="9" fillId="0" borderId="0" xfId="0" applyNumberFormat="1" applyFont="1" applyBorder="1" applyProtection="1"/>
    <xf numFmtId="0" fontId="9" fillId="0" borderId="0" xfId="0" applyNumberFormat="1" applyFont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horizontal="left"/>
    </xf>
    <xf numFmtId="0" fontId="9" fillId="2" borderId="0" xfId="0" applyNumberFormat="1" applyFont="1" applyFill="1" applyBorder="1" applyProtection="1"/>
    <xf numFmtId="0" fontId="9" fillId="2" borderId="0" xfId="0" applyFont="1" applyFill="1" applyBorder="1" applyProtection="1"/>
    <xf numFmtId="0" fontId="9" fillId="2" borderId="0" xfId="0" applyNumberFormat="1" applyFont="1" applyFill="1" applyProtection="1"/>
    <xf numFmtId="0" fontId="1" fillId="2" borderId="0" xfId="0" applyNumberFormat="1" applyFont="1" applyFill="1" applyProtection="1"/>
    <xf numFmtId="0" fontId="8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2" borderId="0" xfId="0" applyFont="1" applyFill="1" applyBorder="1" applyProtection="1"/>
    <xf numFmtId="0" fontId="2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4" fillId="0" borderId="0" xfId="0" quotePrefix="1" applyFont="1" applyBorder="1" applyAlignment="1" applyProtection="1">
      <alignment vertical="center"/>
    </xf>
    <xf numFmtId="0" fontId="4" fillId="0" borderId="0" xfId="0" quotePrefix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2" borderId="0" xfId="0" applyFont="1" applyFill="1" applyProtection="1"/>
    <xf numFmtId="0" fontId="0" fillId="2" borderId="0" xfId="0" applyFill="1"/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3" fillId="2" borderId="10" xfId="0" applyFont="1" applyFill="1" applyBorder="1" applyProtection="1"/>
    <xf numFmtId="0" fontId="7" fillId="0" borderId="0" xfId="0" applyFont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left"/>
    </xf>
    <xf numFmtId="0" fontId="3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Continuous" vertical="center"/>
    </xf>
    <xf numFmtId="0" fontId="8" fillId="2" borderId="0" xfId="0" applyFont="1" applyFill="1" applyAlignment="1" applyProtection="1">
      <alignment horizontal="center" vertical="top"/>
    </xf>
    <xf numFmtId="0" fontId="3" fillId="0" borderId="0" xfId="0" applyFont="1" applyBorder="1" applyAlignment="1" applyProtection="1">
      <alignment horizontal="left"/>
    </xf>
    <xf numFmtId="0" fontId="12" fillId="2" borderId="0" xfId="0" quotePrefix="1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3" fillId="0" borderId="18" xfId="0" applyFont="1" applyBorder="1" applyProtection="1"/>
    <xf numFmtId="0" fontId="8" fillId="0" borderId="2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centerContinuous"/>
    </xf>
    <xf numFmtId="0" fontId="8" fillId="0" borderId="12" xfId="0" applyFont="1" applyBorder="1" applyAlignment="1" applyProtection="1">
      <alignment horizontal="distributed" vertical="top" justifyLastLine="1"/>
    </xf>
    <xf numFmtId="0" fontId="8" fillId="0" borderId="8" xfId="0" applyFont="1" applyBorder="1" applyAlignment="1" applyProtection="1">
      <alignment horizontal="center" shrinkToFit="1"/>
    </xf>
    <xf numFmtId="0" fontId="8" fillId="2" borderId="8" xfId="0" applyFont="1" applyFill="1" applyBorder="1" applyAlignment="1" applyProtection="1">
      <alignment horizontal="center" shrinkToFit="1"/>
    </xf>
    <xf numFmtId="0" fontId="3" fillId="0" borderId="15" xfId="0" applyFont="1" applyBorder="1" applyProtection="1"/>
    <xf numFmtId="0" fontId="8" fillId="0" borderId="17" xfId="0" applyFont="1" applyBorder="1" applyAlignment="1" applyProtection="1">
      <alignment horizontal="center" vertical="top"/>
    </xf>
    <xf numFmtId="0" fontId="8" fillId="2" borderId="17" xfId="0" applyFont="1" applyFill="1" applyBorder="1" applyAlignment="1" applyProtection="1">
      <alignment horizontal="center" vertical="top"/>
    </xf>
    <xf numFmtId="0" fontId="0" fillId="2" borderId="2" xfId="0" applyFill="1" applyBorder="1"/>
    <xf numFmtId="0" fontId="8" fillId="0" borderId="1" xfId="0" applyFont="1" applyBorder="1" applyAlignment="1" applyProtection="1">
      <alignment horizontal="center" vertical="center" textRotation="255"/>
    </xf>
    <xf numFmtId="0" fontId="8" fillId="0" borderId="1" xfId="0" applyFont="1" applyBorder="1" applyAlignment="1" applyProtection="1">
      <alignment vertical="center" textRotation="255"/>
    </xf>
    <xf numFmtId="0" fontId="8" fillId="0" borderId="1" xfId="0" quotePrefix="1" applyFont="1" applyBorder="1" applyAlignment="1" applyProtection="1">
      <alignment vertical="center" shrinkToFit="1"/>
    </xf>
    <xf numFmtId="0" fontId="8" fillId="0" borderId="18" xfId="0" quotePrefix="1" applyFont="1" applyBorder="1" applyAlignment="1" applyProtection="1">
      <alignment vertical="center" shrinkToFit="1"/>
    </xf>
    <xf numFmtId="176" fontId="3" fillId="2" borderId="0" xfId="0" applyNumberFormat="1" applyFont="1" applyFill="1" applyProtection="1"/>
    <xf numFmtId="176" fontId="8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6" xfId="0" applyFont="1" applyBorder="1" applyAlignment="1" applyProtection="1">
      <alignment horizontal="center" vertical="center" textRotation="255"/>
    </xf>
    <xf numFmtId="0" fontId="8" fillId="0" borderId="4" xfId="0" applyFont="1" applyBorder="1" applyAlignment="1" applyProtection="1">
      <alignment horizontal="center" vertical="center" textRotation="255"/>
    </xf>
    <xf numFmtId="0" fontId="8" fillId="0" borderId="7" xfId="0" applyFont="1" applyBorder="1" applyAlignment="1" applyProtection="1">
      <alignment horizontal="center" vertical="center" textRotation="255"/>
    </xf>
    <xf numFmtId="0" fontId="8" fillId="0" borderId="10" xfId="0" applyFont="1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center" vertical="center" textRotation="255"/>
    </xf>
    <xf numFmtId="0" fontId="8" fillId="0" borderId="11" xfId="0" applyFont="1" applyBorder="1" applyAlignment="1" applyProtection="1">
      <alignment horizontal="center" vertical="center" textRotation="255"/>
    </xf>
    <xf numFmtId="0" fontId="8" fillId="0" borderId="13" xfId="0" applyFont="1" applyBorder="1" applyAlignment="1" applyProtection="1">
      <alignment horizontal="center" vertical="center" textRotation="255"/>
    </xf>
    <xf numFmtId="0" fontId="8" fillId="0" borderId="2" xfId="0" applyFont="1" applyBorder="1" applyAlignment="1" applyProtection="1">
      <alignment horizontal="center" vertical="center" textRotation="255"/>
    </xf>
    <xf numFmtId="0" fontId="8" fillId="0" borderId="14" xfId="0" applyFont="1" applyBorder="1" applyAlignment="1" applyProtection="1">
      <alignment horizontal="center" vertical="center" textRotation="255"/>
    </xf>
    <xf numFmtId="49" fontId="0" fillId="0" borderId="0" xfId="0" applyNumberFormat="1" applyFill="1" applyProtection="1"/>
    <xf numFmtId="49" fontId="3" fillId="2" borderId="18" xfId="0" applyNumberFormat="1" applyFont="1" applyFill="1" applyBorder="1" applyAlignment="1" applyProtection="1">
      <alignment horizontal="center" vertical="center"/>
    </xf>
    <xf numFmtId="49" fontId="3" fillId="2" borderId="24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Protection="1"/>
    <xf numFmtId="49" fontId="3" fillId="0" borderId="2" xfId="0" applyNumberFormat="1" applyFont="1" applyFill="1" applyBorder="1" applyProtection="1"/>
    <xf numFmtId="49" fontId="3" fillId="0" borderId="0" xfId="0" quotePrefix="1" applyNumberFormat="1" applyFont="1" applyFill="1" applyBorder="1" applyProtection="1"/>
    <xf numFmtId="49" fontId="3" fillId="0" borderId="3" xfId="0" applyNumberFormat="1" applyFont="1" applyFill="1" applyBorder="1" applyProtection="1"/>
    <xf numFmtId="49" fontId="8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 applyProtection="1"/>
    <xf numFmtId="0" fontId="8" fillId="0" borderId="6" xfId="0" applyFont="1" applyFill="1" applyBorder="1" applyProtection="1"/>
    <xf numFmtId="0" fontId="8" fillId="0" borderId="4" xfId="0" applyFont="1" applyFill="1" applyBorder="1" applyAlignment="1" applyProtection="1">
      <alignment vertical="center"/>
    </xf>
    <xf numFmtId="0" fontId="8" fillId="0" borderId="7" xfId="0" applyFont="1" applyFill="1" applyBorder="1" applyProtection="1"/>
    <xf numFmtId="0" fontId="8" fillId="0" borderId="6" xfId="0" applyFont="1" applyFill="1" applyBorder="1" applyAlignment="1" applyProtection="1"/>
    <xf numFmtId="0" fontId="8" fillId="0" borderId="4" xfId="0" applyFont="1" applyFill="1" applyBorder="1" applyProtection="1"/>
    <xf numFmtId="0" fontId="8" fillId="0" borderId="8" xfId="0" applyFont="1" applyFill="1" applyBorder="1" applyProtection="1"/>
    <xf numFmtId="0" fontId="8" fillId="0" borderId="0" xfId="0" applyFont="1" applyFill="1" applyProtection="1"/>
    <xf numFmtId="0" fontId="8" fillId="2" borderId="0" xfId="0" applyFont="1" applyFill="1" applyProtection="1"/>
    <xf numFmtId="0" fontId="4" fillId="0" borderId="0" xfId="0" applyFont="1" applyFill="1" applyProtection="1"/>
    <xf numFmtId="0" fontId="8" fillId="0" borderId="0" xfId="0" applyFont="1" applyFill="1" applyBorder="1" applyAlignment="1" applyProtection="1">
      <alignment vertical="top"/>
    </xf>
    <xf numFmtId="0" fontId="8" fillId="0" borderId="10" xfId="0" applyFont="1" applyFill="1" applyBorder="1" applyAlignment="1" applyProtection="1">
      <alignment horizontal="centerContinuous" vertical="top"/>
    </xf>
    <xf numFmtId="0" fontId="8" fillId="0" borderId="0" xfId="0" applyFont="1" applyFill="1" applyBorder="1" applyAlignment="1" applyProtection="1">
      <alignment horizontal="centerContinuous" vertical="top"/>
    </xf>
    <xf numFmtId="0" fontId="8" fillId="0" borderId="11" xfId="0" applyFont="1" applyFill="1" applyBorder="1" applyAlignment="1" applyProtection="1">
      <alignment horizontal="centerContinuous" vertical="top"/>
    </xf>
    <xf numFmtId="0" fontId="8" fillId="0" borderId="11" xfId="0" applyFont="1" applyFill="1" applyBorder="1" applyAlignment="1" applyProtection="1">
      <alignment horizontal="center" vertical="top"/>
    </xf>
    <xf numFmtId="0" fontId="8" fillId="0" borderId="13" xfId="0" applyFont="1" applyFill="1" applyBorder="1" applyAlignment="1" applyProtection="1">
      <alignment horizontal="centerContinuous" vertical="top"/>
    </xf>
    <xf numFmtId="0" fontId="8" fillId="0" borderId="2" xfId="0" applyFont="1" applyFill="1" applyBorder="1" applyAlignment="1" applyProtection="1">
      <alignment horizontal="centerContinuous" vertical="top"/>
    </xf>
    <xf numFmtId="0" fontId="8" fillId="0" borderId="14" xfId="0" applyFont="1" applyFill="1" applyBorder="1" applyAlignment="1" applyProtection="1">
      <alignment horizontal="centerContinuous" vertical="top"/>
    </xf>
    <xf numFmtId="0" fontId="8" fillId="0" borderId="12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3" fillId="0" borderId="0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 textRotation="255"/>
    </xf>
    <xf numFmtId="0" fontId="8" fillId="0" borderId="18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31" xfId="0" applyFont="1" applyFill="1" applyBorder="1" applyAlignment="1" applyProtection="1">
      <alignment vertical="center" wrapText="1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0" fontId="12" fillId="0" borderId="0" xfId="0" quotePrefix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 textRotation="255"/>
    </xf>
    <xf numFmtId="0" fontId="3" fillId="0" borderId="0" xfId="0" applyFont="1" applyFill="1" applyProtection="1"/>
    <xf numFmtId="0" fontId="8" fillId="0" borderId="1" xfId="0" applyFont="1" applyFill="1" applyBorder="1" applyAlignment="1" applyProtection="1">
      <alignment vertical="center" shrinkToFit="1"/>
    </xf>
    <xf numFmtId="0" fontId="8" fillId="0" borderId="1" xfId="0" applyFont="1" applyFill="1" applyBorder="1" applyAlignment="1" applyProtection="1">
      <alignment vertical="center" textRotation="255"/>
    </xf>
    <xf numFmtId="0" fontId="8" fillId="0" borderId="1" xfId="0" quotePrefix="1" applyFont="1" applyFill="1" applyBorder="1" applyAlignment="1" applyProtection="1">
      <alignment vertical="center" shrinkToFit="1"/>
    </xf>
    <xf numFmtId="0" fontId="12" fillId="0" borderId="0" xfId="0" quotePrefix="1" applyFont="1" applyFill="1" applyAlignment="1" applyProtection="1">
      <alignment horizontal="left" vertical="center"/>
    </xf>
    <xf numFmtId="0" fontId="0" fillId="0" borderId="0" xfId="0" applyFill="1" applyProtection="1"/>
    <xf numFmtId="0" fontId="8" fillId="0" borderId="12" xfId="0" applyFont="1" applyFill="1" applyBorder="1" applyAlignment="1" applyProtection="1">
      <alignment horizontal="center" vertical="center" textRotation="255"/>
    </xf>
    <xf numFmtId="0" fontId="8" fillId="0" borderId="3" xfId="0" applyFont="1" applyFill="1" applyBorder="1" applyAlignment="1" applyProtection="1">
      <alignment vertical="center"/>
    </xf>
    <xf numFmtId="0" fontId="8" fillId="0" borderId="24" xfId="0" applyFont="1" applyFill="1" applyBorder="1" applyAlignment="1" applyProtection="1">
      <alignment vertical="center"/>
    </xf>
    <xf numFmtId="0" fontId="8" fillId="0" borderId="10" xfId="0" quotePrefix="1" applyFont="1" applyFill="1" applyBorder="1" applyAlignment="1" applyProtection="1"/>
    <xf numFmtId="0" fontId="8" fillId="0" borderId="0" xfId="0" quotePrefix="1" applyFont="1" applyFill="1" applyAlignment="1" applyProtection="1"/>
    <xf numFmtId="0" fontId="8" fillId="0" borderId="11" xfId="0" quotePrefix="1" applyFont="1" applyFill="1" applyBorder="1" applyAlignment="1" applyProtection="1"/>
    <xf numFmtId="0" fontId="3" fillId="0" borderId="1" xfId="0" applyFont="1" applyBorder="1" applyAlignment="1" applyProtection="1">
      <alignment vertical="center" textRotation="255"/>
    </xf>
    <xf numFmtId="0" fontId="12" fillId="0" borderId="18" xfId="0" applyFont="1" applyFill="1" applyBorder="1" applyAlignment="1" applyProtection="1">
      <alignment vertical="center" wrapText="1"/>
    </xf>
    <xf numFmtId="0" fontId="12" fillId="0" borderId="3" xfId="0" applyFont="1" applyFill="1" applyBorder="1" applyAlignment="1" applyProtection="1">
      <alignment vertical="center"/>
    </xf>
    <xf numFmtId="0" fontId="12" fillId="0" borderId="24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horizontal="centerContinuous"/>
    </xf>
    <xf numFmtId="0" fontId="8" fillId="0" borderId="0" xfId="0" applyFont="1" applyFill="1" applyAlignment="1" applyProtection="1">
      <alignment horizontal="centerContinuous"/>
    </xf>
    <xf numFmtId="0" fontId="8" fillId="0" borderId="1" xfId="0" applyFont="1" applyFill="1" applyBorder="1" applyAlignment="1" applyProtection="1">
      <alignment horizontal="center" vertical="center"/>
    </xf>
    <xf numFmtId="0" fontId="3" fillId="0" borderId="13" xfId="0" applyFont="1" applyFill="1" applyBorder="1" applyProtection="1"/>
    <xf numFmtId="0" fontId="3" fillId="0" borderId="2" xfId="0" applyFont="1" applyFill="1" applyBorder="1" applyProtection="1"/>
    <xf numFmtId="0" fontId="3" fillId="0" borderId="14" xfId="0" applyFont="1" applyFill="1" applyBorder="1" applyProtection="1"/>
    <xf numFmtId="0" fontId="8" fillId="0" borderId="6" xfId="0" applyFont="1" applyFill="1" applyBorder="1" applyAlignment="1" applyProtection="1">
      <alignment vertical="center" shrinkToFit="1"/>
    </xf>
    <xf numFmtId="0" fontId="8" fillId="0" borderId="4" xfId="0" applyFont="1" applyFill="1" applyBorder="1" applyAlignment="1" applyProtection="1">
      <alignment vertical="center" shrinkToFit="1"/>
    </xf>
    <xf numFmtId="0" fontId="8" fillId="0" borderId="7" xfId="0" applyFont="1" applyFill="1" applyBorder="1" applyAlignment="1" applyProtection="1">
      <alignment vertical="center" shrinkToFit="1"/>
    </xf>
    <xf numFmtId="0" fontId="8" fillId="0" borderId="46" xfId="0" applyFont="1" applyFill="1" applyBorder="1" applyAlignment="1" applyProtection="1">
      <alignment horizontal="center" vertical="center" textRotation="255"/>
    </xf>
    <xf numFmtId="0" fontId="8" fillId="0" borderId="2" xfId="0" applyFont="1" applyFill="1" applyBorder="1" applyProtection="1"/>
    <xf numFmtId="0" fontId="8" fillId="0" borderId="14" xfId="0" applyFont="1" applyFill="1" applyBorder="1" applyProtection="1"/>
    <xf numFmtId="0" fontId="8" fillId="0" borderId="0" xfId="0" quotePrefix="1" applyFont="1" applyFill="1" applyBorder="1" applyAlignment="1" applyProtection="1"/>
    <xf numFmtId="0" fontId="8" fillId="0" borderId="1" xfId="0" quotePrefix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10" fillId="0" borderId="0" xfId="0" applyFont="1" applyFill="1" applyProtection="1"/>
    <xf numFmtId="0" fontId="10" fillId="0" borderId="0" xfId="0" applyFont="1" applyFill="1" applyBorder="1" applyProtection="1"/>
    <xf numFmtId="0" fontId="8" fillId="0" borderId="0" xfId="0" quotePrefix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82" xfId="0" applyFont="1" applyFill="1" applyBorder="1" applyAlignment="1" applyProtection="1">
      <alignment horizontal="center" vertical="center"/>
    </xf>
    <xf numFmtId="176" fontId="8" fillId="0" borderId="83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" xfId="0" quotePrefix="1" applyFont="1" applyFill="1" applyBorder="1" applyAlignment="1" applyProtection="1">
      <alignment horizontal="center" vertical="center" textRotation="255"/>
    </xf>
    <xf numFmtId="0" fontId="8" fillId="0" borderId="24" xfId="0" quotePrefix="1" applyFont="1" applyFill="1" applyBorder="1" applyAlignment="1" applyProtection="1">
      <alignment horizontal="center" vertical="center" wrapText="1"/>
    </xf>
    <xf numFmtId="0" fontId="8" fillId="0" borderId="1" xfId="0" quotePrefix="1" applyFont="1" applyFill="1" applyBorder="1" applyAlignment="1" applyProtection="1">
      <alignment horizontal="center" vertical="center"/>
    </xf>
    <xf numFmtId="0" fontId="8" fillId="0" borderId="18" xfId="0" quotePrefix="1" applyFont="1" applyFill="1" applyBorder="1" applyAlignment="1" applyProtection="1">
      <alignment horizontal="center" vertical="center"/>
    </xf>
    <xf numFmtId="0" fontId="8" fillId="0" borderId="24" xfId="0" quotePrefix="1" applyFont="1" applyFill="1" applyBorder="1" applyAlignment="1" applyProtection="1">
      <alignment horizontal="center" vertical="center"/>
    </xf>
    <xf numFmtId="0" fontId="8" fillId="0" borderId="1" xfId="0" quotePrefix="1" applyFont="1" applyFill="1" applyBorder="1" applyAlignment="1" applyProtection="1">
      <alignment vertical="center" wrapText="1" shrinkToFit="1"/>
    </xf>
    <xf numFmtId="0" fontId="3" fillId="0" borderId="0" xfId="0" applyFont="1" applyFill="1" applyAlignment="1" applyProtection="1"/>
    <xf numFmtId="0" fontId="8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/>
    <xf numFmtId="0" fontId="0" fillId="2" borderId="0" xfId="0" applyFill="1" applyAlignment="1" applyProtection="1"/>
    <xf numFmtId="49" fontId="0" fillId="0" borderId="0" xfId="0" applyNumberFormat="1" applyProtection="1"/>
    <xf numFmtId="49" fontId="3" fillId="2" borderId="1" xfId="2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vertical="top"/>
    </xf>
    <xf numFmtId="49" fontId="3" fillId="0" borderId="3" xfId="0" applyNumberFormat="1" applyFont="1" applyBorder="1" applyAlignment="1" applyProtection="1">
      <alignment horizontal="left"/>
    </xf>
    <xf numFmtId="49" fontId="8" fillId="0" borderId="0" xfId="0" applyNumberFormat="1" applyFont="1" applyAlignment="1" applyProtection="1">
      <alignment horizontal="right"/>
    </xf>
    <xf numFmtId="49" fontId="9" fillId="0" borderId="0" xfId="0" quotePrefix="1" applyNumberFormat="1" applyFont="1" applyBorder="1" applyAlignment="1" applyProtection="1">
      <alignment horizontal="center"/>
    </xf>
    <xf numFmtId="0" fontId="8" fillId="0" borderId="8" xfId="0" applyFont="1" applyBorder="1" applyProtection="1"/>
    <xf numFmtId="0" fontId="8" fillId="0" borderId="0" xfId="0" applyFont="1" applyProtection="1"/>
    <xf numFmtId="0" fontId="8" fillId="0" borderId="12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Continuous"/>
    </xf>
    <xf numFmtId="0" fontId="8" fillId="0" borderId="11" xfId="0" applyFont="1" applyBorder="1" applyAlignment="1" applyProtection="1">
      <alignment horizontal="centerContinuous"/>
    </xf>
    <xf numFmtId="0" fontId="8" fillId="0" borderId="8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24" xfId="0" applyFont="1" applyBorder="1" applyProtection="1"/>
    <xf numFmtId="0" fontId="8" fillId="0" borderId="8" xfId="0" quotePrefix="1" applyFont="1" applyBorder="1" applyAlignment="1" applyProtection="1">
      <alignment horizontal="center" wrapText="1"/>
    </xf>
    <xf numFmtId="0" fontId="8" fillId="0" borderId="46" xfId="0" applyFont="1" applyBorder="1" applyAlignment="1" applyProtection="1">
      <alignment horizontal="centerContinuous"/>
    </xf>
    <xf numFmtId="0" fontId="8" fillId="0" borderId="15" xfId="0" applyFont="1" applyBorder="1" applyAlignment="1" applyProtection="1">
      <alignment horizontal="center" vertical="top"/>
    </xf>
    <xf numFmtId="0" fontId="8" fillId="0" borderId="16" xfId="0" applyFont="1" applyBorder="1" applyAlignment="1" applyProtection="1">
      <alignment horizontal="center" vertical="top"/>
    </xf>
    <xf numFmtId="0" fontId="8" fillId="0" borderId="17" xfId="0" applyFont="1" applyBorder="1" applyAlignment="1" applyProtection="1">
      <alignment horizontal="distributed" vertical="top" wrapText="1" justifyLastLine="1"/>
    </xf>
    <xf numFmtId="0" fontId="8" fillId="0" borderId="17" xfId="0" applyFont="1" applyBorder="1" applyAlignment="1" applyProtection="1">
      <alignment horizontal="distributed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11" fillId="0" borderId="4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distributed" vertical="top" wrapText="1" justifyLastLine="1"/>
    </xf>
    <xf numFmtId="0" fontId="8" fillId="0" borderId="42" xfId="0" applyFont="1" applyBorder="1" applyAlignment="1" applyProtection="1">
      <alignment horizontal="distributed" vertical="top" justifyLastLine="1"/>
    </xf>
    <xf numFmtId="0" fontId="11" fillId="0" borderId="84" xfId="0" applyFont="1" applyBorder="1" applyAlignment="1" applyProtection="1">
      <alignment vertical="center" wrapText="1"/>
    </xf>
    <xf numFmtId="0" fontId="12" fillId="0" borderId="17" xfId="0" applyFont="1" applyBorder="1" applyAlignment="1" applyProtection="1">
      <alignment horizontal="center" vertical="top" wrapText="1"/>
    </xf>
    <xf numFmtId="49" fontId="8" fillId="0" borderId="37" xfId="0" applyNumberFormat="1" applyFont="1" applyBorder="1" applyAlignment="1" applyProtection="1">
      <alignment vertical="center" shrinkToFit="1"/>
    </xf>
    <xf numFmtId="0" fontId="10" fillId="0" borderId="32" xfId="0" applyFont="1" applyBorder="1" applyAlignment="1" applyProtection="1">
      <alignment horizontal="center" vertical="center"/>
    </xf>
    <xf numFmtId="0" fontId="10" fillId="0" borderId="8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49" fontId="11" fillId="0" borderId="37" xfId="0" applyNumberFormat="1" applyFont="1" applyBorder="1" applyAlignment="1" applyProtection="1">
      <alignment vertical="center" shrinkToFit="1"/>
    </xf>
    <xf numFmtId="49" fontId="12" fillId="0" borderId="37" xfId="0" applyNumberFormat="1" applyFont="1" applyBorder="1" applyAlignment="1" applyProtection="1">
      <alignment vertical="center" shrinkToFit="1"/>
    </xf>
    <xf numFmtId="0" fontId="10" fillId="0" borderId="40" xfId="0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center"/>
    </xf>
    <xf numFmtId="0" fontId="9" fillId="0" borderId="0" xfId="0" quotePrefix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Continuous" vertical="center"/>
    </xf>
    <xf numFmtId="0" fontId="8" fillId="0" borderId="18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Continuous"/>
    </xf>
    <xf numFmtId="0" fontId="8" fillId="0" borderId="3" xfId="0" applyFont="1" applyBorder="1" applyProtection="1"/>
    <xf numFmtId="0" fontId="8" fillId="0" borderId="24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shrinkToFit="1"/>
    </xf>
    <xf numFmtId="0" fontId="8" fillId="0" borderId="42" xfId="0" applyFont="1" applyBorder="1" applyAlignment="1" applyProtection="1">
      <alignment horizontal="distributed" vertical="center" justifyLastLine="1" shrinkToFit="1"/>
    </xf>
    <xf numFmtId="0" fontId="8" fillId="0" borderId="42" xfId="0" applyFont="1" applyBorder="1" applyAlignment="1" applyProtection="1">
      <alignment horizontal="center" vertical="center" wrapText="1"/>
    </xf>
    <xf numFmtId="49" fontId="8" fillId="0" borderId="37" xfId="0" applyNumberFormat="1" applyFont="1" applyBorder="1" applyAlignment="1" applyProtection="1">
      <alignment vertical="center"/>
    </xf>
    <xf numFmtId="49" fontId="11" fillId="0" borderId="37" xfId="0" applyNumberFormat="1" applyFont="1" applyBorder="1" applyAlignment="1" applyProtection="1">
      <alignment vertical="center"/>
    </xf>
    <xf numFmtId="49" fontId="12" fillId="0" borderId="37" xfId="0" applyNumberFormat="1" applyFont="1" applyBorder="1" applyAlignment="1" applyProtection="1">
      <alignment vertical="center"/>
    </xf>
    <xf numFmtId="0" fontId="8" fillId="0" borderId="3" xfId="0" quotePrefix="1" applyFont="1" applyBorder="1" applyAlignment="1" applyProtection="1">
      <alignment horizontal="centerContinuous"/>
    </xf>
    <xf numFmtId="0" fontId="8" fillId="0" borderId="24" xfId="0" applyFont="1" applyBorder="1" applyAlignment="1" applyProtection="1">
      <alignment horizontal="centerContinuous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Continuous" vertical="center"/>
    </xf>
    <xf numFmtId="0" fontId="8" fillId="0" borderId="24" xfId="0" applyFont="1" applyBorder="1" applyAlignment="1" applyProtection="1">
      <alignment horizontal="centerContinuous" vertical="center"/>
    </xf>
    <xf numFmtId="0" fontId="8" fillId="0" borderId="17" xfId="0" applyFont="1" applyBorder="1" applyAlignment="1" applyProtection="1">
      <alignment horizontal="distributed" vertical="top" justifyLastLine="1" shrinkToFit="1"/>
    </xf>
    <xf numFmtId="0" fontId="8" fillId="0" borderId="42" xfId="0" applyFont="1" applyBorder="1" applyAlignment="1" applyProtection="1">
      <alignment horizontal="center" vertical="center" shrinkToFit="1"/>
    </xf>
    <xf numFmtId="0" fontId="8" fillId="0" borderId="84" xfId="0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84" xfId="0" applyFont="1" applyBorder="1" applyAlignment="1" applyProtection="1">
      <alignment horizontal="distributed" vertical="center" justifyLastLine="1" shrinkToFi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86" xfId="0" applyFont="1" applyBorder="1" applyAlignment="1" applyProtection="1">
      <alignment horizontal="centerContinuous" vertical="center"/>
    </xf>
    <xf numFmtId="0" fontId="8" fillId="0" borderId="87" xfId="0" applyFont="1" applyBorder="1" applyAlignment="1" applyProtection="1">
      <alignment horizontal="centerContinuous" vertical="center"/>
    </xf>
    <xf numFmtId="0" fontId="11" fillId="0" borderId="8" xfId="0" applyFont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distributed" vertical="center" wrapText="1" justifyLastLine="1"/>
    </xf>
    <xf numFmtId="0" fontId="5" fillId="0" borderId="15" xfId="0" applyFont="1" applyBorder="1" applyAlignment="1" applyProtection="1">
      <alignment horizontal="center" vertical="top"/>
    </xf>
    <xf numFmtId="0" fontId="5" fillId="0" borderId="16" xfId="0" applyFont="1" applyBorder="1" applyAlignment="1" applyProtection="1">
      <alignment horizontal="center" vertical="top"/>
    </xf>
    <xf numFmtId="0" fontId="8" fillId="0" borderId="17" xfId="0" applyFont="1" applyBorder="1" applyAlignment="1" applyProtection="1">
      <alignment horizontal="distributed" vertical="center" wrapText="1" justifyLastLine="1"/>
    </xf>
    <xf numFmtId="0" fontId="8" fillId="0" borderId="17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distributed" vertical="center" wrapText="1" justifyLastLine="1"/>
    </xf>
    <xf numFmtId="0" fontId="9" fillId="0" borderId="0" xfId="0" quotePrefix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Continuous" vertical="center"/>
    </xf>
    <xf numFmtId="0" fontId="8" fillId="0" borderId="3" xfId="0" applyFont="1" applyFill="1" applyBorder="1" applyAlignment="1" applyProtection="1">
      <alignment horizontal="centerContinuous" vertical="center"/>
    </xf>
    <xf numFmtId="0" fontId="8" fillId="0" borderId="3" xfId="0" applyFont="1" applyFill="1" applyBorder="1" applyAlignment="1" applyProtection="1">
      <alignment horizontal="centerContinuous"/>
    </xf>
    <xf numFmtId="0" fontId="8" fillId="0" borderId="24" xfId="0" applyFont="1" applyFill="1" applyBorder="1" applyAlignment="1" applyProtection="1">
      <alignment horizontal="centerContinuous" vertical="center"/>
    </xf>
    <xf numFmtId="0" fontId="8" fillId="0" borderId="8" xfId="0" applyFont="1" applyBorder="1" applyAlignment="1" applyProtection="1">
      <alignment horizontal="left"/>
    </xf>
    <xf numFmtId="0" fontId="8" fillId="0" borderId="8" xfId="0" applyFont="1" applyFill="1" applyBorder="1" applyAlignment="1" applyProtection="1">
      <alignment horizontal="distributed" vertical="center" wrapText="1" justifyLastLine="1" shrinkToFit="1"/>
    </xf>
    <xf numFmtId="0" fontId="8" fillId="0" borderId="0" xfId="0" applyFont="1" applyFill="1" applyBorder="1" applyAlignment="1" applyProtection="1">
      <alignment horizontal="centerContinuous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 shrinkToFit="1"/>
    </xf>
    <xf numFmtId="0" fontId="11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top"/>
    </xf>
    <xf numFmtId="0" fontId="5" fillId="0" borderId="11" xfId="0" applyFont="1" applyBorder="1" applyAlignment="1" applyProtection="1">
      <alignment horizontal="center" vertical="top"/>
    </xf>
    <xf numFmtId="0" fontId="8" fillId="0" borderId="17" xfId="0" applyFont="1" applyFill="1" applyBorder="1" applyAlignment="1" applyProtection="1">
      <alignment horizontal="distributed" vertical="center" wrapText="1" justifyLastLine="1" shrinkToFit="1"/>
    </xf>
    <xf numFmtId="0" fontId="8" fillId="0" borderId="42" xfId="0" applyFont="1" applyFill="1" applyBorder="1" applyAlignment="1" applyProtection="1">
      <alignment horizontal="center" vertical="center" shrinkToFit="1"/>
    </xf>
    <xf numFmtId="0" fontId="8" fillId="0" borderId="84" xfId="0" applyFont="1" applyFill="1" applyBorder="1" applyAlignment="1" applyProtection="1">
      <alignment horizontal="center" vertical="center" shrinkToFi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 shrinkToFit="1"/>
    </xf>
    <xf numFmtId="0" fontId="11" fillId="0" borderId="17" xfId="0" applyFont="1" applyFill="1" applyBorder="1" applyAlignment="1" applyProtection="1">
      <alignment horizontal="center" vertical="center" wrapText="1"/>
    </xf>
    <xf numFmtId="0" fontId="10" fillId="0" borderId="88" xfId="0" applyFont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Continuous"/>
    </xf>
    <xf numFmtId="0" fontId="8" fillId="0" borderId="8" xfId="0" applyFont="1" applyFill="1" applyBorder="1" applyAlignment="1" applyProtection="1">
      <alignment horizontal="left"/>
    </xf>
    <xf numFmtId="0" fontId="8" fillId="0" borderId="8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13" xfId="0" applyFont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distributed" vertical="top" wrapText="1" justifyLastLine="1" shrinkToFit="1"/>
    </xf>
    <xf numFmtId="0" fontId="8" fillId="0" borderId="17" xfId="0" applyFont="1" applyFill="1" applyBorder="1" applyAlignment="1" applyProtection="1">
      <alignment horizontal="distributed" vertical="top" justifyLastLine="1" shrinkToFit="1"/>
    </xf>
    <xf numFmtId="0" fontId="8" fillId="0" borderId="42" xfId="0" applyFont="1" applyFill="1" applyBorder="1" applyAlignment="1" applyProtection="1">
      <alignment horizontal="center" vertical="center" wrapText="1"/>
    </xf>
    <xf numFmtId="0" fontId="8" fillId="0" borderId="84" xfId="0" applyFont="1" applyFill="1" applyBorder="1" applyAlignment="1" applyProtection="1">
      <alignment horizontal="distributed" vertical="center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vertical="center"/>
    </xf>
    <xf numFmtId="49" fontId="8" fillId="0" borderId="0" xfId="0" applyNumberFormat="1" applyFont="1" applyBorder="1" applyAlignment="1" applyProtection="1">
      <alignment vertical="center"/>
    </xf>
    <xf numFmtId="49" fontId="8" fillId="0" borderId="0" xfId="0" applyNumberFormat="1" applyFont="1" applyAlignment="1" applyProtection="1">
      <alignment vertical="center"/>
    </xf>
    <xf numFmtId="49" fontId="10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8" fillId="0" borderId="2" xfId="0" applyNumberFormat="1" applyFont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Protection="1"/>
    <xf numFmtId="49" fontId="10" fillId="0" borderId="0" xfId="0" applyNumberFormat="1" applyFont="1" applyBorder="1" applyAlignment="1" applyProtection="1">
      <alignment horizontal="center" vertical="center"/>
    </xf>
    <xf numFmtId="49" fontId="12" fillId="0" borderId="0" xfId="0" quotePrefix="1" applyNumberFormat="1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distributed" justifyLastLine="1"/>
    </xf>
    <xf numFmtId="0" fontId="8" fillId="0" borderId="1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top"/>
    </xf>
    <xf numFmtId="0" fontId="8" fillId="0" borderId="14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horizontal="distributed" vertical="center" justifyLastLine="1" shrinkToFit="1"/>
    </xf>
    <xf numFmtId="0" fontId="8" fillId="0" borderId="12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distributed" vertical="center" justifyLastLine="1" shrinkToFit="1"/>
    </xf>
    <xf numFmtId="0" fontId="8" fillId="0" borderId="12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/>
    </xf>
    <xf numFmtId="49" fontId="8" fillId="0" borderId="1" xfId="0" applyNumberFormat="1" applyFont="1" applyBorder="1" applyAlignment="1" applyProtection="1">
      <alignment horizontal="center" vertical="center" textRotation="255"/>
    </xf>
    <xf numFmtId="49" fontId="8" fillId="0" borderId="1" xfId="0" applyNumberFormat="1" applyFont="1" applyBorder="1" applyAlignment="1" applyProtection="1">
      <alignment vertical="center" shrinkToFit="1"/>
    </xf>
    <xf numFmtId="49" fontId="8" fillId="0" borderId="18" xfId="0" applyNumberFormat="1" applyFont="1" applyBorder="1" applyAlignment="1" applyProtection="1">
      <alignment vertical="center" shrinkToFit="1"/>
    </xf>
    <xf numFmtId="0" fontId="10" fillId="0" borderId="89" xfId="0" applyFont="1" applyBorder="1" applyAlignment="1" applyProtection="1">
      <alignment horizontal="center" vertical="center"/>
    </xf>
    <xf numFmtId="49" fontId="8" fillId="0" borderId="31" xfId="0" applyNumberFormat="1" applyFont="1" applyBorder="1" applyAlignment="1" applyProtection="1">
      <alignment vertical="center" shrinkToFit="1"/>
    </xf>
    <xf numFmtId="0" fontId="10" fillId="0" borderId="90" xfId="0" applyFont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176" fontId="8" fillId="3" borderId="12" xfId="0" applyNumberFormat="1" applyFont="1" applyFill="1" applyBorder="1" applyAlignment="1" applyProtection="1">
      <alignment horizontal="right" vertical="center" shrinkToFit="1"/>
    </xf>
    <xf numFmtId="49" fontId="12" fillId="0" borderId="1" xfId="0" applyNumberFormat="1" applyFont="1" applyBorder="1" applyAlignment="1" applyProtection="1">
      <alignment horizontal="center" vertical="center" textRotation="255"/>
    </xf>
    <xf numFmtId="49" fontId="12" fillId="0" borderId="1" xfId="0" applyNumberFormat="1" applyFont="1" applyBorder="1" applyAlignment="1" applyProtection="1">
      <alignment horizontal="center" vertical="center" textRotation="255" wrapText="1"/>
    </xf>
    <xf numFmtId="176" fontId="8" fillId="3" borderId="91" xfId="0" applyNumberFormat="1" applyFont="1" applyFill="1" applyBorder="1" applyAlignment="1" applyProtection="1">
      <alignment horizontal="right" vertical="center" shrinkToFit="1"/>
    </xf>
    <xf numFmtId="176" fontId="8" fillId="0" borderId="91" xfId="0" applyNumberFormat="1" applyFont="1" applyFill="1" applyBorder="1" applyAlignment="1" applyProtection="1">
      <alignment horizontal="right" vertical="center" shrinkToFit="1"/>
    </xf>
    <xf numFmtId="176" fontId="8" fillId="0" borderId="92" xfId="0" applyNumberFormat="1" applyFont="1" applyFill="1" applyBorder="1" applyAlignment="1" applyProtection="1">
      <alignment horizontal="right" vertical="center" shrinkToFit="1"/>
    </xf>
    <xf numFmtId="0" fontId="8" fillId="0" borderId="0" xfId="0" applyFont="1" applyBorder="1" applyAlignment="1" applyProtection="1"/>
    <xf numFmtId="0" fontId="8" fillId="0" borderId="0" xfId="0" applyFont="1" applyAlignment="1" applyProtection="1"/>
    <xf numFmtId="0" fontId="8" fillId="0" borderId="0" xfId="3" applyFont="1" applyBorder="1" applyAlignment="1" applyProtection="1">
      <alignment vertical="center"/>
    </xf>
    <xf numFmtId="0" fontId="3" fillId="0" borderId="0" xfId="4" applyNumberFormat="1" applyFont="1" applyBorder="1" applyAlignment="1" applyProtection="1">
      <alignment horizontal="left" vertical="center"/>
    </xf>
    <xf numFmtId="0" fontId="8" fillId="0" borderId="0" xfId="3" applyFont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8" fillId="0" borderId="0" xfId="4" applyNumberFormat="1" applyFont="1" applyFill="1" applyBorder="1" applyAlignment="1" applyProtection="1">
      <alignment horizontal="left" vertical="center"/>
    </xf>
    <xf numFmtId="0" fontId="8" fillId="0" borderId="0" xfId="4" applyNumberFormat="1" applyFont="1" applyFill="1" applyAlignment="1" applyProtection="1">
      <alignment horizontal="left" vertical="center"/>
    </xf>
    <xf numFmtId="0" fontId="8" fillId="0" borderId="0" xfId="4" applyNumberFormat="1" applyFont="1" applyFill="1" applyAlignment="1" applyProtection="1">
      <alignment vertical="center"/>
    </xf>
    <xf numFmtId="0" fontId="13" fillId="0" borderId="0" xfId="4" applyNumberFormat="1" applyFont="1" applyFill="1" applyAlignment="1" applyProtection="1">
      <alignment vertical="top"/>
    </xf>
    <xf numFmtId="0" fontId="8" fillId="0" borderId="0" xfId="4" applyNumberFormat="1" applyFont="1" applyFill="1" applyBorder="1" applyProtection="1"/>
    <xf numFmtId="0" fontId="3" fillId="0" borderId="0" xfId="3" applyFont="1" applyProtection="1"/>
    <xf numFmtId="0" fontId="8" fillId="0" borderId="0" xfId="4" quotePrefix="1" applyNumberFormat="1" applyFont="1" applyFill="1" applyAlignment="1" applyProtection="1">
      <alignment horizontal="left" vertical="center"/>
    </xf>
    <xf numFmtId="0" fontId="8" fillId="0" borderId="0" xfId="4" applyNumberFormat="1" applyFont="1" applyFill="1" applyAlignment="1" applyProtection="1">
      <alignment horizontal="left" vertical="top"/>
    </xf>
    <xf numFmtId="0" fontId="5" fillId="0" borderId="0" xfId="4" applyNumberFormat="1" applyFont="1" applyFill="1" applyAlignment="1" applyProtection="1">
      <alignment vertical="center"/>
    </xf>
    <xf numFmtId="0" fontId="8" fillId="0" borderId="0" xfId="4" applyNumberFormat="1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vertical="center"/>
    </xf>
    <xf numFmtId="0" fontId="8" fillId="0" borderId="0" xfId="4" applyNumberFormat="1" applyFont="1" applyBorder="1" applyAlignment="1" applyProtection="1">
      <alignment vertical="center"/>
    </xf>
    <xf numFmtId="0" fontId="8" fillId="0" borderId="0" xfId="4" applyNumberFormat="1" applyFont="1" applyFill="1" applyBorder="1" applyAlignment="1" applyProtection="1">
      <alignment vertical="center"/>
    </xf>
    <xf numFmtId="0" fontId="12" fillId="0" borderId="0" xfId="4" quotePrefix="1" applyNumberFormat="1" applyFont="1" applyFill="1" applyBorder="1" applyAlignment="1" applyProtection="1">
      <alignment horizontal="center" vertical="center"/>
    </xf>
    <xf numFmtId="0" fontId="8" fillId="0" borderId="6" xfId="4" applyNumberFormat="1" applyFont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6" xfId="4" applyNumberFormat="1" applyFont="1" applyFill="1" applyBorder="1" applyAlignment="1" applyProtection="1">
      <alignment vertical="center"/>
    </xf>
    <xf numFmtId="0" fontId="8" fillId="0" borderId="7" xfId="4" applyNumberFormat="1" applyFont="1" applyFill="1" applyBorder="1" applyAlignment="1" applyProtection="1">
      <alignment vertical="center"/>
    </xf>
    <xf numFmtId="0" fontId="12" fillId="0" borderId="6" xfId="4" quotePrefix="1" applyNumberFormat="1" applyFont="1" applyFill="1" applyBorder="1" applyAlignment="1" applyProtection="1">
      <alignment horizontal="center" vertical="center"/>
    </xf>
    <xf numFmtId="0" fontId="12" fillId="0" borderId="4" xfId="4" quotePrefix="1" applyNumberFormat="1" applyFont="1" applyFill="1" applyBorder="1" applyAlignment="1" applyProtection="1">
      <alignment horizontal="center" vertical="center"/>
    </xf>
    <xf numFmtId="0" fontId="12" fillId="0" borderId="7" xfId="4" quotePrefix="1" applyNumberFormat="1" applyFont="1" applyFill="1" applyBorder="1" applyAlignment="1" applyProtection="1">
      <alignment horizontal="center" vertical="center"/>
    </xf>
    <xf numFmtId="0" fontId="8" fillId="0" borderId="18" xfId="4" quotePrefix="1" applyNumberFormat="1" applyFont="1" applyFill="1" applyBorder="1" applyAlignment="1" applyProtection="1">
      <alignment horizontal="right" vertical="center"/>
    </xf>
    <xf numFmtId="0" fontId="8" fillId="0" borderId="3" xfId="4" quotePrefix="1" applyNumberFormat="1" applyFont="1" applyFill="1" applyBorder="1" applyAlignment="1" applyProtection="1">
      <alignment horizontal="center" vertical="center"/>
    </xf>
    <xf numFmtId="0" fontId="8" fillId="0" borderId="24" xfId="4" applyNumberFormat="1" applyFont="1" applyFill="1" applyBorder="1" applyAlignment="1" applyProtection="1">
      <alignment horizontal="left" vertical="center"/>
    </xf>
    <xf numFmtId="0" fontId="8" fillId="0" borderId="10" xfId="4" applyNumberFormat="1" applyFont="1" applyBorder="1" applyAlignment="1" applyProtection="1">
      <alignment vertical="center"/>
    </xf>
    <xf numFmtId="0" fontId="8" fillId="0" borderId="11" xfId="0" applyFont="1" applyFill="1" applyBorder="1" applyAlignment="1" applyProtection="1"/>
    <xf numFmtId="0" fontId="8" fillId="0" borderId="10" xfId="4" applyNumberFormat="1" applyFont="1" applyFill="1" applyBorder="1" applyAlignment="1" applyProtection="1">
      <alignment horizontal="center" vertical="center"/>
    </xf>
    <xf numFmtId="0" fontId="8" fillId="0" borderId="11" xfId="4" applyNumberFormat="1" applyFont="1" applyFill="1" applyBorder="1" applyAlignment="1" applyProtection="1">
      <alignment horizontal="center" vertical="center"/>
    </xf>
    <xf numFmtId="0" fontId="8" fillId="0" borderId="8" xfId="4" quotePrefix="1" applyNumberFormat="1" applyFont="1" applyFill="1" applyBorder="1" applyAlignment="1" applyProtection="1">
      <alignment horizontal="center" wrapText="1"/>
    </xf>
    <xf numFmtId="0" fontId="8" fillId="0" borderId="0" xfId="4" applyNumberFormat="1" applyFont="1" applyFill="1" applyBorder="1" applyAlignment="1" applyProtection="1">
      <alignment horizontal="centerContinuous" vertical="top"/>
    </xf>
    <xf numFmtId="49" fontId="8" fillId="0" borderId="8" xfId="0" applyNumberFormat="1" applyFont="1" applyFill="1" applyBorder="1" applyAlignment="1" applyProtection="1">
      <alignment horizontal="centerContinuous" vertical="center"/>
    </xf>
    <xf numFmtId="0" fontId="8" fillId="0" borderId="8" xfId="4" applyNumberFormat="1" applyFont="1" applyFill="1" applyBorder="1" applyAlignment="1" applyProtection="1">
      <alignment horizontal="left"/>
    </xf>
    <xf numFmtId="0" fontId="8" fillId="0" borderId="13" xfId="4" applyNumberFormat="1" applyFont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0" xfId="4" applyNumberFormat="1" applyFont="1" applyFill="1" applyBorder="1" applyAlignment="1" applyProtection="1">
      <alignment vertical="center"/>
    </xf>
    <xf numFmtId="0" fontId="8" fillId="0" borderId="11" xfId="4" applyNumberFormat="1" applyFont="1" applyFill="1" applyBorder="1" applyAlignment="1" applyProtection="1">
      <alignment vertical="center"/>
    </xf>
    <xf numFmtId="0" fontId="8" fillId="0" borderId="12" xfId="4" applyNumberFormat="1" applyFont="1" applyFill="1" applyBorder="1" applyAlignment="1" applyProtection="1">
      <alignment horizontal="right" vertical="center"/>
    </xf>
    <xf numFmtId="0" fontId="8" fillId="0" borderId="12" xfId="4" applyNumberFormat="1" applyFont="1" applyFill="1" applyBorder="1" applyAlignment="1" applyProtection="1">
      <alignment vertical="center"/>
    </xf>
    <xf numFmtId="0" fontId="8" fillId="0" borderId="0" xfId="4" applyNumberFormat="1" applyFont="1" applyFill="1" applyBorder="1" applyAlignment="1" applyProtection="1">
      <alignment horizontal="right"/>
    </xf>
    <xf numFmtId="0" fontId="8" fillId="0" borderId="12" xfId="4" applyNumberFormat="1" applyFont="1" applyFill="1" applyBorder="1" applyAlignment="1" applyProtection="1">
      <alignment horizontal="center" vertical="top" wrapText="1"/>
    </xf>
    <xf numFmtId="0" fontId="8" fillId="0" borderId="12" xfId="4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0" fontId="8" fillId="0" borderId="31" xfId="0" applyFont="1" applyBorder="1" applyAlignment="1" applyProtection="1">
      <alignment vertical="center" shrinkToFit="1"/>
    </xf>
    <xf numFmtId="0" fontId="10" fillId="0" borderId="93" xfId="4" applyNumberFormat="1" applyFont="1" applyFill="1" applyBorder="1" applyAlignment="1" applyProtection="1">
      <alignment horizontal="center" vertical="center"/>
    </xf>
    <xf numFmtId="0" fontId="10" fillId="0" borderId="20" xfId="4" applyNumberFormat="1" applyFont="1" applyFill="1" applyBorder="1" applyAlignment="1" applyProtection="1">
      <alignment horizontal="center" vertical="center"/>
    </xf>
    <xf numFmtId="176" fontId="8" fillId="0" borderId="56" xfId="4" applyNumberFormat="1" applyFont="1" applyFill="1" applyBorder="1" applyAlignment="1" applyProtection="1">
      <alignment horizontal="right" vertical="center" shrinkToFit="1"/>
      <protection locked="0"/>
    </xf>
    <xf numFmtId="176" fontId="8" fillId="0" borderId="94" xfId="4" applyNumberFormat="1" applyFont="1" applyFill="1" applyBorder="1" applyAlignment="1" applyProtection="1">
      <alignment horizontal="right" vertical="center" shrinkToFit="1"/>
      <protection locked="0"/>
    </xf>
    <xf numFmtId="177" fontId="8" fillId="3" borderId="3" xfId="4" applyNumberFormat="1" applyFont="1" applyFill="1" applyBorder="1" applyAlignment="1" applyProtection="1">
      <alignment horizontal="right" vertical="center" shrinkToFit="1"/>
    </xf>
    <xf numFmtId="176" fontId="8" fillId="0" borderId="95" xfId="4" applyNumberFormat="1" applyFont="1" applyFill="1" applyBorder="1" applyAlignment="1" applyProtection="1">
      <alignment horizontal="right" vertical="center" shrinkToFit="1"/>
      <protection locked="0"/>
    </xf>
    <xf numFmtId="176" fontId="8" fillId="3" borderId="94" xfId="0" applyNumberFormat="1" applyFont="1" applyFill="1" applyBorder="1" applyAlignment="1" applyProtection="1">
      <alignment horizontal="right" vertical="center" shrinkToFit="1"/>
    </xf>
    <xf numFmtId="0" fontId="23" fillId="0" borderId="0" xfId="4" applyNumberFormat="1" applyFont="1" applyBorder="1" applyProtection="1"/>
    <xf numFmtId="0" fontId="10" fillId="0" borderId="0" xfId="4" applyNumberFormat="1" applyFont="1" applyFill="1" applyBorder="1" applyAlignment="1" applyProtection="1">
      <alignment horizontal="center" vertical="center"/>
    </xf>
    <xf numFmtId="0" fontId="8" fillId="0" borderId="0" xfId="4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/>
    </xf>
    <xf numFmtId="49" fontId="3" fillId="0" borderId="0" xfId="5" applyNumberFormat="1" applyFont="1" applyBorder="1" applyAlignment="1" applyProtection="1">
      <alignment horizontal="left"/>
    </xf>
    <xf numFmtId="49" fontId="3" fillId="0" borderId="0" xfId="0" applyNumberFormat="1" applyFont="1" applyAlignment="1" applyProtection="1"/>
    <xf numFmtId="49" fontId="7" fillId="0" borderId="0" xfId="0" applyNumberFormat="1" applyFont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left"/>
    </xf>
    <xf numFmtId="49" fontId="8" fillId="2" borderId="0" xfId="0" applyNumberFormat="1" applyFont="1" applyFill="1" applyAlignment="1" applyProtection="1">
      <alignment horizontal="left" vertical="center"/>
    </xf>
    <xf numFmtId="49" fontId="5" fillId="0" borderId="0" xfId="0" applyNumberFormat="1" applyFont="1" applyAlignment="1" applyProtection="1"/>
    <xf numFmtId="49" fontId="3" fillId="0" borderId="3" xfId="5" applyNumberFormat="1" applyFont="1" applyBorder="1" applyProtection="1"/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0" fillId="0" borderId="0" xfId="0" applyProtection="1"/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Protection="1"/>
    <xf numFmtId="0" fontId="8" fillId="0" borderId="10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distributed" vertical="center" justifyLastLine="1"/>
    </xf>
    <xf numFmtId="0" fontId="24" fillId="0" borderId="19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12" fillId="0" borderId="24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/>
    </xf>
    <xf numFmtId="0" fontId="3" fillId="0" borderId="3" xfId="0" applyFont="1" applyBorder="1" applyProtection="1"/>
    <xf numFmtId="0" fontId="3" fillId="0" borderId="24" xfId="0" applyFont="1" applyBorder="1" applyProtection="1"/>
    <xf numFmtId="176" fontId="8" fillId="0" borderId="96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97" xfId="0" applyNumberFormat="1" applyFont="1" applyFill="1" applyBorder="1" applyAlignment="1" applyProtection="1">
      <alignment horizontal="right" vertical="center" shrinkToFit="1"/>
    </xf>
    <xf numFmtId="176" fontId="8" fillId="3" borderId="83" xfId="0" applyNumberFormat="1" applyFont="1" applyFill="1" applyBorder="1" applyAlignment="1" applyProtection="1">
      <alignment horizontal="right" vertical="center" shrinkToFit="1"/>
    </xf>
    <xf numFmtId="0" fontId="24" fillId="0" borderId="0" xfId="0" applyFont="1" applyBorder="1" applyAlignment="1" applyProtection="1">
      <alignment horizontal="center" vertical="center"/>
    </xf>
    <xf numFmtId="0" fontId="24" fillId="0" borderId="82" xfId="0" applyFont="1" applyBorder="1" applyAlignment="1" applyProtection="1">
      <alignment horizontal="center" vertical="center"/>
    </xf>
    <xf numFmtId="0" fontId="8" fillId="0" borderId="8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/>
    <xf numFmtId="0" fontId="8" fillId="0" borderId="8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24" fillId="0" borderId="98" xfId="0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49" fontId="9" fillId="0" borderId="10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176" fontId="8" fillId="0" borderId="99" xfId="0" applyNumberFormat="1" applyFont="1" applyFill="1" applyBorder="1" applyAlignment="1" applyProtection="1">
      <alignment horizontal="right" vertical="center" shrinkToFit="1"/>
    </xf>
    <xf numFmtId="176" fontId="8" fillId="0" borderId="100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0" xfId="0" applyFont="1" applyFill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49" fontId="7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49" fontId="3" fillId="0" borderId="0" xfId="0" applyNumberFormat="1" applyFont="1" applyFill="1" applyBorder="1" applyAlignment="1" applyProtection="1">
      <alignment horizontal="left"/>
    </xf>
    <xf numFmtId="49" fontId="3" fillId="2" borderId="1" xfId="2" applyNumberFormat="1" applyFont="1" applyFill="1" applyBorder="1" applyAlignment="1" applyProtection="1">
      <alignment horizontal="centerContinuous" vertical="center"/>
    </xf>
    <xf numFmtId="49" fontId="3" fillId="2" borderId="3" xfId="6" applyNumberFormat="1" applyFont="1" applyFill="1" applyBorder="1" applyAlignment="1" applyProtection="1">
      <alignment horizontal="centerContinuous"/>
    </xf>
    <xf numFmtId="49" fontId="3" fillId="2" borderId="3" xfId="6" applyNumberFormat="1" applyFont="1" applyFill="1" applyBorder="1" applyAlignment="1" applyProtection="1">
      <alignment horizontal="centerContinuous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/>
    <xf numFmtId="49" fontId="12" fillId="0" borderId="0" xfId="0" quotePrefix="1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/>
    <xf numFmtId="49" fontId="5" fillId="0" borderId="0" xfId="0" applyNumberFormat="1" applyFont="1" applyFill="1" applyBorder="1" applyProtection="1"/>
    <xf numFmtId="49" fontId="7" fillId="0" borderId="0" xfId="0" applyNumberFormat="1" applyFont="1" applyFill="1" applyBorder="1" applyAlignment="1" applyProtection="1">
      <alignment vertical="top"/>
    </xf>
    <xf numFmtId="49" fontId="17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Protection="1"/>
    <xf numFmtId="49" fontId="9" fillId="0" borderId="0" xfId="0" applyNumberFormat="1" applyFont="1" applyFill="1" applyBorder="1" applyAlignment="1" applyProtection="1">
      <alignment horizontal="centerContinuous" vertical="center"/>
    </xf>
    <xf numFmtId="49" fontId="9" fillId="0" borderId="0" xfId="0" quotePrefix="1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right" vertical="center"/>
    </xf>
    <xf numFmtId="49" fontId="25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Protection="1"/>
    <xf numFmtId="49" fontId="9" fillId="0" borderId="2" xfId="0" applyNumberFormat="1" applyFont="1" applyFill="1" applyBorder="1" applyProtection="1"/>
    <xf numFmtId="49" fontId="1" fillId="0" borderId="0" xfId="0" applyNumberFormat="1" applyFont="1" applyFill="1" applyBorder="1" applyProtection="1"/>
    <xf numFmtId="49" fontId="8" fillId="0" borderId="0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25" fillId="0" borderId="0" xfId="0" quotePrefix="1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Continuous" vertical="top"/>
    </xf>
    <xf numFmtId="49" fontId="10" fillId="0" borderId="0" xfId="0" applyNumberFormat="1" applyFont="1" applyFill="1" applyBorder="1" applyAlignment="1" applyProtection="1">
      <alignment horizontal="center" vertical="top"/>
    </xf>
    <xf numFmtId="49" fontId="10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Border="1" applyProtection="1"/>
    <xf numFmtId="0" fontId="8" fillId="0" borderId="0" xfId="0" quotePrefix="1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25" fillId="0" borderId="0" xfId="0" quotePrefix="1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8" fillId="0" borderId="18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3" xfId="0" quotePrefix="1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centerContinuous" vertical="center"/>
    </xf>
    <xf numFmtId="0" fontId="8" fillId="0" borderId="7" xfId="0" applyFont="1" applyFill="1" applyBorder="1" applyAlignment="1" applyProtection="1">
      <alignment horizontal="centerContinuous" vertical="center"/>
    </xf>
    <xf numFmtId="0" fontId="8" fillId="0" borderId="7" xfId="0" applyFont="1" applyFill="1" applyBorder="1" applyAlignment="1" applyProtection="1">
      <alignment horizontal="distributed" vertical="center" justifyLastLine="1"/>
    </xf>
    <xf numFmtId="0" fontId="24" fillId="0" borderId="0" xfId="0" applyFont="1" applyFill="1" applyBorder="1" applyAlignment="1" applyProtection="1">
      <alignment horizontal="centerContinuous" vertical="center"/>
    </xf>
    <xf numFmtId="0" fontId="8" fillId="0" borderId="0" xfId="0" quotePrefix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/>
    <xf numFmtId="0" fontId="10" fillId="0" borderId="101" xfId="0" applyFont="1" applyFill="1" applyBorder="1" applyAlignment="1" applyProtection="1">
      <alignment horizontal="center" vertical="center"/>
    </xf>
    <xf numFmtId="176" fontId="8" fillId="0" borderId="102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quotePrefix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12" fillId="0" borderId="0" xfId="0" quotePrefix="1" applyFont="1" applyFill="1" applyBorder="1" applyAlignment="1" applyProtection="1"/>
    <xf numFmtId="0" fontId="8" fillId="0" borderId="0" xfId="0" quotePrefix="1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Continuous"/>
    </xf>
    <xf numFmtId="0" fontId="8" fillId="0" borderId="1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8" fillId="0" borderId="0" xfId="0" quotePrefix="1" applyFont="1" applyFill="1" applyBorder="1" applyAlignment="1" applyProtection="1"/>
    <xf numFmtId="0" fontId="3" fillId="0" borderId="3" xfId="0" applyFont="1" applyBorder="1" applyAlignment="1" applyProtection="1"/>
    <xf numFmtId="0" fontId="3" fillId="0" borderId="24" xfId="0" applyFont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176" fontId="8" fillId="3" borderId="96" xfId="0" applyNumberFormat="1" applyFont="1" applyFill="1" applyBorder="1" applyAlignment="1" applyProtection="1">
      <alignment horizontal="right" vertical="center" shrinkToFit="1"/>
    </xf>
    <xf numFmtId="176" fontId="8" fillId="3" borderId="28" xfId="0" applyNumberFormat="1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horizontal="justify"/>
    </xf>
    <xf numFmtId="49" fontId="12" fillId="0" borderId="6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 textRotation="255"/>
    </xf>
    <xf numFmtId="0" fontId="12" fillId="0" borderId="7" xfId="0" applyFont="1" applyFill="1" applyBorder="1" applyAlignment="1" applyProtection="1">
      <alignment horizontal="center" vertical="center" textRotation="255"/>
    </xf>
    <xf numFmtId="0" fontId="12" fillId="0" borderId="10" xfId="0" applyFont="1" applyFill="1" applyBorder="1" applyAlignment="1" applyProtection="1">
      <alignment horizontal="right" vertical="top" textRotation="255"/>
    </xf>
    <xf numFmtId="0" fontId="12" fillId="0" borderId="0" xfId="0" applyFont="1" applyFill="1" applyBorder="1" applyAlignment="1" applyProtection="1">
      <alignment horizontal="center" vertical="center" textRotation="255"/>
    </xf>
    <xf numFmtId="0" fontId="12" fillId="0" borderId="11" xfId="0" applyFont="1" applyFill="1" applyBorder="1" applyAlignment="1" applyProtection="1">
      <alignment horizontal="center" vertical="center" textRotation="255"/>
    </xf>
    <xf numFmtId="0" fontId="12" fillId="0" borderId="13" xfId="0" applyFont="1" applyFill="1" applyBorder="1" applyAlignment="1" applyProtection="1">
      <alignment horizontal="right" vertical="top" textRotation="255"/>
    </xf>
    <xf numFmtId="0" fontId="12" fillId="0" borderId="2" xfId="0" applyFont="1" applyFill="1" applyBorder="1" applyAlignment="1" applyProtection="1">
      <alignment vertical="top"/>
    </xf>
    <xf numFmtId="0" fontId="12" fillId="0" borderId="14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 textRotation="255"/>
    </xf>
    <xf numFmtId="0" fontId="3" fillId="0" borderId="13" xfId="0" applyFont="1" applyFill="1" applyBorder="1" applyAlignment="1" applyProtection="1"/>
    <xf numFmtId="0" fontId="3" fillId="0" borderId="2" xfId="0" applyFont="1" applyFill="1" applyBorder="1" applyAlignment="1" applyProtection="1"/>
    <xf numFmtId="0" fontId="2" fillId="0" borderId="0" xfId="0" applyFont="1" applyFill="1" applyProtection="1"/>
    <xf numFmtId="0" fontId="3" fillId="2" borderId="3" xfId="7" applyNumberFormat="1" applyFont="1" applyFill="1" applyBorder="1" applyAlignment="1" applyProtection="1">
      <alignment horizontal="centerContinuous" vertical="center"/>
    </xf>
    <xf numFmtId="0" fontId="3" fillId="2" borderId="24" xfId="7" applyNumberFormat="1" applyFont="1" applyFill="1" applyBorder="1" applyAlignment="1" applyProtection="1">
      <alignment horizontal="centerContinuous" vertical="center"/>
    </xf>
    <xf numFmtId="49" fontId="27" fillId="0" borderId="0" xfId="0" applyNumberFormat="1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24" xfId="0" applyFont="1" applyFill="1" applyBorder="1" applyAlignment="1" applyProtection="1">
      <alignment horizontal="center" vertical="center" textRotation="255"/>
    </xf>
    <xf numFmtId="0" fontId="8" fillId="0" borderId="31" xfId="0" applyFont="1" applyFill="1" applyBorder="1" applyAlignment="1" applyProtection="1">
      <alignment vertical="center" shrinkToFit="1"/>
    </xf>
    <xf numFmtId="0" fontId="10" fillId="0" borderId="98" xfId="0" applyFont="1" applyFill="1" applyBorder="1" applyAlignment="1" applyProtection="1">
      <alignment horizontal="center" vertical="center"/>
    </xf>
    <xf numFmtId="0" fontId="8" fillId="0" borderId="18" xfId="0" quotePrefix="1" applyFont="1" applyFill="1" applyBorder="1" applyAlignment="1" applyProtection="1">
      <alignment vertical="center"/>
    </xf>
    <xf numFmtId="0" fontId="8" fillId="0" borderId="3" xfId="0" quotePrefix="1" applyFont="1" applyFill="1" applyBorder="1" applyAlignment="1" applyProtection="1">
      <alignment vertical="center"/>
    </xf>
    <xf numFmtId="0" fontId="8" fillId="0" borderId="24" xfId="0" quotePrefix="1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center" vertical="center" textRotation="255"/>
    </xf>
    <xf numFmtId="0" fontId="8" fillId="0" borderId="11" xfId="0" applyFont="1" applyFill="1" applyBorder="1" applyAlignment="1" applyProtection="1">
      <alignment horizontal="center" vertical="center" textRotation="255"/>
    </xf>
    <xf numFmtId="0" fontId="12" fillId="0" borderId="0" xfId="0" quotePrefix="1" applyFont="1" applyFill="1" applyAlignment="1" applyProtection="1">
      <alignment vertic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9" fillId="0" borderId="1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0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justify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/>
    <xf numFmtId="49" fontId="3" fillId="0" borderId="0" xfId="0" applyNumberFormat="1" applyFont="1" applyBorder="1" applyAlignment="1" applyProtection="1"/>
    <xf numFmtId="49" fontId="3" fillId="0" borderId="0" xfId="0" applyNumberFormat="1" applyFont="1" applyAlignment="1" applyProtection="1">
      <alignment vertical="center"/>
    </xf>
    <xf numFmtId="49" fontId="3" fillId="0" borderId="3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centerContinuous" vertical="center"/>
    </xf>
    <xf numFmtId="0" fontId="5" fillId="0" borderId="11" xfId="0" applyFont="1" applyBorder="1" applyAlignment="1" applyProtection="1">
      <alignment horizontal="centerContinuous" vertical="center"/>
    </xf>
    <xf numFmtId="0" fontId="9" fillId="0" borderId="10" xfId="0" applyFont="1" applyBorder="1" applyAlignment="1" applyProtection="1">
      <alignment horizontal="left" vertical="center"/>
    </xf>
    <xf numFmtId="0" fontId="12" fillId="0" borderId="0" xfId="0" quotePrefix="1" applyFont="1" applyBorder="1" applyAlignment="1" applyProtection="1">
      <alignment horizontal="left" vertical="center"/>
    </xf>
    <xf numFmtId="49" fontId="8" fillId="0" borderId="18" xfId="0" applyNumberFormat="1" applyFont="1" applyBorder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/>
    </xf>
    <xf numFmtId="0" fontId="8" fillId="0" borderId="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 shrinkToFit="1"/>
    </xf>
    <xf numFmtId="0" fontId="10" fillId="0" borderId="82" xfId="0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distributed" vertical="center" justifyLastLine="1"/>
    </xf>
    <xf numFmtId="0" fontId="3" fillId="0" borderId="82" xfId="0" applyFont="1" applyBorder="1" applyProtection="1"/>
    <xf numFmtId="0" fontId="8" fillId="0" borderId="1" xfId="0" applyFont="1" applyBorder="1" applyAlignment="1" applyProtection="1">
      <alignment horizontal="distributed" vertical="top" wrapText="1" justifyLastLine="1"/>
    </xf>
    <xf numFmtId="0" fontId="8" fillId="0" borderId="1" xfId="0" applyFont="1" applyBorder="1" applyAlignment="1" applyProtection="1">
      <alignment horizontal="distributed" vertical="top" justifyLastLine="1"/>
    </xf>
    <xf numFmtId="0" fontId="8" fillId="0" borderId="1" xfId="0" applyFont="1" applyFill="1" applyBorder="1" applyAlignment="1" applyProtection="1">
      <alignment horizontal="center" vertical="center" textRotation="255" wrapText="1"/>
    </xf>
    <xf numFmtId="0" fontId="12" fillId="0" borderId="0" xfId="0" applyFont="1" applyBorder="1" applyAlignment="1" applyProtection="1">
      <alignment horizontal="left" vertical="center"/>
    </xf>
    <xf numFmtId="49" fontId="8" fillId="0" borderId="1" xfId="0" quotePrefix="1" applyNumberFormat="1" applyFont="1" applyBorder="1" applyAlignment="1" applyProtection="1">
      <alignment vertical="center" shrinkToFit="1"/>
    </xf>
    <xf numFmtId="176" fontId="8" fillId="4" borderId="26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quotePrefix="1" applyFont="1" applyAlignment="1" applyProtection="1">
      <alignment horizontal="left" vertical="center"/>
    </xf>
    <xf numFmtId="0" fontId="8" fillId="0" borderId="8" xfId="0" applyFont="1" applyBorder="1" applyAlignment="1" applyProtection="1">
      <alignment horizontal="center" vertical="center" textRotation="255"/>
    </xf>
    <xf numFmtId="0" fontId="11" fillId="0" borderId="1" xfId="0" applyFont="1" applyBorder="1" applyAlignment="1" applyProtection="1">
      <alignment horizontal="center" vertical="center" textRotation="255" wrapText="1"/>
    </xf>
    <xf numFmtId="0" fontId="11" fillId="0" borderId="1" xfId="0" applyFont="1" applyBorder="1" applyAlignment="1" applyProtection="1">
      <alignment horizontal="center" vertical="center" textRotation="255"/>
    </xf>
    <xf numFmtId="0" fontId="12" fillId="0" borderId="0" xfId="0" applyFont="1" applyAlignment="1" applyProtection="1">
      <alignment horizontal="left" vertical="center"/>
    </xf>
    <xf numFmtId="49" fontId="8" fillId="0" borderId="1" xfId="0" quotePrefix="1" applyNumberFormat="1" applyFont="1" applyBorder="1" applyAlignment="1" applyProtection="1">
      <alignment horizontal="left" vertical="center" shrinkToFit="1"/>
    </xf>
    <xf numFmtId="0" fontId="8" fillId="0" borderId="1" xfId="0" quotePrefix="1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distributed" vertical="center" wrapText="1" justifyLastLine="1"/>
    </xf>
    <xf numFmtId="0" fontId="3" fillId="0" borderId="1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 textRotation="255" wrapText="1"/>
    </xf>
    <xf numFmtId="49" fontId="12" fillId="0" borderId="0" xfId="0" quotePrefix="1" applyNumberFormat="1" applyFont="1" applyFill="1" applyBorder="1" applyAlignment="1" applyProtection="1">
      <alignment horizontal="centerContinuous" vertical="center" wrapText="1"/>
    </xf>
    <xf numFmtId="49" fontId="12" fillId="0" borderId="0" xfId="0" applyNumberFormat="1" applyFont="1" applyFill="1" applyBorder="1" applyAlignment="1" applyProtection="1">
      <alignment horizontal="centerContinuous" vertical="center" wrapText="1"/>
    </xf>
    <xf numFmtId="49" fontId="11" fillId="0" borderId="0" xfId="0" applyNumberFormat="1" applyFont="1" applyFill="1" applyBorder="1" applyAlignment="1" applyProtection="1">
      <alignment horizontal="centerContinuous" vertical="center"/>
    </xf>
    <xf numFmtId="49" fontId="7" fillId="0" borderId="0" xfId="0" applyNumberFormat="1" applyFont="1" applyFill="1" applyBorder="1" applyAlignment="1" applyProtection="1">
      <alignment horizontal="centerContinuous" vertical="center"/>
    </xf>
    <xf numFmtId="49" fontId="7" fillId="0" borderId="0" xfId="0" quotePrefix="1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/>
    <xf numFmtId="49" fontId="8" fillId="0" borderId="2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right"/>
    </xf>
    <xf numFmtId="0" fontId="12" fillId="0" borderId="0" xfId="0" quotePrefix="1" applyFont="1" applyFill="1" applyBorder="1" applyAlignment="1" applyProtection="1">
      <alignment horizontal="center" vertical="center"/>
    </xf>
    <xf numFmtId="0" fontId="12" fillId="0" borderId="0" xfId="0" quotePrefix="1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Protection="1"/>
    <xf numFmtId="0" fontId="5" fillId="0" borderId="4" xfId="0" applyFont="1" applyFill="1" applyBorder="1" applyProtection="1"/>
    <xf numFmtId="0" fontId="5" fillId="0" borderId="7" xfId="0" applyFont="1" applyFill="1" applyBorder="1" applyProtection="1"/>
    <xf numFmtId="0" fontId="12" fillId="0" borderId="8" xfId="0" quotePrefix="1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5" fillId="0" borderId="10" xfId="0" applyFont="1" applyFill="1" applyBorder="1" applyProtection="1"/>
    <xf numFmtId="0" fontId="5" fillId="0" borderId="11" xfId="0" applyFont="1" applyFill="1" applyBorder="1" applyProtection="1"/>
    <xf numFmtId="0" fontId="8" fillId="0" borderId="12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center" wrapText="1"/>
    </xf>
    <xf numFmtId="0" fontId="12" fillId="0" borderId="12" xfId="0" quotePrefix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centerContinuous" vertical="distributed"/>
    </xf>
    <xf numFmtId="0" fontId="5" fillId="0" borderId="0" xfId="0" applyFont="1" applyFill="1" applyBorder="1" applyAlignment="1" applyProtection="1">
      <alignment horizontal="centerContinuous" vertical="distributed"/>
    </xf>
    <xf numFmtId="0" fontId="5" fillId="0" borderId="11" xfId="0" applyFont="1" applyFill="1" applyBorder="1" applyAlignment="1" applyProtection="1">
      <alignment horizontal="centerContinuous" vertical="distributed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11" xfId="0" applyFont="1" applyFill="1" applyBorder="1" applyAlignment="1" applyProtection="1">
      <alignment horizontal="centerContinuous" vertical="center"/>
    </xf>
    <xf numFmtId="49" fontId="8" fillId="0" borderId="12" xfId="0" quotePrefix="1" applyNumberFormat="1" applyFont="1" applyFill="1" applyBorder="1" applyAlignment="1" applyProtection="1">
      <alignment horizontal="left" vertical="center" wrapText="1"/>
    </xf>
    <xf numFmtId="0" fontId="8" fillId="0" borderId="12" xfId="0" quotePrefix="1" applyFont="1" applyFill="1" applyBorder="1" applyAlignment="1" applyProtection="1">
      <alignment horizontal="left" vertical="center" wrapText="1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center" vertical="center" shrinkToFit="1"/>
    </xf>
    <xf numFmtId="0" fontId="8" fillId="0" borderId="12" xfId="0" quotePrefix="1" applyFont="1" applyFill="1" applyBorder="1" applyAlignment="1" applyProtection="1">
      <alignment horizontal="distributed" vertical="center" justifyLastLine="1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top" wrapText="1"/>
    </xf>
    <xf numFmtId="0" fontId="8" fillId="0" borderId="12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horizontal="centerContinuous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4" fillId="0" borderId="13" xfId="0" applyFont="1" applyFill="1" applyBorder="1" applyAlignment="1" applyProtection="1">
      <alignment horizontal="centerContinuous" vertical="distributed"/>
    </xf>
    <xf numFmtId="0" fontId="14" fillId="0" borderId="2" xfId="0" applyFont="1" applyFill="1" applyBorder="1" applyAlignment="1" applyProtection="1">
      <alignment horizontal="centerContinuous" vertical="distributed"/>
    </xf>
    <xf numFmtId="0" fontId="14" fillId="0" borderId="14" xfId="0" applyFont="1" applyFill="1" applyBorder="1" applyAlignment="1" applyProtection="1">
      <alignment horizontal="centerContinuous" vertical="distributed"/>
    </xf>
    <xf numFmtId="0" fontId="9" fillId="0" borderId="10" xfId="0" quotePrefix="1" applyFont="1" applyFill="1" applyBorder="1" applyAlignment="1" applyProtection="1">
      <alignment horizontal="left"/>
    </xf>
    <xf numFmtId="0" fontId="9" fillId="0" borderId="11" xfId="0" applyFont="1" applyFill="1" applyBorder="1" applyProtection="1"/>
    <xf numFmtId="0" fontId="9" fillId="0" borderId="12" xfId="0" quotePrefix="1" applyFont="1" applyFill="1" applyBorder="1" applyAlignment="1" applyProtection="1">
      <alignment horizontal="left" wrapText="1"/>
    </xf>
    <xf numFmtId="0" fontId="9" fillId="0" borderId="12" xfId="0" quotePrefix="1" applyFont="1" applyFill="1" applyBorder="1" applyAlignment="1" applyProtection="1">
      <alignment horizontal="left"/>
    </xf>
    <xf numFmtId="0" fontId="9" fillId="0" borderId="12" xfId="0" quotePrefix="1" applyFont="1" applyFill="1" applyBorder="1" applyAlignment="1" applyProtection="1">
      <alignment horizontal="left" vertical="top"/>
    </xf>
    <xf numFmtId="0" fontId="9" fillId="0" borderId="12" xfId="0" quotePrefix="1" applyFont="1" applyFill="1" applyBorder="1" applyAlignment="1" applyProtection="1">
      <alignment horizontal="distributed"/>
    </xf>
    <xf numFmtId="0" fontId="9" fillId="0" borderId="0" xfId="0" quotePrefix="1" applyNumberFormat="1" applyFont="1" applyFill="1" applyBorder="1" applyAlignment="1" applyProtection="1">
      <alignment horizontal="distributed"/>
    </xf>
    <xf numFmtId="0" fontId="15" fillId="0" borderId="0" xfId="0" applyFont="1" applyFill="1" applyBorder="1" applyProtection="1"/>
    <xf numFmtId="49" fontId="8" fillId="0" borderId="24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vertical="center"/>
    </xf>
    <xf numFmtId="49" fontId="8" fillId="0" borderId="18" xfId="0" applyNumberFormat="1" applyFont="1" applyFill="1" applyBorder="1" applyAlignment="1" applyProtection="1">
      <alignment vertical="center"/>
    </xf>
    <xf numFmtId="0" fontId="10" fillId="0" borderId="47" xfId="0" applyFont="1" applyFill="1" applyBorder="1" applyAlignment="1" applyProtection="1">
      <alignment horizontal="center" vertical="center"/>
    </xf>
    <xf numFmtId="0" fontId="10" fillId="0" borderId="58" xfId="0" applyFont="1" applyFill="1" applyBorder="1" applyAlignment="1" applyProtection="1">
      <alignment horizontal="center" vertical="center"/>
    </xf>
    <xf numFmtId="176" fontId="8" fillId="4" borderId="34" xfId="0" applyNumberFormat="1" applyFont="1" applyFill="1" applyBorder="1" applyAlignment="1" applyProtection="1">
      <alignment horizontal="right" vertical="center" shrinkToFit="1"/>
      <protection locked="0"/>
    </xf>
    <xf numFmtId="176" fontId="8" fillId="4" borderId="72" xfId="0" applyNumberFormat="1" applyFont="1" applyFill="1" applyBorder="1" applyAlignment="1" applyProtection="1">
      <alignment horizontal="right" vertical="center" shrinkToFit="1"/>
    </xf>
    <xf numFmtId="0" fontId="10" fillId="0" borderId="35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176" fontId="8" fillId="0" borderId="1" xfId="0" quotePrefix="1" applyNumberFormat="1" applyFont="1" applyFill="1" applyBorder="1" applyAlignment="1" applyProtection="1">
      <alignment horizontal="right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textRotation="255"/>
    </xf>
    <xf numFmtId="49" fontId="12" fillId="0" borderId="0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center" vertical="top"/>
    </xf>
    <xf numFmtId="0" fontId="12" fillId="0" borderId="13" xfId="0" applyFont="1" applyFill="1" applyBorder="1" applyAlignment="1" applyProtection="1">
      <alignment horizontal="center" vertical="top" wrapText="1"/>
    </xf>
    <xf numFmtId="0" fontId="12" fillId="0" borderId="14" xfId="0" applyFont="1" applyFill="1" applyBorder="1" applyAlignment="1" applyProtection="1">
      <alignment horizontal="center" vertical="top"/>
    </xf>
    <xf numFmtId="0" fontId="8" fillId="0" borderId="8" xfId="0" applyFont="1" applyFill="1" applyBorder="1" applyAlignment="1" applyProtection="1">
      <alignment vertical="center" shrinkToFit="1"/>
    </xf>
    <xf numFmtId="0" fontId="8" fillId="0" borderId="4" xfId="0" applyFont="1" applyFill="1" applyBorder="1" applyAlignment="1" applyProtection="1">
      <alignment horizontal="distributed" wrapText="1"/>
    </xf>
    <xf numFmtId="0" fontId="8" fillId="0" borderId="7" xfId="0" applyFont="1" applyFill="1" applyBorder="1" applyAlignment="1" applyProtection="1">
      <alignment horizontal="distributed" wrapText="1"/>
    </xf>
    <xf numFmtId="0" fontId="8" fillId="0" borderId="2" xfId="0" applyFont="1" applyFill="1" applyBorder="1" applyAlignment="1" applyProtection="1">
      <alignment horizontal="distributed" vertical="top" wrapText="1"/>
    </xf>
    <xf numFmtId="0" fontId="8" fillId="0" borderId="14" xfId="0" applyFont="1" applyFill="1" applyBorder="1" applyAlignment="1" applyProtection="1">
      <alignment horizontal="distributed" vertical="top" wrapText="1"/>
    </xf>
    <xf numFmtId="0" fontId="8" fillId="0" borderId="1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right" vertical="top" wrapText="1"/>
    </xf>
    <xf numFmtId="0" fontId="10" fillId="0" borderId="104" xfId="0" applyFont="1" applyFill="1" applyBorder="1" applyAlignment="1" applyProtection="1">
      <alignment horizontal="center" vertical="center"/>
    </xf>
    <xf numFmtId="0" fontId="10" fillId="0" borderId="105" xfId="0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3" fillId="0" borderId="106" xfId="0" applyFont="1" applyFill="1" applyBorder="1" applyProtection="1"/>
    <xf numFmtId="0" fontId="3" fillId="0" borderId="0" xfId="0" applyFont="1" applyFill="1" applyAlignment="1" applyProtection="1">
      <alignment vertical="top"/>
    </xf>
    <xf numFmtId="0" fontId="10" fillId="0" borderId="107" xfId="0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Continuous" vertical="center"/>
    </xf>
    <xf numFmtId="0" fontId="8" fillId="0" borderId="0" xfId="0" quotePrefix="1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Continuous" vertical="center"/>
    </xf>
    <xf numFmtId="0" fontId="10" fillId="0" borderId="104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176" fontId="8" fillId="0" borderId="37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Protection="1"/>
    <xf numFmtId="0" fontId="10" fillId="0" borderId="52" xfId="0" applyFont="1" applyFill="1" applyBorder="1" applyAlignment="1" applyProtection="1">
      <alignment horizontal="center" vertical="center"/>
    </xf>
    <xf numFmtId="0" fontId="10" fillId="0" borderId="59" xfId="0" applyFont="1" applyFill="1" applyBorder="1" applyAlignment="1" applyProtection="1">
      <alignment horizontal="center" vertical="center"/>
    </xf>
  </cellXfs>
  <cellStyles count="8">
    <cellStyle name="パーセント 2" xfId="5" xr:uid="{A61FFA75-7265-4889-B4D9-D136821347E2}"/>
    <cellStyle name="標準" xfId="0" builtinId="0"/>
    <cellStyle name="標準_APNHY156" xfId="4" xr:uid="{CA8BD26D-CDB3-4E6D-96F5-1ACED4D63103}"/>
    <cellStyle name="標準_APNHY205" xfId="1" xr:uid="{012BFCF6-529D-41E8-9C6A-155A42E1CC11}"/>
    <cellStyle name="標準_APNHY255" xfId="2" xr:uid="{74350A9D-278B-4D82-9DA8-C367337F9531}"/>
    <cellStyle name="標準_APNHY258" xfId="6" xr:uid="{A9B7F270-39E9-4D0E-BE8A-3BB55B994EF0}"/>
    <cellStyle name="標準_APNHY259" xfId="7" xr:uid="{2C5C1D47-E72D-44BB-8C1C-055696012F1B}"/>
    <cellStyle name="標準_Sheet1" xfId="3" xr:uid="{3628A854-724F-466E-990B-F23D27D6D5C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11</xdr:row>
      <xdr:rowOff>133350</xdr:rowOff>
    </xdr:from>
    <xdr:to>
      <xdr:col>23</xdr:col>
      <xdr:colOff>133350</xdr:colOff>
      <xdr:row>11</xdr:row>
      <xdr:rowOff>314325</xdr:rowOff>
    </xdr:to>
    <xdr:sp macro="" textlink="">
      <xdr:nvSpPr>
        <xdr:cNvPr id="2" name="テキスト 642">
          <a:extLst>
            <a:ext uri="{FF2B5EF4-FFF2-40B4-BE49-F238E27FC236}">
              <a16:creationId xmlns:a16="http://schemas.microsoft.com/office/drawing/2014/main" id="{2A725F3B-1E28-45B5-B8CD-5F28A47E47EF}"/>
            </a:ext>
          </a:extLst>
        </xdr:cNvPr>
        <xdr:cNvSpPr txBox="1">
          <a:spLocks noChangeArrowheads="1"/>
        </xdr:cNvSpPr>
      </xdr:nvSpPr>
      <xdr:spPr bwMode="auto">
        <a:xfrm>
          <a:off x="2714625" y="2181225"/>
          <a:ext cx="1143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24</xdr:col>
      <xdr:colOff>28575</xdr:colOff>
      <xdr:row>11</xdr:row>
      <xdr:rowOff>142875</xdr:rowOff>
    </xdr:from>
    <xdr:to>
      <xdr:col>24</xdr:col>
      <xdr:colOff>171450</xdr:colOff>
      <xdr:row>11</xdr:row>
      <xdr:rowOff>323850</xdr:rowOff>
    </xdr:to>
    <xdr:sp macro="" textlink="">
      <xdr:nvSpPr>
        <xdr:cNvPr id="3" name="テキスト 643">
          <a:extLst>
            <a:ext uri="{FF2B5EF4-FFF2-40B4-BE49-F238E27FC236}">
              <a16:creationId xmlns:a16="http://schemas.microsoft.com/office/drawing/2014/main" id="{F220A4F9-BDED-48D9-99A4-2402D0F1BF45}"/>
            </a:ext>
          </a:extLst>
        </xdr:cNvPr>
        <xdr:cNvSpPr txBox="1">
          <a:spLocks noChangeArrowheads="1"/>
        </xdr:cNvSpPr>
      </xdr:nvSpPr>
      <xdr:spPr bwMode="auto">
        <a:xfrm>
          <a:off x="3733800" y="2190750"/>
          <a:ext cx="1428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25</xdr:col>
      <xdr:colOff>38100</xdr:colOff>
      <xdr:row>11</xdr:row>
      <xdr:rowOff>152400</xdr:rowOff>
    </xdr:from>
    <xdr:to>
      <xdr:col>25</xdr:col>
      <xdr:colOff>190500</xdr:colOff>
      <xdr:row>11</xdr:row>
      <xdr:rowOff>333375</xdr:rowOff>
    </xdr:to>
    <xdr:sp macro="" textlink="">
      <xdr:nvSpPr>
        <xdr:cNvPr id="4" name="テキスト 644">
          <a:extLst>
            <a:ext uri="{FF2B5EF4-FFF2-40B4-BE49-F238E27FC236}">
              <a16:creationId xmlns:a16="http://schemas.microsoft.com/office/drawing/2014/main" id="{74CA7A62-014C-4493-B204-902FC1CFA90C}"/>
            </a:ext>
          </a:extLst>
        </xdr:cNvPr>
        <xdr:cNvSpPr txBox="1">
          <a:spLocks noChangeArrowheads="1"/>
        </xdr:cNvSpPr>
      </xdr:nvSpPr>
      <xdr:spPr bwMode="auto">
        <a:xfrm>
          <a:off x="4752975" y="2200275"/>
          <a:ext cx="152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19</xdr:col>
      <xdr:colOff>38100</xdr:colOff>
      <xdr:row>23</xdr:row>
      <xdr:rowOff>63498</xdr:rowOff>
    </xdr:from>
    <xdr:to>
      <xdr:col>21</xdr:col>
      <xdr:colOff>66675</xdr:colOff>
      <xdr:row>23</xdr:row>
      <xdr:rowOff>225423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69428DE3-A32B-401E-8625-65AAF74C7311}"/>
            </a:ext>
          </a:extLst>
        </xdr:cNvPr>
        <xdr:cNvGrpSpPr/>
      </xdr:nvGrpSpPr>
      <xdr:grpSpPr>
        <a:xfrm>
          <a:off x="2181225" y="5140323"/>
          <a:ext cx="238125" cy="161925"/>
          <a:chOff x="1743075" y="5829300"/>
          <a:chExt cx="238125" cy="161925"/>
        </a:xfrm>
      </xdr:grpSpPr>
      <xdr:sp macro="" textlink="">
        <xdr:nvSpPr>
          <xdr:cNvPr id="6" name="Text Box 801">
            <a:extLst>
              <a:ext uri="{FF2B5EF4-FFF2-40B4-BE49-F238E27FC236}">
                <a16:creationId xmlns:a16="http://schemas.microsoft.com/office/drawing/2014/main" id="{23997E54-50E5-4774-9766-D29129CB78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3075" y="5829300"/>
            <a:ext cx="238125" cy="1619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662">
            <a:extLst>
              <a:ext uri="{FF2B5EF4-FFF2-40B4-BE49-F238E27FC236}">
                <a16:creationId xmlns:a16="http://schemas.microsoft.com/office/drawing/2014/main" id="{EA274E0E-8852-4785-B117-7CA609A50095}"/>
              </a:ext>
            </a:extLst>
          </xdr:cNvPr>
          <xdr:cNvSpPr>
            <a:spLocks noChangeArrowheads="1"/>
          </xdr:cNvSpPr>
        </xdr:nvSpPr>
        <xdr:spPr bwMode="auto">
          <a:xfrm>
            <a:off x="1743075" y="5848350"/>
            <a:ext cx="152400" cy="14287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38100</xdr:colOff>
      <xdr:row>24</xdr:row>
      <xdr:rowOff>63498</xdr:rowOff>
    </xdr:from>
    <xdr:to>
      <xdr:col>21</xdr:col>
      <xdr:colOff>66675</xdr:colOff>
      <xdr:row>24</xdr:row>
      <xdr:rowOff>225423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4E6C6474-FEF0-4C54-9C9B-3A9510CBBF89}"/>
            </a:ext>
          </a:extLst>
        </xdr:cNvPr>
        <xdr:cNvGrpSpPr/>
      </xdr:nvGrpSpPr>
      <xdr:grpSpPr>
        <a:xfrm>
          <a:off x="2181225" y="5445123"/>
          <a:ext cx="238125" cy="161925"/>
          <a:chOff x="1743075" y="5829300"/>
          <a:chExt cx="238125" cy="161925"/>
        </a:xfrm>
      </xdr:grpSpPr>
      <xdr:sp macro="" textlink="">
        <xdr:nvSpPr>
          <xdr:cNvPr id="9" name="Text Box 801">
            <a:extLst>
              <a:ext uri="{FF2B5EF4-FFF2-40B4-BE49-F238E27FC236}">
                <a16:creationId xmlns:a16="http://schemas.microsoft.com/office/drawing/2014/main" id="{86C8B4B8-253F-406A-B804-252E313344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3075" y="5829300"/>
            <a:ext cx="238125" cy="1619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662">
            <a:extLst>
              <a:ext uri="{FF2B5EF4-FFF2-40B4-BE49-F238E27FC236}">
                <a16:creationId xmlns:a16="http://schemas.microsoft.com/office/drawing/2014/main" id="{0A6DEF30-F711-41EA-8A1C-BE2BFB616C9D}"/>
              </a:ext>
            </a:extLst>
          </xdr:cNvPr>
          <xdr:cNvSpPr>
            <a:spLocks noChangeArrowheads="1"/>
          </xdr:cNvSpPr>
        </xdr:nvSpPr>
        <xdr:spPr bwMode="auto">
          <a:xfrm>
            <a:off x="1743075" y="5848350"/>
            <a:ext cx="152400" cy="14287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800100</xdr:colOff>
      <xdr:row>12</xdr:row>
      <xdr:rowOff>47625</xdr:rowOff>
    </xdr:from>
    <xdr:to>
      <xdr:col>29</xdr:col>
      <xdr:colOff>28575</xdr:colOff>
      <xdr:row>13</xdr:row>
      <xdr:rowOff>57150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430F8843-4D83-4D9B-A17A-FD6DF6549A53}"/>
            </a:ext>
          </a:extLst>
        </xdr:cNvPr>
        <xdr:cNvGrpSpPr/>
      </xdr:nvGrpSpPr>
      <xdr:grpSpPr>
        <a:xfrm>
          <a:off x="8553450" y="2524125"/>
          <a:ext cx="238125" cy="171450"/>
          <a:chOff x="1733550" y="5819775"/>
          <a:chExt cx="238125" cy="171450"/>
        </a:xfrm>
      </xdr:grpSpPr>
      <xdr:sp macro="" textlink="">
        <xdr:nvSpPr>
          <xdr:cNvPr id="12" name="Text Box 801">
            <a:extLst>
              <a:ext uri="{FF2B5EF4-FFF2-40B4-BE49-F238E27FC236}">
                <a16:creationId xmlns:a16="http://schemas.microsoft.com/office/drawing/2014/main" id="{DCBBF26F-C5F0-4FBE-B375-CEC69A7D0C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33550" y="5819775"/>
            <a:ext cx="238125" cy="1619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662">
            <a:extLst>
              <a:ext uri="{FF2B5EF4-FFF2-40B4-BE49-F238E27FC236}">
                <a16:creationId xmlns:a16="http://schemas.microsoft.com/office/drawing/2014/main" id="{ACE4DD39-13EB-4814-86C7-528584D5B1D1}"/>
              </a:ext>
            </a:extLst>
          </xdr:cNvPr>
          <xdr:cNvSpPr>
            <a:spLocks noChangeArrowheads="1"/>
          </xdr:cNvSpPr>
        </xdr:nvSpPr>
        <xdr:spPr bwMode="auto">
          <a:xfrm>
            <a:off x="1743075" y="5848350"/>
            <a:ext cx="152400" cy="14287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809625</xdr:colOff>
      <xdr:row>12</xdr:row>
      <xdr:rowOff>47625</xdr:rowOff>
    </xdr:from>
    <xdr:to>
      <xdr:col>30</xdr:col>
      <xdr:colOff>38100</xdr:colOff>
      <xdr:row>13</xdr:row>
      <xdr:rowOff>57150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99CC2F47-B1D8-4358-B940-CDC0348606F6}"/>
            </a:ext>
          </a:extLst>
        </xdr:cNvPr>
        <xdr:cNvGrpSpPr/>
      </xdr:nvGrpSpPr>
      <xdr:grpSpPr>
        <a:xfrm>
          <a:off x="9572625" y="2524125"/>
          <a:ext cx="238125" cy="171450"/>
          <a:chOff x="1733550" y="5819775"/>
          <a:chExt cx="238125" cy="171450"/>
        </a:xfrm>
      </xdr:grpSpPr>
      <xdr:sp macro="" textlink="">
        <xdr:nvSpPr>
          <xdr:cNvPr id="15" name="Text Box 801">
            <a:extLst>
              <a:ext uri="{FF2B5EF4-FFF2-40B4-BE49-F238E27FC236}">
                <a16:creationId xmlns:a16="http://schemas.microsoft.com/office/drawing/2014/main" id="{8A7FDC80-237D-459F-B5DE-E8E7B23F00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33550" y="5819775"/>
            <a:ext cx="238125" cy="1619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6" name="Oval 662">
            <a:extLst>
              <a:ext uri="{FF2B5EF4-FFF2-40B4-BE49-F238E27FC236}">
                <a16:creationId xmlns:a16="http://schemas.microsoft.com/office/drawing/2014/main" id="{6AA956C3-4E8A-4D92-B833-0018D5A1D380}"/>
              </a:ext>
            </a:extLst>
          </xdr:cNvPr>
          <xdr:cNvSpPr>
            <a:spLocks noChangeArrowheads="1"/>
          </xdr:cNvSpPr>
        </xdr:nvSpPr>
        <xdr:spPr bwMode="auto">
          <a:xfrm>
            <a:off x="1743075" y="5848350"/>
            <a:ext cx="152400" cy="14287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733425</xdr:colOff>
      <xdr:row>10</xdr:row>
      <xdr:rowOff>47625</xdr:rowOff>
    </xdr:from>
    <xdr:to>
      <xdr:col>30</xdr:col>
      <xdr:colOff>971550</xdr:colOff>
      <xdr:row>10</xdr:row>
      <xdr:rowOff>219075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A086825-C02A-4B13-B4FC-E21D6F90B102}"/>
            </a:ext>
          </a:extLst>
        </xdr:cNvPr>
        <xdr:cNvGrpSpPr/>
      </xdr:nvGrpSpPr>
      <xdr:grpSpPr>
        <a:xfrm>
          <a:off x="10506075" y="1819275"/>
          <a:ext cx="238125" cy="171450"/>
          <a:chOff x="1733550" y="5819775"/>
          <a:chExt cx="238125" cy="171450"/>
        </a:xfrm>
      </xdr:grpSpPr>
      <xdr:sp macro="" textlink="">
        <xdr:nvSpPr>
          <xdr:cNvPr id="18" name="Text Box 801">
            <a:extLst>
              <a:ext uri="{FF2B5EF4-FFF2-40B4-BE49-F238E27FC236}">
                <a16:creationId xmlns:a16="http://schemas.microsoft.com/office/drawing/2014/main" id="{D80D6FA7-C7BA-4DD7-A843-4EC58DEAAD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33550" y="5819775"/>
            <a:ext cx="238125" cy="1619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9" name="Oval 662">
            <a:extLst>
              <a:ext uri="{FF2B5EF4-FFF2-40B4-BE49-F238E27FC236}">
                <a16:creationId xmlns:a16="http://schemas.microsoft.com/office/drawing/2014/main" id="{8DBEDE96-A275-42A7-8014-0596F8B4C5F8}"/>
              </a:ext>
            </a:extLst>
          </xdr:cNvPr>
          <xdr:cNvSpPr>
            <a:spLocks noChangeArrowheads="1"/>
          </xdr:cNvSpPr>
        </xdr:nvSpPr>
        <xdr:spPr bwMode="auto">
          <a:xfrm>
            <a:off x="1743075" y="5848350"/>
            <a:ext cx="152400" cy="14287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291043</xdr:colOff>
      <xdr:row>12</xdr:row>
      <xdr:rowOff>57150</xdr:rowOff>
    </xdr:from>
    <xdr:to>
      <xdr:col>33</xdr:col>
      <xdr:colOff>828675</xdr:colOff>
      <xdr:row>13</xdr:row>
      <xdr:rowOff>66675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DE4A411B-79CC-4ADB-80FE-93733780629F}"/>
            </a:ext>
          </a:extLst>
        </xdr:cNvPr>
        <xdr:cNvGrpSpPr/>
      </xdr:nvGrpSpPr>
      <xdr:grpSpPr>
        <a:xfrm>
          <a:off x="13092643" y="2533650"/>
          <a:ext cx="537632" cy="171450"/>
          <a:chOff x="13101108" y="2537883"/>
          <a:chExt cx="537632" cy="170392"/>
        </a:xfrm>
      </xdr:grpSpPr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75F500D5-E23F-431C-ADA9-313D0CB29E20}"/>
              </a:ext>
            </a:extLst>
          </xdr:cNvPr>
          <xdr:cNvGrpSpPr/>
        </xdr:nvGrpSpPr>
        <xdr:grpSpPr>
          <a:xfrm>
            <a:off x="13101108" y="2537883"/>
            <a:ext cx="238125" cy="170392"/>
            <a:chOff x="1733550" y="5819775"/>
            <a:chExt cx="238125" cy="171450"/>
          </a:xfrm>
        </xdr:grpSpPr>
        <xdr:sp macro="" textlink="">
          <xdr:nvSpPr>
            <xdr:cNvPr id="26" name="Text Box 801">
              <a:extLst>
                <a:ext uri="{FF2B5EF4-FFF2-40B4-BE49-F238E27FC236}">
                  <a16:creationId xmlns:a16="http://schemas.microsoft.com/office/drawing/2014/main" id="{3AB1F19F-4A4D-4DDE-80D2-53D933546DE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33550" y="5819775"/>
              <a:ext cx="238125" cy="16192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27" name="Oval 662">
              <a:extLst>
                <a:ext uri="{FF2B5EF4-FFF2-40B4-BE49-F238E27FC236}">
                  <a16:creationId xmlns:a16="http://schemas.microsoft.com/office/drawing/2014/main" id="{239F4BB9-4C6E-4B37-9B5E-412F1FCC26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43075" y="5848350"/>
              <a:ext cx="152400" cy="142875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6CDCCEFC-2618-41EC-BC71-B6A04025743F}"/>
              </a:ext>
            </a:extLst>
          </xdr:cNvPr>
          <xdr:cNvGrpSpPr/>
        </xdr:nvGrpSpPr>
        <xdr:grpSpPr>
          <a:xfrm>
            <a:off x="13400615" y="2537883"/>
            <a:ext cx="238125" cy="170392"/>
            <a:chOff x="1733550" y="5819775"/>
            <a:chExt cx="238125" cy="171450"/>
          </a:xfrm>
        </xdr:grpSpPr>
        <xdr:sp macro="" textlink="">
          <xdr:nvSpPr>
            <xdr:cNvPr id="24" name="Text Box 801">
              <a:extLst>
                <a:ext uri="{FF2B5EF4-FFF2-40B4-BE49-F238E27FC236}">
                  <a16:creationId xmlns:a16="http://schemas.microsoft.com/office/drawing/2014/main" id="{6064DF46-7F30-4B6B-A8B2-B543442BA95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33550" y="5819775"/>
              <a:ext cx="238125" cy="16192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25" name="Oval 662">
              <a:extLst>
                <a:ext uri="{FF2B5EF4-FFF2-40B4-BE49-F238E27FC236}">
                  <a16:creationId xmlns:a16="http://schemas.microsoft.com/office/drawing/2014/main" id="{97754AB2-1E7B-431B-A789-19FCC29EB6C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43075" y="5848350"/>
              <a:ext cx="152400" cy="142875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23" name="Text Box 802">
            <a:extLst>
              <a:ext uri="{FF2B5EF4-FFF2-40B4-BE49-F238E27FC236}">
                <a16:creationId xmlns:a16="http://schemas.microsoft.com/office/drawing/2014/main" id="{6C4EF5C6-11ED-49FB-A47A-4798860E49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72558" y="2547408"/>
            <a:ext cx="238125" cy="1418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16</xdr:col>
      <xdr:colOff>71964</xdr:colOff>
      <xdr:row>25</xdr:row>
      <xdr:rowOff>56066</xdr:rowOff>
    </xdr:from>
    <xdr:to>
      <xdr:col>21</xdr:col>
      <xdr:colOff>66668</xdr:colOff>
      <xdr:row>25</xdr:row>
      <xdr:rowOff>225399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D85D49E5-ECD1-4088-9345-2827C9633A3D}"/>
            </a:ext>
          </a:extLst>
        </xdr:cNvPr>
        <xdr:cNvGrpSpPr/>
      </xdr:nvGrpSpPr>
      <xdr:grpSpPr>
        <a:xfrm>
          <a:off x="1900764" y="5742491"/>
          <a:ext cx="518579" cy="169333"/>
          <a:chOff x="1985433" y="6329890"/>
          <a:chExt cx="545037" cy="169333"/>
        </a:xfrm>
      </xdr:grpSpPr>
      <xdr:sp macro="" textlink="">
        <xdr:nvSpPr>
          <xdr:cNvPr id="29" name="Text Box 802">
            <a:extLst>
              <a:ext uri="{FF2B5EF4-FFF2-40B4-BE49-F238E27FC236}">
                <a16:creationId xmlns:a16="http://schemas.microsoft.com/office/drawing/2014/main" id="{095C558D-89DA-4B35-A746-D2B144C226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51590" y="6329890"/>
            <a:ext cx="254000" cy="14287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0" name="グループ化 29">
            <a:extLst>
              <a:ext uri="{FF2B5EF4-FFF2-40B4-BE49-F238E27FC236}">
                <a16:creationId xmlns:a16="http://schemas.microsoft.com/office/drawing/2014/main" id="{CA966586-C352-4869-B7BC-3FEBFA6CAA57}"/>
              </a:ext>
            </a:extLst>
          </xdr:cNvPr>
          <xdr:cNvGrpSpPr/>
        </xdr:nvGrpSpPr>
        <xdr:grpSpPr>
          <a:xfrm>
            <a:off x="1985433" y="6337298"/>
            <a:ext cx="248708" cy="161925"/>
            <a:chOff x="1743075" y="5829300"/>
            <a:chExt cx="238125" cy="161925"/>
          </a:xfrm>
        </xdr:grpSpPr>
        <xdr:sp macro="" textlink="">
          <xdr:nvSpPr>
            <xdr:cNvPr id="34" name="Text Box 801">
              <a:extLst>
                <a:ext uri="{FF2B5EF4-FFF2-40B4-BE49-F238E27FC236}">
                  <a16:creationId xmlns:a16="http://schemas.microsoft.com/office/drawing/2014/main" id="{CD5B19C4-A6DA-4B5F-9474-CEC729563AF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3075" y="5829300"/>
              <a:ext cx="238125" cy="16192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35" name="Oval 662">
              <a:extLst>
                <a:ext uri="{FF2B5EF4-FFF2-40B4-BE49-F238E27FC236}">
                  <a16:creationId xmlns:a16="http://schemas.microsoft.com/office/drawing/2014/main" id="{306C4AC4-40BE-45F6-8F28-6D8717D0CE8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43075" y="5848350"/>
              <a:ext cx="152400" cy="142875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1" name="グループ化 30">
            <a:extLst>
              <a:ext uri="{FF2B5EF4-FFF2-40B4-BE49-F238E27FC236}">
                <a16:creationId xmlns:a16="http://schemas.microsoft.com/office/drawing/2014/main" id="{4896B0C8-27AE-456F-8A39-C306E23777F5}"/>
              </a:ext>
            </a:extLst>
          </xdr:cNvPr>
          <xdr:cNvGrpSpPr/>
        </xdr:nvGrpSpPr>
        <xdr:grpSpPr>
          <a:xfrm>
            <a:off x="2281762" y="6337298"/>
            <a:ext cx="248708" cy="161925"/>
            <a:chOff x="1743075" y="5829300"/>
            <a:chExt cx="238125" cy="161925"/>
          </a:xfrm>
        </xdr:grpSpPr>
        <xdr:sp macro="" textlink="">
          <xdr:nvSpPr>
            <xdr:cNvPr id="32" name="Text Box 801">
              <a:extLst>
                <a:ext uri="{FF2B5EF4-FFF2-40B4-BE49-F238E27FC236}">
                  <a16:creationId xmlns:a16="http://schemas.microsoft.com/office/drawing/2014/main" id="{6772A97A-AC9C-4978-9771-D8982D9117E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3075" y="5829300"/>
              <a:ext cx="238125" cy="16192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662">
              <a:extLst>
                <a:ext uri="{FF2B5EF4-FFF2-40B4-BE49-F238E27FC236}">
                  <a16:creationId xmlns:a16="http://schemas.microsoft.com/office/drawing/2014/main" id="{2E5E3563-95A9-46FF-966C-4CED33F90B4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43075" y="5848350"/>
              <a:ext cx="152400" cy="142875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50</xdr:row>
      <xdr:rowOff>245533</xdr:rowOff>
    </xdr:from>
    <xdr:to>
      <xdr:col>21</xdr:col>
      <xdr:colOff>19050</xdr:colOff>
      <xdr:row>52</xdr:row>
      <xdr:rowOff>10583</xdr:rowOff>
    </xdr:to>
    <xdr:grpSp>
      <xdr:nvGrpSpPr>
        <xdr:cNvPr id="2" name="Group 1030">
          <a:extLst>
            <a:ext uri="{FF2B5EF4-FFF2-40B4-BE49-F238E27FC236}">
              <a16:creationId xmlns:a16="http://schemas.microsoft.com/office/drawing/2014/main" id="{8EB9146C-7314-4803-A210-CF023FB213D7}"/>
            </a:ext>
          </a:extLst>
        </xdr:cNvPr>
        <xdr:cNvGrpSpPr>
          <a:grpSpLocks/>
        </xdr:cNvGrpSpPr>
      </xdr:nvGrpSpPr>
      <xdr:grpSpPr bwMode="auto">
        <a:xfrm>
          <a:off x="1238250" y="12694708"/>
          <a:ext cx="1562100" cy="298450"/>
          <a:chOff x="160" y="1686"/>
          <a:chExt cx="200" cy="41"/>
        </a:xfrm>
      </xdr:grpSpPr>
      <xdr:sp macro="" textlink="">
        <xdr:nvSpPr>
          <xdr:cNvPr id="3" name="Text Box 998">
            <a:extLst>
              <a:ext uri="{FF2B5EF4-FFF2-40B4-BE49-F238E27FC236}">
                <a16:creationId xmlns:a16="http://schemas.microsoft.com/office/drawing/2014/main" id="{4F0D3586-BA2B-455B-89DD-B0618A9292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0" y="1686"/>
            <a:ext cx="18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4" name="Text Box 999">
            <a:extLst>
              <a:ext uri="{FF2B5EF4-FFF2-40B4-BE49-F238E27FC236}">
                <a16:creationId xmlns:a16="http://schemas.microsoft.com/office/drawing/2014/main" id="{0D6BFADB-FB43-4C64-9E20-BE4378B5D3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8" y="1686"/>
            <a:ext cx="18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－</a:t>
            </a:r>
          </a:p>
        </xdr:txBody>
      </xdr:sp>
      <xdr:sp macro="" textlink="">
        <xdr:nvSpPr>
          <xdr:cNvPr id="5" name="Text Box 1000">
            <a:extLst>
              <a:ext uri="{FF2B5EF4-FFF2-40B4-BE49-F238E27FC236}">
                <a16:creationId xmlns:a16="http://schemas.microsoft.com/office/drawing/2014/main" id="{162732BA-C6BC-469F-BFB0-5FE1DD4EDF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6" y="1686"/>
            <a:ext cx="1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6" name="Text Box 1001">
            <a:extLst>
              <a:ext uri="{FF2B5EF4-FFF2-40B4-BE49-F238E27FC236}">
                <a16:creationId xmlns:a16="http://schemas.microsoft.com/office/drawing/2014/main" id="{BBBBBD1D-2F8E-46AD-BBC4-A802EF1B91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5" y="1686"/>
            <a:ext cx="18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－</a:t>
            </a:r>
          </a:p>
        </xdr:txBody>
      </xdr:sp>
      <xdr:sp macro="" textlink="">
        <xdr:nvSpPr>
          <xdr:cNvPr id="7" name="Text Box 1002">
            <a:extLst>
              <a:ext uri="{FF2B5EF4-FFF2-40B4-BE49-F238E27FC236}">
                <a16:creationId xmlns:a16="http://schemas.microsoft.com/office/drawing/2014/main" id="{B865A935-DCBF-4B64-9D12-788AC6D7D0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3" y="1686"/>
            <a:ext cx="18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8" name="Text Box 1003">
            <a:extLst>
              <a:ext uri="{FF2B5EF4-FFF2-40B4-BE49-F238E27FC236}">
                <a16:creationId xmlns:a16="http://schemas.microsoft.com/office/drawing/2014/main" id="{6D3848AE-F966-404C-AD17-8C75356BE3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1" y="1686"/>
            <a:ext cx="18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－</a:t>
            </a:r>
          </a:p>
        </xdr:txBody>
      </xdr:sp>
      <xdr:sp macro="" textlink="">
        <xdr:nvSpPr>
          <xdr:cNvPr id="9" name="Text Box 1004">
            <a:extLst>
              <a:ext uri="{FF2B5EF4-FFF2-40B4-BE49-F238E27FC236}">
                <a16:creationId xmlns:a16="http://schemas.microsoft.com/office/drawing/2014/main" id="{76B8BD97-7E01-45C7-A754-5F6057BCF4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9" y="1686"/>
            <a:ext cx="18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</a:t>
            </a:r>
          </a:p>
        </xdr:txBody>
      </xdr:sp>
      <xdr:sp macro="" textlink="">
        <xdr:nvSpPr>
          <xdr:cNvPr id="10" name="Text Box 1005">
            <a:extLst>
              <a:ext uri="{FF2B5EF4-FFF2-40B4-BE49-F238E27FC236}">
                <a16:creationId xmlns:a16="http://schemas.microsoft.com/office/drawing/2014/main" id="{5F961154-8CE6-414C-B6CB-63D39B30AA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7" y="1686"/>
            <a:ext cx="18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1" name="Text Box 1006">
            <a:extLst>
              <a:ext uri="{FF2B5EF4-FFF2-40B4-BE49-F238E27FC236}">
                <a16:creationId xmlns:a16="http://schemas.microsoft.com/office/drawing/2014/main" id="{5748AFE6-7E4D-49CA-AA6D-946D1591A7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5" y="1686"/>
            <a:ext cx="1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sp macro="" textlink="">
        <xdr:nvSpPr>
          <xdr:cNvPr id="12" name="Text Box 1007">
            <a:extLst>
              <a:ext uri="{FF2B5EF4-FFF2-40B4-BE49-F238E27FC236}">
                <a16:creationId xmlns:a16="http://schemas.microsoft.com/office/drawing/2014/main" id="{7747FCDE-DA06-4747-8098-82E277AF45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4" y="1686"/>
            <a:ext cx="18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3" name="Text Box 1008">
            <a:extLst>
              <a:ext uri="{FF2B5EF4-FFF2-40B4-BE49-F238E27FC236}">
                <a16:creationId xmlns:a16="http://schemas.microsoft.com/office/drawing/2014/main" id="{B1248B82-2D26-462C-865B-A5FEF68189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2" y="1686"/>
            <a:ext cx="18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)</a:t>
            </a:r>
          </a:p>
        </xdr:txBody>
      </xdr:sp>
      <xdr:sp macro="" textlink="">
        <xdr:nvSpPr>
          <xdr:cNvPr id="14" name="Text Box 1010">
            <a:extLst>
              <a:ext uri="{FF2B5EF4-FFF2-40B4-BE49-F238E27FC236}">
                <a16:creationId xmlns:a16="http://schemas.microsoft.com/office/drawing/2014/main" id="{2053E3C7-F513-448C-BA2C-E17DD6DEA6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0" y="1706"/>
            <a:ext cx="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sp macro="" textlink="">
        <xdr:nvSpPr>
          <xdr:cNvPr id="15" name="Text Box 1011">
            <a:extLst>
              <a:ext uri="{FF2B5EF4-FFF2-40B4-BE49-F238E27FC236}">
                <a16:creationId xmlns:a16="http://schemas.microsoft.com/office/drawing/2014/main" id="{95F8B810-BBB0-4FD6-B32A-B4F4F6D1E3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8" y="1706"/>
            <a:ext cx="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</a:t>
            </a:r>
          </a:p>
        </xdr:txBody>
      </xdr:sp>
      <xdr:sp macro="" textlink="">
        <xdr:nvSpPr>
          <xdr:cNvPr id="16" name="Text Box 1012">
            <a:extLst>
              <a:ext uri="{FF2B5EF4-FFF2-40B4-BE49-F238E27FC236}">
                <a16:creationId xmlns:a16="http://schemas.microsoft.com/office/drawing/2014/main" id="{DF685B16-F79A-4436-805D-21E58BC137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6" y="1706"/>
            <a:ext cx="19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7" name="Text Box 1013">
            <a:extLst>
              <a:ext uri="{FF2B5EF4-FFF2-40B4-BE49-F238E27FC236}">
                <a16:creationId xmlns:a16="http://schemas.microsoft.com/office/drawing/2014/main" id="{50800CEC-9CF6-4BEF-8F32-58D3690A5F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5" y="1706"/>
            <a:ext cx="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sp macro="" textlink="">
        <xdr:nvSpPr>
          <xdr:cNvPr id="18" name="Text Box 1014">
            <a:extLst>
              <a:ext uri="{FF2B5EF4-FFF2-40B4-BE49-F238E27FC236}">
                <a16:creationId xmlns:a16="http://schemas.microsoft.com/office/drawing/2014/main" id="{E6B3271D-B3F3-4A80-968D-5A7F0A52AD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3" y="1706"/>
            <a:ext cx="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9" name="Text Box 1015">
            <a:extLst>
              <a:ext uri="{FF2B5EF4-FFF2-40B4-BE49-F238E27FC236}">
                <a16:creationId xmlns:a16="http://schemas.microsoft.com/office/drawing/2014/main" id="{732200CD-78D3-4C54-83F4-4A4642BEF0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1" y="1706"/>
            <a:ext cx="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)</a:t>
            </a:r>
          </a:p>
        </xdr:txBody>
      </xdr:sp>
      <xdr:sp macro="" textlink="">
        <xdr:nvSpPr>
          <xdr:cNvPr id="20" name="Text Box 1016">
            <a:extLst>
              <a:ext uri="{FF2B5EF4-FFF2-40B4-BE49-F238E27FC236}">
                <a16:creationId xmlns:a16="http://schemas.microsoft.com/office/drawing/2014/main" id="{F51EC272-EFA3-4B4F-A4FA-807A037F93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9" y="1706"/>
            <a:ext cx="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sp macro="" textlink="">
        <xdr:nvSpPr>
          <xdr:cNvPr id="21" name="Text Box 1017">
            <a:extLst>
              <a:ext uri="{FF2B5EF4-FFF2-40B4-BE49-F238E27FC236}">
                <a16:creationId xmlns:a16="http://schemas.microsoft.com/office/drawing/2014/main" id="{82762CD9-DABE-4960-925A-207B036843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7" y="1706"/>
            <a:ext cx="21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Ｍ</a:t>
            </a:r>
          </a:p>
        </xdr:txBody>
      </xdr:sp>
      <xdr:sp macro="" textlink="">
        <xdr:nvSpPr>
          <xdr:cNvPr id="22" name="Text Box 1018">
            <a:extLst>
              <a:ext uri="{FF2B5EF4-FFF2-40B4-BE49-F238E27FC236}">
                <a16:creationId xmlns:a16="http://schemas.microsoft.com/office/drawing/2014/main" id="{90CD89DB-C03E-4EAE-B618-0E78CB54BC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5" y="1706"/>
            <a:ext cx="19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－</a:t>
            </a:r>
          </a:p>
        </xdr:txBody>
      </xdr:sp>
      <xdr:sp macro="" textlink="">
        <xdr:nvSpPr>
          <xdr:cNvPr id="23" name="Text Box 1019">
            <a:extLst>
              <a:ext uri="{FF2B5EF4-FFF2-40B4-BE49-F238E27FC236}">
                <a16:creationId xmlns:a16="http://schemas.microsoft.com/office/drawing/2014/main" id="{662E12F2-4E90-4185-B880-0C4B9D28E7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4" y="1706"/>
            <a:ext cx="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Ｎ</a:t>
            </a:r>
          </a:p>
        </xdr:txBody>
      </xdr:sp>
    </xdr:grpSp>
    <xdr:clientData/>
  </xdr:twoCellAnchor>
  <xdr:twoCellAnchor>
    <xdr:from>
      <xdr:col>11</xdr:col>
      <xdr:colOff>0</xdr:colOff>
      <xdr:row>51</xdr:row>
      <xdr:rowOff>9525</xdr:rowOff>
    </xdr:from>
    <xdr:to>
      <xdr:col>12</xdr:col>
      <xdr:colOff>19050</xdr:colOff>
      <xdr:row>51</xdr:row>
      <xdr:rowOff>142875</xdr:rowOff>
    </xdr:to>
    <xdr:sp macro="" textlink="">
      <xdr:nvSpPr>
        <xdr:cNvPr id="24" name="Oval 851">
          <a:extLst>
            <a:ext uri="{FF2B5EF4-FFF2-40B4-BE49-F238E27FC236}">
              <a16:creationId xmlns:a16="http://schemas.microsoft.com/office/drawing/2014/main" id="{380210E7-8878-47A5-82BA-FFE81CDDCF2A}"/>
            </a:ext>
          </a:extLst>
        </xdr:cNvPr>
        <xdr:cNvSpPr>
          <a:spLocks noChangeArrowheads="1"/>
        </xdr:cNvSpPr>
      </xdr:nvSpPr>
      <xdr:spPr bwMode="auto">
        <a:xfrm>
          <a:off x="1514475" y="12706350"/>
          <a:ext cx="1428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38100</xdr:colOff>
      <xdr:row>51</xdr:row>
      <xdr:rowOff>10583</xdr:rowOff>
    </xdr:from>
    <xdr:to>
      <xdr:col>14</xdr:col>
      <xdr:colOff>47625</xdr:colOff>
      <xdr:row>51</xdr:row>
      <xdr:rowOff>143933</xdr:rowOff>
    </xdr:to>
    <xdr:sp macro="" textlink="">
      <xdr:nvSpPr>
        <xdr:cNvPr id="25" name="Oval 860">
          <a:extLst>
            <a:ext uri="{FF2B5EF4-FFF2-40B4-BE49-F238E27FC236}">
              <a16:creationId xmlns:a16="http://schemas.microsoft.com/office/drawing/2014/main" id="{4A8A10D2-E479-4A37-AF3E-F3ADFC26C695}"/>
            </a:ext>
          </a:extLst>
        </xdr:cNvPr>
        <xdr:cNvSpPr>
          <a:spLocks noChangeArrowheads="1"/>
        </xdr:cNvSpPr>
      </xdr:nvSpPr>
      <xdr:spPr bwMode="auto">
        <a:xfrm>
          <a:off x="1800225" y="12707408"/>
          <a:ext cx="1428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51</xdr:row>
      <xdr:rowOff>9525</xdr:rowOff>
    </xdr:from>
    <xdr:to>
      <xdr:col>17</xdr:col>
      <xdr:colOff>85725</xdr:colOff>
      <xdr:row>51</xdr:row>
      <xdr:rowOff>142875</xdr:rowOff>
    </xdr:to>
    <xdr:sp macro="" textlink="">
      <xdr:nvSpPr>
        <xdr:cNvPr id="26" name="Oval 861">
          <a:extLst>
            <a:ext uri="{FF2B5EF4-FFF2-40B4-BE49-F238E27FC236}">
              <a16:creationId xmlns:a16="http://schemas.microsoft.com/office/drawing/2014/main" id="{82DAC5C0-A802-44AE-A066-0E0C71DC68A8}"/>
            </a:ext>
          </a:extLst>
        </xdr:cNvPr>
        <xdr:cNvSpPr>
          <a:spLocks noChangeArrowheads="1"/>
        </xdr:cNvSpPr>
      </xdr:nvSpPr>
      <xdr:spPr bwMode="auto">
        <a:xfrm>
          <a:off x="2219325" y="12706350"/>
          <a:ext cx="1428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114300</xdr:colOff>
      <xdr:row>51</xdr:row>
      <xdr:rowOff>9525</xdr:rowOff>
    </xdr:from>
    <xdr:to>
      <xdr:col>20</xdr:col>
      <xdr:colOff>9525</xdr:colOff>
      <xdr:row>51</xdr:row>
      <xdr:rowOff>142875</xdr:rowOff>
    </xdr:to>
    <xdr:sp macro="" textlink="">
      <xdr:nvSpPr>
        <xdr:cNvPr id="27" name="Oval 862">
          <a:extLst>
            <a:ext uri="{FF2B5EF4-FFF2-40B4-BE49-F238E27FC236}">
              <a16:creationId xmlns:a16="http://schemas.microsoft.com/office/drawing/2014/main" id="{5D2D1D41-AE2E-4AB1-A649-C2CAA3DE232E}"/>
            </a:ext>
          </a:extLst>
        </xdr:cNvPr>
        <xdr:cNvSpPr>
          <a:spLocks noChangeArrowheads="1"/>
        </xdr:cNvSpPr>
      </xdr:nvSpPr>
      <xdr:spPr bwMode="auto">
        <a:xfrm>
          <a:off x="2524125" y="12706350"/>
          <a:ext cx="1428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51</xdr:row>
      <xdr:rowOff>9525</xdr:rowOff>
    </xdr:from>
    <xdr:to>
      <xdr:col>9</xdr:col>
      <xdr:colOff>114300</xdr:colOff>
      <xdr:row>51</xdr:row>
      <xdr:rowOff>142875</xdr:rowOff>
    </xdr:to>
    <xdr:sp macro="" textlink="">
      <xdr:nvSpPr>
        <xdr:cNvPr id="28" name="Oval 863">
          <a:extLst>
            <a:ext uri="{FF2B5EF4-FFF2-40B4-BE49-F238E27FC236}">
              <a16:creationId xmlns:a16="http://schemas.microsoft.com/office/drawing/2014/main" id="{CFEB28E3-E1DC-40DB-BC3E-7F67006BC87C}"/>
            </a:ext>
          </a:extLst>
        </xdr:cNvPr>
        <xdr:cNvSpPr>
          <a:spLocks noChangeArrowheads="1"/>
        </xdr:cNvSpPr>
      </xdr:nvSpPr>
      <xdr:spPr bwMode="auto">
        <a:xfrm>
          <a:off x="1247775" y="12706350"/>
          <a:ext cx="133350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51</xdr:row>
      <xdr:rowOff>152400</xdr:rowOff>
    </xdr:from>
    <xdr:to>
      <xdr:col>12</xdr:col>
      <xdr:colOff>28575</xdr:colOff>
      <xdr:row>51</xdr:row>
      <xdr:rowOff>285750</xdr:rowOff>
    </xdr:to>
    <xdr:sp macro="" textlink="">
      <xdr:nvSpPr>
        <xdr:cNvPr id="29" name="Oval 866">
          <a:extLst>
            <a:ext uri="{FF2B5EF4-FFF2-40B4-BE49-F238E27FC236}">
              <a16:creationId xmlns:a16="http://schemas.microsoft.com/office/drawing/2014/main" id="{0968D946-90F1-4078-8F87-3B04571CAC2E}"/>
            </a:ext>
          </a:extLst>
        </xdr:cNvPr>
        <xdr:cNvSpPr>
          <a:spLocks noChangeArrowheads="1"/>
        </xdr:cNvSpPr>
      </xdr:nvSpPr>
      <xdr:spPr bwMode="auto">
        <a:xfrm>
          <a:off x="1524000" y="12849225"/>
          <a:ext cx="1428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47625</xdr:colOff>
      <xdr:row>51</xdr:row>
      <xdr:rowOff>152400</xdr:rowOff>
    </xdr:from>
    <xdr:to>
      <xdr:col>14</xdr:col>
      <xdr:colOff>57150</xdr:colOff>
      <xdr:row>51</xdr:row>
      <xdr:rowOff>285750</xdr:rowOff>
    </xdr:to>
    <xdr:sp macro="" textlink="">
      <xdr:nvSpPr>
        <xdr:cNvPr id="30" name="Oval 867">
          <a:extLst>
            <a:ext uri="{FF2B5EF4-FFF2-40B4-BE49-F238E27FC236}">
              <a16:creationId xmlns:a16="http://schemas.microsoft.com/office/drawing/2014/main" id="{29337E38-AA2A-4A8F-8483-BE6FF5DCED55}"/>
            </a:ext>
          </a:extLst>
        </xdr:cNvPr>
        <xdr:cNvSpPr>
          <a:spLocks noChangeArrowheads="1"/>
        </xdr:cNvSpPr>
      </xdr:nvSpPr>
      <xdr:spPr bwMode="auto">
        <a:xfrm>
          <a:off x="1809750" y="12849225"/>
          <a:ext cx="1428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16</xdr:col>
      <xdr:colOff>76200</xdr:colOff>
      <xdr:row>51</xdr:row>
      <xdr:rowOff>152400</xdr:rowOff>
    </xdr:from>
    <xdr:to>
      <xdr:col>17</xdr:col>
      <xdr:colOff>104775</xdr:colOff>
      <xdr:row>51</xdr:row>
      <xdr:rowOff>285750</xdr:rowOff>
    </xdr:to>
    <xdr:sp macro="" textlink="">
      <xdr:nvSpPr>
        <xdr:cNvPr id="31" name="Oval 868">
          <a:extLst>
            <a:ext uri="{FF2B5EF4-FFF2-40B4-BE49-F238E27FC236}">
              <a16:creationId xmlns:a16="http://schemas.microsoft.com/office/drawing/2014/main" id="{18EC6F56-8CB3-4AAA-9EC0-4B8A96B9D153}"/>
            </a:ext>
          </a:extLst>
        </xdr:cNvPr>
        <xdr:cNvSpPr>
          <a:spLocks noChangeArrowheads="1"/>
        </xdr:cNvSpPr>
      </xdr:nvSpPr>
      <xdr:spPr bwMode="auto">
        <a:xfrm>
          <a:off x="2228850" y="12849225"/>
          <a:ext cx="152400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114300</xdr:colOff>
      <xdr:row>51</xdr:row>
      <xdr:rowOff>152400</xdr:rowOff>
    </xdr:from>
    <xdr:to>
      <xdr:col>20</xdr:col>
      <xdr:colOff>9525</xdr:colOff>
      <xdr:row>51</xdr:row>
      <xdr:rowOff>285750</xdr:rowOff>
    </xdr:to>
    <xdr:sp macro="" textlink="">
      <xdr:nvSpPr>
        <xdr:cNvPr id="32" name="Oval 869">
          <a:extLst>
            <a:ext uri="{FF2B5EF4-FFF2-40B4-BE49-F238E27FC236}">
              <a16:creationId xmlns:a16="http://schemas.microsoft.com/office/drawing/2014/main" id="{B8D1C77A-8A21-4261-86BC-1BBD907293BA}"/>
            </a:ext>
          </a:extLst>
        </xdr:cNvPr>
        <xdr:cNvSpPr>
          <a:spLocks noChangeArrowheads="1"/>
        </xdr:cNvSpPr>
      </xdr:nvSpPr>
      <xdr:spPr bwMode="auto">
        <a:xfrm>
          <a:off x="2524125" y="12849225"/>
          <a:ext cx="1428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19</xdr:col>
      <xdr:colOff>33855</xdr:colOff>
      <xdr:row>13</xdr:row>
      <xdr:rowOff>25398</xdr:rowOff>
    </xdr:from>
    <xdr:to>
      <xdr:col>20</xdr:col>
      <xdr:colOff>108996</xdr:colOff>
      <xdr:row>14</xdr:row>
      <xdr:rowOff>12698</xdr:rowOff>
    </xdr:to>
    <xdr:grpSp>
      <xdr:nvGrpSpPr>
        <xdr:cNvPr id="33" name="Group 1113">
          <a:extLst>
            <a:ext uri="{FF2B5EF4-FFF2-40B4-BE49-F238E27FC236}">
              <a16:creationId xmlns:a16="http://schemas.microsoft.com/office/drawing/2014/main" id="{D81FC98B-461D-462B-9FE4-B46CFB65D2E2}"/>
            </a:ext>
          </a:extLst>
        </xdr:cNvPr>
        <xdr:cNvGrpSpPr>
          <a:grpSpLocks/>
        </xdr:cNvGrpSpPr>
      </xdr:nvGrpSpPr>
      <xdr:grpSpPr bwMode="auto">
        <a:xfrm>
          <a:off x="2567505" y="3311523"/>
          <a:ext cx="198966" cy="234950"/>
          <a:chOff x="290" y="298"/>
          <a:chExt cx="21" cy="25"/>
        </a:xfrm>
      </xdr:grpSpPr>
      <xdr:sp macro="" textlink="">
        <xdr:nvSpPr>
          <xdr:cNvPr id="34" name="テキスト 407">
            <a:extLst>
              <a:ext uri="{FF2B5EF4-FFF2-40B4-BE49-F238E27FC236}">
                <a16:creationId xmlns:a16="http://schemas.microsoft.com/office/drawing/2014/main" id="{FAA010FA-15F7-4A50-AB49-F7E5B6F03F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35" name="Oval 1115">
            <a:extLst>
              <a:ext uri="{FF2B5EF4-FFF2-40B4-BE49-F238E27FC236}">
                <a16:creationId xmlns:a16="http://schemas.microsoft.com/office/drawing/2014/main" id="{A243EAFF-028F-43E0-8EE1-7F5B116BCB2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33855</xdr:colOff>
      <xdr:row>20</xdr:row>
      <xdr:rowOff>33866</xdr:rowOff>
    </xdr:from>
    <xdr:to>
      <xdr:col>20</xdr:col>
      <xdr:colOff>108996</xdr:colOff>
      <xdr:row>21</xdr:row>
      <xdr:rowOff>21166</xdr:rowOff>
    </xdr:to>
    <xdr:grpSp>
      <xdr:nvGrpSpPr>
        <xdr:cNvPr id="36" name="Group 1113">
          <a:extLst>
            <a:ext uri="{FF2B5EF4-FFF2-40B4-BE49-F238E27FC236}">
              <a16:creationId xmlns:a16="http://schemas.microsoft.com/office/drawing/2014/main" id="{514B6E87-802C-4B83-9166-C0D52E28367E}"/>
            </a:ext>
          </a:extLst>
        </xdr:cNvPr>
        <xdr:cNvGrpSpPr>
          <a:grpSpLocks/>
        </xdr:cNvGrpSpPr>
      </xdr:nvGrpSpPr>
      <xdr:grpSpPr bwMode="auto">
        <a:xfrm>
          <a:off x="2567505" y="5053541"/>
          <a:ext cx="198966" cy="234950"/>
          <a:chOff x="290" y="298"/>
          <a:chExt cx="21" cy="25"/>
        </a:xfrm>
      </xdr:grpSpPr>
      <xdr:sp macro="" textlink="">
        <xdr:nvSpPr>
          <xdr:cNvPr id="37" name="テキスト 407">
            <a:extLst>
              <a:ext uri="{FF2B5EF4-FFF2-40B4-BE49-F238E27FC236}">
                <a16:creationId xmlns:a16="http://schemas.microsoft.com/office/drawing/2014/main" id="{4B0460E6-7E30-40EC-B265-5A10E88AAE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38" name="Oval 1115">
            <a:extLst>
              <a:ext uri="{FF2B5EF4-FFF2-40B4-BE49-F238E27FC236}">
                <a16:creationId xmlns:a16="http://schemas.microsoft.com/office/drawing/2014/main" id="{D48759FA-A62C-4C60-B234-DAD58E25E9C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33855</xdr:colOff>
      <xdr:row>25</xdr:row>
      <xdr:rowOff>33866</xdr:rowOff>
    </xdr:from>
    <xdr:to>
      <xdr:col>20</xdr:col>
      <xdr:colOff>108996</xdr:colOff>
      <xdr:row>26</xdr:row>
      <xdr:rowOff>21166</xdr:rowOff>
    </xdr:to>
    <xdr:grpSp>
      <xdr:nvGrpSpPr>
        <xdr:cNvPr id="39" name="Group 1113">
          <a:extLst>
            <a:ext uri="{FF2B5EF4-FFF2-40B4-BE49-F238E27FC236}">
              <a16:creationId xmlns:a16="http://schemas.microsoft.com/office/drawing/2014/main" id="{EDB6DE95-1BA4-4008-A755-179D9BCF7F9A}"/>
            </a:ext>
          </a:extLst>
        </xdr:cNvPr>
        <xdr:cNvGrpSpPr>
          <a:grpSpLocks/>
        </xdr:cNvGrpSpPr>
      </xdr:nvGrpSpPr>
      <xdr:grpSpPr bwMode="auto">
        <a:xfrm>
          <a:off x="2567505" y="6291791"/>
          <a:ext cx="198966" cy="234950"/>
          <a:chOff x="290" y="298"/>
          <a:chExt cx="21" cy="25"/>
        </a:xfrm>
      </xdr:grpSpPr>
      <xdr:sp macro="" textlink="">
        <xdr:nvSpPr>
          <xdr:cNvPr id="40" name="テキスト 407">
            <a:extLst>
              <a:ext uri="{FF2B5EF4-FFF2-40B4-BE49-F238E27FC236}">
                <a16:creationId xmlns:a16="http://schemas.microsoft.com/office/drawing/2014/main" id="{3483DD9B-B853-4A01-BD94-FF270F4420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41" name="Oval 1115">
            <a:extLst>
              <a:ext uri="{FF2B5EF4-FFF2-40B4-BE49-F238E27FC236}">
                <a16:creationId xmlns:a16="http://schemas.microsoft.com/office/drawing/2014/main" id="{1612E882-CF20-450E-838B-CEE090E9429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33855</xdr:colOff>
      <xdr:row>38</xdr:row>
      <xdr:rowOff>25399</xdr:rowOff>
    </xdr:from>
    <xdr:to>
      <xdr:col>20</xdr:col>
      <xdr:colOff>108996</xdr:colOff>
      <xdr:row>39</xdr:row>
      <xdr:rowOff>12699</xdr:rowOff>
    </xdr:to>
    <xdr:grpSp>
      <xdr:nvGrpSpPr>
        <xdr:cNvPr id="42" name="Group 1113">
          <a:extLst>
            <a:ext uri="{FF2B5EF4-FFF2-40B4-BE49-F238E27FC236}">
              <a16:creationId xmlns:a16="http://schemas.microsoft.com/office/drawing/2014/main" id="{1E8ACF95-97A8-4791-BEB1-0B0C3C1822A4}"/>
            </a:ext>
          </a:extLst>
        </xdr:cNvPr>
        <xdr:cNvGrpSpPr>
          <a:grpSpLocks/>
        </xdr:cNvGrpSpPr>
      </xdr:nvGrpSpPr>
      <xdr:grpSpPr bwMode="auto">
        <a:xfrm>
          <a:off x="2567505" y="9502774"/>
          <a:ext cx="198966" cy="234950"/>
          <a:chOff x="290" y="298"/>
          <a:chExt cx="21" cy="25"/>
        </a:xfrm>
      </xdr:grpSpPr>
      <xdr:sp macro="" textlink="">
        <xdr:nvSpPr>
          <xdr:cNvPr id="43" name="テキスト 407">
            <a:extLst>
              <a:ext uri="{FF2B5EF4-FFF2-40B4-BE49-F238E27FC236}">
                <a16:creationId xmlns:a16="http://schemas.microsoft.com/office/drawing/2014/main" id="{B079EDD3-BCF1-4019-A299-73C244653B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44" name="Oval 1115">
            <a:extLst>
              <a:ext uri="{FF2B5EF4-FFF2-40B4-BE49-F238E27FC236}">
                <a16:creationId xmlns:a16="http://schemas.microsoft.com/office/drawing/2014/main" id="{B16F02A4-C834-42BB-9016-901FB96FA55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33855</xdr:colOff>
      <xdr:row>44</xdr:row>
      <xdr:rowOff>25388</xdr:rowOff>
    </xdr:from>
    <xdr:to>
      <xdr:col>20</xdr:col>
      <xdr:colOff>108996</xdr:colOff>
      <xdr:row>45</xdr:row>
      <xdr:rowOff>12688</xdr:rowOff>
    </xdr:to>
    <xdr:grpSp>
      <xdr:nvGrpSpPr>
        <xdr:cNvPr id="45" name="Group 1113">
          <a:extLst>
            <a:ext uri="{FF2B5EF4-FFF2-40B4-BE49-F238E27FC236}">
              <a16:creationId xmlns:a16="http://schemas.microsoft.com/office/drawing/2014/main" id="{79305F11-4719-4DC2-BF71-2D704CCC5F9A}"/>
            </a:ext>
          </a:extLst>
        </xdr:cNvPr>
        <xdr:cNvGrpSpPr>
          <a:grpSpLocks/>
        </xdr:cNvGrpSpPr>
      </xdr:nvGrpSpPr>
      <xdr:grpSpPr bwMode="auto">
        <a:xfrm>
          <a:off x="2567505" y="10988663"/>
          <a:ext cx="198966" cy="234950"/>
          <a:chOff x="290" y="298"/>
          <a:chExt cx="21" cy="25"/>
        </a:xfrm>
      </xdr:grpSpPr>
      <xdr:sp macro="" textlink="">
        <xdr:nvSpPr>
          <xdr:cNvPr id="46" name="テキスト 407">
            <a:extLst>
              <a:ext uri="{FF2B5EF4-FFF2-40B4-BE49-F238E27FC236}">
                <a16:creationId xmlns:a16="http://schemas.microsoft.com/office/drawing/2014/main" id="{A6BF2153-712D-4D3C-81D8-2AC3C6BF60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47" name="Oval 1115">
            <a:extLst>
              <a:ext uri="{FF2B5EF4-FFF2-40B4-BE49-F238E27FC236}">
                <a16:creationId xmlns:a16="http://schemas.microsoft.com/office/drawing/2014/main" id="{0EF5D630-2EE6-4597-8F6F-AA9ABBDF738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33855</xdr:colOff>
      <xdr:row>43</xdr:row>
      <xdr:rowOff>25390</xdr:rowOff>
    </xdr:from>
    <xdr:to>
      <xdr:col>20</xdr:col>
      <xdr:colOff>108996</xdr:colOff>
      <xdr:row>44</xdr:row>
      <xdr:rowOff>12690</xdr:rowOff>
    </xdr:to>
    <xdr:grpSp>
      <xdr:nvGrpSpPr>
        <xdr:cNvPr id="48" name="Group 1113">
          <a:extLst>
            <a:ext uri="{FF2B5EF4-FFF2-40B4-BE49-F238E27FC236}">
              <a16:creationId xmlns:a16="http://schemas.microsoft.com/office/drawing/2014/main" id="{64BA6288-9396-467F-BD77-B88403570F33}"/>
            </a:ext>
          </a:extLst>
        </xdr:cNvPr>
        <xdr:cNvGrpSpPr>
          <a:grpSpLocks/>
        </xdr:cNvGrpSpPr>
      </xdr:nvGrpSpPr>
      <xdr:grpSpPr bwMode="auto">
        <a:xfrm>
          <a:off x="2567505" y="10741015"/>
          <a:ext cx="198966" cy="234950"/>
          <a:chOff x="290" y="298"/>
          <a:chExt cx="21" cy="25"/>
        </a:xfrm>
      </xdr:grpSpPr>
      <xdr:sp macro="" textlink="">
        <xdr:nvSpPr>
          <xdr:cNvPr id="49" name="テキスト 407">
            <a:extLst>
              <a:ext uri="{FF2B5EF4-FFF2-40B4-BE49-F238E27FC236}">
                <a16:creationId xmlns:a16="http://schemas.microsoft.com/office/drawing/2014/main" id="{F20F88BD-541C-46E7-9B12-94F2A14DE8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50" name="Oval 1115">
            <a:extLst>
              <a:ext uri="{FF2B5EF4-FFF2-40B4-BE49-F238E27FC236}">
                <a16:creationId xmlns:a16="http://schemas.microsoft.com/office/drawing/2014/main" id="{830DF2D5-20C1-4AA6-A235-05EBDB84A48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33855</xdr:colOff>
      <xdr:row>45</xdr:row>
      <xdr:rowOff>33856</xdr:rowOff>
    </xdr:from>
    <xdr:to>
      <xdr:col>20</xdr:col>
      <xdr:colOff>108996</xdr:colOff>
      <xdr:row>46</xdr:row>
      <xdr:rowOff>21156</xdr:rowOff>
    </xdr:to>
    <xdr:grpSp>
      <xdr:nvGrpSpPr>
        <xdr:cNvPr id="51" name="Group 1113">
          <a:extLst>
            <a:ext uri="{FF2B5EF4-FFF2-40B4-BE49-F238E27FC236}">
              <a16:creationId xmlns:a16="http://schemas.microsoft.com/office/drawing/2014/main" id="{1CE556AF-2EB5-4110-977D-424DB9BE2FD5}"/>
            </a:ext>
          </a:extLst>
        </xdr:cNvPr>
        <xdr:cNvGrpSpPr>
          <a:grpSpLocks/>
        </xdr:cNvGrpSpPr>
      </xdr:nvGrpSpPr>
      <xdr:grpSpPr bwMode="auto">
        <a:xfrm>
          <a:off x="2567505" y="11244781"/>
          <a:ext cx="198966" cy="234950"/>
          <a:chOff x="290" y="298"/>
          <a:chExt cx="21" cy="25"/>
        </a:xfrm>
      </xdr:grpSpPr>
      <xdr:sp macro="" textlink="">
        <xdr:nvSpPr>
          <xdr:cNvPr id="52" name="テキスト 407">
            <a:extLst>
              <a:ext uri="{FF2B5EF4-FFF2-40B4-BE49-F238E27FC236}">
                <a16:creationId xmlns:a16="http://schemas.microsoft.com/office/drawing/2014/main" id="{5D5BCEDF-B213-4990-8E5E-F1F6A5040F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53" name="Oval 1115">
            <a:extLst>
              <a:ext uri="{FF2B5EF4-FFF2-40B4-BE49-F238E27FC236}">
                <a16:creationId xmlns:a16="http://schemas.microsoft.com/office/drawing/2014/main" id="{00A71F7A-FBEF-46E8-BCA4-0B7AC1B6945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33855</xdr:colOff>
      <xdr:row>29</xdr:row>
      <xdr:rowOff>25409</xdr:rowOff>
    </xdr:from>
    <xdr:to>
      <xdr:col>20</xdr:col>
      <xdr:colOff>108996</xdr:colOff>
      <xdr:row>30</xdr:row>
      <xdr:rowOff>12709</xdr:rowOff>
    </xdr:to>
    <xdr:grpSp>
      <xdr:nvGrpSpPr>
        <xdr:cNvPr id="54" name="Group 1113">
          <a:extLst>
            <a:ext uri="{FF2B5EF4-FFF2-40B4-BE49-F238E27FC236}">
              <a16:creationId xmlns:a16="http://schemas.microsoft.com/office/drawing/2014/main" id="{AE110CAD-9C4F-4E60-9EF2-97B212206316}"/>
            </a:ext>
          </a:extLst>
        </xdr:cNvPr>
        <xdr:cNvGrpSpPr>
          <a:grpSpLocks/>
        </xdr:cNvGrpSpPr>
      </xdr:nvGrpSpPr>
      <xdr:grpSpPr bwMode="auto">
        <a:xfrm>
          <a:off x="2567505" y="7273934"/>
          <a:ext cx="198966" cy="234950"/>
          <a:chOff x="290" y="298"/>
          <a:chExt cx="21" cy="25"/>
        </a:xfrm>
      </xdr:grpSpPr>
      <xdr:sp macro="" textlink="">
        <xdr:nvSpPr>
          <xdr:cNvPr id="55" name="テキスト 407">
            <a:extLst>
              <a:ext uri="{FF2B5EF4-FFF2-40B4-BE49-F238E27FC236}">
                <a16:creationId xmlns:a16="http://schemas.microsoft.com/office/drawing/2014/main" id="{A84561A6-9F79-472A-BAC5-637EDA684A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56" name="Oval 1115">
            <a:extLst>
              <a:ext uri="{FF2B5EF4-FFF2-40B4-BE49-F238E27FC236}">
                <a16:creationId xmlns:a16="http://schemas.microsoft.com/office/drawing/2014/main" id="{001AF532-CEA0-4EEF-B4BB-72A2CBF961B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33855</xdr:colOff>
      <xdr:row>46</xdr:row>
      <xdr:rowOff>25389</xdr:rowOff>
    </xdr:from>
    <xdr:to>
      <xdr:col>20</xdr:col>
      <xdr:colOff>108996</xdr:colOff>
      <xdr:row>47</xdr:row>
      <xdr:rowOff>12689</xdr:rowOff>
    </xdr:to>
    <xdr:grpSp>
      <xdr:nvGrpSpPr>
        <xdr:cNvPr id="57" name="Group 1113">
          <a:extLst>
            <a:ext uri="{FF2B5EF4-FFF2-40B4-BE49-F238E27FC236}">
              <a16:creationId xmlns:a16="http://schemas.microsoft.com/office/drawing/2014/main" id="{DB46DD78-849C-4A1D-9402-50009ADD85F8}"/>
            </a:ext>
          </a:extLst>
        </xdr:cNvPr>
        <xdr:cNvGrpSpPr>
          <a:grpSpLocks/>
        </xdr:cNvGrpSpPr>
      </xdr:nvGrpSpPr>
      <xdr:grpSpPr bwMode="auto">
        <a:xfrm>
          <a:off x="2567505" y="11483964"/>
          <a:ext cx="198966" cy="234950"/>
          <a:chOff x="290" y="298"/>
          <a:chExt cx="21" cy="25"/>
        </a:xfrm>
      </xdr:grpSpPr>
      <xdr:sp macro="" textlink="">
        <xdr:nvSpPr>
          <xdr:cNvPr id="58" name="テキスト 407">
            <a:extLst>
              <a:ext uri="{FF2B5EF4-FFF2-40B4-BE49-F238E27FC236}">
                <a16:creationId xmlns:a16="http://schemas.microsoft.com/office/drawing/2014/main" id="{5B7657EB-0923-47B5-BC68-9BECD0EAA4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59" name="Oval 1115">
            <a:extLst>
              <a:ext uri="{FF2B5EF4-FFF2-40B4-BE49-F238E27FC236}">
                <a16:creationId xmlns:a16="http://schemas.microsoft.com/office/drawing/2014/main" id="{F997E364-C602-41BC-8C6C-FFDB49B6EB6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33855</xdr:colOff>
      <xdr:row>47</xdr:row>
      <xdr:rowOff>33856</xdr:rowOff>
    </xdr:from>
    <xdr:to>
      <xdr:col>20</xdr:col>
      <xdr:colOff>108996</xdr:colOff>
      <xdr:row>48</xdr:row>
      <xdr:rowOff>21156</xdr:rowOff>
    </xdr:to>
    <xdr:grpSp>
      <xdr:nvGrpSpPr>
        <xdr:cNvPr id="60" name="Group 1113">
          <a:extLst>
            <a:ext uri="{FF2B5EF4-FFF2-40B4-BE49-F238E27FC236}">
              <a16:creationId xmlns:a16="http://schemas.microsoft.com/office/drawing/2014/main" id="{8C462AE8-21B0-42C4-8775-4E63095AD500}"/>
            </a:ext>
          </a:extLst>
        </xdr:cNvPr>
        <xdr:cNvGrpSpPr>
          <a:grpSpLocks/>
        </xdr:cNvGrpSpPr>
      </xdr:nvGrpSpPr>
      <xdr:grpSpPr bwMode="auto">
        <a:xfrm>
          <a:off x="2567505" y="11740081"/>
          <a:ext cx="198966" cy="234950"/>
          <a:chOff x="290" y="298"/>
          <a:chExt cx="21" cy="25"/>
        </a:xfrm>
      </xdr:grpSpPr>
      <xdr:sp macro="" textlink="">
        <xdr:nvSpPr>
          <xdr:cNvPr id="61" name="テキスト 407">
            <a:extLst>
              <a:ext uri="{FF2B5EF4-FFF2-40B4-BE49-F238E27FC236}">
                <a16:creationId xmlns:a16="http://schemas.microsoft.com/office/drawing/2014/main" id="{A07D41FD-C777-4014-8A3E-AFE7F16BFC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Ｋ</a:t>
            </a:r>
          </a:p>
        </xdr:txBody>
      </xdr:sp>
      <xdr:sp macro="" textlink="">
        <xdr:nvSpPr>
          <xdr:cNvPr id="62" name="Oval 1115">
            <a:extLst>
              <a:ext uri="{FF2B5EF4-FFF2-40B4-BE49-F238E27FC236}">
                <a16:creationId xmlns:a16="http://schemas.microsoft.com/office/drawing/2014/main" id="{13C0F836-188B-4969-AB59-A322C8B50AC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33855</xdr:colOff>
      <xdr:row>48</xdr:row>
      <xdr:rowOff>42323</xdr:rowOff>
    </xdr:from>
    <xdr:to>
      <xdr:col>20</xdr:col>
      <xdr:colOff>108996</xdr:colOff>
      <xdr:row>49</xdr:row>
      <xdr:rowOff>29623</xdr:rowOff>
    </xdr:to>
    <xdr:grpSp>
      <xdr:nvGrpSpPr>
        <xdr:cNvPr id="63" name="Group 1113">
          <a:extLst>
            <a:ext uri="{FF2B5EF4-FFF2-40B4-BE49-F238E27FC236}">
              <a16:creationId xmlns:a16="http://schemas.microsoft.com/office/drawing/2014/main" id="{5A2A55BC-237D-4246-990C-C29A7BFB3EC3}"/>
            </a:ext>
          </a:extLst>
        </xdr:cNvPr>
        <xdr:cNvGrpSpPr>
          <a:grpSpLocks/>
        </xdr:cNvGrpSpPr>
      </xdr:nvGrpSpPr>
      <xdr:grpSpPr bwMode="auto">
        <a:xfrm>
          <a:off x="2567505" y="11996198"/>
          <a:ext cx="198966" cy="234950"/>
          <a:chOff x="290" y="298"/>
          <a:chExt cx="21" cy="25"/>
        </a:xfrm>
      </xdr:grpSpPr>
      <xdr:sp macro="" textlink="">
        <xdr:nvSpPr>
          <xdr:cNvPr id="64" name="テキスト 407">
            <a:extLst>
              <a:ext uri="{FF2B5EF4-FFF2-40B4-BE49-F238E27FC236}">
                <a16:creationId xmlns:a16="http://schemas.microsoft.com/office/drawing/2014/main" id="{0BB61D93-A254-49F1-9133-16D60A4F13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Ｌ</a:t>
            </a:r>
          </a:p>
        </xdr:txBody>
      </xdr:sp>
      <xdr:sp macro="" textlink="">
        <xdr:nvSpPr>
          <xdr:cNvPr id="65" name="Oval 1115">
            <a:extLst>
              <a:ext uri="{FF2B5EF4-FFF2-40B4-BE49-F238E27FC236}">
                <a16:creationId xmlns:a16="http://schemas.microsoft.com/office/drawing/2014/main" id="{9157B3C5-9210-4A6E-B2D7-273E0186739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33855</xdr:colOff>
      <xdr:row>49</xdr:row>
      <xdr:rowOff>25390</xdr:rowOff>
    </xdr:from>
    <xdr:to>
      <xdr:col>20</xdr:col>
      <xdr:colOff>108996</xdr:colOff>
      <xdr:row>50</xdr:row>
      <xdr:rowOff>12690</xdr:rowOff>
    </xdr:to>
    <xdr:grpSp>
      <xdr:nvGrpSpPr>
        <xdr:cNvPr id="66" name="Group 1113">
          <a:extLst>
            <a:ext uri="{FF2B5EF4-FFF2-40B4-BE49-F238E27FC236}">
              <a16:creationId xmlns:a16="http://schemas.microsoft.com/office/drawing/2014/main" id="{FF35FE99-39E4-4DB2-A9FE-A79D03760A30}"/>
            </a:ext>
          </a:extLst>
        </xdr:cNvPr>
        <xdr:cNvGrpSpPr>
          <a:grpSpLocks/>
        </xdr:cNvGrpSpPr>
      </xdr:nvGrpSpPr>
      <xdr:grpSpPr bwMode="auto">
        <a:xfrm>
          <a:off x="2567505" y="12226915"/>
          <a:ext cx="198966" cy="234950"/>
          <a:chOff x="290" y="298"/>
          <a:chExt cx="21" cy="25"/>
        </a:xfrm>
      </xdr:grpSpPr>
      <xdr:sp macro="" textlink="">
        <xdr:nvSpPr>
          <xdr:cNvPr id="67" name="テキスト 407">
            <a:extLst>
              <a:ext uri="{FF2B5EF4-FFF2-40B4-BE49-F238E27FC236}">
                <a16:creationId xmlns:a16="http://schemas.microsoft.com/office/drawing/2014/main" id="{9DA9DC5D-8E0B-48E6-A681-92CB42C8E0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Ｍ</a:t>
            </a:r>
          </a:p>
        </xdr:txBody>
      </xdr:sp>
      <xdr:sp macro="" textlink="">
        <xdr:nvSpPr>
          <xdr:cNvPr id="68" name="Oval 1115">
            <a:extLst>
              <a:ext uri="{FF2B5EF4-FFF2-40B4-BE49-F238E27FC236}">
                <a16:creationId xmlns:a16="http://schemas.microsoft.com/office/drawing/2014/main" id="{40E37CF6-6025-4311-A292-6AD20BE40F9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33855</xdr:colOff>
      <xdr:row>50</xdr:row>
      <xdr:rowOff>33866</xdr:rowOff>
    </xdr:from>
    <xdr:to>
      <xdr:col>20</xdr:col>
      <xdr:colOff>108996</xdr:colOff>
      <xdr:row>51</xdr:row>
      <xdr:rowOff>21166</xdr:rowOff>
    </xdr:to>
    <xdr:grpSp>
      <xdr:nvGrpSpPr>
        <xdr:cNvPr id="69" name="Group 1113">
          <a:extLst>
            <a:ext uri="{FF2B5EF4-FFF2-40B4-BE49-F238E27FC236}">
              <a16:creationId xmlns:a16="http://schemas.microsoft.com/office/drawing/2014/main" id="{CE08ECAE-7993-4400-AF29-01CA2AAFDA6C}"/>
            </a:ext>
          </a:extLst>
        </xdr:cNvPr>
        <xdr:cNvGrpSpPr>
          <a:grpSpLocks/>
        </xdr:cNvGrpSpPr>
      </xdr:nvGrpSpPr>
      <xdr:grpSpPr bwMode="auto">
        <a:xfrm>
          <a:off x="2567505" y="12483041"/>
          <a:ext cx="198966" cy="234950"/>
          <a:chOff x="290" y="298"/>
          <a:chExt cx="21" cy="25"/>
        </a:xfrm>
      </xdr:grpSpPr>
      <xdr:sp macro="" textlink="">
        <xdr:nvSpPr>
          <xdr:cNvPr id="70" name="テキスト 407">
            <a:extLst>
              <a:ext uri="{FF2B5EF4-FFF2-40B4-BE49-F238E27FC236}">
                <a16:creationId xmlns:a16="http://schemas.microsoft.com/office/drawing/2014/main" id="{6A51E96C-C0C8-43FB-86A6-835356F329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Ｎ</a:t>
            </a:r>
          </a:p>
        </xdr:txBody>
      </xdr:sp>
      <xdr:sp macro="" textlink="">
        <xdr:nvSpPr>
          <xdr:cNvPr id="71" name="Oval 1115">
            <a:extLst>
              <a:ext uri="{FF2B5EF4-FFF2-40B4-BE49-F238E27FC236}">
                <a16:creationId xmlns:a16="http://schemas.microsoft.com/office/drawing/2014/main" id="{E801C2A2-5E3D-4D43-88DF-73D2B3C45AC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93135</xdr:colOff>
      <xdr:row>44</xdr:row>
      <xdr:rowOff>25401</xdr:rowOff>
    </xdr:from>
    <xdr:to>
      <xdr:col>18</xdr:col>
      <xdr:colOff>58183</xdr:colOff>
      <xdr:row>45</xdr:row>
      <xdr:rowOff>12701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9B12F17E-2DCE-428D-A989-06B71F57B233}"/>
            </a:ext>
          </a:extLst>
        </xdr:cNvPr>
        <xdr:cNvGrpSpPr/>
      </xdr:nvGrpSpPr>
      <xdr:grpSpPr>
        <a:xfrm>
          <a:off x="1988610" y="10988676"/>
          <a:ext cx="479398" cy="234950"/>
          <a:chOff x="5689602" y="8092949"/>
          <a:chExt cx="456115" cy="241300"/>
        </a:xfrm>
      </xdr:grpSpPr>
      <xdr:sp macro="" textlink="">
        <xdr:nvSpPr>
          <xdr:cNvPr id="73" name="Text Box 802">
            <a:extLst>
              <a:ext uri="{FF2B5EF4-FFF2-40B4-BE49-F238E27FC236}">
                <a16:creationId xmlns:a16="http://schemas.microsoft.com/office/drawing/2014/main" id="{11231A5D-E0EB-4304-8960-379AEEE7AB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74" name="Group 1113">
            <a:extLst>
              <a:ext uri="{FF2B5EF4-FFF2-40B4-BE49-F238E27FC236}">
                <a16:creationId xmlns:a16="http://schemas.microsoft.com/office/drawing/2014/main" id="{4D5CED75-7906-4F1E-93A8-B7C3A69A997E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78" name="テキスト 407">
              <a:extLst>
                <a:ext uri="{FF2B5EF4-FFF2-40B4-BE49-F238E27FC236}">
                  <a16:creationId xmlns:a16="http://schemas.microsoft.com/office/drawing/2014/main" id="{78CAB378-61A6-49BA-BAC1-73B131B5833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79" name="Oval 1115">
              <a:extLst>
                <a:ext uri="{FF2B5EF4-FFF2-40B4-BE49-F238E27FC236}">
                  <a16:creationId xmlns:a16="http://schemas.microsoft.com/office/drawing/2014/main" id="{215011BB-C9DA-46BC-891D-6B3E9DF081E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75" name="Group 1113">
            <a:extLst>
              <a:ext uri="{FF2B5EF4-FFF2-40B4-BE49-F238E27FC236}">
                <a16:creationId xmlns:a16="http://schemas.microsoft.com/office/drawing/2014/main" id="{3821F7A5-A599-4D71-8780-E66D40517A95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76" name="テキスト 407">
              <a:extLst>
                <a:ext uri="{FF2B5EF4-FFF2-40B4-BE49-F238E27FC236}">
                  <a16:creationId xmlns:a16="http://schemas.microsoft.com/office/drawing/2014/main" id="{40B83CCC-5402-4324-8992-347FEA3C92F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77" name="Oval 1115">
              <a:extLst>
                <a:ext uri="{FF2B5EF4-FFF2-40B4-BE49-F238E27FC236}">
                  <a16:creationId xmlns:a16="http://schemas.microsoft.com/office/drawing/2014/main" id="{5DFF8834-8087-4586-A1B1-AFE07AAFF58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14</xdr:col>
      <xdr:colOff>93135</xdr:colOff>
      <xdr:row>47</xdr:row>
      <xdr:rowOff>33876</xdr:rowOff>
    </xdr:from>
    <xdr:to>
      <xdr:col>18</xdr:col>
      <xdr:colOff>58183</xdr:colOff>
      <xdr:row>48</xdr:row>
      <xdr:rowOff>21176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D3D16EFE-157D-4865-924F-C475377AD06F}"/>
            </a:ext>
          </a:extLst>
        </xdr:cNvPr>
        <xdr:cNvGrpSpPr/>
      </xdr:nvGrpSpPr>
      <xdr:grpSpPr>
        <a:xfrm>
          <a:off x="1988610" y="11740101"/>
          <a:ext cx="479398" cy="234950"/>
          <a:chOff x="5689602" y="8092949"/>
          <a:chExt cx="456115" cy="241300"/>
        </a:xfrm>
      </xdr:grpSpPr>
      <xdr:sp macro="" textlink="">
        <xdr:nvSpPr>
          <xdr:cNvPr id="81" name="Text Box 802">
            <a:extLst>
              <a:ext uri="{FF2B5EF4-FFF2-40B4-BE49-F238E27FC236}">
                <a16:creationId xmlns:a16="http://schemas.microsoft.com/office/drawing/2014/main" id="{86A13A5E-570B-4F4B-A0B3-48D001BD04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82" name="Group 1113">
            <a:extLst>
              <a:ext uri="{FF2B5EF4-FFF2-40B4-BE49-F238E27FC236}">
                <a16:creationId xmlns:a16="http://schemas.microsoft.com/office/drawing/2014/main" id="{5D1BB4E8-8152-49C6-B95E-865794BF1F79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86" name="テキスト 407">
              <a:extLst>
                <a:ext uri="{FF2B5EF4-FFF2-40B4-BE49-F238E27FC236}">
                  <a16:creationId xmlns:a16="http://schemas.microsoft.com/office/drawing/2014/main" id="{87546968-6F05-48A5-B6E4-063EA61142A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87" name="Oval 1115">
              <a:extLst>
                <a:ext uri="{FF2B5EF4-FFF2-40B4-BE49-F238E27FC236}">
                  <a16:creationId xmlns:a16="http://schemas.microsoft.com/office/drawing/2014/main" id="{B6805DB7-4A35-4BF8-8FFA-7AAE329292D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83" name="Group 1113">
            <a:extLst>
              <a:ext uri="{FF2B5EF4-FFF2-40B4-BE49-F238E27FC236}">
                <a16:creationId xmlns:a16="http://schemas.microsoft.com/office/drawing/2014/main" id="{95E4BAA9-D4CC-4CAC-BA12-1A692C0464E3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84" name="テキスト 407">
              <a:extLst>
                <a:ext uri="{FF2B5EF4-FFF2-40B4-BE49-F238E27FC236}">
                  <a16:creationId xmlns:a16="http://schemas.microsoft.com/office/drawing/2014/main" id="{AFFF2175-2C90-4056-9548-2708D4B3A0B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85" name="Oval 1115">
              <a:extLst>
                <a:ext uri="{FF2B5EF4-FFF2-40B4-BE49-F238E27FC236}">
                  <a16:creationId xmlns:a16="http://schemas.microsoft.com/office/drawing/2014/main" id="{B243A7DF-A402-4933-ABB2-67D4ABC1249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14</xdr:col>
      <xdr:colOff>93135</xdr:colOff>
      <xdr:row>48</xdr:row>
      <xdr:rowOff>42349</xdr:rowOff>
    </xdr:from>
    <xdr:to>
      <xdr:col>18</xdr:col>
      <xdr:colOff>58183</xdr:colOff>
      <xdr:row>49</xdr:row>
      <xdr:rowOff>29649</xdr:rowOff>
    </xdr:to>
    <xdr:grpSp>
      <xdr:nvGrpSpPr>
        <xdr:cNvPr id="88" name="グループ化 87">
          <a:extLst>
            <a:ext uri="{FF2B5EF4-FFF2-40B4-BE49-F238E27FC236}">
              <a16:creationId xmlns:a16="http://schemas.microsoft.com/office/drawing/2014/main" id="{A20B2482-1324-4476-A68D-4293175899A3}"/>
            </a:ext>
          </a:extLst>
        </xdr:cNvPr>
        <xdr:cNvGrpSpPr/>
      </xdr:nvGrpSpPr>
      <xdr:grpSpPr>
        <a:xfrm>
          <a:off x="1988610" y="11996224"/>
          <a:ext cx="479398" cy="234950"/>
          <a:chOff x="5689602" y="8092949"/>
          <a:chExt cx="456115" cy="241300"/>
        </a:xfrm>
      </xdr:grpSpPr>
      <xdr:sp macro="" textlink="">
        <xdr:nvSpPr>
          <xdr:cNvPr id="89" name="Text Box 802">
            <a:extLst>
              <a:ext uri="{FF2B5EF4-FFF2-40B4-BE49-F238E27FC236}">
                <a16:creationId xmlns:a16="http://schemas.microsoft.com/office/drawing/2014/main" id="{C4462760-3C52-4158-9CE6-E3CC426E48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90" name="Group 1113">
            <a:extLst>
              <a:ext uri="{FF2B5EF4-FFF2-40B4-BE49-F238E27FC236}">
                <a16:creationId xmlns:a16="http://schemas.microsoft.com/office/drawing/2014/main" id="{6E40EDE5-73CD-43BB-834E-BBB4A47048F4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94" name="テキスト 407">
              <a:extLst>
                <a:ext uri="{FF2B5EF4-FFF2-40B4-BE49-F238E27FC236}">
                  <a16:creationId xmlns:a16="http://schemas.microsoft.com/office/drawing/2014/main" id="{3C5183E6-D67B-45BD-BB87-22669BE51EB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95" name="Oval 1115">
              <a:extLst>
                <a:ext uri="{FF2B5EF4-FFF2-40B4-BE49-F238E27FC236}">
                  <a16:creationId xmlns:a16="http://schemas.microsoft.com/office/drawing/2014/main" id="{139AC7B7-1D94-41BE-8766-C1D72A931E9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91" name="Group 1113">
            <a:extLst>
              <a:ext uri="{FF2B5EF4-FFF2-40B4-BE49-F238E27FC236}">
                <a16:creationId xmlns:a16="http://schemas.microsoft.com/office/drawing/2014/main" id="{5C87C129-D685-4CBC-A064-F4D7ED830451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92" name="テキスト 407">
              <a:extLst>
                <a:ext uri="{FF2B5EF4-FFF2-40B4-BE49-F238E27FC236}">
                  <a16:creationId xmlns:a16="http://schemas.microsoft.com/office/drawing/2014/main" id="{3EFE5C9D-8532-4CDD-A2E8-1D8A79BCDFB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93" name="Oval 1115">
              <a:extLst>
                <a:ext uri="{FF2B5EF4-FFF2-40B4-BE49-F238E27FC236}">
                  <a16:creationId xmlns:a16="http://schemas.microsoft.com/office/drawing/2014/main" id="{2286D24A-2BCC-4EFA-A994-D8FCAA2C9B9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28575</xdr:rowOff>
    </xdr:from>
    <xdr:to>
      <xdr:col>3</xdr:col>
      <xdr:colOff>0</xdr:colOff>
      <xdr:row>18</xdr:row>
      <xdr:rowOff>285750</xdr:rowOff>
    </xdr:to>
    <xdr:sp macro="" textlink="">
      <xdr:nvSpPr>
        <xdr:cNvPr id="2" name="テキスト 91">
          <a:extLst>
            <a:ext uri="{FF2B5EF4-FFF2-40B4-BE49-F238E27FC236}">
              <a16:creationId xmlns:a16="http://schemas.microsoft.com/office/drawing/2014/main" id="{23B16E13-55CA-4B88-987D-06035032479B}"/>
            </a:ext>
          </a:extLst>
        </xdr:cNvPr>
        <xdr:cNvSpPr txBox="1">
          <a:spLocks noChangeArrowheads="1"/>
        </xdr:cNvSpPr>
      </xdr:nvSpPr>
      <xdr:spPr bwMode="auto">
        <a:xfrm>
          <a:off x="371475" y="484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普通会計からのもの</a:t>
          </a:r>
        </a:p>
      </xdr:txBody>
    </xdr:sp>
    <xdr:clientData/>
  </xdr:twoCellAnchor>
  <xdr:twoCellAnchor editAs="oneCell">
    <xdr:from>
      <xdr:col>26</xdr:col>
      <xdr:colOff>19051</xdr:colOff>
      <xdr:row>38</xdr:row>
      <xdr:rowOff>22226</xdr:rowOff>
    </xdr:from>
    <xdr:to>
      <xdr:col>27</xdr:col>
      <xdr:colOff>117476</xdr:colOff>
      <xdr:row>38</xdr:row>
      <xdr:rowOff>207434</xdr:rowOff>
    </xdr:to>
    <xdr:sp macro="" textlink="">
      <xdr:nvSpPr>
        <xdr:cNvPr id="3" name="テキスト 822">
          <a:extLst>
            <a:ext uri="{FF2B5EF4-FFF2-40B4-BE49-F238E27FC236}">
              <a16:creationId xmlns:a16="http://schemas.microsoft.com/office/drawing/2014/main" id="{B5894B0F-E32C-4050-9AAB-320F0A0062F6}"/>
            </a:ext>
          </a:extLst>
        </xdr:cNvPr>
        <xdr:cNvSpPr txBox="1">
          <a:spLocks noChangeArrowheads="1"/>
        </xdr:cNvSpPr>
      </xdr:nvSpPr>
      <xdr:spPr bwMode="auto">
        <a:xfrm>
          <a:off x="5057776" y="11318876"/>
          <a:ext cx="222250" cy="18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</a:p>
      </xdr:txBody>
    </xdr:sp>
    <xdr:clientData/>
  </xdr:twoCellAnchor>
  <xdr:twoCellAnchor editAs="oneCell">
    <xdr:from>
      <xdr:col>26</xdr:col>
      <xdr:colOff>21167</xdr:colOff>
      <xdr:row>41</xdr:row>
      <xdr:rowOff>153458</xdr:rowOff>
    </xdr:from>
    <xdr:to>
      <xdr:col>27</xdr:col>
      <xdr:colOff>116417</xdr:colOff>
      <xdr:row>42</xdr:row>
      <xdr:rowOff>10583</xdr:rowOff>
    </xdr:to>
    <xdr:sp macro="" textlink="">
      <xdr:nvSpPr>
        <xdr:cNvPr id="4" name="テキスト 823">
          <a:extLst>
            <a:ext uri="{FF2B5EF4-FFF2-40B4-BE49-F238E27FC236}">
              <a16:creationId xmlns:a16="http://schemas.microsoft.com/office/drawing/2014/main" id="{3A4ABEE5-9D48-4064-A576-A8B200E4E0C7}"/>
            </a:ext>
          </a:extLst>
        </xdr:cNvPr>
        <xdr:cNvSpPr txBox="1">
          <a:spLocks noChangeArrowheads="1"/>
        </xdr:cNvSpPr>
      </xdr:nvSpPr>
      <xdr:spPr bwMode="auto">
        <a:xfrm>
          <a:off x="5059892" y="12421658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 editAs="absolute">
    <xdr:from>
      <xdr:col>17</xdr:col>
      <xdr:colOff>126991</xdr:colOff>
      <xdr:row>17</xdr:row>
      <xdr:rowOff>67734</xdr:rowOff>
    </xdr:from>
    <xdr:to>
      <xdr:col>19</xdr:col>
      <xdr:colOff>1049</xdr:colOff>
      <xdr:row>17</xdr:row>
      <xdr:rowOff>309034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121E3CA5-89CE-47CD-A339-22682B70A607}"/>
            </a:ext>
          </a:extLst>
        </xdr:cNvPr>
        <xdr:cNvGrpSpPr>
          <a:grpSpLocks/>
        </xdr:cNvGrpSpPr>
      </xdr:nvGrpSpPr>
      <xdr:grpSpPr bwMode="auto">
        <a:xfrm>
          <a:off x="2308216" y="4563534"/>
          <a:ext cx="197908" cy="241300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4B7F85D7-25AF-48E1-BE41-39CC843136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537B65B7-A9F0-4475-A751-2570EB105CC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17</xdr:col>
      <xdr:colOff>126991</xdr:colOff>
      <xdr:row>21</xdr:row>
      <xdr:rowOff>67736</xdr:rowOff>
    </xdr:from>
    <xdr:to>
      <xdr:col>19</xdr:col>
      <xdr:colOff>1049</xdr:colOff>
      <xdr:row>21</xdr:row>
      <xdr:rowOff>309036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7D252681-2D6D-4998-AECF-96ABE6FC9901}"/>
            </a:ext>
          </a:extLst>
        </xdr:cNvPr>
        <xdr:cNvGrpSpPr>
          <a:grpSpLocks/>
        </xdr:cNvGrpSpPr>
      </xdr:nvGrpSpPr>
      <xdr:grpSpPr bwMode="auto">
        <a:xfrm>
          <a:off x="2308216" y="5858936"/>
          <a:ext cx="197908" cy="241300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BC94B162-EBFF-4A6A-84F4-AE4EC47F71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1016EB72-C136-4E50-B6E8-5BC14D97B5B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17</xdr:col>
      <xdr:colOff>126991</xdr:colOff>
      <xdr:row>27</xdr:row>
      <xdr:rowOff>50803</xdr:rowOff>
    </xdr:from>
    <xdr:to>
      <xdr:col>19</xdr:col>
      <xdr:colOff>1049</xdr:colOff>
      <xdr:row>27</xdr:row>
      <xdr:rowOff>292103</xdr:rowOff>
    </xdr:to>
    <xdr:grpSp>
      <xdr:nvGrpSpPr>
        <xdr:cNvPr id="11" name="Group 1113">
          <a:extLst>
            <a:ext uri="{FF2B5EF4-FFF2-40B4-BE49-F238E27FC236}">
              <a16:creationId xmlns:a16="http://schemas.microsoft.com/office/drawing/2014/main" id="{564207C4-F735-4A2F-9144-CBDDF1FBEC15}"/>
            </a:ext>
          </a:extLst>
        </xdr:cNvPr>
        <xdr:cNvGrpSpPr>
          <a:grpSpLocks/>
        </xdr:cNvGrpSpPr>
      </xdr:nvGrpSpPr>
      <xdr:grpSpPr bwMode="auto">
        <a:xfrm>
          <a:off x="2308216" y="7785103"/>
          <a:ext cx="197908" cy="241300"/>
          <a:chOff x="290" y="298"/>
          <a:chExt cx="21" cy="25"/>
        </a:xfrm>
      </xdr:grpSpPr>
      <xdr:sp macro="" textlink="">
        <xdr:nvSpPr>
          <xdr:cNvPr id="12" name="テキスト 407">
            <a:extLst>
              <a:ext uri="{FF2B5EF4-FFF2-40B4-BE49-F238E27FC236}">
                <a16:creationId xmlns:a16="http://schemas.microsoft.com/office/drawing/2014/main" id="{2852BF2E-D149-4A01-BD20-3A23CDA2B4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3" name="Oval 1115">
            <a:extLst>
              <a:ext uri="{FF2B5EF4-FFF2-40B4-BE49-F238E27FC236}">
                <a16:creationId xmlns:a16="http://schemas.microsoft.com/office/drawing/2014/main" id="{4F6DCAE8-2558-4558-83AC-8B884E468A5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17</xdr:col>
      <xdr:colOff>126991</xdr:colOff>
      <xdr:row>28</xdr:row>
      <xdr:rowOff>76203</xdr:rowOff>
    </xdr:from>
    <xdr:to>
      <xdr:col>19</xdr:col>
      <xdr:colOff>1049</xdr:colOff>
      <xdr:row>28</xdr:row>
      <xdr:rowOff>317503</xdr:rowOff>
    </xdr:to>
    <xdr:grpSp>
      <xdr:nvGrpSpPr>
        <xdr:cNvPr id="14" name="Group 1113">
          <a:extLst>
            <a:ext uri="{FF2B5EF4-FFF2-40B4-BE49-F238E27FC236}">
              <a16:creationId xmlns:a16="http://schemas.microsoft.com/office/drawing/2014/main" id="{B86D2332-276F-4A5E-99D5-E8E6798B0404}"/>
            </a:ext>
          </a:extLst>
        </xdr:cNvPr>
        <xdr:cNvGrpSpPr>
          <a:grpSpLocks/>
        </xdr:cNvGrpSpPr>
      </xdr:nvGrpSpPr>
      <xdr:grpSpPr bwMode="auto">
        <a:xfrm>
          <a:off x="2308216" y="8134353"/>
          <a:ext cx="197908" cy="241300"/>
          <a:chOff x="290" y="298"/>
          <a:chExt cx="21" cy="25"/>
        </a:xfrm>
      </xdr:grpSpPr>
      <xdr:sp macro="" textlink="">
        <xdr:nvSpPr>
          <xdr:cNvPr id="15" name="テキスト 407">
            <a:extLst>
              <a:ext uri="{FF2B5EF4-FFF2-40B4-BE49-F238E27FC236}">
                <a16:creationId xmlns:a16="http://schemas.microsoft.com/office/drawing/2014/main" id="{F4F7B9FE-05A8-4345-A586-BF219B97AF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ア</a:t>
            </a:r>
          </a:p>
        </xdr:txBody>
      </xdr:sp>
      <xdr:sp macro="" textlink="">
        <xdr:nvSpPr>
          <xdr:cNvPr id="16" name="Oval 1115">
            <a:extLst>
              <a:ext uri="{FF2B5EF4-FFF2-40B4-BE49-F238E27FC236}">
                <a16:creationId xmlns:a16="http://schemas.microsoft.com/office/drawing/2014/main" id="{41639150-9C4D-4104-91B2-E5299074B04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17</xdr:col>
      <xdr:colOff>126991</xdr:colOff>
      <xdr:row>31</xdr:row>
      <xdr:rowOff>59270</xdr:rowOff>
    </xdr:from>
    <xdr:to>
      <xdr:col>19</xdr:col>
      <xdr:colOff>1049</xdr:colOff>
      <xdr:row>31</xdr:row>
      <xdr:rowOff>300570</xdr:rowOff>
    </xdr:to>
    <xdr:grpSp>
      <xdr:nvGrpSpPr>
        <xdr:cNvPr id="17" name="Group 1113">
          <a:extLst>
            <a:ext uri="{FF2B5EF4-FFF2-40B4-BE49-F238E27FC236}">
              <a16:creationId xmlns:a16="http://schemas.microsoft.com/office/drawing/2014/main" id="{072170FD-BA12-4526-A444-22BDED5C1347}"/>
            </a:ext>
          </a:extLst>
        </xdr:cNvPr>
        <xdr:cNvGrpSpPr>
          <a:grpSpLocks/>
        </xdr:cNvGrpSpPr>
      </xdr:nvGrpSpPr>
      <xdr:grpSpPr bwMode="auto">
        <a:xfrm>
          <a:off x="2308216" y="9088970"/>
          <a:ext cx="197908" cy="241300"/>
          <a:chOff x="290" y="298"/>
          <a:chExt cx="21" cy="25"/>
        </a:xfrm>
      </xdr:grpSpPr>
      <xdr:sp macro="" textlink="">
        <xdr:nvSpPr>
          <xdr:cNvPr id="18" name="テキスト 407">
            <a:extLst>
              <a:ext uri="{FF2B5EF4-FFF2-40B4-BE49-F238E27FC236}">
                <a16:creationId xmlns:a16="http://schemas.microsoft.com/office/drawing/2014/main" id="{D1EAD782-4C8C-47C6-B0DB-44C026D714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9" name="Oval 1115">
            <a:extLst>
              <a:ext uri="{FF2B5EF4-FFF2-40B4-BE49-F238E27FC236}">
                <a16:creationId xmlns:a16="http://schemas.microsoft.com/office/drawing/2014/main" id="{C1BD0C95-8169-41FC-B48A-6083D1E7F30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17</xdr:col>
      <xdr:colOff>126991</xdr:colOff>
      <xdr:row>33</xdr:row>
      <xdr:rowOff>50801</xdr:rowOff>
    </xdr:from>
    <xdr:to>
      <xdr:col>19</xdr:col>
      <xdr:colOff>1049</xdr:colOff>
      <xdr:row>33</xdr:row>
      <xdr:rowOff>292101</xdr:rowOff>
    </xdr:to>
    <xdr:grpSp>
      <xdr:nvGrpSpPr>
        <xdr:cNvPr id="20" name="Group 1113">
          <a:extLst>
            <a:ext uri="{FF2B5EF4-FFF2-40B4-BE49-F238E27FC236}">
              <a16:creationId xmlns:a16="http://schemas.microsoft.com/office/drawing/2014/main" id="{F3E1F114-9B92-4E3E-B24D-7C011C2A0587}"/>
            </a:ext>
          </a:extLst>
        </xdr:cNvPr>
        <xdr:cNvGrpSpPr>
          <a:grpSpLocks/>
        </xdr:cNvGrpSpPr>
      </xdr:nvGrpSpPr>
      <xdr:grpSpPr bwMode="auto">
        <a:xfrm>
          <a:off x="2308216" y="9728201"/>
          <a:ext cx="197908" cy="241300"/>
          <a:chOff x="290" y="298"/>
          <a:chExt cx="21" cy="25"/>
        </a:xfrm>
      </xdr:grpSpPr>
      <xdr:sp macro="" textlink="">
        <xdr:nvSpPr>
          <xdr:cNvPr id="21" name="テキスト 407">
            <a:extLst>
              <a:ext uri="{FF2B5EF4-FFF2-40B4-BE49-F238E27FC236}">
                <a16:creationId xmlns:a16="http://schemas.microsoft.com/office/drawing/2014/main" id="{EB9A4249-E27B-4585-BD03-D405545095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22" name="Oval 1115">
            <a:extLst>
              <a:ext uri="{FF2B5EF4-FFF2-40B4-BE49-F238E27FC236}">
                <a16:creationId xmlns:a16="http://schemas.microsoft.com/office/drawing/2014/main" id="{073F6D0D-202A-4FFD-BD6B-0C61011E2F8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17</xdr:col>
      <xdr:colOff>126991</xdr:colOff>
      <xdr:row>36</xdr:row>
      <xdr:rowOff>59268</xdr:rowOff>
    </xdr:from>
    <xdr:to>
      <xdr:col>19</xdr:col>
      <xdr:colOff>1049</xdr:colOff>
      <xdr:row>36</xdr:row>
      <xdr:rowOff>300568</xdr:rowOff>
    </xdr:to>
    <xdr:grpSp>
      <xdr:nvGrpSpPr>
        <xdr:cNvPr id="23" name="Group 1113">
          <a:extLst>
            <a:ext uri="{FF2B5EF4-FFF2-40B4-BE49-F238E27FC236}">
              <a16:creationId xmlns:a16="http://schemas.microsoft.com/office/drawing/2014/main" id="{4AA67DA6-03DB-440E-BCF0-62D40CAC1C40}"/>
            </a:ext>
          </a:extLst>
        </xdr:cNvPr>
        <xdr:cNvGrpSpPr>
          <a:grpSpLocks/>
        </xdr:cNvGrpSpPr>
      </xdr:nvGrpSpPr>
      <xdr:grpSpPr bwMode="auto">
        <a:xfrm>
          <a:off x="2308216" y="10708218"/>
          <a:ext cx="197908" cy="241300"/>
          <a:chOff x="290" y="298"/>
          <a:chExt cx="21" cy="25"/>
        </a:xfrm>
      </xdr:grpSpPr>
      <xdr:sp macro="" textlink="">
        <xdr:nvSpPr>
          <xdr:cNvPr id="24" name="テキスト 407">
            <a:extLst>
              <a:ext uri="{FF2B5EF4-FFF2-40B4-BE49-F238E27FC236}">
                <a16:creationId xmlns:a16="http://schemas.microsoft.com/office/drawing/2014/main" id="{40E332E2-8BD4-4276-BF5B-1B7226DAF4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5" name="Oval 1115">
            <a:extLst>
              <a:ext uri="{FF2B5EF4-FFF2-40B4-BE49-F238E27FC236}">
                <a16:creationId xmlns:a16="http://schemas.microsoft.com/office/drawing/2014/main" id="{B987B80B-800D-48AE-8CD7-77BFD505ABD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17</xdr:col>
      <xdr:colOff>126991</xdr:colOff>
      <xdr:row>37</xdr:row>
      <xdr:rowOff>76201</xdr:rowOff>
    </xdr:from>
    <xdr:to>
      <xdr:col>19</xdr:col>
      <xdr:colOff>1049</xdr:colOff>
      <xdr:row>37</xdr:row>
      <xdr:rowOff>317501</xdr:rowOff>
    </xdr:to>
    <xdr:grpSp>
      <xdr:nvGrpSpPr>
        <xdr:cNvPr id="26" name="Group 1113">
          <a:extLst>
            <a:ext uri="{FF2B5EF4-FFF2-40B4-BE49-F238E27FC236}">
              <a16:creationId xmlns:a16="http://schemas.microsoft.com/office/drawing/2014/main" id="{FD284C57-FA2A-4A1B-B5D8-56BFF9E1D740}"/>
            </a:ext>
          </a:extLst>
        </xdr:cNvPr>
        <xdr:cNvGrpSpPr>
          <a:grpSpLocks/>
        </xdr:cNvGrpSpPr>
      </xdr:nvGrpSpPr>
      <xdr:grpSpPr bwMode="auto">
        <a:xfrm>
          <a:off x="2308216" y="11049001"/>
          <a:ext cx="197908" cy="241300"/>
          <a:chOff x="290" y="298"/>
          <a:chExt cx="21" cy="25"/>
        </a:xfrm>
      </xdr:grpSpPr>
      <xdr:sp macro="" textlink="">
        <xdr:nvSpPr>
          <xdr:cNvPr id="27" name="テキスト 407">
            <a:extLst>
              <a:ext uri="{FF2B5EF4-FFF2-40B4-BE49-F238E27FC236}">
                <a16:creationId xmlns:a16="http://schemas.microsoft.com/office/drawing/2014/main" id="{267E2BC2-DBE5-4F4E-BA0C-49CBCDB0FD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8" name="Oval 1115">
            <a:extLst>
              <a:ext uri="{FF2B5EF4-FFF2-40B4-BE49-F238E27FC236}">
                <a16:creationId xmlns:a16="http://schemas.microsoft.com/office/drawing/2014/main" id="{5801490E-D618-450D-BD27-A15890006B0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17</xdr:col>
      <xdr:colOff>126991</xdr:colOff>
      <xdr:row>40</xdr:row>
      <xdr:rowOff>67733</xdr:rowOff>
    </xdr:from>
    <xdr:to>
      <xdr:col>19</xdr:col>
      <xdr:colOff>1049</xdr:colOff>
      <xdr:row>40</xdr:row>
      <xdr:rowOff>309033</xdr:rowOff>
    </xdr:to>
    <xdr:grpSp>
      <xdr:nvGrpSpPr>
        <xdr:cNvPr id="29" name="Group 1113">
          <a:extLst>
            <a:ext uri="{FF2B5EF4-FFF2-40B4-BE49-F238E27FC236}">
              <a16:creationId xmlns:a16="http://schemas.microsoft.com/office/drawing/2014/main" id="{FB3330B2-E9AE-40C2-B8F7-826CECA6B3CF}"/>
            </a:ext>
          </a:extLst>
        </xdr:cNvPr>
        <xdr:cNvGrpSpPr>
          <a:grpSpLocks/>
        </xdr:cNvGrpSpPr>
      </xdr:nvGrpSpPr>
      <xdr:grpSpPr bwMode="auto">
        <a:xfrm>
          <a:off x="2308216" y="12012083"/>
          <a:ext cx="197908" cy="241300"/>
          <a:chOff x="290" y="298"/>
          <a:chExt cx="21" cy="25"/>
        </a:xfrm>
      </xdr:grpSpPr>
      <xdr:sp macro="" textlink="">
        <xdr:nvSpPr>
          <xdr:cNvPr id="30" name="テキスト 407">
            <a:extLst>
              <a:ext uri="{FF2B5EF4-FFF2-40B4-BE49-F238E27FC236}">
                <a16:creationId xmlns:a16="http://schemas.microsoft.com/office/drawing/2014/main" id="{594EFFB6-16D8-476E-A843-DF6CCF966E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イ</a:t>
            </a:r>
          </a:p>
        </xdr:txBody>
      </xdr:sp>
      <xdr:sp macro="" textlink="">
        <xdr:nvSpPr>
          <xdr:cNvPr id="31" name="Oval 1115">
            <a:extLst>
              <a:ext uri="{FF2B5EF4-FFF2-40B4-BE49-F238E27FC236}">
                <a16:creationId xmlns:a16="http://schemas.microsoft.com/office/drawing/2014/main" id="{9D3287D9-6736-49A3-A786-19D429DD59A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17</xdr:col>
      <xdr:colOff>126991</xdr:colOff>
      <xdr:row>41</xdr:row>
      <xdr:rowOff>67727</xdr:rowOff>
    </xdr:from>
    <xdr:to>
      <xdr:col>19</xdr:col>
      <xdr:colOff>1049</xdr:colOff>
      <xdr:row>41</xdr:row>
      <xdr:rowOff>309027</xdr:rowOff>
    </xdr:to>
    <xdr:grpSp>
      <xdr:nvGrpSpPr>
        <xdr:cNvPr id="32" name="Group 1113">
          <a:extLst>
            <a:ext uri="{FF2B5EF4-FFF2-40B4-BE49-F238E27FC236}">
              <a16:creationId xmlns:a16="http://schemas.microsoft.com/office/drawing/2014/main" id="{6A1DDE49-1724-4B6E-822E-B6D6A557184A}"/>
            </a:ext>
          </a:extLst>
        </xdr:cNvPr>
        <xdr:cNvGrpSpPr>
          <a:grpSpLocks/>
        </xdr:cNvGrpSpPr>
      </xdr:nvGrpSpPr>
      <xdr:grpSpPr bwMode="auto">
        <a:xfrm>
          <a:off x="2308216" y="12335927"/>
          <a:ext cx="197908" cy="241300"/>
          <a:chOff x="290" y="298"/>
          <a:chExt cx="21" cy="25"/>
        </a:xfrm>
      </xdr:grpSpPr>
      <xdr:sp macro="" textlink="">
        <xdr:nvSpPr>
          <xdr:cNvPr id="33" name="テキスト 407">
            <a:extLst>
              <a:ext uri="{FF2B5EF4-FFF2-40B4-BE49-F238E27FC236}">
                <a16:creationId xmlns:a16="http://schemas.microsoft.com/office/drawing/2014/main" id="{5A9AD03B-769C-4616-8867-6B313C74D3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ウ</a:t>
            </a:r>
          </a:p>
        </xdr:txBody>
      </xdr:sp>
      <xdr:sp macro="" textlink="">
        <xdr:nvSpPr>
          <xdr:cNvPr id="34" name="Oval 1115">
            <a:extLst>
              <a:ext uri="{FF2B5EF4-FFF2-40B4-BE49-F238E27FC236}">
                <a16:creationId xmlns:a16="http://schemas.microsoft.com/office/drawing/2014/main" id="{45BC6ED7-341F-43F8-A3FB-8CCA7529400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17</xdr:col>
      <xdr:colOff>126991</xdr:colOff>
      <xdr:row>45</xdr:row>
      <xdr:rowOff>84660</xdr:rowOff>
    </xdr:from>
    <xdr:to>
      <xdr:col>19</xdr:col>
      <xdr:colOff>1049</xdr:colOff>
      <xdr:row>45</xdr:row>
      <xdr:rowOff>325960</xdr:rowOff>
    </xdr:to>
    <xdr:grpSp>
      <xdr:nvGrpSpPr>
        <xdr:cNvPr id="35" name="Group 1113">
          <a:extLst>
            <a:ext uri="{FF2B5EF4-FFF2-40B4-BE49-F238E27FC236}">
              <a16:creationId xmlns:a16="http://schemas.microsoft.com/office/drawing/2014/main" id="{2AD8B80C-8563-4D35-A85C-667CABF2FE4A}"/>
            </a:ext>
          </a:extLst>
        </xdr:cNvPr>
        <xdr:cNvGrpSpPr>
          <a:grpSpLocks/>
        </xdr:cNvGrpSpPr>
      </xdr:nvGrpSpPr>
      <xdr:grpSpPr bwMode="auto">
        <a:xfrm>
          <a:off x="2308216" y="13648260"/>
          <a:ext cx="197908" cy="241300"/>
          <a:chOff x="290" y="298"/>
          <a:chExt cx="21" cy="25"/>
        </a:xfrm>
      </xdr:grpSpPr>
      <xdr:sp macro="" textlink="">
        <xdr:nvSpPr>
          <xdr:cNvPr id="36" name="テキスト 407">
            <a:extLst>
              <a:ext uri="{FF2B5EF4-FFF2-40B4-BE49-F238E27FC236}">
                <a16:creationId xmlns:a16="http://schemas.microsoft.com/office/drawing/2014/main" id="{DD0BE63A-90FB-4DB7-A2A1-1D3E76DC09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37" name="Oval 1115">
            <a:extLst>
              <a:ext uri="{FF2B5EF4-FFF2-40B4-BE49-F238E27FC236}">
                <a16:creationId xmlns:a16="http://schemas.microsoft.com/office/drawing/2014/main" id="{B1E72E28-234E-48CA-AA21-43B01E09F3C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17</xdr:col>
      <xdr:colOff>126991</xdr:colOff>
      <xdr:row>46</xdr:row>
      <xdr:rowOff>67726</xdr:rowOff>
    </xdr:from>
    <xdr:to>
      <xdr:col>19</xdr:col>
      <xdr:colOff>1049</xdr:colOff>
      <xdr:row>46</xdr:row>
      <xdr:rowOff>309026</xdr:rowOff>
    </xdr:to>
    <xdr:grpSp>
      <xdr:nvGrpSpPr>
        <xdr:cNvPr id="38" name="Group 1113">
          <a:extLst>
            <a:ext uri="{FF2B5EF4-FFF2-40B4-BE49-F238E27FC236}">
              <a16:creationId xmlns:a16="http://schemas.microsoft.com/office/drawing/2014/main" id="{1E93B163-82BB-466B-9767-9B3AD85C4028}"/>
            </a:ext>
          </a:extLst>
        </xdr:cNvPr>
        <xdr:cNvGrpSpPr>
          <a:grpSpLocks/>
        </xdr:cNvGrpSpPr>
      </xdr:nvGrpSpPr>
      <xdr:grpSpPr bwMode="auto">
        <a:xfrm>
          <a:off x="2308216" y="13993276"/>
          <a:ext cx="197908" cy="241300"/>
          <a:chOff x="290" y="298"/>
          <a:chExt cx="21" cy="25"/>
        </a:xfrm>
      </xdr:grpSpPr>
      <xdr:sp macro="" textlink="">
        <xdr:nvSpPr>
          <xdr:cNvPr id="39" name="テキスト 407">
            <a:extLst>
              <a:ext uri="{FF2B5EF4-FFF2-40B4-BE49-F238E27FC236}">
                <a16:creationId xmlns:a16="http://schemas.microsoft.com/office/drawing/2014/main" id="{D5654131-9637-4B2A-B01F-86D1ADCAA4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40" name="Oval 1115">
            <a:extLst>
              <a:ext uri="{FF2B5EF4-FFF2-40B4-BE49-F238E27FC236}">
                <a16:creationId xmlns:a16="http://schemas.microsoft.com/office/drawing/2014/main" id="{17068A39-8A29-411D-A0BA-3DEED443389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17</xdr:col>
      <xdr:colOff>126991</xdr:colOff>
      <xdr:row>47</xdr:row>
      <xdr:rowOff>76195</xdr:rowOff>
    </xdr:from>
    <xdr:to>
      <xdr:col>19</xdr:col>
      <xdr:colOff>1049</xdr:colOff>
      <xdr:row>47</xdr:row>
      <xdr:rowOff>317495</xdr:rowOff>
    </xdr:to>
    <xdr:grpSp>
      <xdr:nvGrpSpPr>
        <xdr:cNvPr id="41" name="Group 1113">
          <a:extLst>
            <a:ext uri="{FF2B5EF4-FFF2-40B4-BE49-F238E27FC236}">
              <a16:creationId xmlns:a16="http://schemas.microsoft.com/office/drawing/2014/main" id="{07381ED7-2AAA-4A64-AF22-6A27B9A21C3C}"/>
            </a:ext>
          </a:extLst>
        </xdr:cNvPr>
        <xdr:cNvGrpSpPr>
          <a:grpSpLocks/>
        </xdr:cNvGrpSpPr>
      </xdr:nvGrpSpPr>
      <xdr:grpSpPr bwMode="auto">
        <a:xfrm>
          <a:off x="2308216" y="14363695"/>
          <a:ext cx="197908" cy="241300"/>
          <a:chOff x="290" y="298"/>
          <a:chExt cx="21" cy="25"/>
        </a:xfrm>
      </xdr:grpSpPr>
      <xdr:sp macro="" textlink="">
        <xdr:nvSpPr>
          <xdr:cNvPr id="42" name="テキスト 407">
            <a:extLst>
              <a:ext uri="{FF2B5EF4-FFF2-40B4-BE49-F238E27FC236}">
                <a16:creationId xmlns:a16="http://schemas.microsoft.com/office/drawing/2014/main" id="{67911DE5-E71A-4512-8E59-71A3CB6283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43" name="Oval 1115">
            <a:extLst>
              <a:ext uri="{FF2B5EF4-FFF2-40B4-BE49-F238E27FC236}">
                <a16:creationId xmlns:a16="http://schemas.microsoft.com/office/drawing/2014/main" id="{17B37378-1651-477D-A7BE-C6E08FE7C4E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12</xdr:col>
      <xdr:colOff>50803</xdr:colOff>
      <xdr:row>32</xdr:row>
      <xdr:rowOff>59295</xdr:rowOff>
    </xdr:from>
    <xdr:to>
      <xdr:col>15</xdr:col>
      <xdr:colOff>151318</xdr:colOff>
      <xdr:row>32</xdr:row>
      <xdr:rowOff>300595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530E4FFB-DEAB-4953-9181-2835C098983E}"/>
            </a:ext>
          </a:extLst>
        </xdr:cNvPr>
        <xdr:cNvGrpSpPr/>
      </xdr:nvGrpSpPr>
      <xdr:grpSpPr>
        <a:xfrm>
          <a:off x="1536703" y="9412845"/>
          <a:ext cx="471990" cy="241300"/>
          <a:chOff x="5689602" y="8092949"/>
          <a:chExt cx="456115" cy="241300"/>
        </a:xfrm>
      </xdr:grpSpPr>
      <xdr:sp macro="" textlink="">
        <xdr:nvSpPr>
          <xdr:cNvPr id="45" name="Text Box 802">
            <a:extLst>
              <a:ext uri="{FF2B5EF4-FFF2-40B4-BE49-F238E27FC236}">
                <a16:creationId xmlns:a16="http://schemas.microsoft.com/office/drawing/2014/main" id="{E51591AF-9F16-42C2-B9BF-84D5229CA4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46" name="Group 1113">
            <a:extLst>
              <a:ext uri="{FF2B5EF4-FFF2-40B4-BE49-F238E27FC236}">
                <a16:creationId xmlns:a16="http://schemas.microsoft.com/office/drawing/2014/main" id="{4CB12641-2A0F-4404-A7B1-F7C9F031EFFB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50" name="テキスト 407">
              <a:extLst>
                <a:ext uri="{FF2B5EF4-FFF2-40B4-BE49-F238E27FC236}">
                  <a16:creationId xmlns:a16="http://schemas.microsoft.com/office/drawing/2014/main" id="{6622B975-D8A5-47CB-BBAC-17E8A27C5B1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51" name="Oval 1115">
              <a:extLst>
                <a:ext uri="{FF2B5EF4-FFF2-40B4-BE49-F238E27FC236}">
                  <a16:creationId xmlns:a16="http://schemas.microsoft.com/office/drawing/2014/main" id="{C3F242A9-D889-449E-9868-007EE16E719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47" name="Group 1113">
            <a:extLst>
              <a:ext uri="{FF2B5EF4-FFF2-40B4-BE49-F238E27FC236}">
                <a16:creationId xmlns:a16="http://schemas.microsoft.com/office/drawing/2014/main" id="{A0F1DCA8-5436-411C-84E8-64123D8B3787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48" name="テキスト 407">
              <a:extLst>
                <a:ext uri="{FF2B5EF4-FFF2-40B4-BE49-F238E27FC236}">
                  <a16:creationId xmlns:a16="http://schemas.microsoft.com/office/drawing/2014/main" id="{74BD3A72-5D82-4FFF-AD55-1FD1CC9C9C6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49" name="Oval 1115">
              <a:extLst>
                <a:ext uri="{FF2B5EF4-FFF2-40B4-BE49-F238E27FC236}">
                  <a16:creationId xmlns:a16="http://schemas.microsoft.com/office/drawing/2014/main" id="{7EB38D34-90E1-4918-A5A9-8E115F83281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6</xdr:col>
      <xdr:colOff>101590</xdr:colOff>
      <xdr:row>34</xdr:row>
      <xdr:rowOff>67734</xdr:rowOff>
    </xdr:from>
    <xdr:to>
      <xdr:col>8</xdr:col>
      <xdr:colOff>58198</xdr:colOff>
      <xdr:row>34</xdr:row>
      <xdr:rowOff>309034</xdr:rowOff>
    </xdr:to>
    <xdr:grpSp>
      <xdr:nvGrpSpPr>
        <xdr:cNvPr id="52" name="Group 1113">
          <a:extLst>
            <a:ext uri="{FF2B5EF4-FFF2-40B4-BE49-F238E27FC236}">
              <a16:creationId xmlns:a16="http://schemas.microsoft.com/office/drawing/2014/main" id="{D6A9E400-3AEA-49D0-8E6B-322DE4BE4EE7}"/>
            </a:ext>
          </a:extLst>
        </xdr:cNvPr>
        <xdr:cNvGrpSpPr>
          <a:grpSpLocks/>
        </xdr:cNvGrpSpPr>
      </xdr:nvGrpSpPr>
      <xdr:grpSpPr bwMode="auto">
        <a:xfrm>
          <a:off x="844540" y="10068984"/>
          <a:ext cx="204258" cy="241300"/>
          <a:chOff x="290" y="298"/>
          <a:chExt cx="21" cy="25"/>
        </a:xfrm>
      </xdr:grpSpPr>
      <xdr:sp macro="" textlink="">
        <xdr:nvSpPr>
          <xdr:cNvPr id="53" name="テキスト 407">
            <a:extLst>
              <a:ext uri="{FF2B5EF4-FFF2-40B4-BE49-F238E27FC236}">
                <a16:creationId xmlns:a16="http://schemas.microsoft.com/office/drawing/2014/main" id="{B4B503DD-68B0-4B4A-9238-3C59358943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54" name="Oval 1115">
            <a:extLst>
              <a:ext uri="{FF2B5EF4-FFF2-40B4-BE49-F238E27FC236}">
                <a16:creationId xmlns:a16="http://schemas.microsoft.com/office/drawing/2014/main" id="{95F29F4A-2F88-4C35-9F65-C802F677405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6</xdr:col>
      <xdr:colOff>101584</xdr:colOff>
      <xdr:row>35</xdr:row>
      <xdr:rowOff>59274</xdr:rowOff>
    </xdr:from>
    <xdr:to>
      <xdr:col>8</xdr:col>
      <xdr:colOff>58192</xdr:colOff>
      <xdr:row>35</xdr:row>
      <xdr:rowOff>300574</xdr:rowOff>
    </xdr:to>
    <xdr:grpSp>
      <xdr:nvGrpSpPr>
        <xdr:cNvPr id="55" name="Group 1113">
          <a:extLst>
            <a:ext uri="{FF2B5EF4-FFF2-40B4-BE49-F238E27FC236}">
              <a16:creationId xmlns:a16="http://schemas.microsoft.com/office/drawing/2014/main" id="{E2853C6F-CB17-4280-A84C-7012FE71A7DA}"/>
            </a:ext>
          </a:extLst>
        </xdr:cNvPr>
        <xdr:cNvGrpSpPr>
          <a:grpSpLocks/>
        </xdr:cNvGrpSpPr>
      </xdr:nvGrpSpPr>
      <xdr:grpSpPr bwMode="auto">
        <a:xfrm>
          <a:off x="844534" y="10384374"/>
          <a:ext cx="204258" cy="241300"/>
          <a:chOff x="290" y="298"/>
          <a:chExt cx="21" cy="25"/>
        </a:xfrm>
      </xdr:grpSpPr>
      <xdr:sp macro="" textlink="">
        <xdr:nvSpPr>
          <xdr:cNvPr id="56" name="テキスト 407">
            <a:extLst>
              <a:ext uri="{FF2B5EF4-FFF2-40B4-BE49-F238E27FC236}">
                <a16:creationId xmlns:a16="http://schemas.microsoft.com/office/drawing/2014/main" id="{CBDFDF62-66B5-40C3-962D-A05E234006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57" name="Oval 1115">
            <a:extLst>
              <a:ext uri="{FF2B5EF4-FFF2-40B4-BE49-F238E27FC236}">
                <a16:creationId xmlns:a16="http://schemas.microsoft.com/office/drawing/2014/main" id="{FE56BB47-3074-4489-91A4-87659AC47C0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12</xdr:col>
      <xdr:colOff>50803</xdr:colOff>
      <xdr:row>35</xdr:row>
      <xdr:rowOff>59269</xdr:rowOff>
    </xdr:from>
    <xdr:to>
      <xdr:col>14</xdr:col>
      <xdr:colOff>7411</xdr:colOff>
      <xdr:row>35</xdr:row>
      <xdr:rowOff>300569</xdr:rowOff>
    </xdr:to>
    <xdr:grpSp>
      <xdr:nvGrpSpPr>
        <xdr:cNvPr id="58" name="Group 1113">
          <a:extLst>
            <a:ext uri="{FF2B5EF4-FFF2-40B4-BE49-F238E27FC236}">
              <a16:creationId xmlns:a16="http://schemas.microsoft.com/office/drawing/2014/main" id="{4FC809DF-6285-4208-A09F-51BE473B8B45}"/>
            </a:ext>
          </a:extLst>
        </xdr:cNvPr>
        <xdr:cNvGrpSpPr>
          <a:grpSpLocks/>
        </xdr:cNvGrpSpPr>
      </xdr:nvGrpSpPr>
      <xdr:grpSpPr bwMode="auto">
        <a:xfrm>
          <a:off x="1536703" y="10384369"/>
          <a:ext cx="204258" cy="241300"/>
          <a:chOff x="290" y="298"/>
          <a:chExt cx="21" cy="25"/>
        </a:xfrm>
      </xdr:grpSpPr>
      <xdr:sp macro="" textlink="">
        <xdr:nvSpPr>
          <xdr:cNvPr id="59" name="テキスト 407">
            <a:extLst>
              <a:ext uri="{FF2B5EF4-FFF2-40B4-BE49-F238E27FC236}">
                <a16:creationId xmlns:a16="http://schemas.microsoft.com/office/drawing/2014/main" id="{1263C58F-9A63-4075-92AC-29D68D68EB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ア</a:t>
            </a:r>
          </a:p>
        </xdr:txBody>
      </xdr:sp>
      <xdr:sp macro="" textlink="">
        <xdr:nvSpPr>
          <xdr:cNvPr id="60" name="Oval 1115">
            <a:extLst>
              <a:ext uri="{FF2B5EF4-FFF2-40B4-BE49-F238E27FC236}">
                <a16:creationId xmlns:a16="http://schemas.microsoft.com/office/drawing/2014/main" id="{83E02561-9787-4061-8E83-8277D3D73B5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12</xdr:col>
      <xdr:colOff>50803</xdr:colOff>
      <xdr:row>34</xdr:row>
      <xdr:rowOff>67758</xdr:rowOff>
    </xdr:from>
    <xdr:to>
      <xdr:col>15</xdr:col>
      <xdr:colOff>151318</xdr:colOff>
      <xdr:row>34</xdr:row>
      <xdr:rowOff>309058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964188AA-AD91-4389-B699-F399D384E210}"/>
            </a:ext>
          </a:extLst>
        </xdr:cNvPr>
        <xdr:cNvGrpSpPr/>
      </xdr:nvGrpSpPr>
      <xdr:grpSpPr>
        <a:xfrm>
          <a:off x="1536703" y="10069008"/>
          <a:ext cx="471990" cy="241300"/>
          <a:chOff x="5689602" y="8092949"/>
          <a:chExt cx="456115" cy="241300"/>
        </a:xfrm>
      </xdr:grpSpPr>
      <xdr:sp macro="" textlink="">
        <xdr:nvSpPr>
          <xdr:cNvPr id="62" name="Text Box 802">
            <a:extLst>
              <a:ext uri="{FF2B5EF4-FFF2-40B4-BE49-F238E27FC236}">
                <a16:creationId xmlns:a16="http://schemas.microsoft.com/office/drawing/2014/main" id="{6D60B45F-3493-4D6B-86BA-A1BBF046EE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3" name="Group 1113">
            <a:extLst>
              <a:ext uri="{FF2B5EF4-FFF2-40B4-BE49-F238E27FC236}">
                <a16:creationId xmlns:a16="http://schemas.microsoft.com/office/drawing/2014/main" id="{EDE4C9C4-6493-4674-96EB-46F961745B42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67" name="テキスト 407">
              <a:extLst>
                <a:ext uri="{FF2B5EF4-FFF2-40B4-BE49-F238E27FC236}">
                  <a16:creationId xmlns:a16="http://schemas.microsoft.com/office/drawing/2014/main" id="{610A8A00-C067-4697-9940-687BF1AD865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イ</a:t>
              </a:r>
            </a:p>
          </xdr:txBody>
        </xdr:sp>
        <xdr:sp macro="" textlink="">
          <xdr:nvSpPr>
            <xdr:cNvPr id="68" name="Oval 1115">
              <a:extLst>
                <a:ext uri="{FF2B5EF4-FFF2-40B4-BE49-F238E27FC236}">
                  <a16:creationId xmlns:a16="http://schemas.microsoft.com/office/drawing/2014/main" id="{CF1E5F6B-C1F5-4F50-829C-B28214FAC56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64" name="Group 1113">
            <a:extLst>
              <a:ext uri="{FF2B5EF4-FFF2-40B4-BE49-F238E27FC236}">
                <a16:creationId xmlns:a16="http://schemas.microsoft.com/office/drawing/2014/main" id="{C6381B45-3383-4059-A35A-2E8E33BBE69F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65" name="テキスト 407">
              <a:extLst>
                <a:ext uri="{FF2B5EF4-FFF2-40B4-BE49-F238E27FC236}">
                  <a16:creationId xmlns:a16="http://schemas.microsoft.com/office/drawing/2014/main" id="{A5BE543F-B96E-4A9F-8961-1758ABC6187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ウ</a:t>
              </a:r>
            </a:p>
          </xdr:txBody>
        </xdr:sp>
        <xdr:sp macro="" textlink="">
          <xdr:nvSpPr>
            <xdr:cNvPr id="66" name="Oval 1115">
              <a:extLst>
                <a:ext uri="{FF2B5EF4-FFF2-40B4-BE49-F238E27FC236}">
                  <a16:creationId xmlns:a16="http://schemas.microsoft.com/office/drawing/2014/main" id="{6C869F5C-4779-4939-B885-83369090773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29</xdr:col>
      <xdr:colOff>33858</xdr:colOff>
      <xdr:row>18</xdr:row>
      <xdr:rowOff>101613</xdr:rowOff>
    </xdr:from>
    <xdr:to>
      <xdr:col>30</xdr:col>
      <xdr:colOff>109000</xdr:colOff>
      <xdr:row>19</xdr:row>
      <xdr:rowOff>12713</xdr:rowOff>
    </xdr:to>
    <xdr:grpSp>
      <xdr:nvGrpSpPr>
        <xdr:cNvPr id="69" name="Group 1113">
          <a:extLst>
            <a:ext uri="{FF2B5EF4-FFF2-40B4-BE49-F238E27FC236}">
              <a16:creationId xmlns:a16="http://schemas.microsoft.com/office/drawing/2014/main" id="{1D8CA9FA-5EB5-4EB3-82FD-E435F5D7A472}"/>
            </a:ext>
          </a:extLst>
        </xdr:cNvPr>
        <xdr:cNvGrpSpPr>
          <a:grpSpLocks/>
        </xdr:cNvGrpSpPr>
      </xdr:nvGrpSpPr>
      <xdr:grpSpPr bwMode="auto">
        <a:xfrm>
          <a:off x="5444058" y="4921263"/>
          <a:ext cx="198967" cy="234950"/>
          <a:chOff x="290" y="298"/>
          <a:chExt cx="21" cy="25"/>
        </a:xfrm>
      </xdr:grpSpPr>
      <xdr:sp macro="" textlink="">
        <xdr:nvSpPr>
          <xdr:cNvPr id="70" name="テキスト 407">
            <a:extLst>
              <a:ext uri="{FF2B5EF4-FFF2-40B4-BE49-F238E27FC236}">
                <a16:creationId xmlns:a16="http://schemas.microsoft.com/office/drawing/2014/main" id="{E26CE4B1-F69A-4595-9695-620A66DD1B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エ</a:t>
            </a:r>
          </a:p>
        </xdr:txBody>
      </xdr:sp>
      <xdr:sp macro="" textlink="">
        <xdr:nvSpPr>
          <xdr:cNvPr id="71" name="Oval 1115">
            <a:extLst>
              <a:ext uri="{FF2B5EF4-FFF2-40B4-BE49-F238E27FC236}">
                <a16:creationId xmlns:a16="http://schemas.microsoft.com/office/drawing/2014/main" id="{8E5EE65B-80AE-4F0B-9334-5E4D7003FD8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33</xdr:col>
      <xdr:colOff>50805</xdr:colOff>
      <xdr:row>20</xdr:row>
      <xdr:rowOff>101633</xdr:rowOff>
    </xdr:from>
    <xdr:to>
      <xdr:col>34</xdr:col>
      <xdr:colOff>125946</xdr:colOff>
      <xdr:row>21</xdr:row>
      <xdr:rowOff>12733</xdr:rowOff>
    </xdr:to>
    <xdr:grpSp>
      <xdr:nvGrpSpPr>
        <xdr:cNvPr id="72" name="Group 1113">
          <a:extLst>
            <a:ext uri="{FF2B5EF4-FFF2-40B4-BE49-F238E27FC236}">
              <a16:creationId xmlns:a16="http://schemas.microsoft.com/office/drawing/2014/main" id="{18923DCA-4E59-446D-A338-68EE0928D374}"/>
            </a:ext>
          </a:extLst>
        </xdr:cNvPr>
        <xdr:cNvGrpSpPr>
          <a:grpSpLocks/>
        </xdr:cNvGrpSpPr>
      </xdr:nvGrpSpPr>
      <xdr:grpSpPr bwMode="auto">
        <a:xfrm>
          <a:off x="5956305" y="5568983"/>
          <a:ext cx="198966" cy="234950"/>
          <a:chOff x="290" y="298"/>
          <a:chExt cx="21" cy="25"/>
        </a:xfrm>
      </xdr:grpSpPr>
      <xdr:sp macro="" textlink="">
        <xdr:nvSpPr>
          <xdr:cNvPr id="73" name="テキスト 407">
            <a:extLst>
              <a:ext uri="{FF2B5EF4-FFF2-40B4-BE49-F238E27FC236}">
                <a16:creationId xmlns:a16="http://schemas.microsoft.com/office/drawing/2014/main" id="{3635DF78-FC80-4016-9B61-B42E38CD0D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オ</a:t>
            </a:r>
          </a:p>
        </xdr:txBody>
      </xdr:sp>
      <xdr:sp macro="" textlink="">
        <xdr:nvSpPr>
          <xdr:cNvPr id="74" name="Oval 1115">
            <a:extLst>
              <a:ext uri="{FF2B5EF4-FFF2-40B4-BE49-F238E27FC236}">
                <a16:creationId xmlns:a16="http://schemas.microsoft.com/office/drawing/2014/main" id="{522395B4-A95D-419D-B192-638933809DC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33852</xdr:colOff>
      <xdr:row>22</xdr:row>
      <xdr:rowOff>110126</xdr:rowOff>
    </xdr:from>
    <xdr:to>
      <xdr:col>30</xdr:col>
      <xdr:colOff>108994</xdr:colOff>
      <xdr:row>23</xdr:row>
      <xdr:rowOff>21226</xdr:rowOff>
    </xdr:to>
    <xdr:grpSp>
      <xdr:nvGrpSpPr>
        <xdr:cNvPr id="75" name="Group 1113">
          <a:extLst>
            <a:ext uri="{FF2B5EF4-FFF2-40B4-BE49-F238E27FC236}">
              <a16:creationId xmlns:a16="http://schemas.microsoft.com/office/drawing/2014/main" id="{9B7750A0-26F4-46DA-A7EA-25DDD6CCFFE9}"/>
            </a:ext>
          </a:extLst>
        </xdr:cNvPr>
        <xdr:cNvGrpSpPr>
          <a:grpSpLocks/>
        </xdr:cNvGrpSpPr>
      </xdr:nvGrpSpPr>
      <xdr:grpSpPr bwMode="auto">
        <a:xfrm>
          <a:off x="5444052" y="6225176"/>
          <a:ext cx="198967" cy="234950"/>
          <a:chOff x="290" y="298"/>
          <a:chExt cx="21" cy="25"/>
        </a:xfrm>
      </xdr:grpSpPr>
      <xdr:sp macro="" textlink="">
        <xdr:nvSpPr>
          <xdr:cNvPr id="76" name="テキスト 407">
            <a:extLst>
              <a:ext uri="{FF2B5EF4-FFF2-40B4-BE49-F238E27FC236}">
                <a16:creationId xmlns:a16="http://schemas.microsoft.com/office/drawing/2014/main" id="{23DBB34E-17F4-4A0B-9AB3-1A51C24163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カ</a:t>
            </a:r>
          </a:p>
        </xdr:txBody>
      </xdr:sp>
      <xdr:sp macro="" textlink="">
        <xdr:nvSpPr>
          <xdr:cNvPr id="77" name="Oval 1115">
            <a:extLst>
              <a:ext uri="{FF2B5EF4-FFF2-40B4-BE49-F238E27FC236}">
                <a16:creationId xmlns:a16="http://schemas.microsoft.com/office/drawing/2014/main" id="{F8103988-DA05-480C-BF23-18135BC500A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25</xdr:col>
      <xdr:colOff>33867</xdr:colOff>
      <xdr:row>12</xdr:row>
      <xdr:rowOff>237068</xdr:rowOff>
    </xdr:from>
    <xdr:to>
      <xdr:col>26</xdr:col>
      <xdr:colOff>109009</xdr:colOff>
      <xdr:row>13</xdr:row>
      <xdr:rowOff>148168</xdr:rowOff>
    </xdr:to>
    <xdr:grpSp>
      <xdr:nvGrpSpPr>
        <xdr:cNvPr id="78" name="Group 1113">
          <a:extLst>
            <a:ext uri="{FF2B5EF4-FFF2-40B4-BE49-F238E27FC236}">
              <a16:creationId xmlns:a16="http://schemas.microsoft.com/office/drawing/2014/main" id="{19C9E71D-95AA-4BCC-B94A-C648B684E0DC}"/>
            </a:ext>
          </a:extLst>
        </xdr:cNvPr>
        <xdr:cNvGrpSpPr>
          <a:grpSpLocks/>
        </xdr:cNvGrpSpPr>
      </xdr:nvGrpSpPr>
      <xdr:grpSpPr bwMode="auto">
        <a:xfrm>
          <a:off x="4948767" y="3113618"/>
          <a:ext cx="198967" cy="234950"/>
          <a:chOff x="290" y="298"/>
          <a:chExt cx="21" cy="25"/>
        </a:xfrm>
      </xdr:grpSpPr>
      <xdr:sp macro="" textlink="">
        <xdr:nvSpPr>
          <xdr:cNvPr id="79" name="テキスト 407">
            <a:extLst>
              <a:ext uri="{FF2B5EF4-FFF2-40B4-BE49-F238E27FC236}">
                <a16:creationId xmlns:a16="http://schemas.microsoft.com/office/drawing/2014/main" id="{7A872269-793C-4A87-AED2-7F3FEA5002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Ｋ</a:t>
            </a:r>
          </a:p>
        </xdr:txBody>
      </xdr:sp>
      <xdr:sp macro="" textlink="">
        <xdr:nvSpPr>
          <xdr:cNvPr id="80" name="Oval 1115">
            <a:extLst>
              <a:ext uri="{FF2B5EF4-FFF2-40B4-BE49-F238E27FC236}">
                <a16:creationId xmlns:a16="http://schemas.microsoft.com/office/drawing/2014/main" id="{CAFA51B1-1386-41AC-8A4F-5B7021D5C02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39</xdr:col>
      <xdr:colOff>93137</xdr:colOff>
      <xdr:row>11</xdr:row>
      <xdr:rowOff>59266</xdr:rowOff>
    </xdr:from>
    <xdr:to>
      <xdr:col>41</xdr:col>
      <xdr:colOff>3</xdr:colOff>
      <xdr:row>11</xdr:row>
      <xdr:rowOff>300566</xdr:rowOff>
    </xdr:to>
    <xdr:grpSp>
      <xdr:nvGrpSpPr>
        <xdr:cNvPr id="81" name="Group 1113">
          <a:extLst>
            <a:ext uri="{FF2B5EF4-FFF2-40B4-BE49-F238E27FC236}">
              <a16:creationId xmlns:a16="http://schemas.microsoft.com/office/drawing/2014/main" id="{A2F7C3F2-A130-4CE7-A963-B94A84CDCBF3}"/>
            </a:ext>
          </a:extLst>
        </xdr:cNvPr>
        <xdr:cNvGrpSpPr>
          <a:grpSpLocks/>
        </xdr:cNvGrpSpPr>
      </xdr:nvGrpSpPr>
      <xdr:grpSpPr bwMode="auto">
        <a:xfrm>
          <a:off x="6836837" y="2611966"/>
          <a:ext cx="192616" cy="241300"/>
          <a:chOff x="290" y="298"/>
          <a:chExt cx="21" cy="25"/>
        </a:xfrm>
      </xdr:grpSpPr>
      <xdr:sp macro="" textlink="">
        <xdr:nvSpPr>
          <xdr:cNvPr id="82" name="テキスト 407">
            <a:extLst>
              <a:ext uri="{FF2B5EF4-FFF2-40B4-BE49-F238E27FC236}">
                <a16:creationId xmlns:a16="http://schemas.microsoft.com/office/drawing/2014/main" id="{CD6A27B3-758D-467B-88CE-455BBD4DDF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Ｋ</a:t>
            </a:r>
          </a:p>
        </xdr:txBody>
      </xdr:sp>
      <xdr:sp macro="" textlink="">
        <xdr:nvSpPr>
          <xdr:cNvPr id="83" name="Oval 1115">
            <a:extLst>
              <a:ext uri="{FF2B5EF4-FFF2-40B4-BE49-F238E27FC236}">
                <a16:creationId xmlns:a16="http://schemas.microsoft.com/office/drawing/2014/main" id="{BD57E509-2BB5-468C-9DEB-0BBB31212A1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34</xdr:col>
      <xdr:colOff>93136</xdr:colOff>
      <xdr:row>11</xdr:row>
      <xdr:rowOff>59266</xdr:rowOff>
    </xdr:from>
    <xdr:to>
      <xdr:col>39</xdr:col>
      <xdr:colOff>83589</xdr:colOff>
      <xdr:row>11</xdr:row>
      <xdr:rowOff>300572</xdr:rowOff>
    </xdr:to>
    <xdr:grpSp>
      <xdr:nvGrpSpPr>
        <xdr:cNvPr id="84" name="グループ化 83">
          <a:extLst>
            <a:ext uri="{FF2B5EF4-FFF2-40B4-BE49-F238E27FC236}">
              <a16:creationId xmlns:a16="http://schemas.microsoft.com/office/drawing/2014/main" id="{469D8F4B-E3C3-4853-9608-811D04619D18}"/>
            </a:ext>
          </a:extLst>
        </xdr:cNvPr>
        <xdr:cNvGrpSpPr/>
      </xdr:nvGrpSpPr>
      <xdr:grpSpPr>
        <a:xfrm>
          <a:off x="6122461" y="2611966"/>
          <a:ext cx="704828" cy="241306"/>
          <a:chOff x="6146799" y="1507073"/>
          <a:chExt cx="710119" cy="241306"/>
        </a:xfrm>
      </xdr:grpSpPr>
      <xdr:sp macro="" textlink="">
        <xdr:nvSpPr>
          <xdr:cNvPr id="85" name="Text Box 802">
            <a:extLst>
              <a:ext uri="{FF2B5EF4-FFF2-40B4-BE49-F238E27FC236}">
                <a16:creationId xmlns:a16="http://schemas.microsoft.com/office/drawing/2014/main" id="{123F1B97-2AAF-4877-940D-5A7814D107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86" name="Group 1113">
            <a:extLst>
              <a:ext uri="{FF2B5EF4-FFF2-40B4-BE49-F238E27FC236}">
                <a16:creationId xmlns:a16="http://schemas.microsoft.com/office/drawing/2014/main" id="{B500E712-667A-41F8-A29C-6AA9CC858437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94" name="テキスト 407">
              <a:extLst>
                <a:ext uri="{FF2B5EF4-FFF2-40B4-BE49-F238E27FC236}">
                  <a16:creationId xmlns:a16="http://schemas.microsoft.com/office/drawing/2014/main" id="{97547633-D6C4-43A6-A63B-2E3D608F466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</a:p>
          </xdr:txBody>
        </xdr:sp>
        <xdr:sp macro="" textlink="">
          <xdr:nvSpPr>
            <xdr:cNvPr id="95" name="Oval 1115">
              <a:extLst>
                <a:ext uri="{FF2B5EF4-FFF2-40B4-BE49-F238E27FC236}">
                  <a16:creationId xmlns:a16="http://schemas.microsoft.com/office/drawing/2014/main" id="{1816E702-7463-499C-A95B-6A5DC23492D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87" name="Group 1113">
            <a:extLst>
              <a:ext uri="{FF2B5EF4-FFF2-40B4-BE49-F238E27FC236}">
                <a16:creationId xmlns:a16="http://schemas.microsoft.com/office/drawing/2014/main" id="{2D542318-ECFF-4F94-9185-CBBC5FD95DD7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92" name="テキスト 407">
              <a:extLst>
                <a:ext uri="{FF2B5EF4-FFF2-40B4-BE49-F238E27FC236}">
                  <a16:creationId xmlns:a16="http://schemas.microsoft.com/office/drawing/2014/main" id="{551A8288-0A6A-4C8F-9EBF-3E4C5712592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93" name="Oval 1115">
              <a:extLst>
                <a:ext uri="{FF2B5EF4-FFF2-40B4-BE49-F238E27FC236}">
                  <a16:creationId xmlns:a16="http://schemas.microsoft.com/office/drawing/2014/main" id="{17A636A6-C432-4A70-9BA9-60E5D553F91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88" name="Text Box 802">
            <a:extLst>
              <a:ext uri="{FF2B5EF4-FFF2-40B4-BE49-F238E27FC236}">
                <a16:creationId xmlns:a16="http://schemas.microsoft.com/office/drawing/2014/main" id="{E105D3B3-F4D3-4E34-AB49-39659DD708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89" name="Group 1113">
            <a:extLst>
              <a:ext uri="{FF2B5EF4-FFF2-40B4-BE49-F238E27FC236}">
                <a16:creationId xmlns:a16="http://schemas.microsoft.com/office/drawing/2014/main" id="{F2A21AFB-438E-4CD7-9069-8942673F0AD2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90" name="テキスト 407">
              <a:extLst>
                <a:ext uri="{FF2B5EF4-FFF2-40B4-BE49-F238E27FC236}">
                  <a16:creationId xmlns:a16="http://schemas.microsoft.com/office/drawing/2014/main" id="{6890CDC2-0683-4806-9B60-C1C30FD37EA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Ｊ</a:t>
              </a:r>
            </a:p>
          </xdr:txBody>
        </xdr:sp>
        <xdr:sp macro="" textlink="">
          <xdr:nvSpPr>
            <xdr:cNvPr id="91" name="Oval 1115">
              <a:extLst>
                <a:ext uri="{FF2B5EF4-FFF2-40B4-BE49-F238E27FC236}">
                  <a16:creationId xmlns:a16="http://schemas.microsoft.com/office/drawing/2014/main" id="{61CCE9F1-848E-43FC-8473-CBBFE3BD22E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26</xdr:col>
      <xdr:colOff>22195</xdr:colOff>
      <xdr:row>24</xdr:row>
      <xdr:rowOff>8465</xdr:rowOff>
    </xdr:from>
    <xdr:to>
      <xdr:col>34</xdr:col>
      <xdr:colOff>13820</xdr:colOff>
      <xdr:row>24</xdr:row>
      <xdr:rowOff>249771</xdr:rowOff>
    </xdr:to>
    <xdr:grpSp>
      <xdr:nvGrpSpPr>
        <xdr:cNvPr id="96" name="グループ化 95">
          <a:extLst>
            <a:ext uri="{FF2B5EF4-FFF2-40B4-BE49-F238E27FC236}">
              <a16:creationId xmlns:a16="http://schemas.microsoft.com/office/drawing/2014/main" id="{C4C5DD76-F58C-42BE-B773-93707F317299}"/>
            </a:ext>
          </a:extLst>
        </xdr:cNvPr>
        <xdr:cNvGrpSpPr/>
      </xdr:nvGrpSpPr>
      <xdr:grpSpPr>
        <a:xfrm>
          <a:off x="5060920" y="6771215"/>
          <a:ext cx="982225" cy="241306"/>
          <a:chOff x="7328927" y="838200"/>
          <a:chExt cx="939892" cy="241306"/>
        </a:xfrm>
      </xdr:grpSpPr>
      <xdr:sp macro="" textlink="">
        <xdr:nvSpPr>
          <xdr:cNvPr id="97" name="Text Box 802">
            <a:extLst>
              <a:ext uri="{FF2B5EF4-FFF2-40B4-BE49-F238E27FC236}">
                <a16:creationId xmlns:a16="http://schemas.microsoft.com/office/drawing/2014/main" id="{3EE1104C-3C15-4698-A686-02CC823852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99877" y="8478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98" name="Group 1113">
            <a:extLst>
              <a:ext uri="{FF2B5EF4-FFF2-40B4-BE49-F238E27FC236}">
                <a16:creationId xmlns:a16="http://schemas.microsoft.com/office/drawing/2014/main" id="{D0199A87-D4B8-443A-95D6-DDA31A5429E1}"/>
              </a:ext>
            </a:extLst>
          </xdr:cNvPr>
          <xdr:cNvGrpSpPr>
            <a:grpSpLocks/>
          </xdr:cNvGrpSpPr>
        </xdr:nvGrpSpPr>
        <xdr:grpSpPr bwMode="auto">
          <a:xfrm>
            <a:off x="7442201" y="838206"/>
            <a:ext cx="193675" cy="241300"/>
            <a:chOff x="290" y="298"/>
            <a:chExt cx="21" cy="25"/>
          </a:xfrm>
        </xdr:grpSpPr>
        <xdr:sp macro="" textlink="">
          <xdr:nvSpPr>
            <xdr:cNvPr id="108" name="テキスト 407">
              <a:extLst>
                <a:ext uri="{FF2B5EF4-FFF2-40B4-BE49-F238E27FC236}">
                  <a16:creationId xmlns:a16="http://schemas.microsoft.com/office/drawing/2014/main" id="{BB267451-229F-4490-9A3A-89354A89C7C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エ</a:t>
              </a:r>
            </a:p>
          </xdr:txBody>
        </xdr:sp>
        <xdr:sp macro="" textlink="">
          <xdr:nvSpPr>
            <xdr:cNvPr id="109" name="Oval 1115">
              <a:extLst>
                <a:ext uri="{FF2B5EF4-FFF2-40B4-BE49-F238E27FC236}">
                  <a16:creationId xmlns:a16="http://schemas.microsoft.com/office/drawing/2014/main" id="{53CB7AFC-08A9-4CD4-AD78-34E2892065E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99" name="Group 1113">
            <a:extLst>
              <a:ext uri="{FF2B5EF4-FFF2-40B4-BE49-F238E27FC236}">
                <a16:creationId xmlns:a16="http://schemas.microsoft.com/office/drawing/2014/main" id="{E20A3EDE-CF2A-449B-9CD3-8169152BE445}"/>
              </a:ext>
            </a:extLst>
          </xdr:cNvPr>
          <xdr:cNvGrpSpPr>
            <a:grpSpLocks/>
          </xdr:cNvGrpSpPr>
        </xdr:nvGrpSpPr>
        <xdr:grpSpPr bwMode="auto">
          <a:xfrm>
            <a:off x="7704641" y="838206"/>
            <a:ext cx="193675" cy="241300"/>
            <a:chOff x="290" y="298"/>
            <a:chExt cx="21" cy="25"/>
          </a:xfrm>
        </xdr:grpSpPr>
        <xdr:sp macro="" textlink="">
          <xdr:nvSpPr>
            <xdr:cNvPr id="106" name="テキスト 407">
              <a:extLst>
                <a:ext uri="{FF2B5EF4-FFF2-40B4-BE49-F238E27FC236}">
                  <a16:creationId xmlns:a16="http://schemas.microsoft.com/office/drawing/2014/main" id="{B529D7F1-0252-4383-A607-9E8594E0F68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オ</a:t>
              </a:r>
            </a:p>
          </xdr:txBody>
        </xdr:sp>
        <xdr:sp macro="" textlink="">
          <xdr:nvSpPr>
            <xdr:cNvPr id="107" name="Oval 1115">
              <a:extLst>
                <a:ext uri="{FF2B5EF4-FFF2-40B4-BE49-F238E27FC236}">
                  <a16:creationId xmlns:a16="http://schemas.microsoft.com/office/drawing/2014/main" id="{1A9E49CA-D0DE-4973-B718-315456A6D5E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00" name="Text Box 802">
            <a:extLst>
              <a:ext uri="{FF2B5EF4-FFF2-40B4-BE49-F238E27FC236}">
                <a16:creationId xmlns:a16="http://schemas.microsoft.com/office/drawing/2014/main" id="{89564CC6-33BB-424B-8D1D-E0883F8BFA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53881" y="847850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01" name="Group 1113">
            <a:extLst>
              <a:ext uri="{FF2B5EF4-FFF2-40B4-BE49-F238E27FC236}">
                <a16:creationId xmlns:a16="http://schemas.microsoft.com/office/drawing/2014/main" id="{BB6FCA3B-F9C6-41FF-B5E7-142EC8A8C351}"/>
              </a:ext>
            </a:extLst>
          </xdr:cNvPr>
          <xdr:cNvGrpSpPr>
            <a:grpSpLocks/>
          </xdr:cNvGrpSpPr>
        </xdr:nvGrpSpPr>
        <xdr:grpSpPr bwMode="auto">
          <a:xfrm>
            <a:off x="7958645" y="838200"/>
            <a:ext cx="193675" cy="241300"/>
            <a:chOff x="290" y="298"/>
            <a:chExt cx="21" cy="25"/>
          </a:xfrm>
        </xdr:grpSpPr>
        <xdr:sp macro="" textlink="">
          <xdr:nvSpPr>
            <xdr:cNvPr id="104" name="テキスト 407">
              <a:extLst>
                <a:ext uri="{FF2B5EF4-FFF2-40B4-BE49-F238E27FC236}">
                  <a16:creationId xmlns:a16="http://schemas.microsoft.com/office/drawing/2014/main" id="{9AFCA39B-3AD9-4809-87EB-41B5ABF86F4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カ</a:t>
              </a:r>
            </a:p>
          </xdr:txBody>
        </xdr:sp>
        <xdr:sp macro="" textlink="">
          <xdr:nvSpPr>
            <xdr:cNvPr id="105" name="Oval 1115">
              <a:extLst>
                <a:ext uri="{FF2B5EF4-FFF2-40B4-BE49-F238E27FC236}">
                  <a16:creationId xmlns:a16="http://schemas.microsoft.com/office/drawing/2014/main" id="{056E46D6-5059-4205-BFE3-8F59453B1C5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02" name="Text Box 802">
            <a:extLst>
              <a:ext uri="{FF2B5EF4-FFF2-40B4-BE49-F238E27FC236}">
                <a16:creationId xmlns:a16="http://schemas.microsoft.com/office/drawing/2014/main" id="{4BB51FF6-3F7D-4171-9380-2CF3711CF0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28927" y="847850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03" name="Text Box 802">
            <a:extLst>
              <a:ext uri="{FF2B5EF4-FFF2-40B4-BE49-F238E27FC236}">
                <a16:creationId xmlns:a16="http://schemas.microsoft.com/office/drawing/2014/main" id="{8D7F2859-F416-4C8B-B35D-32D354FA2C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8124819" y="847844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)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7</xdr:col>
      <xdr:colOff>117481</xdr:colOff>
      <xdr:row>37</xdr:row>
      <xdr:rowOff>321733</xdr:rowOff>
    </xdr:from>
    <xdr:to>
      <xdr:col>18</xdr:col>
      <xdr:colOff>135472</xdr:colOff>
      <xdr:row>39</xdr:row>
      <xdr:rowOff>48683</xdr:rowOff>
    </xdr:to>
    <xdr:grpSp>
      <xdr:nvGrpSpPr>
        <xdr:cNvPr id="110" name="グループ化 109">
          <a:extLst>
            <a:ext uri="{FF2B5EF4-FFF2-40B4-BE49-F238E27FC236}">
              <a16:creationId xmlns:a16="http://schemas.microsoft.com/office/drawing/2014/main" id="{8C039501-4E77-4629-93AD-21A9B9A5ECC4}"/>
            </a:ext>
          </a:extLst>
        </xdr:cNvPr>
        <xdr:cNvGrpSpPr/>
      </xdr:nvGrpSpPr>
      <xdr:grpSpPr>
        <a:xfrm>
          <a:off x="984256" y="11294533"/>
          <a:ext cx="1494366" cy="374650"/>
          <a:chOff x="1141947" y="931333"/>
          <a:chExt cx="1448858" cy="387350"/>
        </a:xfrm>
      </xdr:grpSpPr>
      <xdr:sp macro="" textlink="">
        <xdr:nvSpPr>
          <xdr:cNvPr id="111" name="テキスト 175">
            <a:extLst>
              <a:ext uri="{FF2B5EF4-FFF2-40B4-BE49-F238E27FC236}">
                <a16:creationId xmlns:a16="http://schemas.microsoft.com/office/drawing/2014/main" id="{B51218FD-9E9B-4376-A73B-4034189DC7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294" y="931333"/>
            <a:ext cx="1420816" cy="330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12" name="テキスト 1087">
            <a:extLst>
              <a:ext uri="{FF2B5EF4-FFF2-40B4-BE49-F238E27FC236}">
                <a16:creationId xmlns:a16="http://schemas.microsoft.com/office/drawing/2014/main" id="{2BFA0BF0-463B-4B07-9642-2274E9E29B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04151" y="1102783"/>
            <a:ext cx="180718" cy="215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13" name="テキスト 1086">
            <a:extLst>
              <a:ext uri="{FF2B5EF4-FFF2-40B4-BE49-F238E27FC236}">
                <a16:creationId xmlns:a16="http://schemas.microsoft.com/office/drawing/2014/main" id="{A69F6356-2B86-4C16-A2FE-7E10F6D9C4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1947" y="1102783"/>
            <a:ext cx="171370" cy="206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   </a:t>
            </a:r>
          </a:p>
        </xdr:txBody>
      </xdr:sp>
      <xdr:sp macro="" textlink="">
        <xdr:nvSpPr>
          <xdr:cNvPr id="114" name="テキスト 1027">
            <a:extLst>
              <a:ext uri="{FF2B5EF4-FFF2-40B4-BE49-F238E27FC236}">
                <a16:creationId xmlns:a16="http://schemas.microsoft.com/office/drawing/2014/main" id="{E773FDC3-937B-4BFF-B0BC-0AF82618F6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4622" y="950383"/>
            <a:ext cx="118401" cy="152400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    </a:t>
            </a:r>
          </a:p>
        </xdr:txBody>
      </xdr:sp>
      <xdr:grpSp>
        <xdr:nvGrpSpPr>
          <xdr:cNvPr id="115" name="Group 998">
            <a:extLst>
              <a:ext uri="{FF2B5EF4-FFF2-40B4-BE49-F238E27FC236}">
                <a16:creationId xmlns:a16="http://schemas.microsoft.com/office/drawing/2014/main" id="{C2B1AEDB-EF70-4CDC-896B-7BA3CBCB4964}"/>
              </a:ext>
            </a:extLst>
          </xdr:cNvPr>
          <xdr:cNvGrpSpPr>
            <a:grpSpLocks/>
          </xdr:cNvGrpSpPr>
        </xdr:nvGrpSpPr>
        <xdr:grpSpPr bwMode="auto">
          <a:xfrm>
            <a:off x="1160642" y="950383"/>
            <a:ext cx="152675" cy="152400"/>
            <a:chOff x="-12346" y="-14465"/>
            <a:chExt cx="24608" cy="16832"/>
          </a:xfrm>
        </xdr:grpSpPr>
        <xdr:sp macro="" textlink="">
          <xdr:nvSpPr>
            <xdr:cNvPr id="142" name="テキスト 999">
              <a:extLst>
                <a:ext uri="{FF2B5EF4-FFF2-40B4-BE49-F238E27FC236}">
                  <a16:creationId xmlns:a16="http://schemas.microsoft.com/office/drawing/2014/main" id="{FA5CDC2D-F94A-4268-BB68-F69AA4036EB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2346" y="-14465"/>
              <a:ext cx="24608" cy="1683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43" name="Oval 1000">
              <a:extLst>
                <a:ext uri="{FF2B5EF4-FFF2-40B4-BE49-F238E27FC236}">
                  <a16:creationId xmlns:a16="http://schemas.microsoft.com/office/drawing/2014/main" id="{DEF69C53-2A3B-41AA-815C-5EB5CB0A4AD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10808" y="-13413"/>
              <a:ext cx="21532" cy="1472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16" name="Group 1013">
            <a:extLst>
              <a:ext uri="{FF2B5EF4-FFF2-40B4-BE49-F238E27FC236}">
                <a16:creationId xmlns:a16="http://schemas.microsoft.com/office/drawing/2014/main" id="{01E11C1E-993B-4BCC-8543-079DA33BAEEE}"/>
              </a:ext>
            </a:extLst>
          </xdr:cNvPr>
          <xdr:cNvGrpSpPr>
            <a:grpSpLocks/>
          </xdr:cNvGrpSpPr>
        </xdr:nvGrpSpPr>
        <xdr:grpSpPr bwMode="auto">
          <a:xfrm>
            <a:off x="1668521" y="950383"/>
            <a:ext cx="155791" cy="152400"/>
            <a:chOff x="-6218" y="-14465"/>
            <a:chExt cx="24608" cy="16832"/>
          </a:xfrm>
        </xdr:grpSpPr>
        <xdr:sp macro="" textlink="">
          <xdr:nvSpPr>
            <xdr:cNvPr id="140" name="テキスト 1014">
              <a:extLst>
                <a:ext uri="{FF2B5EF4-FFF2-40B4-BE49-F238E27FC236}">
                  <a16:creationId xmlns:a16="http://schemas.microsoft.com/office/drawing/2014/main" id="{2AE65242-227C-44F2-A8E9-783A7AA35DA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6218" y="-14465"/>
              <a:ext cx="24608" cy="1683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141" name="Oval 1015">
              <a:extLst>
                <a:ext uri="{FF2B5EF4-FFF2-40B4-BE49-F238E27FC236}">
                  <a16:creationId xmlns:a16="http://schemas.microsoft.com/office/drawing/2014/main" id="{B7F8131E-8347-49B1-8A1C-07726AFDD38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4680" y="-13413"/>
              <a:ext cx="21532" cy="1472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17" name="Group 1016">
            <a:extLst>
              <a:ext uri="{FF2B5EF4-FFF2-40B4-BE49-F238E27FC236}">
                <a16:creationId xmlns:a16="http://schemas.microsoft.com/office/drawing/2014/main" id="{5CC9682C-26C3-43C8-B1EB-545536A672AB}"/>
              </a:ext>
            </a:extLst>
          </xdr:cNvPr>
          <xdr:cNvGrpSpPr>
            <a:grpSpLocks/>
          </xdr:cNvGrpSpPr>
        </xdr:nvGrpSpPr>
        <xdr:grpSpPr bwMode="auto">
          <a:xfrm>
            <a:off x="1397445" y="950383"/>
            <a:ext cx="152675" cy="152400"/>
            <a:chOff x="-12358" y="-14465"/>
            <a:chExt cx="24608" cy="16832"/>
          </a:xfrm>
        </xdr:grpSpPr>
        <xdr:sp macro="" textlink="">
          <xdr:nvSpPr>
            <xdr:cNvPr id="138" name="テキスト 1017">
              <a:extLst>
                <a:ext uri="{FF2B5EF4-FFF2-40B4-BE49-F238E27FC236}">
                  <a16:creationId xmlns:a16="http://schemas.microsoft.com/office/drawing/2014/main" id="{DD9395D4-860F-4113-85F9-40214996B76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2358" y="-14465"/>
              <a:ext cx="24608" cy="1683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39" name="Oval 1018">
              <a:extLst>
                <a:ext uri="{FF2B5EF4-FFF2-40B4-BE49-F238E27FC236}">
                  <a16:creationId xmlns:a16="http://schemas.microsoft.com/office/drawing/2014/main" id="{90FDB413-E96F-4BD8-A1AE-0F80AAF7A7E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10820" y="-13413"/>
              <a:ext cx="21532" cy="1472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18" name="テキスト 1082">
            <a:extLst>
              <a:ext uri="{FF2B5EF4-FFF2-40B4-BE49-F238E27FC236}">
                <a16:creationId xmlns:a16="http://schemas.microsoft.com/office/drawing/2014/main" id="{4F3C0F1F-D8EA-43E1-A539-A015DEF948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0120" y="950383"/>
            <a:ext cx="118401" cy="152400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    </a:t>
            </a:r>
          </a:p>
        </xdr:txBody>
      </xdr:sp>
      <xdr:sp macro="" textlink="">
        <xdr:nvSpPr>
          <xdr:cNvPr id="119" name="テキスト 1083">
            <a:extLst>
              <a:ext uri="{FF2B5EF4-FFF2-40B4-BE49-F238E27FC236}">
                <a16:creationId xmlns:a16="http://schemas.microsoft.com/office/drawing/2014/main" id="{60EFEA1B-4631-4B4A-9B7B-21A69C7521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24312" y="950383"/>
            <a:ext cx="190065" cy="152400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-(    </a:t>
            </a:r>
          </a:p>
        </xdr:txBody>
      </xdr:sp>
      <xdr:sp macro="" textlink="">
        <xdr:nvSpPr>
          <xdr:cNvPr id="120" name="テキスト 1084">
            <a:extLst>
              <a:ext uri="{FF2B5EF4-FFF2-40B4-BE49-F238E27FC236}">
                <a16:creationId xmlns:a16="http://schemas.microsoft.com/office/drawing/2014/main" id="{5CA751DE-8AAD-46FC-9ABD-4B4DC5CC75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70169" y="950383"/>
            <a:ext cx="118401" cy="152400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   </a:t>
            </a:r>
          </a:p>
        </xdr:txBody>
      </xdr:sp>
      <xdr:sp macro="" textlink="">
        <xdr:nvSpPr>
          <xdr:cNvPr id="121" name="テキスト 1085">
            <a:extLst>
              <a:ext uri="{FF2B5EF4-FFF2-40B4-BE49-F238E27FC236}">
                <a16:creationId xmlns:a16="http://schemas.microsoft.com/office/drawing/2014/main" id="{F2CB973E-4200-4294-9D0D-E0C9072421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72404" y="950383"/>
            <a:ext cx="118401" cy="152400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)    </a:t>
            </a:r>
          </a:p>
        </xdr:txBody>
      </xdr:sp>
      <xdr:grpSp>
        <xdr:nvGrpSpPr>
          <xdr:cNvPr id="122" name="Group 998">
            <a:extLst>
              <a:ext uri="{FF2B5EF4-FFF2-40B4-BE49-F238E27FC236}">
                <a16:creationId xmlns:a16="http://schemas.microsoft.com/office/drawing/2014/main" id="{0E94D189-CC27-4B08-BBE7-963120E19F3B}"/>
              </a:ext>
            </a:extLst>
          </xdr:cNvPr>
          <xdr:cNvGrpSpPr>
            <a:grpSpLocks/>
          </xdr:cNvGrpSpPr>
        </xdr:nvGrpSpPr>
        <xdr:grpSpPr bwMode="auto">
          <a:xfrm>
            <a:off x="2007307" y="950383"/>
            <a:ext cx="152675" cy="152400"/>
            <a:chOff x="-12346" y="-14465"/>
            <a:chExt cx="24608" cy="16832"/>
          </a:xfrm>
        </xdr:grpSpPr>
        <xdr:sp macro="" textlink="">
          <xdr:nvSpPr>
            <xdr:cNvPr id="136" name="テキスト 999">
              <a:extLst>
                <a:ext uri="{FF2B5EF4-FFF2-40B4-BE49-F238E27FC236}">
                  <a16:creationId xmlns:a16="http://schemas.microsoft.com/office/drawing/2014/main" id="{4252C511-F83E-4F94-AABA-BA10684720E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2346" y="-14465"/>
              <a:ext cx="24608" cy="1683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イ</a:t>
              </a:r>
            </a:p>
          </xdr:txBody>
        </xdr:sp>
        <xdr:sp macro="" textlink="">
          <xdr:nvSpPr>
            <xdr:cNvPr id="137" name="Oval 1000">
              <a:extLst>
                <a:ext uri="{FF2B5EF4-FFF2-40B4-BE49-F238E27FC236}">
                  <a16:creationId xmlns:a16="http://schemas.microsoft.com/office/drawing/2014/main" id="{2A6990BA-B96A-4F7F-8783-1FFA8283065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10808" y="-13413"/>
              <a:ext cx="21532" cy="1472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23" name="Group 998">
            <a:extLst>
              <a:ext uri="{FF2B5EF4-FFF2-40B4-BE49-F238E27FC236}">
                <a16:creationId xmlns:a16="http://schemas.microsoft.com/office/drawing/2014/main" id="{6B752660-2685-465C-8C5D-8A89973ADE45}"/>
              </a:ext>
            </a:extLst>
          </xdr:cNvPr>
          <xdr:cNvGrpSpPr>
            <a:grpSpLocks/>
          </xdr:cNvGrpSpPr>
        </xdr:nvGrpSpPr>
        <xdr:grpSpPr bwMode="auto">
          <a:xfrm>
            <a:off x="2295174" y="950383"/>
            <a:ext cx="152675" cy="152400"/>
            <a:chOff x="-12346" y="-14465"/>
            <a:chExt cx="24608" cy="16832"/>
          </a:xfrm>
        </xdr:grpSpPr>
        <xdr:sp macro="" textlink="">
          <xdr:nvSpPr>
            <xdr:cNvPr id="134" name="テキスト 999">
              <a:extLst>
                <a:ext uri="{FF2B5EF4-FFF2-40B4-BE49-F238E27FC236}">
                  <a16:creationId xmlns:a16="http://schemas.microsoft.com/office/drawing/2014/main" id="{7B83FE7F-B2F9-4BB4-B981-21276E0E471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2346" y="-14465"/>
              <a:ext cx="24608" cy="1683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ウ</a:t>
              </a:r>
            </a:p>
          </xdr:txBody>
        </xdr:sp>
        <xdr:sp macro="" textlink="">
          <xdr:nvSpPr>
            <xdr:cNvPr id="135" name="Oval 1000">
              <a:extLst>
                <a:ext uri="{FF2B5EF4-FFF2-40B4-BE49-F238E27FC236}">
                  <a16:creationId xmlns:a16="http://schemas.microsoft.com/office/drawing/2014/main" id="{C53DE4BD-29F7-4CB3-AD6E-E54B4A78C8A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10808" y="-13413"/>
              <a:ext cx="21532" cy="1472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24" name="Group 998">
            <a:extLst>
              <a:ext uri="{FF2B5EF4-FFF2-40B4-BE49-F238E27FC236}">
                <a16:creationId xmlns:a16="http://schemas.microsoft.com/office/drawing/2014/main" id="{815514CB-E16E-4DEC-8A4B-2B4E7E7407F8}"/>
              </a:ext>
            </a:extLst>
          </xdr:cNvPr>
          <xdr:cNvGrpSpPr>
            <a:grpSpLocks/>
          </xdr:cNvGrpSpPr>
        </xdr:nvGrpSpPr>
        <xdr:grpSpPr bwMode="auto">
          <a:xfrm>
            <a:off x="1253750" y="1111236"/>
            <a:ext cx="152675" cy="152400"/>
            <a:chOff x="-12346" y="-14465"/>
            <a:chExt cx="24608" cy="16832"/>
          </a:xfrm>
        </xdr:grpSpPr>
        <xdr:sp macro="" textlink="">
          <xdr:nvSpPr>
            <xdr:cNvPr id="132" name="テキスト 999">
              <a:extLst>
                <a:ext uri="{FF2B5EF4-FFF2-40B4-BE49-F238E27FC236}">
                  <a16:creationId xmlns:a16="http://schemas.microsoft.com/office/drawing/2014/main" id="{B827C9CD-4D34-4BB7-B36B-C00BACB8DFD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2346" y="-14465"/>
              <a:ext cx="24608" cy="1683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ア</a:t>
              </a:r>
            </a:p>
          </xdr:txBody>
        </xdr:sp>
        <xdr:sp macro="" textlink="">
          <xdr:nvSpPr>
            <xdr:cNvPr id="133" name="Oval 1000">
              <a:extLst>
                <a:ext uri="{FF2B5EF4-FFF2-40B4-BE49-F238E27FC236}">
                  <a16:creationId xmlns:a16="http://schemas.microsoft.com/office/drawing/2014/main" id="{5291F6D5-49E0-4544-BDBF-8D04F45C84F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10808" y="-13413"/>
              <a:ext cx="21532" cy="1472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25" name="Group 998">
            <a:extLst>
              <a:ext uri="{FF2B5EF4-FFF2-40B4-BE49-F238E27FC236}">
                <a16:creationId xmlns:a16="http://schemas.microsoft.com/office/drawing/2014/main" id="{C43FA988-911D-4F9C-A057-E30EDB486D6F}"/>
              </a:ext>
            </a:extLst>
          </xdr:cNvPr>
          <xdr:cNvGrpSpPr>
            <a:grpSpLocks/>
          </xdr:cNvGrpSpPr>
        </xdr:nvGrpSpPr>
        <xdr:grpSpPr bwMode="auto">
          <a:xfrm>
            <a:off x="1516237" y="1111233"/>
            <a:ext cx="152675" cy="152400"/>
            <a:chOff x="-12346" y="-14465"/>
            <a:chExt cx="24608" cy="16832"/>
          </a:xfrm>
        </xdr:grpSpPr>
        <xdr:sp macro="" textlink="">
          <xdr:nvSpPr>
            <xdr:cNvPr id="130" name="テキスト 999">
              <a:extLst>
                <a:ext uri="{FF2B5EF4-FFF2-40B4-BE49-F238E27FC236}">
                  <a16:creationId xmlns:a16="http://schemas.microsoft.com/office/drawing/2014/main" id="{BA8622B9-24DB-44DB-B857-8B46642D66D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2346" y="-14465"/>
              <a:ext cx="24608" cy="1683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131" name="Oval 1000">
              <a:extLst>
                <a:ext uri="{FF2B5EF4-FFF2-40B4-BE49-F238E27FC236}">
                  <a16:creationId xmlns:a16="http://schemas.microsoft.com/office/drawing/2014/main" id="{35E73A2F-E3FB-43D8-97A1-DEEC08548C4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10808" y="-13413"/>
              <a:ext cx="21532" cy="1472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26" name="Group 998">
            <a:extLst>
              <a:ext uri="{FF2B5EF4-FFF2-40B4-BE49-F238E27FC236}">
                <a16:creationId xmlns:a16="http://schemas.microsoft.com/office/drawing/2014/main" id="{0BE03510-7617-46F8-B640-968964210276}"/>
              </a:ext>
            </a:extLst>
          </xdr:cNvPr>
          <xdr:cNvGrpSpPr>
            <a:grpSpLocks/>
          </xdr:cNvGrpSpPr>
        </xdr:nvGrpSpPr>
        <xdr:grpSpPr bwMode="auto">
          <a:xfrm>
            <a:off x="1787174" y="1111245"/>
            <a:ext cx="152675" cy="152400"/>
            <a:chOff x="-12346" y="-14465"/>
            <a:chExt cx="24608" cy="16832"/>
          </a:xfrm>
        </xdr:grpSpPr>
        <xdr:sp macro="" textlink="">
          <xdr:nvSpPr>
            <xdr:cNvPr id="128" name="テキスト 999">
              <a:extLst>
                <a:ext uri="{FF2B5EF4-FFF2-40B4-BE49-F238E27FC236}">
                  <a16:creationId xmlns:a16="http://schemas.microsoft.com/office/drawing/2014/main" id="{D70E7C6A-E9C9-42FB-8111-FD705A4FC3C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2346" y="-14465"/>
              <a:ext cx="24608" cy="1683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Ｇ</a:t>
              </a:r>
            </a:p>
          </xdr:txBody>
        </xdr:sp>
        <xdr:sp macro="" textlink="">
          <xdr:nvSpPr>
            <xdr:cNvPr id="129" name="Oval 1000">
              <a:extLst>
                <a:ext uri="{FF2B5EF4-FFF2-40B4-BE49-F238E27FC236}">
                  <a16:creationId xmlns:a16="http://schemas.microsoft.com/office/drawing/2014/main" id="{FAD7D122-E67D-46D3-BF17-0E0858A6072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10808" y="-13413"/>
              <a:ext cx="21532" cy="1472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27" name="テキスト 1087">
            <a:extLst>
              <a:ext uri="{FF2B5EF4-FFF2-40B4-BE49-F238E27FC236}">
                <a16:creationId xmlns:a16="http://schemas.microsoft.com/office/drawing/2014/main" id="{1F5894E0-264D-4B8B-ADB5-76B0007AEE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66622" y="1102777"/>
            <a:ext cx="180718" cy="215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18</xdr:col>
      <xdr:colOff>93943</xdr:colOff>
      <xdr:row>15</xdr:row>
      <xdr:rowOff>101601</xdr:rowOff>
    </xdr:from>
    <xdr:to>
      <xdr:col>19</xdr:col>
      <xdr:colOff>176704</xdr:colOff>
      <xdr:row>15</xdr:row>
      <xdr:rowOff>342901</xdr:rowOff>
    </xdr:to>
    <xdr:grpSp>
      <xdr:nvGrpSpPr>
        <xdr:cNvPr id="2" name="Group 1113">
          <a:extLst>
            <a:ext uri="{FF2B5EF4-FFF2-40B4-BE49-F238E27FC236}">
              <a16:creationId xmlns:a16="http://schemas.microsoft.com/office/drawing/2014/main" id="{DE94C59F-5099-4837-8695-BD1E2D05D520}"/>
            </a:ext>
          </a:extLst>
        </xdr:cNvPr>
        <xdr:cNvGrpSpPr>
          <a:grpSpLocks/>
        </xdr:cNvGrpSpPr>
      </xdr:nvGrpSpPr>
      <xdr:grpSpPr bwMode="auto">
        <a:xfrm>
          <a:off x="2532343" y="2730501"/>
          <a:ext cx="197061" cy="241300"/>
          <a:chOff x="290" y="298"/>
          <a:chExt cx="21" cy="25"/>
        </a:xfrm>
      </xdr:grpSpPr>
      <xdr:sp macro="" textlink="">
        <xdr:nvSpPr>
          <xdr:cNvPr id="3" name="テキスト 407">
            <a:extLst>
              <a:ext uri="{FF2B5EF4-FFF2-40B4-BE49-F238E27FC236}">
                <a16:creationId xmlns:a16="http://schemas.microsoft.com/office/drawing/2014/main" id="{1F28E8F6-01CA-4077-971E-EF1269E99B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115">
            <a:extLst>
              <a:ext uri="{FF2B5EF4-FFF2-40B4-BE49-F238E27FC236}">
                <a16:creationId xmlns:a16="http://schemas.microsoft.com/office/drawing/2014/main" id="{51B8D928-2965-4A36-BC6B-A6B50788DE9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18</xdr:col>
      <xdr:colOff>93943</xdr:colOff>
      <xdr:row>16</xdr:row>
      <xdr:rowOff>101600</xdr:rowOff>
    </xdr:from>
    <xdr:to>
      <xdr:col>19</xdr:col>
      <xdr:colOff>169084</xdr:colOff>
      <xdr:row>16</xdr:row>
      <xdr:rowOff>342900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17E16E6A-D267-4DB1-9D57-A2F0A83EA864}"/>
            </a:ext>
          </a:extLst>
        </xdr:cNvPr>
        <xdr:cNvGrpSpPr>
          <a:grpSpLocks/>
        </xdr:cNvGrpSpPr>
      </xdr:nvGrpSpPr>
      <xdr:grpSpPr bwMode="auto">
        <a:xfrm>
          <a:off x="2532343" y="3130550"/>
          <a:ext cx="189441" cy="241300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AF0B1CAE-31F7-4546-A38A-0263CB69EC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3A829717-1994-46F1-95E9-E589ADF0BA1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18</xdr:col>
      <xdr:colOff>93943</xdr:colOff>
      <xdr:row>17</xdr:row>
      <xdr:rowOff>84668</xdr:rowOff>
    </xdr:from>
    <xdr:to>
      <xdr:col>19</xdr:col>
      <xdr:colOff>169084</xdr:colOff>
      <xdr:row>17</xdr:row>
      <xdr:rowOff>325968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87F1AB0B-4790-4C18-A196-9F5FEFFD5D45}"/>
            </a:ext>
          </a:extLst>
        </xdr:cNvPr>
        <xdr:cNvGrpSpPr>
          <a:grpSpLocks/>
        </xdr:cNvGrpSpPr>
      </xdr:nvGrpSpPr>
      <xdr:grpSpPr bwMode="auto">
        <a:xfrm>
          <a:off x="2532343" y="3513668"/>
          <a:ext cx="189441" cy="241300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CBB3806A-10AE-437A-8E4A-6D0A8B0492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6748223F-C4CA-4FAA-80EC-661FF9169A3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18</xdr:col>
      <xdr:colOff>93943</xdr:colOff>
      <xdr:row>20</xdr:row>
      <xdr:rowOff>93135</xdr:rowOff>
    </xdr:from>
    <xdr:to>
      <xdr:col>19</xdr:col>
      <xdr:colOff>161464</xdr:colOff>
      <xdr:row>20</xdr:row>
      <xdr:rowOff>334435</xdr:rowOff>
    </xdr:to>
    <xdr:grpSp>
      <xdr:nvGrpSpPr>
        <xdr:cNvPr id="11" name="Group 1113">
          <a:extLst>
            <a:ext uri="{FF2B5EF4-FFF2-40B4-BE49-F238E27FC236}">
              <a16:creationId xmlns:a16="http://schemas.microsoft.com/office/drawing/2014/main" id="{B8753DC5-B076-4BF6-8EFA-82136FBABBFB}"/>
            </a:ext>
          </a:extLst>
        </xdr:cNvPr>
        <xdr:cNvGrpSpPr>
          <a:grpSpLocks/>
        </xdr:cNvGrpSpPr>
      </xdr:nvGrpSpPr>
      <xdr:grpSpPr bwMode="auto">
        <a:xfrm>
          <a:off x="2532343" y="4722285"/>
          <a:ext cx="181821" cy="241300"/>
          <a:chOff x="290" y="298"/>
          <a:chExt cx="21" cy="25"/>
        </a:xfrm>
      </xdr:grpSpPr>
      <xdr:sp macro="" textlink="">
        <xdr:nvSpPr>
          <xdr:cNvPr id="12" name="テキスト 407">
            <a:extLst>
              <a:ext uri="{FF2B5EF4-FFF2-40B4-BE49-F238E27FC236}">
                <a16:creationId xmlns:a16="http://schemas.microsoft.com/office/drawing/2014/main" id="{5B1F08FC-2A06-4F9C-9517-72081B4383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3" name="Oval 1115">
            <a:extLst>
              <a:ext uri="{FF2B5EF4-FFF2-40B4-BE49-F238E27FC236}">
                <a16:creationId xmlns:a16="http://schemas.microsoft.com/office/drawing/2014/main" id="{B2939801-05BA-4CF4-8898-8D615EE9D37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</xdr:col>
      <xdr:colOff>43142</xdr:colOff>
      <xdr:row>21</xdr:row>
      <xdr:rowOff>67736</xdr:rowOff>
    </xdr:from>
    <xdr:to>
      <xdr:col>3</xdr:col>
      <xdr:colOff>9063</xdr:colOff>
      <xdr:row>21</xdr:row>
      <xdr:rowOff>309036</xdr:rowOff>
    </xdr:to>
    <xdr:grpSp>
      <xdr:nvGrpSpPr>
        <xdr:cNvPr id="14" name="Group 1113">
          <a:extLst>
            <a:ext uri="{FF2B5EF4-FFF2-40B4-BE49-F238E27FC236}">
              <a16:creationId xmlns:a16="http://schemas.microsoft.com/office/drawing/2014/main" id="{3AF755CB-96D5-4AA6-9EAB-404D4EC9305B}"/>
            </a:ext>
          </a:extLst>
        </xdr:cNvPr>
        <xdr:cNvGrpSpPr>
          <a:grpSpLocks/>
        </xdr:cNvGrpSpPr>
      </xdr:nvGrpSpPr>
      <xdr:grpSpPr bwMode="auto">
        <a:xfrm>
          <a:off x="366992" y="5096936"/>
          <a:ext cx="184996" cy="241300"/>
          <a:chOff x="290" y="298"/>
          <a:chExt cx="21" cy="25"/>
        </a:xfrm>
      </xdr:grpSpPr>
      <xdr:sp macro="" textlink="">
        <xdr:nvSpPr>
          <xdr:cNvPr id="15" name="テキスト 407">
            <a:extLst>
              <a:ext uri="{FF2B5EF4-FFF2-40B4-BE49-F238E27FC236}">
                <a16:creationId xmlns:a16="http://schemas.microsoft.com/office/drawing/2014/main" id="{F9D1CD1D-FD8B-4E57-9936-9A88FFD6F9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6" name="Oval 1115">
            <a:extLst>
              <a:ext uri="{FF2B5EF4-FFF2-40B4-BE49-F238E27FC236}">
                <a16:creationId xmlns:a16="http://schemas.microsoft.com/office/drawing/2014/main" id="{0F00D15E-F836-42EE-B139-838948C4462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18</xdr:col>
      <xdr:colOff>93943</xdr:colOff>
      <xdr:row>24</xdr:row>
      <xdr:rowOff>110069</xdr:rowOff>
    </xdr:from>
    <xdr:to>
      <xdr:col>19</xdr:col>
      <xdr:colOff>161464</xdr:colOff>
      <xdr:row>24</xdr:row>
      <xdr:rowOff>351369</xdr:rowOff>
    </xdr:to>
    <xdr:grpSp>
      <xdr:nvGrpSpPr>
        <xdr:cNvPr id="17" name="Group 1113">
          <a:extLst>
            <a:ext uri="{FF2B5EF4-FFF2-40B4-BE49-F238E27FC236}">
              <a16:creationId xmlns:a16="http://schemas.microsoft.com/office/drawing/2014/main" id="{F4416F1D-5C73-4434-A9F8-5D781AE8A8D5}"/>
            </a:ext>
          </a:extLst>
        </xdr:cNvPr>
        <xdr:cNvGrpSpPr>
          <a:grpSpLocks/>
        </xdr:cNvGrpSpPr>
      </xdr:nvGrpSpPr>
      <xdr:grpSpPr bwMode="auto">
        <a:xfrm>
          <a:off x="2532343" y="5986994"/>
          <a:ext cx="181821" cy="241300"/>
          <a:chOff x="290" y="298"/>
          <a:chExt cx="21" cy="25"/>
        </a:xfrm>
      </xdr:grpSpPr>
      <xdr:sp macro="" textlink="">
        <xdr:nvSpPr>
          <xdr:cNvPr id="18" name="テキスト 407">
            <a:extLst>
              <a:ext uri="{FF2B5EF4-FFF2-40B4-BE49-F238E27FC236}">
                <a16:creationId xmlns:a16="http://schemas.microsoft.com/office/drawing/2014/main" id="{C154AFA8-F1CF-4E2F-8D5D-A9127B9391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9" name="Oval 1115">
            <a:extLst>
              <a:ext uri="{FF2B5EF4-FFF2-40B4-BE49-F238E27FC236}">
                <a16:creationId xmlns:a16="http://schemas.microsoft.com/office/drawing/2014/main" id="{B8F9C4B1-1104-470E-94E8-6CAC96D5838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</xdr:col>
      <xdr:colOff>127809</xdr:colOff>
      <xdr:row>25</xdr:row>
      <xdr:rowOff>287872</xdr:rowOff>
    </xdr:from>
    <xdr:to>
      <xdr:col>3</xdr:col>
      <xdr:colOff>93730</xdr:colOff>
      <xdr:row>26</xdr:row>
      <xdr:rowOff>165105</xdr:rowOff>
    </xdr:to>
    <xdr:grpSp>
      <xdr:nvGrpSpPr>
        <xdr:cNvPr id="20" name="Group 1113">
          <a:extLst>
            <a:ext uri="{FF2B5EF4-FFF2-40B4-BE49-F238E27FC236}">
              <a16:creationId xmlns:a16="http://schemas.microsoft.com/office/drawing/2014/main" id="{5F375C1C-2D1F-4665-BE78-A02B35051C1F}"/>
            </a:ext>
          </a:extLst>
        </xdr:cNvPr>
        <xdr:cNvGrpSpPr>
          <a:grpSpLocks/>
        </xdr:cNvGrpSpPr>
      </xdr:nvGrpSpPr>
      <xdr:grpSpPr bwMode="auto">
        <a:xfrm>
          <a:off x="451659" y="6574372"/>
          <a:ext cx="184996" cy="248708"/>
          <a:chOff x="290" y="298"/>
          <a:chExt cx="21" cy="25"/>
        </a:xfrm>
      </xdr:grpSpPr>
      <xdr:sp macro="" textlink="">
        <xdr:nvSpPr>
          <xdr:cNvPr id="21" name="テキスト 407">
            <a:extLst>
              <a:ext uri="{FF2B5EF4-FFF2-40B4-BE49-F238E27FC236}">
                <a16:creationId xmlns:a16="http://schemas.microsoft.com/office/drawing/2014/main" id="{150BC8EA-CC13-4F93-8D22-EFAC8F5A88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22" name="Oval 1115">
            <a:extLst>
              <a:ext uri="{FF2B5EF4-FFF2-40B4-BE49-F238E27FC236}">
                <a16:creationId xmlns:a16="http://schemas.microsoft.com/office/drawing/2014/main" id="{D6916F39-A728-4E5A-B2A2-ACB1B2832D0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18</xdr:col>
      <xdr:colOff>93943</xdr:colOff>
      <xdr:row>30</xdr:row>
      <xdr:rowOff>76202</xdr:rowOff>
    </xdr:from>
    <xdr:to>
      <xdr:col>19</xdr:col>
      <xdr:colOff>161464</xdr:colOff>
      <xdr:row>30</xdr:row>
      <xdr:rowOff>317502</xdr:rowOff>
    </xdr:to>
    <xdr:grpSp>
      <xdr:nvGrpSpPr>
        <xdr:cNvPr id="23" name="Group 1113">
          <a:extLst>
            <a:ext uri="{FF2B5EF4-FFF2-40B4-BE49-F238E27FC236}">
              <a16:creationId xmlns:a16="http://schemas.microsoft.com/office/drawing/2014/main" id="{7050639F-4DA4-4521-BACD-600866B86286}"/>
            </a:ext>
          </a:extLst>
        </xdr:cNvPr>
        <xdr:cNvGrpSpPr>
          <a:grpSpLocks/>
        </xdr:cNvGrpSpPr>
      </xdr:nvGrpSpPr>
      <xdr:grpSpPr bwMode="auto">
        <a:xfrm>
          <a:off x="2532343" y="7877177"/>
          <a:ext cx="181821" cy="241300"/>
          <a:chOff x="290" y="298"/>
          <a:chExt cx="21" cy="25"/>
        </a:xfrm>
      </xdr:grpSpPr>
      <xdr:sp macro="" textlink="">
        <xdr:nvSpPr>
          <xdr:cNvPr id="24" name="テキスト 407">
            <a:extLst>
              <a:ext uri="{FF2B5EF4-FFF2-40B4-BE49-F238E27FC236}">
                <a16:creationId xmlns:a16="http://schemas.microsoft.com/office/drawing/2014/main" id="{1DEFC129-11A3-4ADC-B73B-ED2571E529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5" name="Oval 1115">
            <a:extLst>
              <a:ext uri="{FF2B5EF4-FFF2-40B4-BE49-F238E27FC236}">
                <a16:creationId xmlns:a16="http://schemas.microsoft.com/office/drawing/2014/main" id="{B8770A4F-3EB9-4EE9-A884-BA10E49FE4D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</xdr:col>
      <xdr:colOff>127809</xdr:colOff>
      <xdr:row>31</xdr:row>
      <xdr:rowOff>279403</xdr:rowOff>
    </xdr:from>
    <xdr:to>
      <xdr:col>3</xdr:col>
      <xdr:colOff>93730</xdr:colOff>
      <xdr:row>32</xdr:row>
      <xdr:rowOff>156637</xdr:rowOff>
    </xdr:to>
    <xdr:grpSp>
      <xdr:nvGrpSpPr>
        <xdr:cNvPr id="26" name="Group 1113">
          <a:extLst>
            <a:ext uri="{FF2B5EF4-FFF2-40B4-BE49-F238E27FC236}">
              <a16:creationId xmlns:a16="http://schemas.microsoft.com/office/drawing/2014/main" id="{4D74D14E-98E0-4729-9F73-DA82F2DD494B}"/>
            </a:ext>
          </a:extLst>
        </xdr:cNvPr>
        <xdr:cNvGrpSpPr>
          <a:grpSpLocks/>
        </xdr:cNvGrpSpPr>
      </xdr:nvGrpSpPr>
      <xdr:grpSpPr bwMode="auto">
        <a:xfrm>
          <a:off x="451659" y="8451853"/>
          <a:ext cx="184996" cy="248709"/>
          <a:chOff x="290" y="298"/>
          <a:chExt cx="21" cy="25"/>
        </a:xfrm>
      </xdr:grpSpPr>
      <xdr:sp macro="" textlink="">
        <xdr:nvSpPr>
          <xdr:cNvPr id="27" name="テキスト 407">
            <a:extLst>
              <a:ext uri="{FF2B5EF4-FFF2-40B4-BE49-F238E27FC236}">
                <a16:creationId xmlns:a16="http://schemas.microsoft.com/office/drawing/2014/main" id="{1D9B4D84-7399-4A9B-9BF5-7631E62E7D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8" name="Oval 1115">
            <a:extLst>
              <a:ext uri="{FF2B5EF4-FFF2-40B4-BE49-F238E27FC236}">
                <a16:creationId xmlns:a16="http://schemas.microsoft.com/office/drawing/2014/main" id="{65E0D57D-0905-4C9F-863E-86480181B4A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11</xdr:col>
      <xdr:colOff>101603</xdr:colOff>
      <xdr:row>20</xdr:row>
      <xdr:rowOff>93129</xdr:rowOff>
    </xdr:from>
    <xdr:to>
      <xdr:col>17</xdr:col>
      <xdr:colOff>100522</xdr:colOff>
      <xdr:row>20</xdr:row>
      <xdr:rowOff>334435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F5E09377-3152-4E6C-B7CB-6D63185E86D4}"/>
            </a:ext>
          </a:extLst>
        </xdr:cNvPr>
        <xdr:cNvGrpSpPr/>
      </xdr:nvGrpSpPr>
      <xdr:grpSpPr>
        <a:xfrm>
          <a:off x="1739903" y="4722279"/>
          <a:ext cx="684719" cy="241306"/>
          <a:chOff x="6146799" y="1507073"/>
          <a:chExt cx="710119" cy="241306"/>
        </a:xfrm>
      </xdr:grpSpPr>
      <xdr:sp macro="" textlink="">
        <xdr:nvSpPr>
          <xdr:cNvPr id="30" name="Text Box 802">
            <a:extLst>
              <a:ext uri="{FF2B5EF4-FFF2-40B4-BE49-F238E27FC236}">
                <a16:creationId xmlns:a16="http://schemas.microsoft.com/office/drawing/2014/main" id="{EB3166A7-3ED3-4BEF-8CB5-4782C0F20C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1" name="Group 1113">
            <a:extLst>
              <a:ext uri="{FF2B5EF4-FFF2-40B4-BE49-F238E27FC236}">
                <a16:creationId xmlns:a16="http://schemas.microsoft.com/office/drawing/2014/main" id="{0E7D3963-D03A-4A22-958F-A8F74889EB0F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39" name="テキスト 407">
              <a:extLst>
                <a:ext uri="{FF2B5EF4-FFF2-40B4-BE49-F238E27FC236}">
                  <a16:creationId xmlns:a16="http://schemas.microsoft.com/office/drawing/2014/main" id="{7E52609B-F966-47A1-95FD-415569157F9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0" name="Oval 1115">
              <a:extLst>
                <a:ext uri="{FF2B5EF4-FFF2-40B4-BE49-F238E27FC236}">
                  <a16:creationId xmlns:a16="http://schemas.microsoft.com/office/drawing/2014/main" id="{735ADDF4-3C8C-4B8A-A8DF-B1F942490DE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2" name="Group 1113">
            <a:extLst>
              <a:ext uri="{FF2B5EF4-FFF2-40B4-BE49-F238E27FC236}">
                <a16:creationId xmlns:a16="http://schemas.microsoft.com/office/drawing/2014/main" id="{44A1310D-06AF-4303-AD8B-22AEA9A9662F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37" name="テキスト 407">
              <a:extLst>
                <a:ext uri="{FF2B5EF4-FFF2-40B4-BE49-F238E27FC236}">
                  <a16:creationId xmlns:a16="http://schemas.microsoft.com/office/drawing/2014/main" id="{E29276DE-299D-4CB6-87B5-C38EFB9060E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8" name="Oval 1115">
              <a:extLst>
                <a:ext uri="{FF2B5EF4-FFF2-40B4-BE49-F238E27FC236}">
                  <a16:creationId xmlns:a16="http://schemas.microsoft.com/office/drawing/2014/main" id="{829581DC-6CE5-42EF-9099-F878FBE38D6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3" name="Text Box 802">
            <a:extLst>
              <a:ext uri="{FF2B5EF4-FFF2-40B4-BE49-F238E27FC236}">
                <a16:creationId xmlns:a16="http://schemas.microsoft.com/office/drawing/2014/main" id="{FDBEED19-7B6B-45CE-810B-27C1076398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4" name="Group 1113">
            <a:extLst>
              <a:ext uri="{FF2B5EF4-FFF2-40B4-BE49-F238E27FC236}">
                <a16:creationId xmlns:a16="http://schemas.microsoft.com/office/drawing/2014/main" id="{A336900E-773D-4A2D-BDE3-341CF241C537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35" name="テキスト 407">
              <a:extLst>
                <a:ext uri="{FF2B5EF4-FFF2-40B4-BE49-F238E27FC236}">
                  <a16:creationId xmlns:a16="http://schemas.microsoft.com/office/drawing/2014/main" id="{FC59E668-7E6A-42D8-9885-40CE2C6667A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6" name="Oval 1115">
              <a:extLst>
                <a:ext uri="{FF2B5EF4-FFF2-40B4-BE49-F238E27FC236}">
                  <a16:creationId xmlns:a16="http://schemas.microsoft.com/office/drawing/2014/main" id="{AA27C543-830F-4D76-8FA4-5956D28F75E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11</xdr:row>
      <xdr:rowOff>133350</xdr:rowOff>
    </xdr:from>
    <xdr:to>
      <xdr:col>23</xdr:col>
      <xdr:colOff>133350</xdr:colOff>
      <xdr:row>11</xdr:row>
      <xdr:rowOff>314325</xdr:rowOff>
    </xdr:to>
    <xdr:sp macro="" textlink="">
      <xdr:nvSpPr>
        <xdr:cNvPr id="2" name="テキスト 642">
          <a:extLst>
            <a:ext uri="{FF2B5EF4-FFF2-40B4-BE49-F238E27FC236}">
              <a16:creationId xmlns:a16="http://schemas.microsoft.com/office/drawing/2014/main" id="{850A5D21-DCB6-4308-92D5-CFB395F5906F}"/>
            </a:ext>
          </a:extLst>
        </xdr:cNvPr>
        <xdr:cNvSpPr txBox="1">
          <a:spLocks noChangeArrowheads="1"/>
        </xdr:cNvSpPr>
      </xdr:nvSpPr>
      <xdr:spPr bwMode="auto">
        <a:xfrm>
          <a:off x="2714625" y="2181225"/>
          <a:ext cx="1143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24</xdr:col>
      <xdr:colOff>28575</xdr:colOff>
      <xdr:row>11</xdr:row>
      <xdr:rowOff>142875</xdr:rowOff>
    </xdr:from>
    <xdr:to>
      <xdr:col>24</xdr:col>
      <xdr:colOff>171450</xdr:colOff>
      <xdr:row>11</xdr:row>
      <xdr:rowOff>323850</xdr:rowOff>
    </xdr:to>
    <xdr:sp macro="" textlink="">
      <xdr:nvSpPr>
        <xdr:cNvPr id="3" name="テキスト 643">
          <a:extLst>
            <a:ext uri="{FF2B5EF4-FFF2-40B4-BE49-F238E27FC236}">
              <a16:creationId xmlns:a16="http://schemas.microsoft.com/office/drawing/2014/main" id="{73CAD2D8-2A44-4A69-9A52-E3DCB1AD0D90}"/>
            </a:ext>
          </a:extLst>
        </xdr:cNvPr>
        <xdr:cNvSpPr txBox="1">
          <a:spLocks noChangeArrowheads="1"/>
        </xdr:cNvSpPr>
      </xdr:nvSpPr>
      <xdr:spPr bwMode="auto">
        <a:xfrm>
          <a:off x="3733800" y="2190750"/>
          <a:ext cx="1428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25</xdr:col>
      <xdr:colOff>38100</xdr:colOff>
      <xdr:row>11</xdr:row>
      <xdr:rowOff>152400</xdr:rowOff>
    </xdr:from>
    <xdr:to>
      <xdr:col>25</xdr:col>
      <xdr:colOff>190500</xdr:colOff>
      <xdr:row>11</xdr:row>
      <xdr:rowOff>333375</xdr:rowOff>
    </xdr:to>
    <xdr:sp macro="" textlink="">
      <xdr:nvSpPr>
        <xdr:cNvPr id="4" name="テキスト 644">
          <a:extLst>
            <a:ext uri="{FF2B5EF4-FFF2-40B4-BE49-F238E27FC236}">
              <a16:creationId xmlns:a16="http://schemas.microsoft.com/office/drawing/2014/main" id="{B7CA54FE-B1E0-4D72-ACA3-12DC0754353F}"/>
            </a:ext>
          </a:extLst>
        </xdr:cNvPr>
        <xdr:cNvSpPr txBox="1">
          <a:spLocks noChangeArrowheads="1"/>
        </xdr:cNvSpPr>
      </xdr:nvSpPr>
      <xdr:spPr bwMode="auto">
        <a:xfrm>
          <a:off x="4752975" y="2200275"/>
          <a:ext cx="152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 editAs="absolute">
    <xdr:from>
      <xdr:col>19</xdr:col>
      <xdr:colOff>8470</xdr:colOff>
      <xdr:row>23</xdr:row>
      <xdr:rowOff>59279</xdr:rowOff>
    </xdr:from>
    <xdr:to>
      <xdr:col>20</xdr:col>
      <xdr:colOff>92079</xdr:colOff>
      <xdr:row>23</xdr:row>
      <xdr:rowOff>300579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C6DBC2F6-3F0B-4801-B523-9BB8144BF9DE}"/>
            </a:ext>
          </a:extLst>
        </xdr:cNvPr>
        <xdr:cNvGrpSpPr>
          <a:grpSpLocks/>
        </xdr:cNvGrpSpPr>
      </xdr:nvGrpSpPr>
      <xdr:grpSpPr bwMode="auto">
        <a:xfrm>
          <a:off x="2151595" y="5136104"/>
          <a:ext cx="188384" cy="241300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48797B2C-F268-4493-B185-BD2D68CA02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623B5FE1-F7D6-4889-B65F-D9EF05E0305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8470</xdr:colOff>
      <xdr:row>24</xdr:row>
      <xdr:rowOff>50818</xdr:rowOff>
    </xdr:from>
    <xdr:to>
      <xdr:col>20</xdr:col>
      <xdr:colOff>92079</xdr:colOff>
      <xdr:row>24</xdr:row>
      <xdr:rowOff>292118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99C41CAC-EAB6-4E90-A8B0-5DE93337AF91}"/>
            </a:ext>
          </a:extLst>
        </xdr:cNvPr>
        <xdr:cNvGrpSpPr>
          <a:grpSpLocks/>
        </xdr:cNvGrpSpPr>
      </xdr:nvGrpSpPr>
      <xdr:grpSpPr bwMode="auto">
        <a:xfrm>
          <a:off x="2151595" y="5432443"/>
          <a:ext cx="188384" cy="241300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2FB77F74-17FE-4D61-A824-EC7008F2F7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ABE1841F-8139-4896-8E13-AD43C665280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16</xdr:col>
      <xdr:colOff>76207</xdr:colOff>
      <xdr:row>25</xdr:row>
      <xdr:rowOff>50837</xdr:rowOff>
    </xdr:from>
    <xdr:to>
      <xdr:col>20</xdr:col>
      <xdr:colOff>92056</xdr:colOff>
      <xdr:row>25</xdr:row>
      <xdr:rowOff>292137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22E85712-AEE1-44F7-92ED-EE22C762F613}"/>
            </a:ext>
          </a:extLst>
        </xdr:cNvPr>
        <xdr:cNvGrpSpPr/>
      </xdr:nvGrpSpPr>
      <xdr:grpSpPr>
        <a:xfrm>
          <a:off x="1905007" y="5737262"/>
          <a:ext cx="434949" cy="241300"/>
          <a:chOff x="5689602" y="8092949"/>
          <a:chExt cx="456115" cy="241300"/>
        </a:xfrm>
      </xdr:grpSpPr>
      <xdr:sp macro="" textlink="">
        <xdr:nvSpPr>
          <xdr:cNvPr id="12" name="Text Box 802">
            <a:extLst>
              <a:ext uri="{FF2B5EF4-FFF2-40B4-BE49-F238E27FC236}">
                <a16:creationId xmlns:a16="http://schemas.microsoft.com/office/drawing/2014/main" id="{E1E15AF7-B2D3-4F7C-A28B-E3839D1D16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" name="Group 1113">
            <a:extLst>
              <a:ext uri="{FF2B5EF4-FFF2-40B4-BE49-F238E27FC236}">
                <a16:creationId xmlns:a16="http://schemas.microsoft.com/office/drawing/2014/main" id="{C125CADA-C65A-4B07-AFCC-7DDC570D327B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17" name="テキスト 407">
              <a:extLst>
                <a:ext uri="{FF2B5EF4-FFF2-40B4-BE49-F238E27FC236}">
                  <a16:creationId xmlns:a16="http://schemas.microsoft.com/office/drawing/2014/main" id="{83654177-E989-48A8-9D88-59A58E345BE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8" name="Oval 1115">
              <a:extLst>
                <a:ext uri="{FF2B5EF4-FFF2-40B4-BE49-F238E27FC236}">
                  <a16:creationId xmlns:a16="http://schemas.microsoft.com/office/drawing/2014/main" id="{4412C40E-4195-4321-832E-05507C27634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4" name="Group 1113">
            <a:extLst>
              <a:ext uri="{FF2B5EF4-FFF2-40B4-BE49-F238E27FC236}">
                <a16:creationId xmlns:a16="http://schemas.microsoft.com/office/drawing/2014/main" id="{550F2EC3-6553-4578-81D2-DB2CA5EA5C45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15" name="テキスト 407">
              <a:extLst>
                <a:ext uri="{FF2B5EF4-FFF2-40B4-BE49-F238E27FC236}">
                  <a16:creationId xmlns:a16="http://schemas.microsoft.com/office/drawing/2014/main" id="{9F4D2475-ECB2-4E50-9692-F40B08F390F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6" name="Oval 1115">
              <a:extLst>
                <a:ext uri="{FF2B5EF4-FFF2-40B4-BE49-F238E27FC236}">
                  <a16:creationId xmlns:a16="http://schemas.microsoft.com/office/drawing/2014/main" id="{6D9877B6-2105-41B2-88B8-59E5584C028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28</xdr:col>
      <xdr:colOff>795898</xdr:colOff>
      <xdr:row>12</xdr:row>
      <xdr:rowOff>16934</xdr:rowOff>
    </xdr:from>
    <xdr:to>
      <xdr:col>28</xdr:col>
      <xdr:colOff>989573</xdr:colOff>
      <xdr:row>14</xdr:row>
      <xdr:rowOff>2117</xdr:rowOff>
    </xdr:to>
    <xdr:grpSp>
      <xdr:nvGrpSpPr>
        <xdr:cNvPr id="19" name="Group 1113">
          <a:extLst>
            <a:ext uri="{FF2B5EF4-FFF2-40B4-BE49-F238E27FC236}">
              <a16:creationId xmlns:a16="http://schemas.microsoft.com/office/drawing/2014/main" id="{A367C060-C468-4DFF-A5B0-1CC8DFBAB515}"/>
            </a:ext>
          </a:extLst>
        </xdr:cNvPr>
        <xdr:cNvGrpSpPr>
          <a:grpSpLocks/>
        </xdr:cNvGrpSpPr>
      </xdr:nvGrpSpPr>
      <xdr:grpSpPr bwMode="auto">
        <a:xfrm>
          <a:off x="8549248" y="2493434"/>
          <a:ext cx="193675" cy="242358"/>
          <a:chOff x="290" y="298"/>
          <a:chExt cx="21" cy="25"/>
        </a:xfrm>
      </xdr:grpSpPr>
      <xdr:sp macro="" textlink="">
        <xdr:nvSpPr>
          <xdr:cNvPr id="20" name="テキスト 407">
            <a:extLst>
              <a:ext uri="{FF2B5EF4-FFF2-40B4-BE49-F238E27FC236}">
                <a16:creationId xmlns:a16="http://schemas.microsoft.com/office/drawing/2014/main" id="{048F1323-E3F2-4039-A90C-FD5AD45911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21" name="Oval 1115">
            <a:extLst>
              <a:ext uri="{FF2B5EF4-FFF2-40B4-BE49-F238E27FC236}">
                <a16:creationId xmlns:a16="http://schemas.microsoft.com/office/drawing/2014/main" id="{6EB45D2B-E7DD-47A7-A727-D48E9498585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795870</xdr:colOff>
      <xdr:row>12</xdr:row>
      <xdr:rowOff>16934</xdr:rowOff>
    </xdr:from>
    <xdr:to>
      <xdr:col>29</xdr:col>
      <xdr:colOff>989545</xdr:colOff>
      <xdr:row>14</xdr:row>
      <xdr:rowOff>2117</xdr:rowOff>
    </xdr:to>
    <xdr:grpSp>
      <xdr:nvGrpSpPr>
        <xdr:cNvPr id="22" name="Group 1113">
          <a:extLst>
            <a:ext uri="{FF2B5EF4-FFF2-40B4-BE49-F238E27FC236}">
              <a16:creationId xmlns:a16="http://schemas.microsoft.com/office/drawing/2014/main" id="{DD8C17E7-A0A5-48D3-B01E-903E803EEDD1}"/>
            </a:ext>
          </a:extLst>
        </xdr:cNvPr>
        <xdr:cNvGrpSpPr>
          <a:grpSpLocks/>
        </xdr:cNvGrpSpPr>
      </xdr:nvGrpSpPr>
      <xdr:grpSpPr bwMode="auto">
        <a:xfrm>
          <a:off x="9558870" y="2493434"/>
          <a:ext cx="193675" cy="242358"/>
          <a:chOff x="290" y="298"/>
          <a:chExt cx="21" cy="25"/>
        </a:xfrm>
      </xdr:grpSpPr>
      <xdr:sp macro="" textlink="">
        <xdr:nvSpPr>
          <xdr:cNvPr id="23" name="テキスト 407">
            <a:extLst>
              <a:ext uri="{FF2B5EF4-FFF2-40B4-BE49-F238E27FC236}">
                <a16:creationId xmlns:a16="http://schemas.microsoft.com/office/drawing/2014/main" id="{6F4B69FB-91FC-4A1A-BCDA-CF2F5C4A8C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4" name="Oval 1115">
            <a:extLst>
              <a:ext uri="{FF2B5EF4-FFF2-40B4-BE49-F238E27FC236}">
                <a16:creationId xmlns:a16="http://schemas.microsoft.com/office/drawing/2014/main" id="{82ECE499-0625-400E-8461-A4EA97C3F1F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30</xdr:col>
      <xdr:colOff>601136</xdr:colOff>
      <xdr:row>10</xdr:row>
      <xdr:rowOff>33866</xdr:rowOff>
    </xdr:from>
    <xdr:to>
      <xdr:col>30</xdr:col>
      <xdr:colOff>794811</xdr:colOff>
      <xdr:row>11</xdr:row>
      <xdr:rowOff>4233</xdr:rowOff>
    </xdr:to>
    <xdr:grpSp>
      <xdr:nvGrpSpPr>
        <xdr:cNvPr id="25" name="Group 1113">
          <a:extLst>
            <a:ext uri="{FF2B5EF4-FFF2-40B4-BE49-F238E27FC236}">
              <a16:creationId xmlns:a16="http://schemas.microsoft.com/office/drawing/2014/main" id="{003AA58C-99F3-4CEE-B9EB-2C38FBDB1E1C}"/>
            </a:ext>
          </a:extLst>
        </xdr:cNvPr>
        <xdr:cNvGrpSpPr>
          <a:grpSpLocks/>
        </xdr:cNvGrpSpPr>
      </xdr:nvGrpSpPr>
      <xdr:grpSpPr bwMode="auto">
        <a:xfrm>
          <a:off x="10373786" y="1805516"/>
          <a:ext cx="193675" cy="246592"/>
          <a:chOff x="290" y="298"/>
          <a:chExt cx="21" cy="25"/>
        </a:xfrm>
      </xdr:grpSpPr>
      <xdr:sp macro="" textlink="">
        <xdr:nvSpPr>
          <xdr:cNvPr id="26" name="テキスト 407">
            <a:extLst>
              <a:ext uri="{FF2B5EF4-FFF2-40B4-BE49-F238E27FC236}">
                <a16:creationId xmlns:a16="http://schemas.microsoft.com/office/drawing/2014/main" id="{199A0775-AF13-4E3A-9EC2-399FF80543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7" name="Oval 1115">
            <a:extLst>
              <a:ext uri="{FF2B5EF4-FFF2-40B4-BE49-F238E27FC236}">
                <a16:creationId xmlns:a16="http://schemas.microsoft.com/office/drawing/2014/main" id="{E38433FA-D67C-4DE6-8FF6-7933EAF2CF8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33</xdr:col>
      <xdr:colOff>304947</xdr:colOff>
      <xdr:row>12</xdr:row>
      <xdr:rowOff>16971</xdr:rowOff>
    </xdr:from>
    <xdr:to>
      <xdr:col>33</xdr:col>
      <xdr:colOff>761062</xdr:colOff>
      <xdr:row>14</xdr:row>
      <xdr:rowOff>2154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F60C439B-8B28-4DC1-9084-0FB6D106DAF9}"/>
            </a:ext>
          </a:extLst>
        </xdr:cNvPr>
        <xdr:cNvGrpSpPr/>
      </xdr:nvGrpSpPr>
      <xdr:grpSpPr>
        <a:xfrm>
          <a:off x="13106547" y="2493471"/>
          <a:ext cx="456115" cy="242358"/>
          <a:chOff x="5689602" y="8092949"/>
          <a:chExt cx="456115" cy="241300"/>
        </a:xfrm>
      </xdr:grpSpPr>
      <xdr:sp macro="" textlink="">
        <xdr:nvSpPr>
          <xdr:cNvPr id="29" name="Text Box 802">
            <a:extLst>
              <a:ext uri="{FF2B5EF4-FFF2-40B4-BE49-F238E27FC236}">
                <a16:creationId xmlns:a16="http://schemas.microsoft.com/office/drawing/2014/main" id="{34E1F34B-8850-4B12-987A-1FD74AC8D2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0" name="Group 1113">
            <a:extLst>
              <a:ext uri="{FF2B5EF4-FFF2-40B4-BE49-F238E27FC236}">
                <a16:creationId xmlns:a16="http://schemas.microsoft.com/office/drawing/2014/main" id="{2075AE5E-D675-47A9-BF60-812D8D6F0D9A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34" name="テキスト 407">
              <a:extLst>
                <a:ext uri="{FF2B5EF4-FFF2-40B4-BE49-F238E27FC236}">
                  <a16:creationId xmlns:a16="http://schemas.microsoft.com/office/drawing/2014/main" id="{24F8C2D3-6859-4699-BB74-7D469129EEB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35" name="Oval 1115">
              <a:extLst>
                <a:ext uri="{FF2B5EF4-FFF2-40B4-BE49-F238E27FC236}">
                  <a16:creationId xmlns:a16="http://schemas.microsoft.com/office/drawing/2014/main" id="{DC86E775-56F6-4904-B11A-7BF6C9EDB4A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1" name="Group 1113">
            <a:extLst>
              <a:ext uri="{FF2B5EF4-FFF2-40B4-BE49-F238E27FC236}">
                <a16:creationId xmlns:a16="http://schemas.microsoft.com/office/drawing/2014/main" id="{038584E9-03FE-4358-8625-040A73061788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32" name="テキスト 407">
              <a:extLst>
                <a:ext uri="{FF2B5EF4-FFF2-40B4-BE49-F238E27FC236}">
                  <a16:creationId xmlns:a16="http://schemas.microsoft.com/office/drawing/2014/main" id="{F5F15895-58BD-44D3-AF97-91509F7D772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1115">
              <a:extLst>
                <a:ext uri="{FF2B5EF4-FFF2-40B4-BE49-F238E27FC236}">
                  <a16:creationId xmlns:a16="http://schemas.microsoft.com/office/drawing/2014/main" id="{9FA10873-6910-4C4F-968B-35881F68D59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104775</xdr:colOff>
      <xdr:row>7</xdr:row>
      <xdr:rowOff>57150</xdr:rowOff>
    </xdr:from>
    <xdr:to>
      <xdr:col>17</xdr:col>
      <xdr:colOff>95250</xdr:colOff>
      <xdr:row>8</xdr:row>
      <xdr:rowOff>0</xdr:rowOff>
    </xdr:to>
    <xdr:sp macro="" textlink="">
      <xdr:nvSpPr>
        <xdr:cNvPr id="2" name="Text Box 424">
          <a:extLst>
            <a:ext uri="{FF2B5EF4-FFF2-40B4-BE49-F238E27FC236}">
              <a16:creationId xmlns:a16="http://schemas.microsoft.com/office/drawing/2014/main" id="{BBF9D7AE-894A-44F0-B42D-4DDA23FD4CCC}"/>
            </a:ext>
          </a:extLst>
        </xdr:cNvPr>
        <xdr:cNvSpPr txBox="1">
          <a:spLocks noChangeArrowheads="1"/>
        </xdr:cNvSpPr>
      </xdr:nvSpPr>
      <xdr:spPr bwMode="auto">
        <a:xfrm>
          <a:off x="2228850" y="15144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</a:t>
          </a:r>
        </a:p>
      </xdr:txBody>
    </xdr:sp>
    <xdr:clientData/>
  </xdr:twoCellAnchor>
  <xdr:twoCellAnchor>
    <xdr:from>
      <xdr:col>23</xdr:col>
      <xdr:colOff>804333</xdr:colOff>
      <xdr:row>8</xdr:row>
      <xdr:rowOff>203199</xdr:rowOff>
    </xdr:from>
    <xdr:to>
      <xdr:col>23</xdr:col>
      <xdr:colOff>1040553</xdr:colOff>
      <xdr:row>9</xdr:row>
      <xdr:rowOff>31832</xdr:rowOff>
    </xdr:to>
    <xdr:grpSp>
      <xdr:nvGrpSpPr>
        <xdr:cNvPr id="3" name="Group 1104">
          <a:extLst>
            <a:ext uri="{FF2B5EF4-FFF2-40B4-BE49-F238E27FC236}">
              <a16:creationId xmlns:a16="http://schemas.microsoft.com/office/drawing/2014/main" id="{9773AB8D-BE7F-4E0A-8D42-C57D076C04B5}"/>
            </a:ext>
          </a:extLst>
        </xdr:cNvPr>
        <xdr:cNvGrpSpPr>
          <a:grpSpLocks/>
        </xdr:cNvGrpSpPr>
      </xdr:nvGrpSpPr>
      <xdr:grpSpPr bwMode="auto">
        <a:xfrm>
          <a:off x="8852958" y="1889124"/>
          <a:ext cx="236220" cy="181058"/>
          <a:chOff x="1523" y="327"/>
          <a:chExt cx="31" cy="23"/>
        </a:xfrm>
      </xdr:grpSpPr>
      <xdr:sp macro="" textlink="">
        <xdr:nvSpPr>
          <xdr:cNvPr id="4" name="テキスト 879">
            <a:extLst>
              <a:ext uri="{FF2B5EF4-FFF2-40B4-BE49-F238E27FC236}">
                <a16:creationId xmlns:a16="http://schemas.microsoft.com/office/drawing/2014/main" id="{9D73F9B3-8337-4089-B70C-4FB6E65190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5" name="Oval 874">
            <a:extLst>
              <a:ext uri="{FF2B5EF4-FFF2-40B4-BE49-F238E27FC236}">
                <a16:creationId xmlns:a16="http://schemas.microsoft.com/office/drawing/2014/main" id="{6C40AF2A-69DB-4EE8-879D-FE3B68BEEBA4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889018</xdr:colOff>
      <xdr:row>6</xdr:row>
      <xdr:rowOff>16931</xdr:rowOff>
    </xdr:from>
    <xdr:to>
      <xdr:col>25</xdr:col>
      <xdr:colOff>16105</xdr:colOff>
      <xdr:row>6</xdr:row>
      <xdr:rowOff>192698</xdr:rowOff>
    </xdr:to>
    <xdr:grpSp>
      <xdr:nvGrpSpPr>
        <xdr:cNvPr id="6" name="Group 1104">
          <a:extLst>
            <a:ext uri="{FF2B5EF4-FFF2-40B4-BE49-F238E27FC236}">
              <a16:creationId xmlns:a16="http://schemas.microsoft.com/office/drawing/2014/main" id="{D14797E5-A7BB-4AFB-83D0-CD477631BC06}"/>
            </a:ext>
          </a:extLst>
        </xdr:cNvPr>
        <xdr:cNvGrpSpPr>
          <a:grpSpLocks/>
        </xdr:cNvGrpSpPr>
      </xdr:nvGrpSpPr>
      <xdr:grpSpPr bwMode="auto">
        <a:xfrm>
          <a:off x="10042543" y="1245656"/>
          <a:ext cx="231987" cy="175767"/>
          <a:chOff x="1523" y="327"/>
          <a:chExt cx="31" cy="23"/>
        </a:xfrm>
      </xdr:grpSpPr>
      <xdr:sp macro="" textlink="">
        <xdr:nvSpPr>
          <xdr:cNvPr id="7" name="テキスト 879">
            <a:extLst>
              <a:ext uri="{FF2B5EF4-FFF2-40B4-BE49-F238E27FC236}">
                <a16:creationId xmlns:a16="http://schemas.microsoft.com/office/drawing/2014/main" id="{8CCA3C2A-AC0C-4B6A-94A0-F4D070CBF3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8" name="Oval 874">
            <a:extLst>
              <a:ext uri="{FF2B5EF4-FFF2-40B4-BE49-F238E27FC236}">
                <a16:creationId xmlns:a16="http://schemas.microsoft.com/office/drawing/2014/main" id="{4C71D1C9-F35D-4661-970E-237F523573D9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965201</xdr:colOff>
      <xdr:row>9</xdr:row>
      <xdr:rowOff>177803</xdr:rowOff>
    </xdr:from>
    <xdr:to>
      <xdr:col>22</xdr:col>
      <xdr:colOff>1158876</xdr:colOff>
      <xdr:row>10</xdr:row>
      <xdr:rowOff>190503</xdr:rowOff>
    </xdr:to>
    <xdr:grpSp>
      <xdr:nvGrpSpPr>
        <xdr:cNvPr id="2" name="Group 1113">
          <a:extLst>
            <a:ext uri="{FF2B5EF4-FFF2-40B4-BE49-F238E27FC236}">
              <a16:creationId xmlns:a16="http://schemas.microsoft.com/office/drawing/2014/main" id="{E8C2ACEE-7DB2-4F3F-99C0-3043805070EE}"/>
            </a:ext>
          </a:extLst>
        </xdr:cNvPr>
        <xdr:cNvGrpSpPr>
          <a:grpSpLocks/>
        </xdr:cNvGrpSpPr>
      </xdr:nvGrpSpPr>
      <xdr:grpSpPr bwMode="auto">
        <a:xfrm>
          <a:off x="3946526" y="2159003"/>
          <a:ext cx="193675" cy="241300"/>
          <a:chOff x="290" y="298"/>
          <a:chExt cx="21" cy="25"/>
        </a:xfrm>
      </xdr:grpSpPr>
      <xdr:sp macro="" textlink="">
        <xdr:nvSpPr>
          <xdr:cNvPr id="3" name="テキスト 407">
            <a:extLst>
              <a:ext uri="{FF2B5EF4-FFF2-40B4-BE49-F238E27FC236}">
                <a16:creationId xmlns:a16="http://schemas.microsoft.com/office/drawing/2014/main" id="{639FA309-D18B-4BC6-B025-70BB86D06C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115">
            <a:extLst>
              <a:ext uri="{FF2B5EF4-FFF2-40B4-BE49-F238E27FC236}">
                <a16:creationId xmlns:a16="http://schemas.microsoft.com/office/drawing/2014/main" id="{83C57B41-BBF3-4929-9B94-8345174DED6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23</xdr:col>
      <xdr:colOff>643463</xdr:colOff>
      <xdr:row>8</xdr:row>
      <xdr:rowOff>59270</xdr:rowOff>
    </xdr:from>
    <xdr:to>
      <xdr:col>23</xdr:col>
      <xdr:colOff>837138</xdr:colOff>
      <xdr:row>8</xdr:row>
      <xdr:rowOff>300570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54758B20-06CC-47C0-B676-79D1B6E9458E}"/>
            </a:ext>
          </a:extLst>
        </xdr:cNvPr>
        <xdr:cNvGrpSpPr>
          <a:grpSpLocks/>
        </xdr:cNvGrpSpPr>
      </xdr:nvGrpSpPr>
      <xdr:grpSpPr bwMode="auto">
        <a:xfrm>
          <a:off x="4815413" y="1735670"/>
          <a:ext cx="193675" cy="241300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1D68C5E2-D486-42A5-9551-06DE500811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BDB66C1D-B91A-4A08-BA8C-BA328D58CF4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23281</xdr:colOff>
      <xdr:row>18</xdr:row>
      <xdr:rowOff>76200</xdr:rowOff>
    </xdr:from>
    <xdr:to>
      <xdr:col>18</xdr:col>
      <xdr:colOff>112181</xdr:colOff>
      <xdr:row>18</xdr:row>
      <xdr:rowOff>266700</xdr:rowOff>
    </xdr:to>
    <xdr:grpSp>
      <xdr:nvGrpSpPr>
        <xdr:cNvPr id="2" name="Group 576">
          <a:extLst>
            <a:ext uri="{FF2B5EF4-FFF2-40B4-BE49-F238E27FC236}">
              <a16:creationId xmlns:a16="http://schemas.microsoft.com/office/drawing/2014/main" id="{6F36299F-1AA3-4890-8A94-827F7DBF4E5B}"/>
            </a:ext>
          </a:extLst>
        </xdr:cNvPr>
        <xdr:cNvGrpSpPr>
          <a:grpSpLocks/>
        </xdr:cNvGrpSpPr>
      </xdr:nvGrpSpPr>
      <xdr:grpSpPr bwMode="auto">
        <a:xfrm>
          <a:off x="2252131" y="4743450"/>
          <a:ext cx="212725" cy="190500"/>
          <a:chOff x="-13721" y="-26"/>
          <a:chExt cx="33858" cy="20"/>
        </a:xfrm>
      </xdr:grpSpPr>
      <xdr:sp macro="" textlink="">
        <xdr:nvSpPr>
          <xdr:cNvPr id="3" name="テキスト 208">
            <a:extLst>
              <a:ext uri="{FF2B5EF4-FFF2-40B4-BE49-F238E27FC236}">
                <a16:creationId xmlns:a16="http://schemas.microsoft.com/office/drawing/2014/main" id="{591A093A-DAFC-429F-B9A3-CDDBDEB422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3721" y="-26"/>
            <a:ext cx="33858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209">
            <a:extLst>
              <a:ext uri="{FF2B5EF4-FFF2-40B4-BE49-F238E27FC236}">
                <a16:creationId xmlns:a16="http://schemas.microsoft.com/office/drawing/2014/main" id="{438E1D38-2AA6-499A-A832-42F6E839C552}"/>
              </a:ext>
            </a:extLst>
          </xdr:cNvPr>
          <xdr:cNvSpPr>
            <a:spLocks noChangeArrowheads="1"/>
          </xdr:cNvSpPr>
        </xdr:nvSpPr>
        <xdr:spPr bwMode="auto">
          <a:xfrm>
            <a:off x="-9104" y="-24"/>
            <a:ext cx="24624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23281</xdr:colOff>
      <xdr:row>19</xdr:row>
      <xdr:rowOff>75142</xdr:rowOff>
    </xdr:from>
    <xdr:to>
      <xdr:col>18</xdr:col>
      <xdr:colOff>112181</xdr:colOff>
      <xdr:row>19</xdr:row>
      <xdr:rowOff>256117</xdr:rowOff>
    </xdr:to>
    <xdr:grpSp>
      <xdr:nvGrpSpPr>
        <xdr:cNvPr id="5" name="Group 577">
          <a:extLst>
            <a:ext uri="{FF2B5EF4-FFF2-40B4-BE49-F238E27FC236}">
              <a16:creationId xmlns:a16="http://schemas.microsoft.com/office/drawing/2014/main" id="{4AF3C31A-FD1A-4781-B5EC-461C7EC11033}"/>
            </a:ext>
          </a:extLst>
        </xdr:cNvPr>
        <xdr:cNvGrpSpPr>
          <a:grpSpLocks/>
        </xdr:cNvGrpSpPr>
      </xdr:nvGrpSpPr>
      <xdr:grpSpPr bwMode="auto">
        <a:xfrm>
          <a:off x="2252131" y="5085292"/>
          <a:ext cx="212725" cy="180975"/>
          <a:chOff x="-13721" y="-27"/>
          <a:chExt cx="33858" cy="19"/>
        </a:xfrm>
      </xdr:grpSpPr>
      <xdr:sp macro="" textlink="">
        <xdr:nvSpPr>
          <xdr:cNvPr id="6" name="テキスト 211">
            <a:extLst>
              <a:ext uri="{FF2B5EF4-FFF2-40B4-BE49-F238E27FC236}">
                <a16:creationId xmlns:a16="http://schemas.microsoft.com/office/drawing/2014/main" id="{ADCC79E1-4428-427C-AA1A-326437AEBE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3721" y="-27"/>
            <a:ext cx="3385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212">
            <a:extLst>
              <a:ext uri="{FF2B5EF4-FFF2-40B4-BE49-F238E27FC236}">
                <a16:creationId xmlns:a16="http://schemas.microsoft.com/office/drawing/2014/main" id="{69973814-C146-4116-9E78-64DE103CA7F0}"/>
              </a:ext>
            </a:extLst>
          </xdr:cNvPr>
          <xdr:cNvSpPr>
            <a:spLocks noChangeArrowheads="1"/>
          </xdr:cNvSpPr>
        </xdr:nvSpPr>
        <xdr:spPr bwMode="auto">
          <a:xfrm>
            <a:off x="-9104" y="-25"/>
            <a:ext cx="24624" cy="1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24339</xdr:colOff>
      <xdr:row>20</xdr:row>
      <xdr:rowOff>76200</xdr:rowOff>
    </xdr:from>
    <xdr:to>
      <xdr:col>18</xdr:col>
      <xdr:colOff>113239</xdr:colOff>
      <xdr:row>20</xdr:row>
      <xdr:rowOff>266700</xdr:rowOff>
    </xdr:to>
    <xdr:grpSp>
      <xdr:nvGrpSpPr>
        <xdr:cNvPr id="8" name="Group 578">
          <a:extLst>
            <a:ext uri="{FF2B5EF4-FFF2-40B4-BE49-F238E27FC236}">
              <a16:creationId xmlns:a16="http://schemas.microsoft.com/office/drawing/2014/main" id="{0BB0C429-FC6A-4030-AE2D-D15848B3404D}"/>
            </a:ext>
          </a:extLst>
        </xdr:cNvPr>
        <xdr:cNvGrpSpPr>
          <a:grpSpLocks/>
        </xdr:cNvGrpSpPr>
      </xdr:nvGrpSpPr>
      <xdr:grpSpPr bwMode="auto">
        <a:xfrm>
          <a:off x="2253189" y="5429250"/>
          <a:ext cx="212725" cy="190500"/>
          <a:chOff x="-13721" y="-27"/>
          <a:chExt cx="33858" cy="20"/>
        </a:xfrm>
      </xdr:grpSpPr>
      <xdr:sp macro="" textlink="">
        <xdr:nvSpPr>
          <xdr:cNvPr id="9" name="テキスト 220">
            <a:extLst>
              <a:ext uri="{FF2B5EF4-FFF2-40B4-BE49-F238E27FC236}">
                <a16:creationId xmlns:a16="http://schemas.microsoft.com/office/drawing/2014/main" id="{6D771DC1-9D46-4C0E-BB2D-6C4277EA95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3721" y="-27"/>
            <a:ext cx="33858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0" name="Oval 221">
            <a:extLst>
              <a:ext uri="{FF2B5EF4-FFF2-40B4-BE49-F238E27FC236}">
                <a16:creationId xmlns:a16="http://schemas.microsoft.com/office/drawing/2014/main" id="{D15DB328-E5BA-4A08-949C-5708F58C98FB}"/>
              </a:ext>
            </a:extLst>
          </xdr:cNvPr>
          <xdr:cNvSpPr>
            <a:spLocks noChangeArrowheads="1"/>
          </xdr:cNvSpPr>
        </xdr:nvSpPr>
        <xdr:spPr bwMode="auto">
          <a:xfrm>
            <a:off x="-9104" y="-25"/>
            <a:ext cx="24624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32806</xdr:colOff>
      <xdr:row>21</xdr:row>
      <xdr:rowOff>77258</xdr:rowOff>
    </xdr:from>
    <xdr:to>
      <xdr:col>18</xdr:col>
      <xdr:colOff>121706</xdr:colOff>
      <xdr:row>21</xdr:row>
      <xdr:rowOff>258233</xdr:rowOff>
    </xdr:to>
    <xdr:grpSp>
      <xdr:nvGrpSpPr>
        <xdr:cNvPr id="11" name="Group 599">
          <a:extLst>
            <a:ext uri="{FF2B5EF4-FFF2-40B4-BE49-F238E27FC236}">
              <a16:creationId xmlns:a16="http://schemas.microsoft.com/office/drawing/2014/main" id="{C195DF5B-EAF5-452C-B453-0B9833BD361C}"/>
            </a:ext>
          </a:extLst>
        </xdr:cNvPr>
        <xdr:cNvGrpSpPr>
          <a:grpSpLocks/>
        </xdr:cNvGrpSpPr>
      </xdr:nvGrpSpPr>
      <xdr:grpSpPr bwMode="auto">
        <a:xfrm>
          <a:off x="2261656" y="5773208"/>
          <a:ext cx="212725" cy="180975"/>
          <a:chOff x="277" y="773"/>
          <a:chExt cx="27" cy="24"/>
        </a:xfrm>
      </xdr:grpSpPr>
      <xdr:sp macro="" textlink="">
        <xdr:nvSpPr>
          <xdr:cNvPr id="12" name="テキスト 228">
            <a:extLst>
              <a:ext uri="{FF2B5EF4-FFF2-40B4-BE49-F238E27FC236}">
                <a16:creationId xmlns:a16="http://schemas.microsoft.com/office/drawing/2014/main" id="{F602CBC9-1B22-4EFD-A15E-8D8BE357C3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7" y="773"/>
            <a:ext cx="27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3" name="Oval 229">
            <a:extLst>
              <a:ext uri="{FF2B5EF4-FFF2-40B4-BE49-F238E27FC236}">
                <a16:creationId xmlns:a16="http://schemas.microsoft.com/office/drawing/2014/main" id="{AEB47868-1E62-453D-9515-52BD581B6685}"/>
              </a:ext>
            </a:extLst>
          </xdr:cNvPr>
          <xdr:cNvSpPr>
            <a:spLocks noChangeArrowheads="1"/>
          </xdr:cNvSpPr>
        </xdr:nvSpPr>
        <xdr:spPr bwMode="auto">
          <a:xfrm>
            <a:off x="280" y="77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23280</xdr:colOff>
      <xdr:row>20</xdr:row>
      <xdr:rowOff>84666</xdr:rowOff>
    </xdr:from>
    <xdr:to>
      <xdr:col>16</xdr:col>
      <xdr:colOff>52900</xdr:colOff>
      <xdr:row>20</xdr:row>
      <xdr:rowOff>281518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EA4EA2C7-E71B-4A04-987C-9C4B9BA3A2FD}"/>
            </a:ext>
          </a:extLst>
        </xdr:cNvPr>
        <xdr:cNvGrpSpPr/>
      </xdr:nvGrpSpPr>
      <xdr:grpSpPr>
        <a:xfrm>
          <a:off x="1633005" y="5437716"/>
          <a:ext cx="524920" cy="196852"/>
          <a:chOff x="2063748" y="635000"/>
          <a:chExt cx="503753" cy="196852"/>
        </a:xfrm>
      </xdr:grpSpPr>
      <xdr:sp macro="" textlink="">
        <xdr:nvSpPr>
          <xdr:cNvPr id="15" name="テキスト 216">
            <a:extLst>
              <a:ext uri="{FF2B5EF4-FFF2-40B4-BE49-F238E27FC236}">
                <a16:creationId xmlns:a16="http://schemas.microsoft.com/office/drawing/2014/main" id="{FFA64DA5-18FC-45EA-BBFD-82E44E82EE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16898" y="655111"/>
            <a:ext cx="202087" cy="1767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6" name="Group 576">
            <a:extLst>
              <a:ext uri="{FF2B5EF4-FFF2-40B4-BE49-F238E27FC236}">
                <a16:creationId xmlns:a16="http://schemas.microsoft.com/office/drawing/2014/main" id="{C4461C79-6534-4123-8A9E-2337A72F5279}"/>
              </a:ext>
            </a:extLst>
          </xdr:cNvPr>
          <xdr:cNvGrpSpPr>
            <a:grpSpLocks/>
          </xdr:cNvGrpSpPr>
        </xdr:nvGrpSpPr>
        <xdr:grpSpPr bwMode="auto">
          <a:xfrm>
            <a:off x="2063748" y="635000"/>
            <a:ext cx="207433" cy="190500"/>
            <a:chOff x="-13721" y="-26"/>
            <a:chExt cx="33858" cy="20"/>
          </a:xfrm>
        </xdr:grpSpPr>
        <xdr:sp macro="" textlink="">
          <xdr:nvSpPr>
            <xdr:cNvPr id="20" name="テキスト 208">
              <a:extLst>
                <a:ext uri="{FF2B5EF4-FFF2-40B4-BE49-F238E27FC236}">
                  <a16:creationId xmlns:a16="http://schemas.microsoft.com/office/drawing/2014/main" id="{F2B7C2CC-52E4-4FA7-8474-956E2D7572F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3721" y="-26"/>
              <a:ext cx="33858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21" name="Oval 209">
              <a:extLst>
                <a:ext uri="{FF2B5EF4-FFF2-40B4-BE49-F238E27FC236}">
                  <a16:creationId xmlns:a16="http://schemas.microsoft.com/office/drawing/2014/main" id="{09EA6A59-E470-433F-82E7-DE13C7FB3A1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9104" y="-24"/>
              <a:ext cx="24624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7" name="Group 577">
            <a:extLst>
              <a:ext uri="{FF2B5EF4-FFF2-40B4-BE49-F238E27FC236}">
                <a16:creationId xmlns:a16="http://schemas.microsoft.com/office/drawing/2014/main" id="{9A12530C-BF36-4BF2-A209-BA3FE334B978}"/>
              </a:ext>
            </a:extLst>
          </xdr:cNvPr>
          <xdr:cNvGrpSpPr>
            <a:grpSpLocks/>
          </xdr:cNvGrpSpPr>
        </xdr:nvGrpSpPr>
        <xdr:grpSpPr bwMode="auto">
          <a:xfrm>
            <a:off x="2360068" y="635000"/>
            <a:ext cx="207433" cy="180975"/>
            <a:chOff x="-13721" y="-27"/>
            <a:chExt cx="33858" cy="19"/>
          </a:xfrm>
        </xdr:grpSpPr>
        <xdr:sp macro="" textlink="">
          <xdr:nvSpPr>
            <xdr:cNvPr id="18" name="テキスト 211">
              <a:extLst>
                <a:ext uri="{FF2B5EF4-FFF2-40B4-BE49-F238E27FC236}">
                  <a16:creationId xmlns:a16="http://schemas.microsoft.com/office/drawing/2014/main" id="{B48AF015-F1EB-41E1-AC63-01C624A2766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3721" y="-27"/>
              <a:ext cx="33858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9" name="Oval 212">
              <a:extLst>
                <a:ext uri="{FF2B5EF4-FFF2-40B4-BE49-F238E27FC236}">
                  <a16:creationId xmlns:a16="http://schemas.microsoft.com/office/drawing/2014/main" id="{1B4AE751-A1B6-48EA-9570-DBC484B7B9A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9104" y="-25"/>
              <a:ext cx="24624" cy="15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12</xdr:col>
      <xdr:colOff>23280</xdr:colOff>
      <xdr:row>22</xdr:row>
      <xdr:rowOff>76220</xdr:rowOff>
    </xdr:from>
    <xdr:to>
      <xdr:col>16</xdr:col>
      <xdr:colOff>52900</xdr:colOff>
      <xdr:row>22</xdr:row>
      <xdr:rowOff>273072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92B1C55C-0D4E-4A82-BE35-4A0A6AA3AF2B}"/>
            </a:ext>
          </a:extLst>
        </xdr:cNvPr>
        <xdr:cNvGrpSpPr/>
      </xdr:nvGrpSpPr>
      <xdr:grpSpPr>
        <a:xfrm>
          <a:off x="1633005" y="6115070"/>
          <a:ext cx="524920" cy="196852"/>
          <a:chOff x="2063748" y="635000"/>
          <a:chExt cx="503753" cy="196852"/>
        </a:xfrm>
      </xdr:grpSpPr>
      <xdr:sp macro="" textlink="">
        <xdr:nvSpPr>
          <xdr:cNvPr id="23" name="テキスト 216">
            <a:extLst>
              <a:ext uri="{FF2B5EF4-FFF2-40B4-BE49-F238E27FC236}">
                <a16:creationId xmlns:a16="http://schemas.microsoft.com/office/drawing/2014/main" id="{7C236E35-E464-40C6-AB8C-B38C03F9BC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16898" y="655111"/>
            <a:ext cx="202087" cy="1767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24" name="Group 576">
            <a:extLst>
              <a:ext uri="{FF2B5EF4-FFF2-40B4-BE49-F238E27FC236}">
                <a16:creationId xmlns:a16="http://schemas.microsoft.com/office/drawing/2014/main" id="{043F7487-14D8-42EF-A5C8-B3FD64B6D900}"/>
              </a:ext>
            </a:extLst>
          </xdr:cNvPr>
          <xdr:cNvGrpSpPr>
            <a:grpSpLocks/>
          </xdr:cNvGrpSpPr>
        </xdr:nvGrpSpPr>
        <xdr:grpSpPr bwMode="auto">
          <a:xfrm>
            <a:off x="2063748" y="635000"/>
            <a:ext cx="207433" cy="190500"/>
            <a:chOff x="-13721" y="-26"/>
            <a:chExt cx="33858" cy="20"/>
          </a:xfrm>
        </xdr:grpSpPr>
        <xdr:sp macro="" textlink="">
          <xdr:nvSpPr>
            <xdr:cNvPr id="28" name="テキスト 208">
              <a:extLst>
                <a:ext uri="{FF2B5EF4-FFF2-40B4-BE49-F238E27FC236}">
                  <a16:creationId xmlns:a16="http://schemas.microsoft.com/office/drawing/2014/main" id="{99E5BBD5-2948-46DA-A12E-27F2C7B9552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3721" y="-26"/>
              <a:ext cx="33858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29" name="Oval 209">
              <a:extLst>
                <a:ext uri="{FF2B5EF4-FFF2-40B4-BE49-F238E27FC236}">
                  <a16:creationId xmlns:a16="http://schemas.microsoft.com/office/drawing/2014/main" id="{7382A05E-C9F3-46C5-A1DD-3FA45562814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9104" y="-24"/>
              <a:ext cx="24624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5" name="Group 577">
            <a:extLst>
              <a:ext uri="{FF2B5EF4-FFF2-40B4-BE49-F238E27FC236}">
                <a16:creationId xmlns:a16="http://schemas.microsoft.com/office/drawing/2014/main" id="{18ECD333-6A4A-4CBA-B9B2-57BBA75A1F94}"/>
              </a:ext>
            </a:extLst>
          </xdr:cNvPr>
          <xdr:cNvGrpSpPr>
            <a:grpSpLocks/>
          </xdr:cNvGrpSpPr>
        </xdr:nvGrpSpPr>
        <xdr:grpSpPr bwMode="auto">
          <a:xfrm>
            <a:off x="2360068" y="635000"/>
            <a:ext cx="207433" cy="180975"/>
            <a:chOff x="-13721" y="-27"/>
            <a:chExt cx="33858" cy="19"/>
          </a:xfrm>
        </xdr:grpSpPr>
        <xdr:sp macro="" textlink="">
          <xdr:nvSpPr>
            <xdr:cNvPr id="26" name="テキスト 211">
              <a:extLst>
                <a:ext uri="{FF2B5EF4-FFF2-40B4-BE49-F238E27FC236}">
                  <a16:creationId xmlns:a16="http://schemas.microsoft.com/office/drawing/2014/main" id="{FE3E1799-2970-4A07-8B18-155D796AED0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3721" y="-27"/>
              <a:ext cx="33858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27" name="Oval 212">
              <a:extLst>
                <a:ext uri="{FF2B5EF4-FFF2-40B4-BE49-F238E27FC236}">
                  <a16:creationId xmlns:a16="http://schemas.microsoft.com/office/drawing/2014/main" id="{4F09BDAE-99AE-44FA-A435-888C20737FF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9104" y="-25"/>
              <a:ext cx="24624" cy="15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17</xdr:col>
      <xdr:colOff>23281</xdr:colOff>
      <xdr:row>32</xdr:row>
      <xdr:rowOff>84668</xdr:rowOff>
    </xdr:from>
    <xdr:to>
      <xdr:col>18</xdr:col>
      <xdr:colOff>112181</xdr:colOff>
      <xdr:row>32</xdr:row>
      <xdr:rowOff>275168</xdr:rowOff>
    </xdr:to>
    <xdr:grpSp>
      <xdr:nvGrpSpPr>
        <xdr:cNvPr id="30" name="Group 576">
          <a:extLst>
            <a:ext uri="{FF2B5EF4-FFF2-40B4-BE49-F238E27FC236}">
              <a16:creationId xmlns:a16="http://schemas.microsoft.com/office/drawing/2014/main" id="{D99C2FD6-E7A9-41B7-8647-3998ADE135C2}"/>
            </a:ext>
          </a:extLst>
        </xdr:cNvPr>
        <xdr:cNvGrpSpPr>
          <a:grpSpLocks/>
        </xdr:cNvGrpSpPr>
      </xdr:nvGrpSpPr>
      <xdr:grpSpPr bwMode="auto">
        <a:xfrm>
          <a:off x="2252131" y="9552518"/>
          <a:ext cx="212725" cy="190500"/>
          <a:chOff x="-13721" y="-26"/>
          <a:chExt cx="33858" cy="20"/>
        </a:xfrm>
      </xdr:grpSpPr>
      <xdr:sp macro="" textlink="">
        <xdr:nvSpPr>
          <xdr:cNvPr id="31" name="テキスト 208">
            <a:extLst>
              <a:ext uri="{FF2B5EF4-FFF2-40B4-BE49-F238E27FC236}">
                <a16:creationId xmlns:a16="http://schemas.microsoft.com/office/drawing/2014/main" id="{77D46A8C-2238-4F6D-83F9-8D4FD4F512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3721" y="-26"/>
            <a:ext cx="33858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32" name="Oval 209">
            <a:extLst>
              <a:ext uri="{FF2B5EF4-FFF2-40B4-BE49-F238E27FC236}">
                <a16:creationId xmlns:a16="http://schemas.microsoft.com/office/drawing/2014/main" id="{806985D7-DB76-4221-8B08-665BC68D40F4}"/>
              </a:ext>
            </a:extLst>
          </xdr:cNvPr>
          <xdr:cNvSpPr>
            <a:spLocks noChangeArrowheads="1"/>
          </xdr:cNvSpPr>
        </xdr:nvSpPr>
        <xdr:spPr bwMode="auto">
          <a:xfrm>
            <a:off x="-9104" y="-24"/>
            <a:ext cx="24624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62</xdr:col>
      <xdr:colOff>31751</xdr:colOff>
      <xdr:row>18</xdr:row>
      <xdr:rowOff>92076</xdr:rowOff>
    </xdr:from>
    <xdr:to>
      <xdr:col>62</xdr:col>
      <xdr:colOff>239184</xdr:colOff>
      <xdr:row>18</xdr:row>
      <xdr:rowOff>273051</xdr:rowOff>
    </xdr:to>
    <xdr:grpSp>
      <xdr:nvGrpSpPr>
        <xdr:cNvPr id="33" name="Group 577">
          <a:extLst>
            <a:ext uri="{FF2B5EF4-FFF2-40B4-BE49-F238E27FC236}">
              <a16:creationId xmlns:a16="http://schemas.microsoft.com/office/drawing/2014/main" id="{E05E0F2B-19C9-4AC0-8CAA-0510DAA35B75}"/>
            </a:ext>
          </a:extLst>
        </xdr:cNvPr>
        <xdr:cNvGrpSpPr>
          <a:grpSpLocks/>
        </xdr:cNvGrpSpPr>
      </xdr:nvGrpSpPr>
      <xdr:grpSpPr bwMode="auto">
        <a:xfrm>
          <a:off x="10852151" y="4759326"/>
          <a:ext cx="207433" cy="180975"/>
          <a:chOff x="-13721" y="-27"/>
          <a:chExt cx="33858" cy="19"/>
        </a:xfrm>
      </xdr:grpSpPr>
      <xdr:sp macro="" textlink="">
        <xdr:nvSpPr>
          <xdr:cNvPr id="34" name="テキスト 211">
            <a:extLst>
              <a:ext uri="{FF2B5EF4-FFF2-40B4-BE49-F238E27FC236}">
                <a16:creationId xmlns:a16="http://schemas.microsoft.com/office/drawing/2014/main" id="{B23DE495-EF36-43A3-84FA-6211264656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3721" y="-27"/>
            <a:ext cx="3385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35" name="Oval 212">
            <a:extLst>
              <a:ext uri="{FF2B5EF4-FFF2-40B4-BE49-F238E27FC236}">
                <a16:creationId xmlns:a16="http://schemas.microsoft.com/office/drawing/2014/main" id="{40AC7576-EF42-45EF-94D1-5D7E159BE3D7}"/>
              </a:ext>
            </a:extLst>
          </xdr:cNvPr>
          <xdr:cNvSpPr>
            <a:spLocks noChangeArrowheads="1"/>
          </xdr:cNvSpPr>
        </xdr:nvSpPr>
        <xdr:spPr bwMode="auto">
          <a:xfrm>
            <a:off x="-9104" y="-25"/>
            <a:ext cx="24624" cy="1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965200</xdr:colOff>
      <xdr:row>10</xdr:row>
      <xdr:rowOff>211666</xdr:rowOff>
    </xdr:from>
    <xdr:to>
      <xdr:col>6</xdr:col>
      <xdr:colOff>1158875</xdr:colOff>
      <xdr:row>11</xdr:row>
      <xdr:rowOff>12699</xdr:rowOff>
    </xdr:to>
    <xdr:grpSp>
      <xdr:nvGrpSpPr>
        <xdr:cNvPr id="2" name="Group 1113">
          <a:extLst>
            <a:ext uri="{FF2B5EF4-FFF2-40B4-BE49-F238E27FC236}">
              <a16:creationId xmlns:a16="http://schemas.microsoft.com/office/drawing/2014/main" id="{4DBB0603-F47F-4846-9C9B-733658F6A03E}"/>
            </a:ext>
          </a:extLst>
        </xdr:cNvPr>
        <xdr:cNvGrpSpPr>
          <a:grpSpLocks/>
        </xdr:cNvGrpSpPr>
      </xdr:nvGrpSpPr>
      <xdr:grpSpPr bwMode="auto">
        <a:xfrm>
          <a:off x="5432425" y="2421466"/>
          <a:ext cx="193675" cy="239183"/>
          <a:chOff x="290" y="298"/>
          <a:chExt cx="21" cy="25"/>
        </a:xfrm>
      </xdr:grpSpPr>
      <xdr:sp macro="" textlink="">
        <xdr:nvSpPr>
          <xdr:cNvPr id="3" name="テキスト 407">
            <a:extLst>
              <a:ext uri="{FF2B5EF4-FFF2-40B4-BE49-F238E27FC236}">
                <a16:creationId xmlns:a16="http://schemas.microsoft.com/office/drawing/2014/main" id="{516FFBCD-0E20-4173-9B4D-8C85D0A93E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4" name="Oval 1115">
            <a:extLst>
              <a:ext uri="{FF2B5EF4-FFF2-40B4-BE49-F238E27FC236}">
                <a16:creationId xmlns:a16="http://schemas.microsoft.com/office/drawing/2014/main" id="{C0128960-F548-47A7-B6D0-5C539256B01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9</xdr:col>
      <xdr:colOff>965201</xdr:colOff>
      <xdr:row>10</xdr:row>
      <xdr:rowOff>211666</xdr:rowOff>
    </xdr:from>
    <xdr:to>
      <xdr:col>9</xdr:col>
      <xdr:colOff>1158876</xdr:colOff>
      <xdr:row>11</xdr:row>
      <xdr:rowOff>12699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BCC3EDE5-C753-4955-A63F-3518CB14748F}"/>
            </a:ext>
          </a:extLst>
        </xdr:cNvPr>
        <xdr:cNvGrpSpPr>
          <a:grpSpLocks/>
        </xdr:cNvGrpSpPr>
      </xdr:nvGrpSpPr>
      <xdr:grpSpPr bwMode="auto">
        <a:xfrm>
          <a:off x="8918576" y="2421466"/>
          <a:ext cx="193675" cy="239183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D4B9EA51-A410-4577-B9C2-ACC1D32BCF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85832C55-444A-43B3-9C65-9645D316582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</xdr:col>
      <xdr:colOff>956725</xdr:colOff>
      <xdr:row>21</xdr:row>
      <xdr:rowOff>118555</xdr:rowOff>
    </xdr:from>
    <xdr:to>
      <xdr:col>4</xdr:col>
      <xdr:colOff>1150400</xdr:colOff>
      <xdr:row>22</xdr:row>
      <xdr:rowOff>12721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CAA4095E-3EDD-407C-BD84-EFC007CC74E9}"/>
            </a:ext>
          </a:extLst>
        </xdr:cNvPr>
        <xdr:cNvGrpSpPr>
          <a:grpSpLocks/>
        </xdr:cNvGrpSpPr>
      </xdr:nvGrpSpPr>
      <xdr:grpSpPr bwMode="auto">
        <a:xfrm>
          <a:off x="3099850" y="4985830"/>
          <a:ext cx="193675" cy="246591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AAFC006A-E1BB-4563-8085-EF69BBE798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B07EA6B9-71EA-49A2-BC26-1754594BD83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11</xdr:col>
      <xdr:colOff>956726</xdr:colOff>
      <xdr:row>32</xdr:row>
      <xdr:rowOff>118557</xdr:rowOff>
    </xdr:from>
    <xdr:to>
      <xdr:col>11</xdr:col>
      <xdr:colOff>1150401</xdr:colOff>
      <xdr:row>33</xdr:row>
      <xdr:rowOff>12723</xdr:rowOff>
    </xdr:to>
    <xdr:grpSp>
      <xdr:nvGrpSpPr>
        <xdr:cNvPr id="11" name="Group 1113">
          <a:extLst>
            <a:ext uri="{FF2B5EF4-FFF2-40B4-BE49-F238E27FC236}">
              <a16:creationId xmlns:a16="http://schemas.microsoft.com/office/drawing/2014/main" id="{A10B2472-9F0D-477D-A226-1ED99DE7E835}"/>
            </a:ext>
          </a:extLst>
        </xdr:cNvPr>
        <xdr:cNvGrpSpPr>
          <a:grpSpLocks/>
        </xdr:cNvGrpSpPr>
      </xdr:nvGrpSpPr>
      <xdr:grpSpPr bwMode="auto">
        <a:xfrm>
          <a:off x="11234201" y="7595682"/>
          <a:ext cx="193675" cy="246591"/>
          <a:chOff x="290" y="298"/>
          <a:chExt cx="21" cy="25"/>
        </a:xfrm>
      </xdr:grpSpPr>
      <xdr:sp macro="" textlink="">
        <xdr:nvSpPr>
          <xdr:cNvPr id="12" name="テキスト 407">
            <a:extLst>
              <a:ext uri="{FF2B5EF4-FFF2-40B4-BE49-F238E27FC236}">
                <a16:creationId xmlns:a16="http://schemas.microsoft.com/office/drawing/2014/main" id="{3DDD91EE-508F-4F09-B8B0-71E7C419D6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3" name="Oval 1115">
            <a:extLst>
              <a:ext uri="{FF2B5EF4-FFF2-40B4-BE49-F238E27FC236}">
                <a16:creationId xmlns:a16="http://schemas.microsoft.com/office/drawing/2014/main" id="{7FD559AC-CF97-4B91-8D2F-BCF4FF3AF7C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12</xdr:col>
      <xdr:colOff>524924</xdr:colOff>
      <xdr:row>30</xdr:row>
      <xdr:rowOff>262489</xdr:rowOff>
    </xdr:from>
    <xdr:to>
      <xdr:col>12</xdr:col>
      <xdr:colOff>718599</xdr:colOff>
      <xdr:row>32</xdr:row>
      <xdr:rowOff>38123</xdr:rowOff>
    </xdr:to>
    <xdr:grpSp>
      <xdr:nvGrpSpPr>
        <xdr:cNvPr id="14" name="Group 1113">
          <a:extLst>
            <a:ext uri="{FF2B5EF4-FFF2-40B4-BE49-F238E27FC236}">
              <a16:creationId xmlns:a16="http://schemas.microsoft.com/office/drawing/2014/main" id="{9D27CE41-53F7-40D7-BF79-8C236C641F2D}"/>
            </a:ext>
          </a:extLst>
        </xdr:cNvPr>
        <xdr:cNvGrpSpPr>
          <a:grpSpLocks/>
        </xdr:cNvGrpSpPr>
      </xdr:nvGrpSpPr>
      <xdr:grpSpPr bwMode="auto">
        <a:xfrm>
          <a:off x="11964449" y="7272889"/>
          <a:ext cx="193675" cy="242359"/>
          <a:chOff x="290" y="298"/>
          <a:chExt cx="21" cy="25"/>
        </a:xfrm>
      </xdr:grpSpPr>
      <xdr:sp macro="" textlink="">
        <xdr:nvSpPr>
          <xdr:cNvPr id="15" name="テキスト 407">
            <a:extLst>
              <a:ext uri="{FF2B5EF4-FFF2-40B4-BE49-F238E27FC236}">
                <a16:creationId xmlns:a16="http://schemas.microsoft.com/office/drawing/2014/main" id="{E94C0DDE-21C0-4EEC-A73D-65FCF33891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6" name="Oval 1115">
            <a:extLst>
              <a:ext uri="{FF2B5EF4-FFF2-40B4-BE49-F238E27FC236}">
                <a16:creationId xmlns:a16="http://schemas.microsoft.com/office/drawing/2014/main" id="{32269A69-ABDE-4CF4-8BC3-FE443584DEC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</xdr:col>
      <xdr:colOff>406393</xdr:colOff>
      <xdr:row>41</xdr:row>
      <xdr:rowOff>262491</xdr:rowOff>
    </xdr:from>
    <xdr:to>
      <xdr:col>4</xdr:col>
      <xdr:colOff>600068</xdr:colOff>
      <xdr:row>43</xdr:row>
      <xdr:rowOff>38125</xdr:rowOff>
    </xdr:to>
    <xdr:grpSp>
      <xdr:nvGrpSpPr>
        <xdr:cNvPr id="17" name="Group 1113">
          <a:extLst>
            <a:ext uri="{FF2B5EF4-FFF2-40B4-BE49-F238E27FC236}">
              <a16:creationId xmlns:a16="http://schemas.microsoft.com/office/drawing/2014/main" id="{657AE982-3608-45DE-8C8A-CC85C80F4D65}"/>
            </a:ext>
          </a:extLst>
        </xdr:cNvPr>
        <xdr:cNvGrpSpPr>
          <a:grpSpLocks/>
        </xdr:cNvGrpSpPr>
      </xdr:nvGrpSpPr>
      <xdr:grpSpPr bwMode="auto">
        <a:xfrm>
          <a:off x="2549518" y="9882741"/>
          <a:ext cx="193675" cy="242359"/>
          <a:chOff x="290" y="298"/>
          <a:chExt cx="21" cy="25"/>
        </a:xfrm>
      </xdr:grpSpPr>
      <xdr:sp macro="" textlink="">
        <xdr:nvSpPr>
          <xdr:cNvPr id="18" name="テキスト 407">
            <a:extLst>
              <a:ext uri="{FF2B5EF4-FFF2-40B4-BE49-F238E27FC236}">
                <a16:creationId xmlns:a16="http://schemas.microsoft.com/office/drawing/2014/main" id="{A0006FFF-EA7C-4124-970C-3E375CFA66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9" name="Oval 1115">
            <a:extLst>
              <a:ext uri="{FF2B5EF4-FFF2-40B4-BE49-F238E27FC236}">
                <a16:creationId xmlns:a16="http://schemas.microsoft.com/office/drawing/2014/main" id="{6326D6AB-D506-440E-AC74-84BD2DA0A6A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9</xdr:col>
      <xdr:colOff>948261</xdr:colOff>
      <xdr:row>43</xdr:row>
      <xdr:rowOff>118558</xdr:rowOff>
    </xdr:from>
    <xdr:to>
      <xdr:col>9</xdr:col>
      <xdr:colOff>1141936</xdr:colOff>
      <xdr:row>44</xdr:row>
      <xdr:rowOff>12724</xdr:rowOff>
    </xdr:to>
    <xdr:grpSp>
      <xdr:nvGrpSpPr>
        <xdr:cNvPr id="20" name="Group 1113">
          <a:extLst>
            <a:ext uri="{FF2B5EF4-FFF2-40B4-BE49-F238E27FC236}">
              <a16:creationId xmlns:a16="http://schemas.microsoft.com/office/drawing/2014/main" id="{056A63E7-B43C-4EF7-AAE4-78B084933749}"/>
            </a:ext>
          </a:extLst>
        </xdr:cNvPr>
        <xdr:cNvGrpSpPr>
          <a:grpSpLocks/>
        </xdr:cNvGrpSpPr>
      </xdr:nvGrpSpPr>
      <xdr:grpSpPr bwMode="auto">
        <a:xfrm>
          <a:off x="8901636" y="10205533"/>
          <a:ext cx="193675" cy="246591"/>
          <a:chOff x="290" y="298"/>
          <a:chExt cx="21" cy="25"/>
        </a:xfrm>
      </xdr:grpSpPr>
      <xdr:sp macro="" textlink="">
        <xdr:nvSpPr>
          <xdr:cNvPr id="21" name="テキスト 407">
            <a:extLst>
              <a:ext uri="{FF2B5EF4-FFF2-40B4-BE49-F238E27FC236}">
                <a16:creationId xmlns:a16="http://schemas.microsoft.com/office/drawing/2014/main" id="{2FACB5F1-2578-48DD-BA32-D01121DF3B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2" name="Oval 1115">
            <a:extLst>
              <a:ext uri="{FF2B5EF4-FFF2-40B4-BE49-F238E27FC236}">
                <a16:creationId xmlns:a16="http://schemas.microsoft.com/office/drawing/2014/main" id="{7ED3F74A-0F9B-49A6-A77A-0585DA221E3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10</xdr:col>
      <xdr:colOff>956733</xdr:colOff>
      <xdr:row>43</xdr:row>
      <xdr:rowOff>118562</xdr:rowOff>
    </xdr:from>
    <xdr:to>
      <xdr:col>10</xdr:col>
      <xdr:colOff>1150408</xdr:colOff>
      <xdr:row>44</xdr:row>
      <xdr:rowOff>12728</xdr:rowOff>
    </xdr:to>
    <xdr:grpSp>
      <xdr:nvGrpSpPr>
        <xdr:cNvPr id="23" name="Group 1113">
          <a:extLst>
            <a:ext uri="{FF2B5EF4-FFF2-40B4-BE49-F238E27FC236}">
              <a16:creationId xmlns:a16="http://schemas.microsoft.com/office/drawing/2014/main" id="{A658D86B-EE8F-4BA1-9C77-5D26036BE649}"/>
            </a:ext>
          </a:extLst>
        </xdr:cNvPr>
        <xdr:cNvGrpSpPr>
          <a:grpSpLocks/>
        </xdr:cNvGrpSpPr>
      </xdr:nvGrpSpPr>
      <xdr:grpSpPr bwMode="auto">
        <a:xfrm>
          <a:off x="10072158" y="10205537"/>
          <a:ext cx="193675" cy="246591"/>
          <a:chOff x="290" y="298"/>
          <a:chExt cx="21" cy="25"/>
        </a:xfrm>
      </xdr:grpSpPr>
      <xdr:sp macro="" textlink="">
        <xdr:nvSpPr>
          <xdr:cNvPr id="24" name="テキスト 407">
            <a:extLst>
              <a:ext uri="{FF2B5EF4-FFF2-40B4-BE49-F238E27FC236}">
                <a16:creationId xmlns:a16="http://schemas.microsoft.com/office/drawing/2014/main" id="{0243546F-2AD1-47F7-AF80-ADB2303293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5" name="Oval 1115">
            <a:extLst>
              <a:ext uri="{FF2B5EF4-FFF2-40B4-BE49-F238E27FC236}">
                <a16:creationId xmlns:a16="http://schemas.microsoft.com/office/drawing/2014/main" id="{5BA69836-BBBA-468A-80BA-F73922D7F2C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11</xdr:col>
      <xdr:colOff>956735</xdr:colOff>
      <xdr:row>43</xdr:row>
      <xdr:rowOff>118558</xdr:rowOff>
    </xdr:from>
    <xdr:to>
      <xdr:col>11</xdr:col>
      <xdr:colOff>1150410</xdr:colOff>
      <xdr:row>44</xdr:row>
      <xdr:rowOff>12724</xdr:rowOff>
    </xdr:to>
    <xdr:grpSp>
      <xdr:nvGrpSpPr>
        <xdr:cNvPr id="26" name="Group 1113">
          <a:extLst>
            <a:ext uri="{FF2B5EF4-FFF2-40B4-BE49-F238E27FC236}">
              <a16:creationId xmlns:a16="http://schemas.microsoft.com/office/drawing/2014/main" id="{C29D8407-1D43-4DDA-AB3A-EABBE6BC4039}"/>
            </a:ext>
          </a:extLst>
        </xdr:cNvPr>
        <xdr:cNvGrpSpPr>
          <a:grpSpLocks/>
        </xdr:cNvGrpSpPr>
      </xdr:nvGrpSpPr>
      <xdr:grpSpPr bwMode="auto">
        <a:xfrm>
          <a:off x="11234210" y="10205533"/>
          <a:ext cx="193675" cy="246591"/>
          <a:chOff x="290" y="298"/>
          <a:chExt cx="21" cy="25"/>
        </a:xfrm>
      </xdr:grpSpPr>
      <xdr:sp macro="" textlink="">
        <xdr:nvSpPr>
          <xdr:cNvPr id="27" name="テキスト 407">
            <a:extLst>
              <a:ext uri="{FF2B5EF4-FFF2-40B4-BE49-F238E27FC236}">
                <a16:creationId xmlns:a16="http://schemas.microsoft.com/office/drawing/2014/main" id="{2F820EAF-F406-4B2C-B075-C081C45A37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28" name="Oval 1115">
            <a:extLst>
              <a:ext uri="{FF2B5EF4-FFF2-40B4-BE49-F238E27FC236}">
                <a16:creationId xmlns:a16="http://schemas.microsoft.com/office/drawing/2014/main" id="{8EABD26C-693E-4AFF-9D9F-253DB034BEB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12</xdr:col>
      <xdr:colOff>956737</xdr:colOff>
      <xdr:row>43</xdr:row>
      <xdr:rowOff>118564</xdr:rowOff>
    </xdr:from>
    <xdr:to>
      <xdr:col>12</xdr:col>
      <xdr:colOff>1150412</xdr:colOff>
      <xdr:row>44</xdr:row>
      <xdr:rowOff>12730</xdr:rowOff>
    </xdr:to>
    <xdr:grpSp>
      <xdr:nvGrpSpPr>
        <xdr:cNvPr id="29" name="Group 1113">
          <a:extLst>
            <a:ext uri="{FF2B5EF4-FFF2-40B4-BE49-F238E27FC236}">
              <a16:creationId xmlns:a16="http://schemas.microsoft.com/office/drawing/2014/main" id="{8BC148EB-B61F-4151-9A0A-6C8CF33E3F84}"/>
            </a:ext>
          </a:extLst>
        </xdr:cNvPr>
        <xdr:cNvGrpSpPr>
          <a:grpSpLocks/>
        </xdr:cNvGrpSpPr>
      </xdr:nvGrpSpPr>
      <xdr:grpSpPr bwMode="auto">
        <a:xfrm>
          <a:off x="12396262" y="10205539"/>
          <a:ext cx="193675" cy="246591"/>
          <a:chOff x="290" y="298"/>
          <a:chExt cx="21" cy="25"/>
        </a:xfrm>
      </xdr:grpSpPr>
      <xdr:sp macro="" textlink="">
        <xdr:nvSpPr>
          <xdr:cNvPr id="30" name="テキスト 407">
            <a:extLst>
              <a:ext uri="{FF2B5EF4-FFF2-40B4-BE49-F238E27FC236}">
                <a16:creationId xmlns:a16="http://schemas.microsoft.com/office/drawing/2014/main" id="{451C2DB5-954A-471F-95A7-817ED0BBAF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1" name="Oval 1115">
            <a:extLst>
              <a:ext uri="{FF2B5EF4-FFF2-40B4-BE49-F238E27FC236}">
                <a16:creationId xmlns:a16="http://schemas.microsoft.com/office/drawing/2014/main" id="{30E5E9A5-60D7-4117-A9ED-53AB387BCFC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13</xdr:col>
      <xdr:colOff>956777</xdr:colOff>
      <xdr:row>43</xdr:row>
      <xdr:rowOff>118558</xdr:rowOff>
    </xdr:from>
    <xdr:to>
      <xdr:col>13</xdr:col>
      <xdr:colOff>1150452</xdr:colOff>
      <xdr:row>44</xdr:row>
      <xdr:rowOff>12724</xdr:rowOff>
    </xdr:to>
    <xdr:grpSp>
      <xdr:nvGrpSpPr>
        <xdr:cNvPr id="32" name="Group 1113">
          <a:extLst>
            <a:ext uri="{FF2B5EF4-FFF2-40B4-BE49-F238E27FC236}">
              <a16:creationId xmlns:a16="http://schemas.microsoft.com/office/drawing/2014/main" id="{861FA841-33CD-43AA-8786-D4D1D8EA82A0}"/>
            </a:ext>
          </a:extLst>
        </xdr:cNvPr>
        <xdr:cNvGrpSpPr>
          <a:grpSpLocks/>
        </xdr:cNvGrpSpPr>
      </xdr:nvGrpSpPr>
      <xdr:grpSpPr bwMode="auto">
        <a:xfrm>
          <a:off x="13558352" y="10205533"/>
          <a:ext cx="193675" cy="246591"/>
          <a:chOff x="290" y="298"/>
          <a:chExt cx="21" cy="25"/>
        </a:xfrm>
      </xdr:grpSpPr>
      <xdr:sp macro="" textlink="">
        <xdr:nvSpPr>
          <xdr:cNvPr id="33" name="テキスト 407">
            <a:extLst>
              <a:ext uri="{FF2B5EF4-FFF2-40B4-BE49-F238E27FC236}">
                <a16:creationId xmlns:a16="http://schemas.microsoft.com/office/drawing/2014/main" id="{A0664B4C-5CB8-437D-BC42-70026ED337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34" name="Oval 1115">
            <a:extLst>
              <a:ext uri="{FF2B5EF4-FFF2-40B4-BE49-F238E27FC236}">
                <a16:creationId xmlns:a16="http://schemas.microsoft.com/office/drawing/2014/main" id="{8B556C7D-2C8A-4016-8053-3F3D033A0B7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10</xdr:col>
      <xdr:colOff>364072</xdr:colOff>
      <xdr:row>43</xdr:row>
      <xdr:rowOff>67733</xdr:rowOff>
    </xdr:from>
    <xdr:to>
      <xdr:col>10</xdr:col>
      <xdr:colOff>820187</xdr:colOff>
      <xdr:row>43</xdr:row>
      <xdr:rowOff>309033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1C34AA7-3F34-4DDD-949B-68C35C091AC7}"/>
            </a:ext>
          </a:extLst>
        </xdr:cNvPr>
        <xdr:cNvGrpSpPr/>
      </xdr:nvGrpSpPr>
      <xdr:grpSpPr>
        <a:xfrm>
          <a:off x="9479497" y="10154708"/>
          <a:ext cx="456115" cy="241300"/>
          <a:chOff x="5689602" y="8092949"/>
          <a:chExt cx="456115" cy="241300"/>
        </a:xfrm>
      </xdr:grpSpPr>
      <xdr:sp macro="" textlink="">
        <xdr:nvSpPr>
          <xdr:cNvPr id="36" name="Text Box 802">
            <a:extLst>
              <a:ext uri="{FF2B5EF4-FFF2-40B4-BE49-F238E27FC236}">
                <a16:creationId xmlns:a16="http://schemas.microsoft.com/office/drawing/2014/main" id="{D3038CD5-8D98-4E0E-B4BE-AD33CCF9D2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7" name="Group 1113">
            <a:extLst>
              <a:ext uri="{FF2B5EF4-FFF2-40B4-BE49-F238E27FC236}">
                <a16:creationId xmlns:a16="http://schemas.microsoft.com/office/drawing/2014/main" id="{2F70D529-4DF5-44D7-AF4D-6505A93E5E67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41" name="テキスト 407">
              <a:extLst>
                <a:ext uri="{FF2B5EF4-FFF2-40B4-BE49-F238E27FC236}">
                  <a16:creationId xmlns:a16="http://schemas.microsoft.com/office/drawing/2014/main" id="{3CFE0C9C-664B-4885-9228-DB67268B7F7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42" name="Oval 1115">
              <a:extLst>
                <a:ext uri="{FF2B5EF4-FFF2-40B4-BE49-F238E27FC236}">
                  <a16:creationId xmlns:a16="http://schemas.microsoft.com/office/drawing/2014/main" id="{6BB6F82C-86F2-48B0-A496-9877BBA9CB4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8" name="Group 1113">
            <a:extLst>
              <a:ext uri="{FF2B5EF4-FFF2-40B4-BE49-F238E27FC236}">
                <a16:creationId xmlns:a16="http://schemas.microsoft.com/office/drawing/2014/main" id="{F1B98571-2646-4AF0-81D4-A73C1DBA7286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39" name="テキスト 407">
              <a:extLst>
                <a:ext uri="{FF2B5EF4-FFF2-40B4-BE49-F238E27FC236}">
                  <a16:creationId xmlns:a16="http://schemas.microsoft.com/office/drawing/2014/main" id="{C901D041-B628-4106-AEDB-1424DFB235F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40" name="Oval 1115">
              <a:extLst>
                <a:ext uri="{FF2B5EF4-FFF2-40B4-BE49-F238E27FC236}">
                  <a16:creationId xmlns:a16="http://schemas.microsoft.com/office/drawing/2014/main" id="{7BD2DDC4-3373-47DB-AA04-5A33789713F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12</xdr:col>
      <xdr:colOff>169331</xdr:colOff>
      <xdr:row>43</xdr:row>
      <xdr:rowOff>67733</xdr:rowOff>
    </xdr:from>
    <xdr:to>
      <xdr:col>12</xdr:col>
      <xdr:colOff>879450</xdr:colOff>
      <xdr:row>43</xdr:row>
      <xdr:rowOff>309039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D6EA7160-8C1B-4752-ABB0-F9E616AB9A3A}"/>
            </a:ext>
          </a:extLst>
        </xdr:cNvPr>
        <xdr:cNvGrpSpPr/>
      </xdr:nvGrpSpPr>
      <xdr:grpSpPr>
        <a:xfrm>
          <a:off x="11608856" y="10154708"/>
          <a:ext cx="710119" cy="241306"/>
          <a:chOff x="6146799" y="1507073"/>
          <a:chExt cx="710119" cy="241306"/>
        </a:xfrm>
      </xdr:grpSpPr>
      <xdr:sp macro="" textlink="">
        <xdr:nvSpPr>
          <xdr:cNvPr id="44" name="Text Box 802">
            <a:extLst>
              <a:ext uri="{FF2B5EF4-FFF2-40B4-BE49-F238E27FC236}">
                <a16:creationId xmlns:a16="http://schemas.microsoft.com/office/drawing/2014/main" id="{02727C5E-EF0B-434C-A886-76BC623F6F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45" name="Group 1113">
            <a:extLst>
              <a:ext uri="{FF2B5EF4-FFF2-40B4-BE49-F238E27FC236}">
                <a16:creationId xmlns:a16="http://schemas.microsoft.com/office/drawing/2014/main" id="{86C27949-DB52-40B6-8CE2-5B28DC14D45A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53" name="テキスト 407">
              <a:extLst>
                <a:ext uri="{FF2B5EF4-FFF2-40B4-BE49-F238E27FC236}">
                  <a16:creationId xmlns:a16="http://schemas.microsoft.com/office/drawing/2014/main" id="{8535B7CD-90F6-4FD8-A823-AE28C82A7A9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54" name="Oval 1115">
              <a:extLst>
                <a:ext uri="{FF2B5EF4-FFF2-40B4-BE49-F238E27FC236}">
                  <a16:creationId xmlns:a16="http://schemas.microsoft.com/office/drawing/2014/main" id="{62E4BFD7-408F-4F4C-AFF8-76BCEF06C1D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46" name="Group 1113">
            <a:extLst>
              <a:ext uri="{FF2B5EF4-FFF2-40B4-BE49-F238E27FC236}">
                <a16:creationId xmlns:a16="http://schemas.microsoft.com/office/drawing/2014/main" id="{4117D3E1-725B-4033-B904-9DA4ABFA2C22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51" name="テキスト 407">
              <a:extLst>
                <a:ext uri="{FF2B5EF4-FFF2-40B4-BE49-F238E27FC236}">
                  <a16:creationId xmlns:a16="http://schemas.microsoft.com/office/drawing/2014/main" id="{956D2D9D-1D45-48E1-ABF7-594A66D3857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52" name="Oval 1115">
              <a:extLst>
                <a:ext uri="{FF2B5EF4-FFF2-40B4-BE49-F238E27FC236}">
                  <a16:creationId xmlns:a16="http://schemas.microsoft.com/office/drawing/2014/main" id="{4F0FBB1C-6BD9-481E-A904-19A0FBB5017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47" name="Text Box 802">
            <a:extLst>
              <a:ext uri="{FF2B5EF4-FFF2-40B4-BE49-F238E27FC236}">
                <a16:creationId xmlns:a16="http://schemas.microsoft.com/office/drawing/2014/main" id="{098D0519-0FD5-4E96-81A9-FA21114306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48" name="Group 1113">
            <a:extLst>
              <a:ext uri="{FF2B5EF4-FFF2-40B4-BE49-F238E27FC236}">
                <a16:creationId xmlns:a16="http://schemas.microsoft.com/office/drawing/2014/main" id="{9FA5B92F-9E2C-4E5E-9FD6-550BD54DA2DB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49" name="テキスト 407">
              <a:extLst>
                <a:ext uri="{FF2B5EF4-FFF2-40B4-BE49-F238E27FC236}">
                  <a16:creationId xmlns:a16="http://schemas.microsoft.com/office/drawing/2014/main" id="{D3E1A0E3-E55B-4329-AA16-ABBDD313A0B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</a:p>
          </xdr:txBody>
        </xdr:sp>
        <xdr:sp macro="" textlink="">
          <xdr:nvSpPr>
            <xdr:cNvPr id="50" name="Oval 1115">
              <a:extLst>
                <a:ext uri="{FF2B5EF4-FFF2-40B4-BE49-F238E27FC236}">
                  <a16:creationId xmlns:a16="http://schemas.microsoft.com/office/drawing/2014/main" id="{6D7A5E4C-BFEE-4543-A50B-4A626735EA6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13</xdr:col>
      <xdr:colOff>194732</xdr:colOff>
      <xdr:row>43</xdr:row>
      <xdr:rowOff>67733</xdr:rowOff>
    </xdr:from>
    <xdr:to>
      <xdr:col>13</xdr:col>
      <xdr:colOff>904851</xdr:colOff>
      <xdr:row>43</xdr:row>
      <xdr:rowOff>309039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55CCE6C1-9E5C-4235-A60B-9AD556AF4C09}"/>
            </a:ext>
          </a:extLst>
        </xdr:cNvPr>
        <xdr:cNvGrpSpPr/>
      </xdr:nvGrpSpPr>
      <xdr:grpSpPr>
        <a:xfrm>
          <a:off x="12796307" y="10154708"/>
          <a:ext cx="710119" cy="241306"/>
          <a:chOff x="6146799" y="1507073"/>
          <a:chExt cx="710119" cy="241306"/>
        </a:xfrm>
      </xdr:grpSpPr>
      <xdr:sp macro="" textlink="">
        <xdr:nvSpPr>
          <xdr:cNvPr id="56" name="Text Box 802">
            <a:extLst>
              <a:ext uri="{FF2B5EF4-FFF2-40B4-BE49-F238E27FC236}">
                <a16:creationId xmlns:a16="http://schemas.microsoft.com/office/drawing/2014/main" id="{06C9469F-F3C1-48FF-A169-3EFC8598C8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57" name="Group 1113">
            <a:extLst>
              <a:ext uri="{FF2B5EF4-FFF2-40B4-BE49-F238E27FC236}">
                <a16:creationId xmlns:a16="http://schemas.microsoft.com/office/drawing/2014/main" id="{046C2970-047A-4B76-BD45-F8BC4750CF8A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65" name="テキスト 407">
              <a:extLst>
                <a:ext uri="{FF2B5EF4-FFF2-40B4-BE49-F238E27FC236}">
                  <a16:creationId xmlns:a16="http://schemas.microsoft.com/office/drawing/2014/main" id="{A9E727C3-40F8-41FB-996B-AFC3038FA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66" name="Oval 1115">
              <a:extLst>
                <a:ext uri="{FF2B5EF4-FFF2-40B4-BE49-F238E27FC236}">
                  <a16:creationId xmlns:a16="http://schemas.microsoft.com/office/drawing/2014/main" id="{3E4545F4-2159-4365-8BEF-DD0105B7DD1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58" name="Group 1113">
            <a:extLst>
              <a:ext uri="{FF2B5EF4-FFF2-40B4-BE49-F238E27FC236}">
                <a16:creationId xmlns:a16="http://schemas.microsoft.com/office/drawing/2014/main" id="{4928219C-5F97-47FA-9002-7EF7DC952125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63" name="テキスト 407">
              <a:extLst>
                <a:ext uri="{FF2B5EF4-FFF2-40B4-BE49-F238E27FC236}">
                  <a16:creationId xmlns:a16="http://schemas.microsoft.com/office/drawing/2014/main" id="{4C4BC00F-8769-42E4-A6DA-3BBC6BC28FF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64" name="Oval 1115">
              <a:extLst>
                <a:ext uri="{FF2B5EF4-FFF2-40B4-BE49-F238E27FC236}">
                  <a16:creationId xmlns:a16="http://schemas.microsoft.com/office/drawing/2014/main" id="{476E4673-E145-4845-8D59-8FE43185210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59" name="Text Box 802">
            <a:extLst>
              <a:ext uri="{FF2B5EF4-FFF2-40B4-BE49-F238E27FC236}">
                <a16:creationId xmlns:a16="http://schemas.microsoft.com/office/drawing/2014/main" id="{D1F3A169-3F23-4126-9D21-7EF4379EB4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0" name="Group 1113">
            <a:extLst>
              <a:ext uri="{FF2B5EF4-FFF2-40B4-BE49-F238E27FC236}">
                <a16:creationId xmlns:a16="http://schemas.microsoft.com/office/drawing/2014/main" id="{7F4A57E0-52F7-4002-ACA2-F80648D7E1F0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61" name="テキスト 407">
              <a:extLst>
                <a:ext uri="{FF2B5EF4-FFF2-40B4-BE49-F238E27FC236}">
                  <a16:creationId xmlns:a16="http://schemas.microsoft.com/office/drawing/2014/main" id="{C600A528-3711-48A5-A2D3-FCCAE1F5167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62" name="Oval 1115">
              <a:extLst>
                <a:ext uri="{FF2B5EF4-FFF2-40B4-BE49-F238E27FC236}">
                  <a16:creationId xmlns:a16="http://schemas.microsoft.com/office/drawing/2014/main" id="{56472252-F4E2-4DC7-BE1D-238639A4C2D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14</xdr:col>
      <xdr:colOff>364078</xdr:colOff>
      <xdr:row>43</xdr:row>
      <xdr:rowOff>67733</xdr:rowOff>
    </xdr:from>
    <xdr:to>
      <xdr:col>14</xdr:col>
      <xdr:colOff>820193</xdr:colOff>
      <xdr:row>43</xdr:row>
      <xdr:rowOff>309033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id="{14FD97FC-CB77-49E4-96E1-D0C2F4201CB3}"/>
            </a:ext>
          </a:extLst>
        </xdr:cNvPr>
        <xdr:cNvGrpSpPr/>
      </xdr:nvGrpSpPr>
      <xdr:grpSpPr>
        <a:xfrm>
          <a:off x="14127703" y="10154708"/>
          <a:ext cx="456115" cy="241300"/>
          <a:chOff x="5689602" y="8092949"/>
          <a:chExt cx="456115" cy="241300"/>
        </a:xfrm>
      </xdr:grpSpPr>
      <xdr:sp macro="" textlink="">
        <xdr:nvSpPr>
          <xdr:cNvPr id="68" name="Text Box 802">
            <a:extLst>
              <a:ext uri="{FF2B5EF4-FFF2-40B4-BE49-F238E27FC236}">
                <a16:creationId xmlns:a16="http://schemas.microsoft.com/office/drawing/2014/main" id="{151FBA5B-A79A-46D2-B429-2C80D11C5C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9" name="Group 1113">
            <a:extLst>
              <a:ext uri="{FF2B5EF4-FFF2-40B4-BE49-F238E27FC236}">
                <a16:creationId xmlns:a16="http://schemas.microsoft.com/office/drawing/2014/main" id="{EF872AB8-D871-4F34-BB9C-FF2AF045B503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73" name="テキスト 407">
              <a:extLst>
                <a:ext uri="{FF2B5EF4-FFF2-40B4-BE49-F238E27FC236}">
                  <a16:creationId xmlns:a16="http://schemas.microsoft.com/office/drawing/2014/main" id="{1E50DB55-5A6B-483D-8813-85058EFE598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Ｊ</a:t>
              </a:r>
            </a:p>
          </xdr:txBody>
        </xdr:sp>
        <xdr:sp macro="" textlink="">
          <xdr:nvSpPr>
            <xdr:cNvPr id="74" name="Oval 1115">
              <a:extLst>
                <a:ext uri="{FF2B5EF4-FFF2-40B4-BE49-F238E27FC236}">
                  <a16:creationId xmlns:a16="http://schemas.microsoft.com/office/drawing/2014/main" id="{80D60977-EBEB-4660-939E-09B594D148B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70" name="Group 1113">
            <a:extLst>
              <a:ext uri="{FF2B5EF4-FFF2-40B4-BE49-F238E27FC236}">
                <a16:creationId xmlns:a16="http://schemas.microsoft.com/office/drawing/2014/main" id="{0BE7A3D4-67CE-465D-B1E6-30BF81671338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71" name="テキスト 407">
              <a:extLst>
                <a:ext uri="{FF2B5EF4-FFF2-40B4-BE49-F238E27FC236}">
                  <a16:creationId xmlns:a16="http://schemas.microsoft.com/office/drawing/2014/main" id="{A3411B04-5443-4FFE-9912-92249490A31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72" name="Oval 1115">
              <a:extLst>
                <a:ext uri="{FF2B5EF4-FFF2-40B4-BE49-F238E27FC236}">
                  <a16:creationId xmlns:a16="http://schemas.microsoft.com/office/drawing/2014/main" id="{E79BF4D7-B698-4F13-B5BB-2CE55DC2BA2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4</xdr:col>
      <xdr:colOff>965196</xdr:colOff>
      <xdr:row>54</xdr:row>
      <xdr:rowOff>118547</xdr:rowOff>
    </xdr:from>
    <xdr:to>
      <xdr:col>4</xdr:col>
      <xdr:colOff>1158871</xdr:colOff>
      <xdr:row>55</xdr:row>
      <xdr:rowOff>12714</xdr:rowOff>
    </xdr:to>
    <xdr:grpSp>
      <xdr:nvGrpSpPr>
        <xdr:cNvPr id="75" name="Group 1113">
          <a:extLst>
            <a:ext uri="{FF2B5EF4-FFF2-40B4-BE49-F238E27FC236}">
              <a16:creationId xmlns:a16="http://schemas.microsoft.com/office/drawing/2014/main" id="{9062AE50-FE28-490D-9051-EF7D8BF12FBA}"/>
            </a:ext>
          </a:extLst>
        </xdr:cNvPr>
        <xdr:cNvGrpSpPr>
          <a:grpSpLocks/>
        </xdr:cNvGrpSpPr>
      </xdr:nvGrpSpPr>
      <xdr:grpSpPr bwMode="auto">
        <a:xfrm>
          <a:off x="3108321" y="12777272"/>
          <a:ext cx="193675" cy="246592"/>
          <a:chOff x="290" y="298"/>
          <a:chExt cx="21" cy="25"/>
        </a:xfrm>
      </xdr:grpSpPr>
      <xdr:sp macro="" textlink="">
        <xdr:nvSpPr>
          <xdr:cNvPr id="76" name="テキスト 407">
            <a:extLst>
              <a:ext uri="{FF2B5EF4-FFF2-40B4-BE49-F238E27FC236}">
                <a16:creationId xmlns:a16="http://schemas.microsoft.com/office/drawing/2014/main" id="{BF641E16-B65F-40AD-8765-077CEA2F3A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Ｋ</a:t>
            </a:r>
          </a:p>
        </xdr:txBody>
      </xdr:sp>
      <xdr:sp macro="" textlink="">
        <xdr:nvSpPr>
          <xdr:cNvPr id="77" name="Oval 1115">
            <a:extLst>
              <a:ext uri="{FF2B5EF4-FFF2-40B4-BE49-F238E27FC236}">
                <a16:creationId xmlns:a16="http://schemas.microsoft.com/office/drawing/2014/main" id="{1F1CE18E-F900-4E9E-882D-5592D9D372F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</xdr:col>
      <xdr:colOff>965197</xdr:colOff>
      <xdr:row>54</xdr:row>
      <xdr:rowOff>118547</xdr:rowOff>
    </xdr:from>
    <xdr:to>
      <xdr:col>5</xdr:col>
      <xdr:colOff>1158872</xdr:colOff>
      <xdr:row>55</xdr:row>
      <xdr:rowOff>12714</xdr:rowOff>
    </xdr:to>
    <xdr:grpSp>
      <xdr:nvGrpSpPr>
        <xdr:cNvPr id="78" name="Group 1113">
          <a:extLst>
            <a:ext uri="{FF2B5EF4-FFF2-40B4-BE49-F238E27FC236}">
              <a16:creationId xmlns:a16="http://schemas.microsoft.com/office/drawing/2014/main" id="{0EFD520F-2E92-4869-B908-5B3FEE7A4B97}"/>
            </a:ext>
          </a:extLst>
        </xdr:cNvPr>
        <xdr:cNvGrpSpPr>
          <a:grpSpLocks/>
        </xdr:cNvGrpSpPr>
      </xdr:nvGrpSpPr>
      <xdr:grpSpPr bwMode="auto">
        <a:xfrm>
          <a:off x="4270372" y="12777272"/>
          <a:ext cx="193675" cy="246592"/>
          <a:chOff x="290" y="298"/>
          <a:chExt cx="21" cy="25"/>
        </a:xfrm>
      </xdr:grpSpPr>
      <xdr:sp macro="" textlink="">
        <xdr:nvSpPr>
          <xdr:cNvPr id="79" name="テキスト 407">
            <a:extLst>
              <a:ext uri="{FF2B5EF4-FFF2-40B4-BE49-F238E27FC236}">
                <a16:creationId xmlns:a16="http://schemas.microsoft.com/office/drawing/2014/main" id="{1664E997-8A69-412E-9382-44F0AC4D0A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Ｌ</a:t>
            </a:r>
          </a:p>
        </xdr:txBody>
      </xdr:sp>
      <xdr:sp macro="" textlink="">
        <xdr:nvSpPr>
          <xdr:cNvPr id="80" name="Oval 1115">
            <a:extLst>
              <a:ext uri="{FF2B5EF4-FFF2-40B4-BE49-F238E27FC236}">
                <a16:creationId xmlns:a16="http://schemas.microsoft.com/office/drawing/2014/main" id="{03D7782A-094B-4F87-AF77-C0FD704E513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6</xdr:col>
      <xdr:colOff>220134</xdr:colOff>
      <xdr:row>54</xdr:row>
      <xdr:rowOff>76178</xdr:rowOff>
    </xdr:from>
    <xdr:to>
      <xdr:col>6</xdr:col>
      <xdr:colOff>930253</xdr:colOff>
      <xdr:row>54</xdr:row>
      <xdr:rowOff>317484</xdr:rowOff>
    </xdr:to>
    <xdr:grpSp>
      <xdr:nvGrpSpPr>
        <xdr:cNvPr id="81" name="グループ化 80">
          <a:extLst>
            <a:ext uri="{FF2B5EF4-FFF2-40B4-BE49-F238E27FC236}">
              <a16:creationId xmlns:a16="http://schemas.microsoft.com/office/drawing/2014/main" id="{3760FC03-57E7-4F8A-A134-C1AA67411B1E}"/>
            </a:ext>
          </a:extLst>
        </xdr:cNvPr>
        <xdr:cNvGrpSpPr/>
      </xdr:nvGrpSpPr>
      <xdr:grpSpPr>
        <a:xfrm>
          <a:off x="4687359" y="12734903"/>
          <a:ext cx="710119" cy="241306"/>
          <a:chOff x="6146799" y="1507073"/>
          <a:chExt cx="710119" cy="241306"/>
        </a:xfrm>
      </xdr:grpSpPr>
      <xdr:sp macro="" textlink="">
        <xdr:nvSpPr>
          <xdr:cNvPr id="82" name="Text Box 802">
            <a:extLst>
              <a:ext uri="{FF2B5EF4-FFF2-40B4-BE49-F238E27FC236}">
                <a16:creationId xmlns:a16="http://schemas.microsoft.com/office/drawing/2014/main" id="{2538F9D3-4150-44D0-AF6E-51604C3168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83" name="Group 1113">
            <a:extLst>
              <a:ext uri="{FF2B5EF4-FFF2-40B4-BE49-F238E27FC236}">
                <a16:creationId xmlns:a16="http://schemas.microsoft.com/office/drawing/2014/main" id="{E92CD0E2-E805-460A-9BB0-A46AAC8E32FA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91" name="テキスト 407">
              <a:extLst>
                <a:ext uri="{FF2B5EF4-FFF2-40B4-BE49-F238E27FC236}">
                  <a16:creationId xmlns:a16="http://schemas.microsoft.com/office/drawing/2014/main" id="{F8DBA248-D62D-4C6F-BE5A-0B0B7411CA9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Ｊ</a:t>
              </a:r>
            </a:p>
          </xdr:txBody>
        </xdr:sp>
        <xdr:sp macro="" textlink="">
          <xdr:nvSpPr>
            <xdr:cNvPr id="92" name="Oval 1115">
              <a:extLst>
                <a:ext uri="{FF2B5EF4-FFF2-40B4-BE49-F238E27FC236}">
                  <a16:creationId xmlns:a16="http://schemas.microsoft.com/office/drawing/2014/main" id="{7204C5E9-703A-48DF-8596-7855CD1CACD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84" name="Group 1113">
            <a:extLst>
              <a:ext uri="{FF2B5EF4-FFF2-40B4-BE49-F238E27FC236}">
                <a16:creationId xmlns:a16="http://schemas.microsoft.com/office/drawing/2014/main" id="{37CAE5AF-3C64-4910-A3D1-15493648C7F4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89" name="テキスト 407">
              <a:extLst>
                <a:ext uri="{FF2B5EF4-FFF2-40B4-BE49-F238E27FC236}">
                  <a16:creationId xmlns:a16="http://schemas.microsoft.com/office/drawing/2014/main" id="{B28E0D97-65F8-4364-B383-EC0E8069B2A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Ｋ</a:t>
              </a:r>
            </a:p>
          </xdr:txBody>
        </xdr:sp>
        <xdr:sp macro="" textlink="">
          <xdr:nvSpPr>
            <xdr:cNvPr id="90" name="Oval 1115">
              <a:extLst>
                <a:ext uri="{FF2B5EF4-FFF2-40B4-BE49-F238E27FC236}">
                  <a16:creationId xmlns:a16="http://schemas.microsoft.com/office/drawing/2014/main" id="{8F93E37A-3AD7-4D00-8B3C-464AFF0F811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85" name="Text Box 802">
            <a:extLst>
              <a:ext uri="{FF2B5EF4-FFF2-40B4-BE49-F238E27FC236}">
                <a16:creationId xmlns:a16="http://schemas.microsoft.com/office/drawing/2014/main" id="{0B941001-5284-4EB7-9BCB-AA95D28F4C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86" name="Group 1113">
            <a:extLst>
              <a:ext uri="{FF2B5EF4-FFF2-40B4-BE49-F238E27FC236}">
                <a16:creationId xmlns:a16="http://schemas.microsoft.com/office/drawing/2014/main" id="{B26CF7CB-686E-475B-B743-B7634AFBA614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87" name="テキスト 407">
              <a:extLst>
                <a:ext uri="{FF2B5EF4-FFF2-40B4-BE49-F238E27FC236}">
                  <a16:creationId xmlns:a16="http://schemas.microsoft.com/office/drawing/2014/main" id="{DD4FBCC8-A313-4B96-8639-960AA4FDBC9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Ｌ</a:t>
              </a:r>
            </a:p>
          </xdr:txBody>
        </xdr:sp>
        <xdr:sp macro="" textlink="">
          <xdr:nvSpPr>
            <xdr:cNvPr id="88" name="Oval 1115">
              <a:extLst>
                <a:ext uri="{FF2B5EF4-FFF2-40B4-BE49-F238E27FC236}">
                  <a16:creationId xmlns:a16="http://schemas.microsoft.com/office/drawing/2014/main" id="{13917BAE-05B9-45A7-9C58-35A87B9D651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34</xdr:row>
      <xdr:rowOff>133350</xdr:rowOff>
    </xdr:from>
    <xdr:to>
      <xdr:col>5</xdr:col>
      <xdr:colOff>123825</xdr:colOff>
      <xdr:row>34</xdr:row>
      <xdr:rowOff>342900</xdr:rowOff>
    </xdr:to>
    <xdr:sp macro="" textlink="">
      <xdr:nvSpPr>
        <xdr:cNvPr id="2" name="Text Box 116">
          <a:extLst>
            <a:ext uri="{FF2B5EF4-FFF2-40B4-BE49-F238E27FC236}">
              <a16:creationId xmlns:a16="http://schemas.microsoft.com/office/drawing/2014/main" id="{E9D45BD9-B029-4B17-9B7C-641E3ACB5E0F}"/>
            </a:ext>
          </a:extLst>
        </xdr:cNvPr>
        <xdr:cNvSpPr txBox="1">
          <a:spLocks noChangeArrowheads="1"/>
        </xdr:cNvSpPr>
      </xdr:nvSpPr>
      <xdr:spPr bwMode="auto">
        <a:xfrm>
          <a:off x="1905000" y="99441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</a:t>
          </a:r>
        </a:p>
      </xdr:txBody>
    </xdr:sp>
    <xdr:clientData/>
  </xdr:twoCellAnchor>
  <xdr:twoCellAnchor editAs="absolute">
    <xdr:from>
      <xdr:col>6</xdr:col>
      <xdr:colOff>973705</xdr:colOff>
      <xdr:row>12</xdr:row>
      <xdr:rowOff>8467</xdr:rowOff>
    </xdr:from>
    <xdr:to>
      <xdr:col>6</xdr:col>
      <xdr:colOff>1167380</xdr:colOff>
      <xdr:row>13</xdr:row>
      <xdr:rowOff>88900</xdr:rowOff>
    </xdr:to>
    <xdr:grpSp>
      <xdr:nvGrpSpPr>
        <xdr:cNvPr id="3" name="Group 1113">
          <a:extLst>
            <a:ext uri="{FF2B5EF4-FFF2-40B4-BE49-F238E27FC236}">
              <a16:creationId xmlns:a16="http://schemas.microsoft.com/office/drawing/2014/main" id="{C74BE18D-1AAE-41A2-80A7-EAB4E279F10F}"/>
            </a:ext>
          </a:extLst>
        </xdr:cNvPr>
        <xdr:cNvGrpSpPr>
          <a:grpSpLocks/>
        </xdr:cNvGrpSpPr>
      </xdr:nvGrpSpPr>
      <xdr:grpSpPr bwMode="auto">
        <a:xfrm>
          <a:off x="3164455" y="2208742"/>
          <a:ext cx="193675" cy="232833"/>
          <a:chOff x="290" y="298"/>
          <a:chExt cx="21" cy="25"/>
        </a:xfrm>
      </xdr:grpSpPr>
      <xdr:sp macro="" textlink="">
        <xdr:nvSpPr>
          <xdr:cNvPr id="4" name="テキスト 407">
            <a:extLst>
              <a:ext uri="{FF2B5EF4-FFF2-40B4-BE49-F238E27FC236}">
                <a16:creationId xmlns:a16="http://schemas.microsoft.com/office/drawing/2014/main" id="{653C02A5-68B2-417A-B67F-CF005E406D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5" name="Oval 1115">
            <a:extLst>
              <a:ext uri="{FF2B5EF4-FFF2-40B4-BE49-F238E27FC236}">
                <a16:creationId xmlns:a16="http://schemas.microsoft.com/office/drawing/2014/main" id="{E9E92C27-FDC6-47F9-843B-0B03C8430BE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8</xdr:col>
      <xdr:colOff>516525</xdr:colOff>
      <xdr:row>9</xdr:row>
      <xdr:rowOff>16934</xdr:rowOff>
    </xdr:from>
    <xdr:to>
      <xdr:col>8</xdr:col>
      <xdr:colOff>710200</xdr:colOff>
      <xdr:row>11</xdr:row>
      <xdr:rowOff>4234</xdr:rowOff>
    </xdr:to>
    <xdr:grpSp>
      <xdr:nvGrpSpPr>
        <xdr:cNvPr id="6" name="Group 1113">
          <a:extLst>
            <a:ext uri="{FF2B5EF4-FFF2-40B4-BE49-F238E27FC236}">
              <a16:creationId xmlns:a16="http://schemas.microsoft.com/office/drawing/2014/main" id="{32B9B617-6E9D-4EF0-B009-F96B9B0DF635}"/>
            </a:ext>
          </a:extLst>
        </xdr:cNvPr>
        <xdr:cNvGrpSpPr>
          <a:grpSpLocks/>
        </xdr:cNvGrpSpPr>
      </xdr:nvGrpSpPr>
      <xdr:grpSpPr bwMode="auto">
        <a:xfrm>
          <a:off x="5069475" y="1702859"/>
          <a:ext cx="193675" cy="244475"/>
          <a:chOff x="290" y="298"/>
          <a:chExt cx="21" cy="25"/>
        </a:xfrm>
      </xdr:grpSpPr>
      <xdr:sp macro="" textlink="">
        <xdr:nvSpPr>
          <xdr:cNvPr id="7" name="テキスト 407">
            <a:extLst>
              <a:ext uri="{FF2B5EF4-FFF2-40B4-BE49-F238E27FC236}">
                <a16:creationId xmlns:a16="http://schemas.microsoft.com/office/drawing/2014/main" id="{130E4765-EE04-4930-A223-B4E43419D5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8" name="Oval 1115">
            <a:extLst>
              <a:ext uri="{FF2B5EF4-FFF2-40B4-BE49-F238E27FC236}">
                <a16:creationId xmlns:a16="http://schemas.microsoft.com/office/drawing/2014/main" id="{292F1155-B16C-47C0-B99D-721F3ED37F5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8</xdr:col>
      <xdr:colOff>956733</xdr:colOff>
      <xdr:row>35</xdr:row>
      <xdr:rowOff>203201</xdr:rowOff>
    </xdr:from>
    <xdr:to>
      <xdr:col>8</xdr:col>
      <xdr:colOff>1150408</xdr:colOff>
      <xdr:row>35</xdr:row>
      <xdr:rowOff>444501</xdr:rowOff>
    </xdr:to>
    <xdr:grpSp>
      <xdr:nvGrpSpPr>
        <xdr:cNvPr id="9" name="Group 1113">
          <a:extLst>
            <a:ext uri="{FF2B5EF4-FFF2-40B4-BE49-F238E27FC236}">
              <a16:creationId xmlns:a16="http://schemas.microsoft.com/office/drawing/2014/main" id="{6E52840E-3CA1-4AEF-865B-BEC0CB0F0615}"/>
            </a:ext>
          </a:extLst>
        </xdr:cNvPr>
        <xdr:cNvGrpSpPr>
          <a:grpSpLocks/>
        </xdr:cNvGrpSpPr>
      </xdr:nvGrpSpPr>
      <xdr:grpSpPr bwMode="auto">
        <a:xfrm>
          <a:off x="5509683" y="10366376"/>
          <a:ext cx="193675" cy="241300"/>
          <a:chOff x="290" y="298"/>
          <a:chExt cx="21" cy="25"/>
        </a:xfrm>
      </xdr:grpSpPr>
      <xdr:sp macro="" textlink="">
        <xdr:nvSpPr>
          <xdr:cNvPr id="10" name="テキスト 407">
            <a:extLst>
              <a:ext uri="{FF2B5EF4-FFF2-40B4-BE49-F238E27FC236}">
                <a16:creationId xmlns:a16="http://schemas.microsoft.com/office/drawing/2014/main" id="{8B1E5DA5-9CFA-4EC2-9CBC-5C630E9635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1" name="Oval 1115">
            <a:extLst>
              <a:ext uri="{FF2B5EF4-FFF2-40B4-BE49-F238E27FC236}">
                <a16:creationId xmlns:a16="http://schemas.microsoft.com/office/drawing/2014/main" id="{D2885992-AE1C-4C47-BD08-F4FC13B2D9B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9</xdr:col>
      <xdr:colOff>956774</xdr:colOff>
      <xdr:row>35</xdr:row>
      <xdr:rowOff>203201</xdr:rowOff>
    </xdr:from>
    <xdr:to>
      <xdr:col>9</xdr:col>
      <xdr:colOff>1150449</xdr:colOff>
      <xdr:row>35</xdr:row>
      <xdr:rowOff>444501</xdr:rowOff>
    </xdr:to>
    <xdr:grpSp>
      <xdr:nvGrpSpPr>
        <xdr:cNvPr id="12" name="Group 1113">
          <a:extLst>
            <a:ext uri="{FF2B5EF4-FFF2-40B4-BE49-F238E27FC236}">
              <a16:creationId xmlns:a16="http://schemas.microsoft.com/office/drawing/2014/main" id="{E78A4FA2-8BC7-47A5-9155-E714AC9B41DD}"/>
            </a:ext>
          </a:extLst>
        </xdr:cNvPr>
        <xdr:cNvGrpSpPr>
          <a:grpSpLocks/>
        </xdr:cNvGrpSpPr>
      </xdr:nvGrpSpPr>
      <xdr:grpSpPr bwMode="auto">
        <a:xfrm>
          <a:off x="6690824" y="10366376"/>
          <a:ext cx="193675" cy="241300"/>
          <a:chOff x="290" y="298"/>
          <a:chExt cx="21" cy="25"/>
        </a:xfrm>
      </xdr:grpSpPr>
      <xdr:sp macro="" textlink="">
        <xdr:nvSpPr>
          <xdr:cNvPr id="13" name="テキスト 407">
            <a:extLst>
              <a:ext uri="{FF2B5EF4-FFF2-40B4-BE49-F238E27FC236}">
                <a16:creationId xmlns:a16="http://schemas.microsoft.com/office/drawing/2014/main" id="{6EEB615E-71C3-4F43-9C13-B37E4D2339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4" name="Oval 1115">
            <a:extLst>
              <a:ext uri="{FF2B5EF4-FFF2-40B4-BE49-F238E27FC236}">
                <a16:creationId xmlns:a16="http://schemas.microsoft.com/office/drawing/2014/main" id="{DF48E46B-1F2B-4D4B-B8AE-AA195E66322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11</xdr:col>
      <xdr:colOff>965244</xdr:colOff>
      <xdr:row>35</xdr:row>
      <xdr:rowOff>203201</xdr:rowOff>
    </xdr:from>
    <xdr:to>
      <xdr:col>11</xdr:col>
      <xdr:colOff>1158919</xdr:colOff>
      <xdr:row>35</xdr:row>
      <xdr:rowOff>444501</xdr:rowOff>
    </xdr:to>
    <xdr:grpSp>
      <xdr:nvGrpSpPr>
        <xdr:cNvPr id="15" name="Group 1113">
          <a:extLst>
            <a:ext uri="{FF2B5EF4-FFF2-40B4-BE49-F238E27FC236}">
              <a16:creationId xmlns:a16="http://schemas.microsoft.com/office/drawing/2014/main" id="{318A98F3-9BE1-466E-9F8D-E805A9A32CC9}"/>
            </a:ext>
          </a:extLst>
        </xdr:cNvPr>
        <xdr:cNvGrpSpPr>
          <a:grpSpLocks/>
        </xdr:cNvGrpSpPr>
      </xdr:nvGrpSpPr>
      <xdr:grpSpPr bwMode="auto">
        <a:xfrm>
          <a:off x="9061494" y="10366376"/>
          <a:ext cx="193675" cy="241300"/>
          <a:chOff x="290" y="298"/>
          <a:chExt cx="21" cy="25"/>
        </a:xfrm>
      </xdr:grpSpPr>
      <xdr:sp macro="" textlink="">
        <xdr:nvSpPr>
          <xdr:cNvPr id="16" name="テキスト 407">
            <a:extLst>
              <a:ext uri="{FF2B5EF4-FFF2-40B4-BE49-F238E27FC236}">
                <a16:creationId xmlns:a16="http://schemas.microsoft.com/office/drawing/2014/main" id="{EF0B7500-1B96-426A-AFF6-3541F8C189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7" name="Oval 1115">
            <a:extLst>
              <a:ext uri="{FF2B5EF4-FFF2-40B4-BE49-F238E27FC236}">
                <a16:creationId xmlns:a16="http://schemas.microsoft.com/office/drawing/2014/main" id="{83237566-C1B3-4838-A318-1D53631003E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12</xdr:col>
      <xdr:colOff>965244</xdr:colOff>
      <xdr:row>35</xdr:row>
      <xdr:rowOff>203201</xdr:rowOff>
    </xdr:from>
    <xdr:to>
      <xdr:col>12</xdr:col>
      <xdr:colOff>1158919</xdr:colOff>
      <xdr:row>35</xdr:row>
      <xdr:rowOff>444501</xdr:rowOff>
    </xdr:to>
    <xdr:grpSp>
      <xdr:nvGrpSpPr>
        <xdr:cNvPr id="18" name="Group 1113">
          <a:extLst>
            <a:ext uri="{FF2B5EF4-FFF2-40B4-BE49-F238E27FC236}">
              <a16:creationId xmlns:a16="http://schemas.microsoft.com/office/drawing/2014/main" id="{74A351D8-E6E3-4B88-8F36-72F4A808B06E}"/>
            </a:ext>
          </a:extLst>
        </xdr:cNvPr>
        <xdr:cNvGrpSpPr>
          <a:grpSpLocks/>
        </xdr:cNvGrpSpPr>
      </xdr:nvGrpSpPr>
      <xdr:grpSpPr bwMode="auto">
        <a:xfrm>
          <a:off x="10242594" y="10366376"/>
          <a:ext cx="193675" cy="241300"/>
          <a:chOff x="290" y="298"/>
          <a:chExt cx="21" cy="25"/>
        </a:xfrm>
      </xdr:grpSpPr>
      <xdr:sp macro="" textlink="">
        <xdr:nvSpPr>
          <xdr:cNvPr id="19" name="テキスト 407">
            <a:extLst>
              <a:ext uri="{FF2B5EF4-FFF2-40B4-BE49-F238E27FC236}">
                <a16:creationId xmlns:a16="http://schemas.microsoft.com/office/drawing/2014/main" id="{52FDD0CA-3463-4D7D-8D81-31492F36C9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0" name="Oval 1115">
            <a:extLst>
              <a:ext uri="{FF2B5EF4-FFF2-40B4-BE49-F238E27FC236}">
                <a16:creationId xmlns:a16="http://schemas.microsoft.com/office/drawing/2014/main" id="{DAFE7184-F675-4803-BFF6-E3252004365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13</xdr:col>
      <xdr:colOff>948314</xdr:colOff>
      <xdr:row>35</xdr:row>
      <xdr:rowOff>203201</xdr:rowOff>
    </xdr:from>
    <xdr:to>
      <xdr:col>13</xdr:col>
      <xdr:colOff>1141989</xdr:colOff>
      <xdr:row>35</xdr:row>
      <xdr:rowOff>444501</xdr:rowOff>
    </xdr:to>
    <xdr:grpSp>
      <xdr:nvGrpSpPr>
        <xdr:cNvPr id="21" name="Group 1113">
          <a:extLst>
            <a:ext uri="{FF2B5EF4-FFF2-40B4-BE49-F238E27FC236}">
              <a16:creationId xmlns:a16="http://schemas.microsoft.com/office/drawing/2014/main" id="{2A8B252D-04A3-4C60-B474-F61D54B51465}"/>
            </a:ext>
          </a:extLst>
        </xdr:cNvPr>
        <xdr:cNvGrpSpPr>
          <a:grpSpLocks/>
        </xdr:cNvGrpSpPr>
      </xdr:nvGrpSpPr>
      <xdr:grpSpPr bwMode="auto">
        <a:xfrm>
          <a:off x="11406764" y="10366376"/>
          <a:ext cx="193675" cy="241300"/>
          <a:chOff x="290" y="298"/>
          <a:chExt cx="21" cy="25"/>
        </a:xfrm>
      </xdr:grpSpPr>
      <xdr:sp macro="" textlink="">
        <xdr:nvSpPr>
          <xdr:cNvPr id="22" name="テキスト 407">
            <a:extLst>
              <a:ext uri="{FF2B5EF4-FFF2-40B4-BE49-F238E27FC236}">
                <a16:creationId xmlns:a16="http://schemas.microsoft.com/office/drawing/2014/main" id="{8425BDD4-4F39-4F74-ACD8-A135F628EA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23" name="Oval 1115">
            <a:extLst>
              <a:ext uri="{FF2B5EF4-FFF2-40B4-BE49-F238E27FC236}">
                <a16:creationId xmlns:a16="http://schemas.microsoft.com/office/drawing/2014/main" id="{9201264D-C26C-4E35-9B19-B9D683B3FA6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13</xdr:col>
      <xdr:colOff>380999</xdr:colOff>
      <xdr:row>34</xdr:row>
      <xdr:rowOff>169333</xdr:rowOff>
    </xdr:from>
    <xdr:to>
      <xdr:col>13</xdr:col>
      <xdr:colOff>837114</xdr:colOff>
      <xdr:row>35</xdr:row>
      <xdr:rowOff>63500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3BAFF7A5-E8E2-49AB-A73F-FBC16758DE67}"/>
            </a:ext>
          </a:extLst>
        </xdr:cNvPr>
        <xdr:cNvGrpSpPr/>
      </xdr:nvGrpSpPr>
      <xdr:grpSpPr>
        <a:xfrm>
          <a:off x="10839449" y="9980083"/>
          <a:ext cx="456115" cy="246592"/>
          <a:chOff x="5689602" y="8092949"/>
          <a:chExt cx="456115" cy="241300"/>
        </a:xfrm>
      </xdr:grpSpPr>
      <xdr:sp macro="" textlink="">
        <xdr:nvSpPr>
          <xdr:cNvPr id="25" name="Text Box 802">
            <a:extLst>
              <a:ext uri="{FF2B5EF4-FFF2-40B4-BE49-F238E27FC236}">
                <a16:creationId xmlns:a16="http://schemas.microsoft.com/office/drawing/2014/main" id="{332E1D10-7650-4F4E-8745-ACC9CC8DCC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26" name="Group 1113">
            <a:extLst>
              <a:ext uri="{FF2B5EF4-FFF2-40B4-BE49-F238E27FC236}">
                <a16:creationId xmlns:a16="http://schemas.microsoft.com/office/drawing/2014/main" id="{85FF0F48-5A56-4561-8A2E-D673E9BAE0C9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30" name="テキスト 407">
              <a:extLst>
                <a:ext uri="{FF2B5EF4-FFF2-40B4-BE49-F238E27FC236}">
                  <a16:creationId xmlns:a16="http://schemas.microsoft.com/office/drawing/2014/main" id="{AA6E6870-DDC3-43FE-809F-A8465AD9A7A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1" name="Oval 1115">
              <a:extLst>
                <a:ext uri="{FF2B5EF4-FFF2-40B4-BE49-F238E27FC236}">
                  <a16:creationId xmlns:a16="http://schemas.microsoft.com/office/drawing/2014/main" id="{990A1482-4D27-4DDE-9812-B8EAC78EE25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7" name="Group 1113">
            <a:extLst>
              <a:ext uri="{FF2B5EF4-FFF2-40B4-BE49-F238E27FC236}">
                <a16:creationId xmlns:a16="http://schemas.microsoft.com/office/drawing/2014/main" id="{DF0FCA6D-6A9C-4B17-A75F-DF8B5EC29B5A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28" name="テキスト 407">
              <a:extLst>
                <a:ext uri="{FF2B5EF4-FFF2-40B4-BE49-F238E27FC236}">
                  <a16:creationId xmlns:a16="http://schemas.microsoft.com/office/drawing/2014/main" id="{41B2E22F-3E9A-4CCD-B44E-D7C77F4C0B6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29" name="Oval 1115">
              <a:extLst>
                <a:ext uri="{FF2B5EF4-FFF2-40B4-BE49-F238E27FC236}">
                  <a16:creationId xmlns:a16="http://schemas.microsoft.com/office/drawing/2014/main" id="{28106E28-6977-40F0-9E26-1D20E0ADE2B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10</xdr:col>
      <xdr:colOff>249775</xdr:colOff>
      <xdr:row>34</xdr:row>
      <xdr:rowOff>161925</xdr:rowOff>
    </xdr:from>
    <xdr:to>
      <xdr:col>10</xdr:col>
      <xdr:colOff>999066</xdr:colOff>
      <xdr:row>35</xdr:row>
      <xdr:rowOff>359833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45009476-D509-4C29-A377-AC441FD3E4EB}"/>
            </a:ext>
          </a:extLst>
        </xdr:cNvPr>
        <xdr:cNvGrpSpPr/>
      </xdr:nvGrpSpPr>
      <xdr:grpSpPr>
        <a:xfrm>
          <a:off x="7164925" y="9972675"/>
          <a:ext cx="749291" cy="550333"/>
          <a:chOff x="7167042" y="10076392"/>
          <a:chExt cx="749291" cy="545041"/>
        </a:xfrm>
      </xdr:grpSpPr>
      <xdr:sp macro="" textlink="">
        <xdr:nvSpPr>
          <xdr:cNvPr id="33" name="テキスト 364">
            <a:extLst>
              <a:ext uri="{FF2B5EF4-FFF2-40B4-BE49-F238E27FC236}">
                <a16:creationId xmlns:a16="http://schemas.microsoft.com/office/drawing/2014/main" id="{957D9B64-88F0-4F8F-961C-400EC7BBB5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15638" y="10076392"/>
            <a:ext cx="500695" cy="5185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×100</a:t>
            </a:r>
          </a:p>
        </xdr:txBody>
      </xdr:sp>
      <xdr:grpSp>
        <xdr:nvGrpSpPr>
          <xdr:cNvPr id="34" name="Group 1113">
            <a:extLst>
              <a:ext uri="{FF2B5EF4-FFF2-40B4-BE49-F238E27FC236}">
                <a16:creationId xmlns:a16="http://schemas.microsoft.com/office/drawing/2014/main" id="{0FA2B46E-D5BC-4F62-8A0E-9CC6E6E1962B}"/>
              </a:ext>
            </a:extLst>
          </xdr:cNvPr>
          <xdr:cNvGrpSpPr>
            <a:grpSpLocks/>
          </xdr:cNvGrpSpPr>
        </xdr:nvGrpSpPr>
        <xdr:grpSpPr bwMode="auto">
          <a:xfrm>
            <a:off x="7230581" y="10380133"/>
            <a:ext cx="193675" cy="241300"/>
            <a:chOff x="290" y="298"/>
            <a:chExt cx="21" cy="25"/>
          </a:xfrm>
        </xdr:grpSpPr>
        <xdr:sp macro="" textlink="">
          <xdr:nvSpPr>
            <xdr:cNvPr id="39" name="テキスト 407">
              <a:extLst>
                <a:ext uri="{FF2B5EF4-FFF2-40B4-BE49-F238E27FC236}">
                  <a16:creationId xmlns:a16="http://schemas.microsoft.com/office/drawing/2014/main" id="{5859B9BE-1F47-46F8-8484-3E58EBCF86E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0" name="Oval 1115">
              <a:extLst>
                <a:ext uri="{FF2B5EF4-FFF2-40B4-BE49-F238E27FC236}">
                  <a16:creationId xmlns:a16="http://schemas.microsoft.com/office/drawing/2014/main" id="{A646EBCD-8D23-4AF8-ADB9-8AA2A189CDE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5" name="Group 1113">
            <a:extLst>
              <a:ext uri="{FF2B5EF4-FFF2-40B4-BE49-F238E27FC236}">
                <a16:creationId xmlns:a16="http://schemas.microsoft.com/office/drawing/2014/main" id="{4D4FFA09-F9FB-4AE9-A7A2-C2B6BDE73192}"/>
              </a:ext>
            </a:extLst>
          </xdr:cNvPr>
          <xdr:cNvGrpSpPr>
            <a:grpSpLocks/>
          </xdr:cNvGrpSpPr>
        </xdr:nvGrpSpPr>
        <xdr:grpSpPr bwMode="auto">
          <a:xfrm>
            <a:off x="7230581" y="10134601"/>
            <a:ext cx="193675" cy="241300"/>
            <a:chOff x="290" y="298"/>
            <a:chExt cx="21" cy="25"/>
          </a:xfrm>
        </xdr:grpSpPr>
        <xdr:sp macro="" textlink="">
          <xdr:nvSpPr>
            <xdr:cNvPr id="37" name="テキスト 407">
              <a:extLst>
                <a:ext uri="{FF2B5EF4-FFF2-40B4-BE49-F238E27FC236}">
                  <a16:creationId xmlns:a16="http://schemas.microsoft.com/office/drawing/2014/main" id="{F910CF37-D9AF-4E08-9E0D-CA2C4284F1B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8" name="Oval 1115">
              <a:extLst>
                <a:ext uri="{FF2B5EF4-FFF2-40B4-BE49-F238E27FC236}">
                  <a16:creationId xmlns:a16="http://schemas.microsoft.com/office/drawing/2014/main" id="{56640B5B-2C18-4741-A1F7-F15D86B5B22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6" name="Line 145">
            <a:extLst>
              <a:ext uri="{FF2B5EF4-FFF2-40B4-BE49-F238E27FC236}">
                <a16:creationId xmlns:a16="http://schemas.microsoft.com/office/drawing/2014/main" id="{B1AC5F00-19D2-4418-B5BA-385B810F1DFA}"/>
              </a:ext>
            </a:extLst>
          </xdr:cNvPr>
          <xdr:cNvSpPr>
            <a:spLocks noChangeShapeType="1"/>
          </xdr:cNvSpPr>
        </xdr:nvSpPr>
        <xdr:spPr bwMode="auto">
          <a:xfrm flipV="1">
            <a:off x="7167042" y="10366447"/>
            <a:ext cx="31274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152408</xdr:colOff>
      <xdr:row>24</xdr:row>
      <xdr:rowOff>33849</xdr:rowOff>
    </xdr:from>
    <xdr:to>
      <xdr:col>16</xdr:col>
      <xdr:colOff>168283</xdr:colOff>
      <xdr:row>25</xdr:row>
      <xdr:rowOff>4215</xdr:rowOff>
    </xdr:to>
    <xdr:grpSp>
      <xdr:nvGrpSpPr>
        <xdr:cNvPr id="2" name="Group 1113">
          <a:extLst>
            <a:ext uri="{FF2B5EF4-FFF2-40B4-BE49-F238E27FC236}">
              <a16:creationId xmlns:a16="http://schemas.microsoft.com/office/drawing/2014/main" id="{C21E73B4-D651-4DEA-A888-ED3899C3CE96}"/>
            </a:ext>
          </a:extLst>
        </xdr:cNvPr>
        <xdr:cNvGrpSpPr>
          <a:grpSpLocks/>
        </xdr:cNvGrpSpPr>
      </xdr:nvGrpSpPr>
      <xdr:grpSpPr bwMode="auto">
        <a:xfrm>
          <a:off x="2447933" y="5453574"/>
          <a:ext cx="187325" cy="237066"/>
          <a:chOff x="290" y="298"/>
          <a:chExt cx="21" cy="25"/>
        </a:xfrm>
      </xdr:grpSpPr>
      <xdr:sp macro="" textlink="">
        <xdr:nvSpPr>
          <xdr:cNvPr id="3" name="テキスト 407">
            <a:extLst>
              <a:ext uri="{FF2B5EF4-FFF2-40B4-BE49-F238E27FC236}">
                <a16:creationId xmlns:a16="http://schemas.microsoft.com/office/drawing/2014/main" id="{BBAD758A-87E4-4DC5-87F3-F62E20CDF2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115">
            <a:extLst>
              <a:ext uri="{FF2B5EF4-FFF2-40B4-BE49-F238E27FC236}">
                <a16:creationId xmlns:a16="http://schemas.microsoft.com/office/drawing/2014/main" id="{CD3BA902-2E61-4776-8BC8-F4DE4E481F3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15</xdr:col>
      <xdr:colOff>152408</xdr:colOff>
      <xdr:row>27</xdr:row>
      <xdr:rowOff>25390</xdr:rowOff>
    </xdr:from>
    <xdr:to>
      <xdr:col>16</xdr:col>
      <xdr:colOff>168283</xdr:colOff>
      <xdr:row>28</xdr:row>
      <xdr:rowOff>2107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D732FC28-2EA5-4E45-82C4-2CA8389C62D0}"/>
            </a:ext>
          </a:extLst>
        </xdr:cNvPr>
        <xdr:cNvGrpSpPr>
          <a:grpSpLocks/>
        </xdr:cNvGrpSpPr>
      </xdr:nvGrpSpPr>
      <xdr:grpSpPr bwMode="auto">
        <a:xfrm>
          <a:off x="2447933" y="6245215"/>
          <a:ext cx="187325" cy="243417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50CF04EB-BB5B-418B-A1EB-5E0AF407F3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E07B816D-2430-4E67-9DFE-0D13E3BD03A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15</xdr:col>
      <xdr:colOff>152408</xdr:colOff>
      <xdr:row>40</xdr:row>
      <xdr:rowOff>25341</xdr:rowOff>
    </xdr:from>
    <xdr:to>
      <xdr:col>16</xdr:col>
      <xdr:colOff>168283</xdr:colOff>
      <xdr:row>41</xdr:row>
      <xdr:rowOff>2058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EB1AF3AD-E469-483D-94EC-3A2B4174E663}"/>
            </a:ext>
          </a:extLst>
        </xdr:cNvPr>
        <xdr:cNvGrpSpPr>
          <a:grpSpLocks/>
        </xdr:cNvGrpSpPr>
      </xdr:nvGrpSpPr>
      <xdr:grpSpPr bwMode="auto">
        <a:xfrm>
          <a:off x="2447933" y="9712266"/>
          <a:ext cx="187325" cy="243417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65E0CCB1-4326-4B05-BBC6-5FEB4A56D9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849F78D2-3847-474B-A586-C937A84200E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15</xdr:col>
      <xdr:colOff>152408</xdr:colOff>
      <xdr:row>46</xdr:row>
      <xdr:rowOff>25341</xdr:rowOff>
    </xdr:from>
    <xdr:to>
      <xdr:col>16</xdr:col>
      <xdr:colOff>168283</xdr:colOff>
      <xdr:row>47</xdr:row>
      <xdr:rowOff>2058</xdr:rowOff>
    </xdr:to>
    <xdr:grpSp>
      <xdr:nvGrpSpPr>
        <xdr:cNvPr id="11" name="Group 1113">
          <a:extLst>
            <a:ext uri="{FF2B5EF4-FFF2-40B4-BE49-F238E27FC236}">
              <a16:creationId xmlns:a16="http://schemas.microsoft.com/office/drawing/2014/main" id="{A29203B0-DC23-4E29-9AC4-A18CFDCFEA64}"/>
            </a:ext>
          </a:extLst>
        </xdr:cNvPr>
        <xdr:cNvGrpSpPr>
          <a:grpSpLocks/>
        </xdr:cNvGrpSpPr>
      </xdr:nvGrpSpPr>
      <xdr:grpSpPr bwMode="auto">
        <a:xfrm>
          <a:off x="2447933" y="11312466"/>
          <a:ext cx="187325" cy="243417"/>
          <a:chOff x="290" y="298"/>
          <a:chExt cx="21" cy="25"/>
        </a:xfrm>
      </xdr:grpSpPr>
      <xdr:sp macro="" textlink="">
        <xdr:nvSpPr>
          <xdr:cNvPr id="12" name="テキスト 407">
            <a:extLst>
              <a:ext uri="{FF2B5EF4-FFF2-40B4-BE49-F238E27FC236}">
                <a16:creationId xmlns:a16="http://schemas.microsoft.com/office/drawing/2014/main" id="{E108C887-02A6-4E5F-B0DC-13E66B756C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1115">
            <a:extLst>
              <a:ext uri="{FF2B5EF4-FFF2-40B4-BE49-F238E27FC236}">
                <a16:creationId xmlns:a16="http://schemas.microsoft.com/office/drawing/2014/main" id="{0523CD6A-0573-4452-860E-F6BCB61DC37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25</xdr:col>
      <xdr:colOff>76206</xdr:colOff>
      <xdr:row>11</xdr:row>
      <xdr:rowOff>253999</xdr:rowOff>
    </xdr:from>
    <xdr:to>
      <xdr:col>26</xdr:col>
      <xdr:colOff>117481</xdr:colOff>
      <xdr:row>12</xdr:row>
      <xdr:rowOff>224366</xdr:rowOff>
    </xdr:to>
    <xdr:grpSp>
      <xdr:nvGrpSpPr>
        <xdr:cNvPr id="14" name="Group 1113">
          <a:extLst>
            <a:ext uri="{FF2B5EF4-FFF2-40B4-BE49-F238E27FC236}">
              <a16:creationId xmlns:a16="http://schemas.microsoft.com/office/drawing/2014/main" id="{FBB7C0BD-62CD-427D-B049-8DAA297B7A9A}"/>
            </a:ext>
          </a:extLst>
        </xdr:cNvPr>
        <xdr:cNvGrpSpPr>
          <a:grpSpLocks/>
        </xdr:cNvGrpSpPr>
      </xdr:nvGrpSpPr>
      <xdr:grpSpPr bwMode="auto">
        <a:xfrm>
          <a:off x="5591181" y="2206624"/>
          <a:ext cx="193675" cy="237067"/>
          <a:chOff x="290" y="298"/>
          <a:chExt cx="21" cy="25"/>
        </a:xfrm>
      </xdr:grpSpPr>
      <xdr:sp macro="" textlink="">
        <xdr:nvSpPr>
          <xdr:cNvPr id="15" name="テキスト 407">
            <a:extLst>
              <a:ext uri="{FF2B5EF4-FFF2-40B4-BE49-F238E27FC236}">
                <a16:creationId xmlns:a16="http://schemas.microsoft.com/office/drawing/2014/main" id="{8F81DA84-6F39-4B9B-B362-9683E234FF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6" name="Oval 1115">
            <a:extLst>
              <a:ext uri="{FF2B5EF4-FFF2-40B4-BE49-F238E27FC236}">
                <a16:creationId xmlns:a16="http://schemas.microsoft.com/office/drawing/2014/main" id="{557C70DA-9C83-43C1-A7DE-B26604CA460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26</xdr:row>
      <xdr:rowOff>23257</xdr:rowOff>
    </xdr:from>
    <xdr:to>
      <xdr:col>36</xdr:col>
      <xdr:colOff>142870</xdr:colOff>
      <xdr:row>26</xdr:row>
      <xdr:rowOff>258208</xdr:rowOff>
    </xdr:to>
    <xdr:grpSp>
      <xdr:nvGrpSpPr>
        <xdr:cNvPr id="17" name="Group 1113">
          <a:extLst>
            <a:ext uri="{FF2B5EF4-FFF2-40B4-BE49-F238E27FC236}">
              <a16:creationId xmlns:a16="http://schemas.microsoft.com/office/drawing/2014/main" id="{027111A4-E026-4116-8DEB-2C54BD68D41D}"/>
            </a:ext>
          </a:extLst>
        </xdr:cNvPr>
        <xdr:cNvGrpSpPr>
          <a:grpSpLocks/>
        </xdr:cNvGrpSpPr>
      </xdr:nvGrpSpPr>
      <xdr:grpSpPr bwMode="auto">
        <a:xfrm>
          <a:off x="7140570" y="5976382"/>
          <a:ext cx="193675" cy="234951"/>
          <a:chOff x="290" y="298"/>
          <a:chExt cx="21" cy="25"/>
        </a:xfrm>
      </xdr:grpSpPr>
      <xdr:sp macro="" textlink="">
        <xdr:nvSpPr>
          <xdr:cNvPr id="18" name="テキスト 407">
            <a:extLst>
              <a:ext uri="{FF2B5EF4-FFF2-40B4-BE49-F238E27FC236}">
                <a16:creationId xmlns:a16="http://schemas.microsoft.com/office/drawing/2014/main" id="{6E40A6E0-3A76-41AD-9CE1-7DBBA60455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9" name="Oval 1115">
            <a:extLst>
              <a:ext uri="{FF2B5EF4-FFF2-40B4-BE49-F238E27FC236}">
                <a16:creationId xmlns:a16="http://schemas.microsoft.com/office/drawing/2014/main" id="{BD612233-16D4-4C52-ABC0-9217FA2D27F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34</xdr:row>
      <xdr:rowOff>33841</xdr:rowOff>
    </xdr:from>
    <xdr:to>
      <xdr:col>36</xdr:col>
      <xdr:colOff>142870</xdr:colOff>
      <xdr:row>35</xdr:row>
      <xdr:rowOff>4207</xdr:rowOff>
    </xdr:to>
    <xdr:grpSp>
      <xdr:nvGrpSpPr>
        <xdr:cNvPr id="20" name="Group 1113">
          <a:extLst>
            <a:ext uri="{FF2B5EF4-FFF2-40B4-BE49-F238E27FC236}">
              <a16:creationId xmlns:a16="http://schemas.microsoft.com/office/drawing/2014/main" id="{4687D34E-0C87-48A5-AA36-F24BC6DFB966}"/>
            </a:ext>
          </a:extLst>
        </xdr:cNvPr>
        <xdr:cNvGrpSpPr>
          <a:grpSpLocks/>
        </xdr:cNvGrpSpPr>
      </xdr:nvGrpSpPr>
      <xdr:grpSpPr bwMode="auto">
        <a:xfrm>
          <a:off x="7140570" y="8120566"/>
          <a:ext cx="193675" cy="237066"/>
          <a:chOff x="290" y="298"/>
          <a:chExt cx="21" cy="25"/>
        </a:xfrm>
      </xdr:grpSpPr>
      <xdr:sp macro="" textlink="">
        <xdr:nvSpPr>
          <xdr:cNvPr id="21" name="テキスト 407">
            <a:extLst>
              <a:ext uri="{FF2B5EF4-FFF2-40B4-BE49-F238E27FC236}">
                <a16:creationId xmlns:a16="http://schemas.microsoft.com/office/drawing/2014/main" id="{5164AE78-F010-46D3-BCBD-CCC58315FD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22" name="Oval 1115">
            <a:extLst>
              <a:ext uri="{FF2B5EF4-FFF2-40B4-BE49-F238E27FC236}">
                <a16:creationId xmlns:a16="http://schemas.microsoft.com/office/drawing/2014/main" id="{426990DC-2ABF-48D5-A4CF-EDD1EDD2994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35</xdr:row>
      <xdr:rowOff>34688</xdr:rowOff>
    </xdr:from>
    <xdr:to>
      <xdr:col>36</xdr:col>
      <xdr:colOff>142870</xdr:colOff>
      <xdr:row>36</xdr:row>
      <xdr:rowOff>12675</xdr:rowOff>
    </xdr:to>
    <xdr:grpSp>
      <xdr:nvGrpSpPr>
        <xdr:cNvPr id="23" name="Group 1113">
          <a:extLst>
            <a:ext uri="{FF2B5EF4-FFF2-40B4-BE49-F238E27FC236}">
              <a16:creationId xmlns:a16="http://schemas.microsoft.com/office/drawing/2014/main" id="{44B5BD6C-1976-4ED7-8898-8A3A91D0E754}"/>
            </a:ext>
          </a:extLst>
        </xdr:cNvPr>
        <xdr:cNvGrpSpPr>
          <a:grpSpLocks/>
        </xdr:cNvGrpSpPr>
      </xdr:nvGrpSpPr>
      <xdr:grpSpPr bwMode="auto">
        <a:xfrm>
          <a:off x="7140570" y="8388113"/>
          <a:ext cx="193675" cy="244687"/>
          <a:chOff x="290" y="298"/>
          <a:chExt cx="21" cy="25"/>
        </a:xfrm>
      </xdr:grpSpPr>
      <xdr:sp macro="" textlink="">
        <xdr:nvSpPr>
          <xdr:cNvPr id="24" name="テキスト 407">
            <a:extLst>
              <a:ext uri="{FF2B5EF4-FFF2-40B4-BE49-F238E27FC236}">
                <a16:creationId xmlns:a16="http://schemas.microsoft.com/office/drawing/2014/main" id="{4BF3735B-B855-4F7C-9510-6139B0499B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5" name="Oval 1115">
            <a:extLst>
              <a:ext uri="{FF2B5EF4-FFF2-40B4-BE49-F238E27FC236}">
                <a16:creationId xmlns:a16="http://schemas.microsoft.com/office/drawing/2014/main" id="{B30B3BEF-0492-47DA-8D65-281F37E844B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36</xdr:row>
      <xdr:rowOff>34688</xdr:rowOff>
    </xdr:from>
    <xdr:to>
      <xdr:col>36</xdr:col>
      <xdr:colOff>142870</xdr:colOff>
      <xdr:row>37</xdr:row>
      <xdr:rowOff>12675</xdr:rowOff>
    </xdr:to>
    <xdr:grpSp>
      <xdr:nvGrpSpPr>
        <xdr:cNvPr id="26" name="Group 1113">
          <a:extLst>
            <a:ext uri="{FF2B5EF4-FFF2-40B4-BE49-F238E27FC236}">
              <a16:creationId xmlns:a16="http://schemas.microsoft.com/office/drawing/2014/main" id="{B3E238B5-FEE6-4ADF-BF41-0ACC22137140}"/>
            </a:ext>
          </a:extLst>
        </xdr:cNvPr>
        <xdr:cNvGrpSpPr>
          <a:grpSpLocks/>
        </xdr:cNvGrpSpPr>
      </xdr:nvGrpSpPr>
      <xdr:grpSpPr bwMode="auto">
        <a:xfrm>
          <a:off x="7140570" y="8654813"/>
          <a:ext cx="193675" cy="244687"/>
          <a:chOff x="290" y="298"/>
          <a:chExt cx="21" cy="25"/>
        </a:xfrm>
      </xdr:grpSpPr>
      <xdr:sp macro="" textlink="">
        <xdr:nvSpPr>
          <xdr:cNvPr id="27" name="テキスト 407">
            <a:extLst>
              <a:ext uri="{FF2B5EF4-FFF2-40B4-BE49-F238E27FC236}">
                <a16:creationId xmlns:a16="http://schemas.microsoft.com/office/drawing/2014/main" id="{DE1222F2-1438-49D8-A419-B21732E74B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8" name="Oval 1115">
            <a:extLst>
              <a:ext uri="{FF2B5EF4-FFF2-40B4-BE49-F238E27FC236}">
                <a16:creationId xmlns:a16="http://schemas.microsoft.com/office/drawing/2014/main" id="{06AD43B1-3442-4D47-91E3-644AACCE645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37</xdr:row>
      <xdr:rowOff>34689</xdr:rowOff>
    </xdr:from>
    <xdr:to>
      <xdr:col>36</xdr:col>
      <xdr:colOff>142870</xdr:colOff>
      <xdr:row>38</xdr:row>
      <xdr:rowOff>12675</xdr:rowOff>
    </xdr:to>
    <xdr:grpSp>
      <xdr:nvGrpSpPr>
        <xdr:cNvPr id="29" name="Group 1113">
          <a:extLst>
            <a:ext uri="{FF2B5EF4-FFF2-40B4-BE49-F238E27FC236}">
              <a16:creationId xmlns:a16="http://schemas.microsoft.com/office/drawing/2014/main" id="{D5D23D97-EF21-4873-B262-2ECF288FCAE5}"/>
            </a:ext>
          </a:extLst>
        </xdr:cNvPr>
        <xdr:cNvGrpSpPr>
          <a:grpSpLocks/>
        </xdr:cNvGrpSpPr>
      </xdr:nvGrpSpPr>
      <xdr:grpSpPr bwMode="auto">
        <a:xfrm>
          <a:off x="7140570" y="8921514"/>
          <a:ext cx="193675" cy="244686"/>
          <a:chOff x="290" y="298"/>
          <a:chExt cx="21" cy="25"/>
        </a:xfrm>
      </xdr:grpSpPr>
      <xdr:sp macro="" textlink="">
        <xdr:nvSpPr>
          <xdr:cNvPr id="30" name="テキスト 407">
            <a:extLst>
              <a:ext uri="{FF2B5EF4-FFF2-40B4-BE49-F238E27FC236}">
                <a16:creationId xmlns:a16="http://schemas.microsoft.com/office/drawing/2014/main" id="{115198EE-55D6-4AF8-B330-0BE71AB537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31" name="Oval 1115">
            <a:extLst>
              <a:ext uri="{FF2B5EF4-FFF2-40B4-BE49-F238E27FC236}">
                <a16:creationId xmlns:a16="http://schemas.microsoft.com/office/drawing/2014/main" id="{EDB51892-DB33-479C-97CC-2E45AE10952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38</xdr:row>
      <xdr:rowOff>34688</xdr:rowOff>
    </xdr:from>
    <xdr:to>
      <xdr:col>36</xdr:col>
      <xdr:colOff>142870</xdr:colOff>
      <xdr:row>39</xdr:row>
      <xdr:rowOff>12675</xdr:rowOff>
    </xdr:to>
    <xdr:grpSp>
      <xdr:nvGrpSpPr>
        <xdr:cNvPr id="32" name="Group 1113">
          <a:extLst>
            <a:ext uri="{FF2B5EF4-FFF2-40B4-BE49-F238E27FC236}">
              <a16:creationId xmlns:a16="http://schemas.microsoft.com/office/drawing/2014/main" id="{7C6248BB-74A9-4756-85AC-3C92DFC2BECA}"/>
            </a:ext>
          </a:extLst>
        </xdr:cNvPr>
        <xdr:cNvGrpSpPr>
          <a:grpSpLocks/>
        </xdr:cNvGrpSpPr>
      </xdr:nvGrpSpPr>
      <xdr:grpSpPr bwMode="auto">
        <a:xfrm>
          <a:off x="7140570" y="9188213"/>
          <a:ext cx="193675" cy="244687"/>
          <a:chOff x="290" y="298"/>
          <a:chExt cx="21" cy="25"/>
        </a:xfrm>
      </xdr:grpSpPr>
      <xdr:sp macro="" textlink="">
        <xdr:nvSpPr>
          <xdr:cNvPr id="33" name="テキスト 407">
            <a:extLst>
              <a:ext uri="{FF2B5EF4-FFF2-40B4-BE49-F238E27FC236}">
                <a16:creationId xmlns:a16="http://schemas.microsoft.com/office/drawing/2014/main" id="{65ABF00B-4AE2-40B5-9349-C9CD50E2A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4" name="Oval 1115">
            <a:extLst>
              <a:ext uri="{FF2B5EF4-FFF2-40B4-BE49-F238E27FC236}">
                <a16:creationId xmlns:a16="http://schemas.microsoft.com/office/drawing/2014/main" id="{FA20757E-6E84-441A-A6A4-22FB58C2605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50797</xdr:colOff>
      <xdr:row>38</xdr:row>
      <xdr:rowOff>263287</xdr:rowOff>
    </xdr:from>
    <xdr:to>
      <xdr:col>30</xdr:col>
      <xdr:colOff>92072</xdr:colOff>
      <xdr:row>39</xdr:row>
      <xdr:rowOff>241274</xdr:rowOff>
    </xdr:to>
    <xdr:grpSp>
      <xdr:nvGrpSpPr>
        <xdr:cNvPr id="35" name="Group 1113">
          <a:extLst>
            <a:ext uri="{FF2B5EF4-FFF2-40B4-BE49-F238E27FC236}">
              <a16:creationId xmlns:a16="http://schemas.microsoft.com/office/drawing/2014/main" id="{34C6ABE9-C006-460F-99C5-1F2F7AB983CB}"/>
            </a:ext>
          </a:extLst>
        </xdr:cNvPr>
        <xdr:cNvGrpSpPr>
          <a:grpSpLocks/>
        </xdr:cNvGrpSpPr>
      </xdr:nvGrpSpPr>
      <xdr:grpSpPr bwMode="auto">
        <a:xfrm>
          <a:off x="6175372" y="9416812"/>
          <a:ext cx="193675" cy="244687"/>
          <a:chOff x="290" y="298"/>
          <a:chExt cx="21" cy="25"/>
        </a:xfrm>
      </xdr:grpSpPr>
      <xdr:sp macro="" textlink="">
        <xdr:nvSpPr>
          <xdr:cNvPr id="36" name="テキスト 407">
            <a:extLst>
              <a:ext uri="{FF2B5EF4-FFF2-40B4-BE49-F238E27FC236}">
                <a16:creationId xmlns:a16="http://schemas.microsoft.com/office/drawing/2014/main" id="{CF42F9E9-1544-4275-A32B-A8C23CF811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7" name="Oval 1115">
            <a:extLst>
              <a:ext uri="{FF2B5EF4-FFF2-40B4-BE49-F238E27FC236}">
                <a16:creationId xmlns:a16="http://schemas.microsoft.com/office/drawing/2014/main" id="{13939985-C775-4D6E-8B81-D9C48D1FC2C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23</xdr:col>
      <xdr:colOff>25392</xdr:colOff>
      <xdr:row>40</xdr:row>
      <xdr:rowOff>26225</xdr:rowOff>
    </xdr:from>
    <xdr:to>
      <xdr:col>24</xdr:col>
      <xdr:colOff>66667</xdr:colOff>
      <xdr:row>41</xdr:row>
      <xdr:rowOff>4211</xdr:rowOff>
    </xdr:to>
    <xdr:grpSp>
      <xdr:nvGrpSpPr>
        <xdr:cNvPr id="38" name="Group 1113">
          <a:extLst>
            <a:ext uri="{FF2B5EF4-FFF2-40B4-BE49-F238E27FC236}">
              <a16:creationId xmlns:a16="http://schemas.microsoft.com/office/drawing/2014/main" id="{96CB0C0D-B946-4BD0-8CD7-A9F73D14D1F9}"/>
            </a:ext>
          </a:extLst>
        </xdr:cNvPr>
        <xdr:cNvGrpSpPr>
          <a:grpSpLocks/>
        </xdr:cNvGrpSpPr>
      </xdr:nvGrpSpPr>
      <xdr:grpSpPr bwMode="auto">
        <a:xfrm>
          <a:off x="5235567" y="9713150"/>
          <a:ext cx="193675" cy="244686"/>
          <a:chOff x="290" y="298"/>
          <a:chExt cx="21" cy="25"/>
        </a:xfrm>
      </xdr:grpSpPr>
      <xdr:sp macro="" textlink="">
        <xdr:nvSpPr>
          <xdr:cNvPr id="39" name="テキスト 407">
            <a:extLst>
              <a:ext uri="{FF2B5EF4-FFF2-40B4-BE49-F238E27FC236}">
                <a16:creationId xmlns:a16="http://schemas.microsoft.com/office/drawing/2014/main" id="{C83F39FA-69FE-4395-A014-8B8C934928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40" name="Oval 1115">
            <a:extLst>
              <a:ext uri="{FF2B5EF4-FFF2-40B4-BE49-F238E27FC236}">
                <a16:creationId xmlns:a16="http://schemas.microsoft.com/office/drawing/2014/main" id="{1DD2A2A1-7752-4FB3-BFD0-95C9E418B5A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23</xdr:col>
      <xdr:colOff>25391</xdr:colOff>
      <xdr:row>44</xdr:row>
      <xdr:rowOff>15642</xdr:rowOff>
    </xdr:from>
    <xdr:to>
      <xdr:col>24</xdr:col>
      <xdr:colOff>66666</xdr:colOff>
      <xdr:row>44</xdr:row>
      <xdr:rowOff>258213</xdr:rowOff>
    </xdr:to>
    <xdr:grpSp>
      <xdr:nvGrpSpPr>
        <xdr:cNvPr id="41" name="Group 1113">
          <a:extLst>
            <a:ext uri="{FF2B5EF4-FFF2-40B4-BE49-F238E27FC236}">
              <a16:creationId xmlns:a16="http://schemas.microsoft.com/office/drawing/2014/main" id="{55FB385A-225A-428C-BD40-8A4CA382E216}"/>
            </a:ext>
          </a:extLst>
        </xdr:cNvPr>
        <xdr:cNvGrpSpPr>
          <a:grpSpLocks/>
        </xdr:cNvGrpSpPr>
      </xdr:nvGrpSpPr>
      <xdr:grpSpPr bwMode="auto">
        <a:xfrm>
          <a:off x="5235566" y="10769367"/>
          <a:ext cx="193675" cy="242571"/>
          <a:chOff x="290" y="298"/>
          <a:chExt cx="21" cy="25"/>
        </a:xfrm>
      </xdr:grpSpPr>
      <xdr:sp macro="" textlink="">
        <xdr:nvSpPr>
          <xdr:cNvPr id="42" name="テキスト 407">
            <a:extLst>
              <a:ext uri="{FF2B5EF4-FFF2-40B4-BE49-F238E27FC236}">
                <a16:creationId xmlns:a16="http://schemas.microsoft.com/office/drawing/2014/main" id="{40545ECD-23B2-48C2-A07D-A4166FAD00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43" name="Oval 1115">
            <a:extLst>
              <a:ext uri="{FF2B5EF4-FFF2-40B4-BE49-F238E27FC236}">
                <a16:creationId xmlns:a16="http://schemas.microsoft.com/office/drawing/2014/main" id="{1E184419-92DF-435D-BC41-100F8A98F2B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40</xdr:row>
      <xdr:rowOff>26222</xdr:rowOff>
    </xdr:from>
    <xdr:to>
      <xdr:col>36</xdr:col>
      <xdr:colOff>142870</xdr:colOff>
      <xdr:row>41</xdr:row>
      <xdr:rowOff>4208</xdr:rowOff>
    </xdr:to>
    <xdr:grpSp>
      <xdr:nvGrpSpPr>
        <xdr:cNvPr id="44" name="Group 1113">
          <a:extLst>
            <a:ext uri="{FF2B5EF4-FFF2-40B4-BE49-F238E27FC236}">
              <a16:creationId xmlns:a16="http://schemas.microsoft.com/office/drawing/2014/main" id="{7C4D38B6-AC56-4954-95DD-E61D7BCE655D}"/>
            </a:ext>
          </a:extLst>
        </xdr:cNvPr>
        <xdr:cNvGrpSpPr>
          <a:grpSpLocks/>
        </xdr:cNvGrpSpPr>
      </xdr:nvGrpSpPr>
      <xdr:grpSpPr bwMode="auto">
        <a:xfrm>
          <a:off x="7140570" y="9713147"/>
          <a:ext cx="193675" cy="244686"/>
          <a:chOff x="290" y="298"/>
          <a:chExt cx="21" cy="25"/>
        </a:xfrm>
      </xdr:grpSpPr>
      <xdr:sp macro="" textlink="">
        <xdr:nvSpPr>
          <xdr:cNvPr id="45" name="テキスト 407">
            <a:extLst>
              <a:ext uri="{FF2B5EF4-FFF2-40B4-BE49-F238E27FC236}">
                <a16:creationId xmlns:a16="http://schemas.microsoft.com/office/drawing/2014/main" id="{0784C8CD-3007-405E-A36F-39147AFCF8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46" name="Oval 1115">
            <a:extLst>
              <a:ext uri="{FF2B5EF4-FFF2-40B4-BE49-F238E27FC236}">
                <a16:creationId xmlns:a16="http://schemas.microsoft.com/office/drawing/2014/main" id="{CE6CA265-CDBA-4DDA-ABD3-FCF8E83005D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41</xdr:row>
      <xdr:rowOff>34688</xdr:rowOff>
    </xdr:from>
    <xdr:to>
      <xdr:col>36</xdr:col>
      <xdr:colOff>142870</xdr:colOff>
      <xdr:row>42</xdr:row>
      <xdr:rowOff>12675</xdr:rowOff>
    </xdr:to>
    <xdr:grpSp>
      <xdr:nvGrpSpPr>
        <xdr:cNvPr id="47" name="Group 1113">
          <a:extLst>
            <a:ext uri="{FF2B5EF4-FFF2-40B4-BE49-F238E27FC236}">
              <a16:creationId xmlns:a16="http://schemas.microsoft.com/office/drawing/2014/main" id="{D74F29AF-393B-488A-A9B8-F28BB1B16CD4}"/>
            </a:ext>
          </a:extLst>
        </xdr:cNvPr>
        <xdr:cNvGrpSpPr>
          <a:grpSpLocks/>
        </xdr:cNvGrpSpPr>
      </xdr:nvGrpSpPr>
      <xdr:grpSpPr bwMode="auto">
        <a:xfrm>
          <a:off x="7140570" y="9988313"/>
          <a:ext cx="193675" cy="244687"/>
          <a:chOff x="290" y="298"/>
          <a:chExt cx="21" cy="25"/>
        </a:xfrm>
      </xdr:grpSpPr>
      <xdr:sp macro="" textlink="">
        <xdr:nvSpPr>
          <xdr:cNvPr id="48" name="テキスト 407">
            <a:extLst>
              <a:ext uri="{FF2B5EF4-FFF2-40B4-BE49-F238E27FC236}">
                <a16:creationId xmlns:a16="http://schemas.microsoft.com/office/drawing/2014/main" id="{331C2861-D1D7-4DAB-9CE2-4023E66186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Ｋ</a:t>
            </a:r>
          </a:p>
        </xdr:txBody>
      </xdr:sp>
      <xdr:sp macro="" textlink="">
        <xdr:nvSpPr>
          <xdr:cNvPr id="49" name="Oval 1115">
            <a:extLst>
              <a:ext uri="{FF2B5EF4-FFF2-40B4-BE49-F238E27FC236}">
                <a16:creationId xmlns:a16="http://schemas.microsoft.com/office/drawing/2014/main" id="{2D4F516C-D2FE-48A7-8CDC-12E009824D1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42</xdr:row>
      <xdr:rowOff>34689</xdr:rowOff>
    </xdr:from>
    <xdr:to>
      <xdr:col>36</xdr:col>
      <xdr:colOff>142870</xdr:colOff>
      <xdr:row>43</xdr:row>
      <xdr:rowOff>12676</xdr:rowOff>
    </xdr:to>
    <xdr:grpSp>
      <xdr:nvGrpSpPr>
        <xdr:cNvPr id="50" name="Group 1113">
          <a:extLst>
            <a:ext uri="{FF2B5EF4-FFF2-40B4-BE49-F238E27FC236}">
              <a16:creationId xmlns:a16="http://schemas.microsoft.com/office/drawing/2014/main" id="{584E3908-FBE3-44F7-BFBB-4D76E0DDB65A}"/>
            </a:ext>
          </a:extLst>
        </xdr:cNvPr>
        <xdr:cNvGrpSpPr>
          <a:grpSpLocks/>
        </xdr:cNvGrpSpPr>
      </xdr:nvGrpSpPr>
      <xdr:grpSpPr bwMode="auto">
        <a:xfrm>
          <a:off x="7140570" y="10255014"/>
          <a:ext cx="193675" cy="244687"/>
          <a:chOff x="290" y="298"/>
          <a:chExt cx="21" cy="25"/>
        </a:xfrm>
      </xdr:grpSpPr>
      <xdr:sp macro="" textlink="">
        <xdr:nvSpPr>
          <xdr:cNvPr id="51" name="テキスト 407">
            <a:extLst>
              <a:ext uri="{FF2B5EF4-FFF2-40B4-BE49-F238E27FC236}">
                <a16:creationId xmlns:a16="http://schemas.microsoft.com/office/drawing/2014/main" id="{7243BDAB-45EC-4531-9293-EE079232CC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Ｌ</a:t>
            </a:r>
          </a:p>
        </xdr:txBody>
      </xdr:sp>
      <xdr:sp macro="" textlink="">
        <xdr:nvSpPr>
          <xdr:cNvPr id="52" name="Oval 1115">
            <a:extLst>
              <a:ext uri="{FF2B5EF4-FFF2-40B4-BE49-F238E27FC236}">
                <a16:creationId xmlns:a16="http://schemas.microsoft.com/office/drawing/2014/main" id="{F113A4B0-E46B-4A7C-B57E-2FFF36E5D56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43</xdr:row>
      <xdr:rowOff>34689</xdr:rowOff>
    </xdr:from>
    <xdr:to>
      <xdr:col>36</xdr:col>
      <xdr:colOff>142870</xdr:colOff>
      <xdr:row>44</xdr:row>
      <xdr:rowOff>12675</xdr:rowOff>
    </xdr:to>
    <xdr:grpSp>
      <xdr:nvGrpSpPr>
        <xdr:cNvPr id="53" name="Group 1113">
          <a:extLst>
            <a:ext uri="{FF2B5EF4-FFF2-40B4-BE49-F238E27FC236}">
              <a16:creationId xmlns:a16="http://schemas.microsoft.com/office/drawing/2014/main" id="{838DEAF0-AD5A-4DCC-A766-101CC58A1120}"/>
            </a:ext>
          </a:extLst>
        </xdr:cNvPr>
        <xdr:cNvGrpSpPr>
          <a:grpSpLocks/>
        </xdr:cNvGrpSpPr>
      </xdr:nvGrpSpPr>
      <xdr:grpSpPr bwMode="auto">
        <a:xfrm>
          <a:off x="7140570" y="10521714"/>
          <a:ext cx="193675" cy="244686"/>
          <a:chOff x="290" y="298"/>
          <a:chExt cx="21" cy="25"/>
        </a:xfrm>
      </xdr:grpSpPr>
      <xdr:sp macro="" textlink="">
        <xdr:nvSpPr>
          <xdr:cNvPr id="54" name="テキスト 407">
            <a:extLst>
              <a:ext uri="{FF2B5EF4-FFF2-40B4-BE49-F238E27FC236}">
                <a16:creationId xmlns:a16="http://schemas.microsoft.com/office/drawing/2014/main" id="{908D3A77-8A74-4256-887B-17E4F6A8CE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Ｍ</a:t>
            </a:r>
          </a:p>
        </xdr:txBody>
      </xdr:sp>
      <xdr:sp macro="" textlink="">
        <xdr:nvSpPr>
          <xdr:cNvPr id="55" name="Oval 1115">
            <a:extLst>
              <a:ext uri="{FF2B5EF4-FFF2-40B4-BE49-F238E27FC236}">
                <a16:creationId xmlns:a16="http://schemas.microsoft.com/office/drawing/2014/main" id="{04DAF2C9-E9C2-44C5-8344-1151A423549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35</xdr:col>
      <xdr:colOff>101595</xdr:colOff>
      <xdr:row>44</xdr:row>
      <xdr:rowOff>34689</xdr:rowOff>
    </xdr:from>
    <xdr:to>
      <xdr:col>36</xdr:col>
      <xdr:colOff>142870</xdr:colOff>
      <xdr:row>45</xdr:row>
      <xdr:rowOff>12676</xdr:rowOff>
    </xdr:to>
    <xdr:grpSp>
      <xdr:nvGrpSpPr>
        <xdr:cNvPr id="56" name="Group 1113">
          <a:extLst>
            <a:ext uri="{FF2B5EF4-FFF2-40B4-BE49-F238E27FC236}">
              <a16:creationId xmlns:a16="http://schemas.microsoft.com/office/drawing/2014/main" id="{56397A41-D290-4393-901D-79B2DE52BA8C}"/>
            </a:ext>
          </a:extLst>
        </xdr:cNvPr>
        <xdr:cNvGrpSpPr>
          <a:grpSpLocks/>
        </xdr:cNvGrpSpPr>
      </xdr:nvGrpSpPr>
      <xdr:grpSpPr bwMode="auto">
        <a:xfrm>
          <a:off x="7140570" y="10788414"/>
          <a:ext cx="193675" cy="244687"/>
          <a:chOff x="290" y="298"/>
          <a:chExt cx="21" cy="25"/>
        </a:xfrm>
      </xdr:grpSpPr>
      <xdr:sp macro="" textlink="">
        <xdr:nvSpPr>
          <xdr:cNvPr id="57" name="テキスト 407">
            <a:extLst>
              <a:ext uri="{FF2B5EF4-FFF2-40B4-BE49-F238E27FC236}">
                <a16:creationId xmlns:a16="http://schemas.microsoft.com/office/drawing/2014/main" id="{A73CCA47-8750-441C-821E-0CF1C76D99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Ｎ</a:t>
            </a:r>
          </a:p>
        </xdr:txBody>
      </xdr:sp>
      <xdr:sp macro="" textlink="">
        <xdr:nvSpPr>
          <xdr:cNvPr id="58" name="Oval 1115">
            <a:extLst>
              <a:ext uri="{FF2B5EF4-FFF2-40B4-BE49-F238E27FC236}">
                <a16:creationId xmlns:a16="http://schemas.microsoft.com/office/drawing/2014/main" id="{969AE4CE-80B1-4010-9BCA-14DF7546307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31</xdr:col>
      <xdr:colOff>143933</xdr:colOff>
      <xdr:row>35</xdr:row>
      <xdr:rowOff>33841</xdr:rowOff>
    </xdr:from>
    <xdr:to>
      <xdr:col>34</xdr:col>
      <xdr:colOff>142848</xdr:colOff>
      <xdr:row>36</xdr:row>
      <xdr:rowOff>4208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7E91DFEC-8BED-4AAD-83DE-D0997D6E1B11}"/>
            </a:ext>
          </a:extLst>
        </xdr:cNvPr>
        <xdr:cNvGrpSpPr/>
      </xdr:nvGrpSpPr>
      <xdr:grpSpPr>
        <a:xfrm>
          <a:off x="6573308" y="8387266"/>
          <a:ext cx="456115" cy="237067"/>
          <a:chOff x="5689602" y="8092949"/>
          <a:chExt cx="456115" cy="241300"/>
        </a:xfrm>
      </xdr:grpSpPr>
      <xdr:sp macro="" textlink="">
        <xdr:nvSpPr>
          <xdr:cNvPr id="60" name="Text Box 802">
            <a:extLst>
              <a:ext uri="{FF2B5EF4-FFF2-40B4-BE49-F238E27FC236}">
                <a16:creationId xmlns:a16="http://schemas.microsoft.com/office/drawing/2014/main" id="{43137274-1A66-4D0C-9670-BF6B59A2F7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1" name="Group 1113">
            <a:extLst>
              <a:ext uri="{FF2B5EF4-FFF2-40B4-BE49-F238E27FC236}">
                <a16:creationId xmlns:a16="http://schemas.microsoft.com/office/drawing/2014/main" id="{C636DF08-F4BF-4D2F-9E08-8BA92A674AD6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65" name="テキスト 407">
              <a:extLst>
                <a:ext uri="{FF2B5EF4-FFF2-40B4-BE49-F238E27FC236}">
                  <a16:creationId xmlns:a16="http://schemas.microsoft.com/office/drawing/2014/main" id="{BE2E3930-829D-4087-ADFC-436547EF74E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66" name="Oval 1115">
              <a:extLst>
                <a:ext uri="{FF2B5EF4-FFF2-40B4-BE49-F238E27FC236}">
                  <a16:creationId xmlns:a16="http://schemas.microsoft.com/office/drawing/2014/main" id="{0052FB65-6EE9-423C-A5E3-AB48E11B4DA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62" name="Group 1113">
            <a:extLst>
              <a:ext uri="{FF2B5EF4-FFF2-40B4-BE49-F238E27FC236}">
                <a16:creationId xmlns:a16="http://schemas.microsoft.com/office/drawing/2014/main" id="{297EB7AF-9FDE-477A-AA3D-8C2D8AD50662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63" name="テキスト 407">
              <a:extLst>
                <a:ext uri="{FF2B5EF4-FFF2-40B4-BE49-F238E27FC236}">
                  <a16:creationId xmlns:a16="http://schemas.microsoft.com/office/drawing/2014/main" id="{75CEC836-8E81-4D7D-A0C1-112FF7BDBFE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64" name="Oval 1115">
              <a:extLst>
                <a:ext uri="{FF2B5EF4-FFF2-40B4-BE49-F238E27FC236}">
                  <a16:creationId xmlns:a16="http://schemas.microsoft.com/office/drawing/2014/main" id="{595C5401-59F8-4AB8-AA23-7E78A73F298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31</xdr:col>
      <xdr:colOff>143933</xdr:colOff>
      <xdr:row>43</xdr:row>
      <xdr:rowOff>42308</xdr:rowOff>
    </xdr:from>
    <xdr:to>
      <xdr:col>34</xdr:col>
      <xdr:colOff>142848</xdr:colOff>
      <xdr:row>44</xdr:row>
      <xdr:rowOff>12674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id="{A2C0F346-8007-45AA-A105-3F6C61A150C2}"/>
            </a:ext>
          </a:extLst>
        </xdr:cNvPr>
        <xdr:cNvGrpSpPr/>
      </xdr:nvGrpSpPr>
      <xdr:grpSpPr>
        <a:xfrm>
          <a:off x="6573308" y="10529333"/>
          <a:ext cx="456115" cy="237066"/>
          <a:chOff x="5689602" y="8092949"/>
          <a:chExt cx="456115" cy="241300"/>
        </a:xfrm>
      </xdr:grpSpPr>
      <xdr:sp macro="" textlink="">
        <xdr:nvSpPr>
          <xdr:cNvPr id="68" name="Text Box 802">
            <a:extLst>
              <a:ext uri="{FF2B5EF4-FFF2-40B4-BE49-F238E27FC236}">
                <a16:creationId xmlns:a16="http://schemas.microsoft.com/office/drawing/2014/main" id="{8B6290F5-0437-475F-96EC-48D6407536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9" name="Group 1113">
            <a:extLst>
              <a:ext uri="{FF2B5EF4-FFF2-40B4-BE49-F238E27FC236}">
                <a16:creationId xmlns:a16="http://schemas.microsoft.com/office/drawing/2014/main" id="{CCE8AF1D-9325-4E9A-BC0A-543AE366EE01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73" name="テキスト 407">
              <a:extLst>
                <a:ext uri="{FF2B5EF4-FFF2-40B4-BE49-F238E27FC236}">
                  <a16:creationId xmlns:a16="http://schemas.microsoft.com/office/drawing/2014/main" id="{36F46F0A-C3FC-4ACA-A0BB-40A2D3E2105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Ｋ</a:t>
              </a:r>
            </a:p>
          </xdr:txBody>
        </xdr:sp>
        <xdr:sp macro="" textlink="">
          <xdr:nvSpPr>
            <xdr:cNvPr id="74" name="Oval 1115">
              <a:extLst>
                <a:ext uri="{FF2B5EF4-FFF2-40B4-BE49-F238E27FC236}">
                  <a16:creationId xmlns:a16="http://schemas.microsoft.com/office/drawing/2014/main" id="{B3E9A5BB-119E-46D2-B7B0-018CBCDE3C9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70" name="Group 1113">
            <a:extLst>
              <a:ext uri="{FF2B5EF4-FFF2-40B4-BE49-F238E27FC236}">
                <a16:creationId xmlns:a16="http://schemas.microsoft.com/office/drawing/2014/main" id="{730FFAA7-9AC0-4551-8A96-1B70EC9D7FD8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71" name="テキスト 407">
              <a:extLst>
                <a:ext uri="{FF2B5EF4-FFF2-40B4-BE49-F238E27FC236}">
                  <a16:creationId xmlns:a16="http://schemas.microsoft.com/office/drawing/2014/main" id="{8461C499-5404-4B99-90C4-4DFCB33CFAF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Ｌ</a:t>
              </a:r>
            </a:p>
          </xdr:txBody>
        </xdr:sp>
        <xdr:sp macro="" textlink="">
          <xdr:nvSpPr>
            <xdr:cNvPr id="72" name="Oval 1115">
              <a:extLst>
                <a:ext uri="{FF2B5EF4-FFF2-40B4-BE49-F238E27FC236}">
                  <a16:creationId xmlns:a16="http://schemas.microsoft.com/office/drawing/2014/main" id="{F911A531-D7B4-4441-A03E-1491BE66831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55</xdr:col>
      <xdr:colOff>152372</xdr:colOff>
      <xdr:row>10</xdr:row>
      <xdr:rowOff>42332</xdr:rowOff>
    </xdr:from>
    <xdr:to>
      <xdr:col>56</xdr:col>
      <xdr:colOff>168247</xdr:colOff>
      <xdr:row>11</xdr:row>
      <xdr:rowOff>12698</xdr:rowOff>
    </xdr:to>
    <xdr:grpSp>
      <xdr:nvGrpSpPr>
        <xdr:cNvPr id="75" name="Group 1113">
          <a:extLst>
            <a:ext uri="{FF2B5EF4-FFF2-40B4-BE49-F238E27FC236}">
              <a16:creationId xmlns:a16="http://schemas.microsoft.com/office/drawing/2014/main" id="{DF52F20E-3E5E-4A0B-8E41-C6E8B12FCEB5}"/>
            </a:ext>
          </a:extLst>
        </xdr:cNvPr>
        <xdr:cNvGrpSpPr>
          <a:grpSpLocks/>
        </xdr:cNvGrpSpPr>
      </xdr:nvGrpSpPr>
      <xdr:grpSpPr bwMode="auto">
        <a:xfrm>
          <a:off x="12039572" y="1728257"/>
          <a:ext cx="187325" cy="237066"/>
          <a:chOff x="290" y="298"/>
          <a:chExt cx="21" cy="25"/>
        </a:xfrm>
      </xdr:grpSpPr>
      <xdr:sp macro="" textlink="">
        <xdr:nvSpPr>
          <xdr:cNvPr id="76" name="テキスト 407">
            <a:extLst>
              <a:ext uri="{FF2B5EF4-FFF2-40B4-BE49-F238E27FC236}">
                <a16:creationId xmlns:a16="http://schemas.microsoft.com/office/drawing/2014/main" id="{B5F5B5FD-D86B-43AB-B6F2-802442F60D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Ｏ</a:t>
            </a:r>
          </a:p>
        </xdr:txBody>
      </xdr:sp>
      <xdr:sp macro="" textlink="">
        <xdr:nvSpPr>
          <xdr:cNvPr id="77" name="Oval 1115">
            <a:extLst>
              <a:ext uri="{FF2B5EF4-FFF2-40B4-BE49-F238E27FC236}">
                <a16:creationId xmlns:a16="http://schemas.microsoft.com/office/drawing/2014/main" id="{3CBCDD36-2F1D-4C3F-B44F-B7BFB3FA312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11</xdr:row>
      <xdr:rowOff>33869</xdr:rowOff>
    </xdr:from>
    <xdr:to>
      <xdr:col>56</xdr:col>
      <xdr:colOff>168247</xdr:colOff>
      <xdr:row>12</xdr:row>
      <xdr:rowOff>4236</xdr:rowOff>
    </xdr:to>
    <xdr:grpSp>
      <xdr:nvGrpSpPr>
        <xdr:cNvPr id="78" name="Group 1113">
          <a:extLst>
            <a:ext uri="{FF2B5EF4-FFF2-40B4-BE49-F238E27FC236}">
              <a16:creationId xmlns:a16="http://schemas.microsoft.com/office/drawing/2014/main" id="{712CFD2D-6C7D-4209-A410-5355901DC540}"/>
            </a:ext>
          </a:extLst>
        </xdr:cNvPr>
        <xdr:cNvGrpSpPr>
          <a:grpSpLocks/>
        </xdr:cNvGrpSpPr>
      </xdr:nvGrpSpPr>
      <xdr:grpSpPr bwMode="auto">
        <a:xfrm>
          <a:off x="12039572" y="1986494"/>
          <a:ext cx="187325" cy="237067"/>
          <a:chOff x="290" y="298"/>
          <a:chExt cx="21" cy="25"/>
        </a:xfrm>
      </xdr:grpSpPr>
      <xdr:sp macro="" textlink="">
        <xdr:nvSpPr>
          <xdr:cNvPr id="79" name="テキスト 407">
            <a:extLst>
              <a:ext uri="{FF2B5EF4-FFF2-40B4-BE49-F238E27FC236}">
                <a16:creationId xmlns:a16="http://schemas.microsoft.com/office/drawing/2014/main" id="{46494323-3257-4BDF-BF68-552086E1F4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Ｐ</a:t>
            </a:r>
          </a:p>
        </xdr:txBody>
      </xdr:sp>
      <xdr:sp macro="" textlink="">
        <xdr:nvSpPr>
          <xdr:cNvPr id="80" name="Oval 1115">
            <a:extLst>
              <a:ext uri="{FF2B5EF4-FFF2-40B4-BE49-F238E27FC236}">
                <a16:creationId xmlns:a16="http://schemas.microsoft.com/office/drawing/2014/main" id="{64E9A8FA-6FB3-4012-A71C-81EF505F7DB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12</xdr:row>
      <xdr:rowOff>42341</xdr:rowOff>
    </xdr:from>
    <xdr:to>
      <xdr:col>56</xdr:col>
      <xdr:colOff>168247</xdr:colOff>
      <xdr:row>13</xdr:row>
      <xdr:rowOff>12708</xdr:rowOff>
    </xdr:to>
    <xdr:grpSp>
      <xdr:nvGrpSpPr>
        <xdr:cNvPr id="81" name="Group 1113">
          <a:extLst>
            <a:ext uri="{FF2B5EF4-FFF2-40B4-BE49-F238E27FC236}">
              <a16:creationId xmlns:a16="http://schemas.microsoft.com/office/drawing/2014/main" id="{FE59D817-989E-4B6E-B84F-5FF6AD73D245}"/>
            </a:ext>
          </a:extLst>
        </xdr:cNvPr>
        <xdr:cNvGrpSpPr>
          <a:grpSpLocks/>
        </xdr:cNvGrpSpPr>
      </xdr:nvGrpSpPr>
      <xdr:grpSpPr bwMode="auto">
        <a:xfrm>
          <a:off x="12039572" y="2261666"/>
          <a:ext cx="187325" cy="237067"/>
          <a:chOff x="290" y="298"/>
          <a:chExt cx="21" cy="25"/>
        </a:xfrm>
      </xdr:grpSpPr>
      <xdr:sp macro="" textlink="">
        <xdr:nvSpPr>
          <xdr:cNvPr id="82" name="テキスト 407">
            <a:extLst>
              <a:ext uri="{FF2B5EF4-FFF2-40B4-BE49-F238E27FC236}">
                <a16:creationId xmlns:a16="http://schemas.microsoft.com/office/drawing/2014/main" id="{A8503E6D-BA48-41D4-A7E7-75990BB755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Ｑ</a:t>
            </a:r>
          </a:p>
        </xdr:txBody>
      </xdr:sp>
      <xdr:sp macro="" textlink="">
        <xdr:nvSpPr>
          <xdr:cNvPr id="83" name="Oval 1115">
            <a:extLst>
              <a:ext uri="{FF2B5EF4-FFF2-40B4-BE49-F238E27FC236}">
                <a16:creationId xmlns:a16="http://schemas.microsoft.com/office/drawing/2014/main" id="{E233DE66-29FF-44AB-A7D3-15B788356A6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13</xdr:row>
      <xdr:rowOff>42346</xdr:rowOff>
    </xdr:from>
    <xdr:to>
      <xdr:col>56</xdr:col>
      <xdr:colOff>168247</xdr:colOff>
      <xdr:row>14</xdr:row>
      <xdr:rowOff>12712</xdr:rowOff>
    </xdr:to>
    <xdr:grpSp>
      <xdr:nvGrpSpPr>
        <xdr:cNvPr id="84" name="Group 1113">
          <a:extLst>
            <a:ext uri="{FF2B5EF4-FFF2-40B4-BE49-F238E27FC236}">
              <a16:creationId xmlns:a16="http://schemas.microsoft.com/office/drawing/2014/main" id="{0EA9E28C-07BE-40E4-89D8-818EF62AF35A}"/>
            </a:ext>
          </a:extLst>
        </xdr:cNvPr>
        <xdr:cNvGrpSpPr>
          <a:grpSpLocks/>
        </xdr:cNvGrpSpPr>
      </xdr:nvGrpSpPr>
      <xdr:grpSpPr bwMode="auto">
        <a:xfrm>
          <a:off x="12039572" y="2528371"/>
          <a:ext cx="187325" cy="237066"/>
          <a:chOff x="290" y="298"/>
          <a:chExt cx="21" cy="25"/>
        </a:xfrm>
      </xdr:grpSpPr>
      <xdr:sp macro="" textlink="">
        <xdr:nvSpPr>
          <xdr:cNvPr id="85" name="テキスト 407">
            <a:extLst>
              <a:ext uri="{FF2B5EF4-FFF2-40B4-BE49-F238E27FC236}">
                <a16:creationId xmlns:a16="http://schemas.microsoft.com/office/drawing/2014/main" id="{53831438-7D7E-4947-8915-2B123FCE52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Ｒ</a:t>
            </a:r>
          </a:p>
        </xdr:txBody>
      </xdr:sp>
      <xdr:sp macro="" textlink="">
        <xdr:nvSpPr>
          <xdr:cNvPr id="86" name="Oval 1115">
            <a:extLst>
              <a:ext uri="{FF2B5EF4-FFF2-40B4-BE49-F238E27FC236}">
                <a16:creationId xmlns:a16="http://schemas.microsoft.com/office/drawing/2014/main" id="{099C42FB-FE13-4165-AA08-137692DDF1F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14</xdr:row>
      <xdr:rowOff>33883</xdr:rowOff>
    </xdr:from>
    <xdr:to>
      <xdr:col>56</xdr:col>
      <xdr:colOff>168247</xdr:colOff>
      <xdr:row>15</xdr:row>
      <xdr:rowOff>4250</xdr:rowOff>
    </xdr:to>
    <xdr:grpSp>
      <xdr:nvGrpSpPr>
        <xdr:cNvPr id="87" name="Group 1113">
          <a:extLst>
            <a:ext uri="{FF2B5EF4-FFF2-40B4-BE49-F238E27FC236}">
              <a16:creationId xmlns:a16="http://schemas.microsoft.com/office/drawing/2014/main" id="{BDA1B7E4-3647-4539-82E5-8D322D3CB6D9}"/>
            </a:ext>
          </a:extLst>
        </xdr:cNvPr>
        <xdr:cNvGrpSpPr>
          <a:grpSpLocks/>
        </xdr:cNvGrpSpPr>
      </xdr:nvGrpSpPr>
      <xdr:grpSpPr bwMode="auto">
        <a:xfrm>
          <a:off x="12039572" y="2786608"/>
          <a:ext cx="187325" cy="237067"/>
          <a:chOff x="290" y="298"/>
          <a:chExt cx="21" cy="25"/>
        </a:xfrm>
      </xdr:grpSpPr>
      <xdr:sp macro="" textlink="">
        <xdr:nvSpPr>
          <xdr:cNvPr id="88" name="テキスト 407">
            <a:extLst>
              <a:ext uri="{FF2B5EF4-FFF2-40B4-BE49-F238E27FC236}">
                <a16:creationId xmlns:a16="http://schemas.microsoft.com/office/drawing/2014/main" id="{D61448C0-85AB-4CFF-BC27-C6249A8BE6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Ｓ</a:t>
            </a:r>
          </a:p>
        </xdr:txBody>
      </xdr:sp>
      <xdr:sp macro="" textlink="">
        <xdr:nvSpPr>
          <xdr:cNvPr id="89" name="Oval 1115">
            <a:extLst>
              <a:ext uri="{FF2B5EF4-FFF2-40B4-BE49-F238E27FC236}">
                <a16:creationId xmlns:a16="http://schemas.microsoft.com/office/drawing/2014/main" id="{00DFE8A7-0943-4FC8-8EA8-ABA079C64A4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15</xdr:row>
      <xdr:rowOff>42355</xdr:rowOff>
    </xdr:from>
    <xdr:to>
      <xdr:col>56</xdr:col>
      <xdr:colOff>168247</xdr:colOff>
      <xdr:row>16</xdr:row>
      <xdr:rowOff>12722</xdr:rowOff>
    </xdr:to>
    <xdr:grpSp>
      <xdr:nvGrpSpPr>
        <xdr:cNvPr id="90" name="Group 1113">
          <a:extLst>
            <a:ext uri="{FF2B5EF4-FFF2-40B4-BE49-F238E27FC236}">
              <a16:creationId xmlns:a16="http://schemas.microsoft.com/office/drawing/2014/main" id="{CE011086-24D9-40A1-9307-9378E20BDF0A}"/>
            </a:ext>
          </a:extLst>
        </xdr:cNvPr>
        <xdr:cNvGrpSpPr>
          <a:grpSpLocks/>
        </xdr:cNvGrpSpPr>
      </xdr:nvGrpSpPr>
      <xdr:grpSpPr bwMode="auto">
        <a:xfrm>
          <a:off x="12039572" y="3061780"/>
          <a:ext cx="187325" cy="237067"/>
          <a:chOff x="290" y="298"/>
          <a:chExt cx="21" cy="25"/>
        </a:xfrm>
      </xdr:grpSpPr>
      <xdr:sp macro="" textlink="">
        <xdr:nvSpPr>
          <xdr:cNvPr id="91" name="テキスト 407">
            <a:extLst>
              <a:ext uri="{FF2B5EF4-FFF2-40B4-BE49-F238E27FC236}">
                <a16:creationId xmlns:a16="http://schemas.microsoft.com/office/drawing/2014/main" id="{0C0E4342-C974-4C95-8BF2-8C1D3B2179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92" name="Oval 1115">
            <a:extLst>
              <a:ext uri="{FF2B5EF4-FFF2-40B4-BE49-F238E27FC236}">
                <a16:creationId xmlns:a16="http://schemas.microsoft.com/office/drawing/2014/main" id="{210AE2CF-9C25-4996-B9ED-56A6C5D255E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16</xdr:row>
      <xdr:rowOff>33893</xdr:rowOff>
    </xdr:from>
    <xdr:to>
      <xdr:col>56</xdr:col>
      <xdr:colOff>168247</xdr:colOff>
      <xdr:row>17</xdr:row>
      <xdr:rowOff>4259</xdr:rowOff>
    </xdr:to>
    <xdr:grpSp>
      <xdr:nvGrpSpPr>
        <xdr:cNvPr id="93" name="Group 1113">
          <a:extLst>
            <a:ext uri="{FF2B5EF4-FFF2-40B4-BE49-F238E27FC236}">
              <a16:creationId xmlns:a16="http://schemas.microsoft.com/office/drawing/2014/main" id="{ADA1F1E6-3939-4595-AF07-704B3C7E8E04}"/>
            </a:ext>
          </a:extLst>
        </xdr:cNvPr>
        <xdr:cNvGrpSpPr>
          <a:grpSpLocks/>
        </xdr:cNvGrpSpPr>
      </xdr:nvGrpSpPr>
      <xdr:grpSpPr bwMode="auto">
        <a:xfrm>
          <a:off x="12039572" y="3320018"/>
          <a:ext cx="187325" cy="237066"/>
          <a:chOff x="290" y="298"/>
          <a:chExt cx="21" cy="25"/>
        </a:xfrm>
      </xdr:grpSpPr>
      <xdr:sp macro="" textlink="">
        <xdr:nvSpPr>
          <xdr:cNvPr id="94" name="テキスト 407">
            <a:extLst>
              <a:ext uri="{FF2B5EF4-FFF2-40B4-BE49-F238E27FC236}">
                <a16:creationId xmlns:a16="http://schemas.microsoft.com/office/drawing/2014/main" id="{E0FD7AEA-39A9-4779-B137-50F62745D8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5" name="Oval 1115">
            <a:extLst>
              <a:ext uri="{FF2B5EF4-FFF2-40B4-BE49-F238E27FC236}">
                <a16:creationId xmlns:a16="http://schemas.microsoft.com/office/drawing/2014/main" id="{AE18E3C4-6215-4727-BEB8-835CC9FBA7E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17</xdr:row>
      <xdr:rowOff>33897</xdr:rowOff>
    </xdr:from>
    <xdr:to>
      <xdr:col>56</xdr:col>
      <xdr:colOff>168247</xdr:colOff>
      <xdr:row>18</xdr:row>
      <xdr:rowOff>4264</xdr:rowOff>
    </xdr:to>
    <xdr:grpSp>
      <xdr:nvGrpSpPr>
        <xdr:cNvPr id="96" name="Group 1113">
          <a:extLst>
            <a:ext uri="{FF2B5EF4-FFF2-40B4-BE49-F238E27FC236}">
              <a16:creationId xmlns:a16="http://schemas.microsoft.com/office/drawing/2014/main" id="{84329EC7-4D21-41FF-9984-F4AB9A854A7B}"/>
            </a:ext>
          </a:extLst>
        </xdr:cNvPr>
        <xdr:cNvGrpSpPr>
          <a:grpSpLocks/>
        </xdr:cNvGrpSpPr>
      </xdr:nvGrpSpPr>
      <xdr:grpSpPr bwMode="auto">
        <a:xfrm>
          <a:off x="12039572" y="3586722"/>
          <a:ext cx="187325" cy="237067"/>
          <a:chOff x="290" y="298"/>
          <a:chExt cx="21" cy="25"/>
        </a:xfrm>
      </xdr:grpSpPr>
      <xdr:sp macro="" textlink="">
        <xdr:nvSpPr>
          <xdr:cNvPr id="97" name="テキスト 407">
            <a:extLst>
              <a:ext uri="{FF2B5EF4-FFF2-40B4-BE49-F238E27FC236}">
                <a16:creationId xmlns:a16="http://schemas.microsoft.com/office/drawing/2014/main" id="{DF72E6D4-313B-40C7-827E-94B42053A8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98" name="Oval 1115">
            <a:extLst>
              <a:ext uri="{FF2B5EF4-FFF2-40B4-BE49-F238E27FC236}">
                <a16:creationId xmlns:a16="http://schemas.microsoft.com/office/drawing/2014/main" id="{E1D1131D-3BA6-4CE7-A326-F05E4C7EF89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18</xdr:row>
      <xdr:rowOff>33902</xdr:rowOff>
    </xdr:from>
    <xdr:to>
      <xdr:col>56</xdr:col>
      <xdr:colOff>168247</xdr:colOff>
      <xdr:row>19</xdr:row>
      <xdr:rowOff>4269</xdr:rowOff>
    </xdr:to>
    <xdr:grpSp>
      <xdr:nvGrpSpPr>
        <xdr:cNvPr id="99" name="Group 1113">
          <a:extLst>
            <a:ext uri="{FF2B5EF4-FFF2-40B4-BE49-F238E27FC236}">
              <a16:creationId xmlns:a16="http://schemas.microsoft.com/office/drawing/2014/main" id="{79FFDCBF-BCAD-4438-A3AD-02A6ACA26A28}"/>
            </a:ext>
          </a:extLst>
        </xdr:cNvPr>
        <xdr:cNvGrpSpPr>
          <a:grpSpLocks/>
        </xdr:cNvGrpSpPr>
      </xdr:nvGrpSpPr>
      <xdr:grpSpPr bwMode="auto">
        <a:xfrm>
          <a:off x="12039572" y="3853427"/>
          <a:ext cx="187325" cy="237067"/>
          <a:chOff x="290" y="298"/>
          <a:chExt cx="21" cy="25"/>
        </a:xfrm>
      </xdr:grpSpPr>
      <xdr:sp macro="" textlink="">
        <xdr:nvSpPr>
          <xdr:cNvPr id="100" name="テキスト 407">
            <a:extLst>
              <a:ext uri="{FF2B5EF4-FFF2-40B4-BE49-F238E27FC236}">
                <a16:creationId xmlns:a16="http://schemas.microsoft.com/office/drawing/2014/main" id="{A6187FBB-9AD1-4EFA-9C81-DD2B3B10F5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Ｔ</a:t>
            </a:r>
          </a:p>
        </xdr:txBody>
      </xdr:sp>
      <xdr:sp macro="" textlink="">
        <xdr:nvSpPr>
          <xdr:cNvPr id="101" name="Oval 1115">
            <a:extLst>
              <a:ext uri="{FF2B5EF4-FFF2-40B4-BE49-F238E27FC236}">
                <a16:creationId xmlns:a16="http://schemas.microsoft.com/office/drawing/2014/main" id="{D0DFCE84-65EC-4CE5-9BD3-7D5D5985CAE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55</xdr:col>
      <xdr:colOff>152372</xdr:colOff>
      <xdr:row>19</xdr:row>
      <xdr:rowOff>42374</xdr:rowOff>
    </xdr:from>
    <xdr:to>
      <xdr:col>56</xdr:col>
      <xdr:colOff>168247</xdr:colOff>
      <xdr:row>20</xdr:row>
      <xdr:rowOff>12740</xdr:rowOff>
    </xdr:to>
    <xdr:grpSp>
      <xdr:nvGrpSpPr>
        <xdr:cNvPr id="102" name="Group 1113">
          <a:extLst>
            <a:ext uri="{FF2B5EF4-FFF2-40B4-BE49-F238E27FC236}">
              <a16:creationId xmlns:a16="http://schemas.microsoft.com/office/drawing/2014/main" id="{C2F15EC4-A166-43DA-A9E1-362F72C08D4E}"/>
            </a:ext>
          </a:extLst>
        </xdr:cNvPr>
        <xdr:cNvGrpSpPr>
          <a:grpSpLocks/>
        </xdr:cNvGrpSpPr>
      </xdr:nvGrpSpPr>
      <xdr:grpSpPr bwMode="auto">
        <a:xfrm>
          <a:off x="12039572" y="4128599"/>
          <a:ext cx="187325" cy="237066"/>
          <a:chOff x="290" y="298"/>
          <a:chExt cx="21" cy="25"/>
        </a:xfrm>
      </xdr:grpSpPr>
      <xdr:sp macro="" textlink="">
        <xdr:nvSpPr>
          <xdr:cNvPr id="103" name="テキスト 407">
            <a:extLst>
              <a:ext uri="{FF2B5EF4-FFF2-40B4-BE49-F238E27FC236}">
                <a16:creationId xmlns:a16="http://schemas.microsoft.com/office/drawing/2014/main" id="{0CA0A3F4-E094-440E-8FC8-3772102F6F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Ｕ</a:t>
            </a:r>
          </a:p>
        </xdr:txBody>
      </xdr:sp>
      <xdr:sp macro="" textlink="">
        <xdr:nvSpPr>
          <xdr:cNvPr id="104" name="Oval 1115">
            <a:extLst>
              <a:ext uri="{FF2B5EF4-FFF2-40B4-BE49-F238E27FC236}">
                <a16:creationId xmlns:a16="http://schemas.microsoft.com/office/drawing/2014/main" id="{225F59CB-BB70-4698-83A0-D545A67EF7A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50</xdr:col>
      <xdr:colOff>16932</xdr:colOff>
      <xdr:row>12</xdr:row>
      <xdr:rowOff>42333</xdr:rowOff>
    </xdr:from>
    <xdr:to>
      <xdr:col>52</xdr:col>
      <xdr:colOff>117447</xdr:colOff>
      <xdr:row>13</xdr:row>
      <xdr:rowOff>12700</xdr:rowOff>
    </xdr:to>
    <xdr:grpSp>
      <xdr:nvGrpSpPr>
        <xdr:cNvPr id="105" name="グループ化 104">
          <a:extLst>
            <a:ext uri="{FF2B5EF4-FFF2-40B4-BE49-F238E27FC236}">
              <a16:creationId xmlns:a16="http://schemas.microsoft.com/office/drawing/2014/main" id="{7E69B59D-7C4B-4ABF-9C59-8400BC301F18}"/>
            </a:ext>
          </a:extLst>
        </xdr:cNvPr>
        <xdr:cNvGrpSpPr/>
      </xdr:nvGrpSpPr>
      <xdr:grpSpPr>
        <a:xfrm>
          <a:off x="11046882" y="2261658"/>
          <a:ext cx="443415" cy="237067"/>
          <a:chOff x="5689602" y="8092949"/>
          <a:chExt cx="456115" cy="241300"/>
        </a:xfrm>
      </xdr:grpSpPr>
      <xdr:sp macro="" textlink="">
        <xdr:nvSpPr>
          <xdr:cNvPr id="106" name="Text Box 802">
            <a:extLst>
              <a:ext uri="{FF2B5EF4-FFF2-40B4-BE49-F238E27FC236}">
                <a16:creationId xmlns:a16="http://schemas.microsoft.com/office/drawing/2014/main" id="{189F422D-197F-47BF-A758-13B9B866C1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07" name="Group 1113">
            <a:extLst>
              <a:ext uri="{FF2B5EF4-FFF2-40B4-BE49-F238E27FC236}">
                <a16:creationId xmlns:a16="http://schemas.microsoft.com/office/drawing/2014/main" id="{F19BD0BC-F2F1-4343-B270-95AA930BDE92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111" name="テキスト 407">
              <a:extLst>
                <a:ext uri="{FF2B5EF4-FFF2-40B4-BE49-F238E27FC236}">
                  <a16:creationId xmlns:a16="http://schemas.microsoft.com/office/drawing/2014/main" id="{0CFEA850-FBEA-4937-A0F6-D32014AAFBB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Ｏ</a:t>
              </a:r>
            </a:p>
          </xdr:txBody>
        </xdr:sp>
        <xdr:sp macro="" textlink="">
          <xdr:nvSpPr>
            <xdr:cNvPr id="112" name="Oval 1115">
              <a:extLst>
                <a:ext uri="{FF2B5EF4-FFF2-40B4-BE49-F238E27FC236}">
                  <a16:creationId xmlns:a16="http://schemas.microsoft.com/office/drawing/2014/main" id="{F1224459-076F-4385-97AB-AFB42BBE107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08" name="Group 1113">
            <a:extLst>
              <a:ext uri="{FF2B5EF4-FFF2-40B4-BE49-F238E27FC236}">
                <a16:creationId xmlns:a16="http://schemas.microsoft.com/office/drawing/2014/main" id="{A1C833D9-D642-411F-B4D4-0A449836CD24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109" name="テキスト 407">
              <a:extLst>
                <a:ext uri="{FF2B5EF4-FFF2-40B4-BE49-F238E27FC236}">
                  <a16:creationId xmlns:a16="http://schemas.microsoft.com/office/drawing/2014/main" id="{2918A3F4-1CB6-4FF9-92D1-D94DF6A0E53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Ｐ</a:t>
              </a:r>
            </a:p>
          </xdr:txBody>
        </xdr:sp>
        <xdr:sp macro="" textlink="">
          <xdr:nvSpPr>
            <xdr:cNvPr id="110" name="Oval 1115">
              <a:extLst>
                <a:ext uri="{FF2B5EF4-FFF2-40B4-BE49-F238E27FC236}">
                  <a16:creationId xmlns:a16="http://schemas.microsoft.com/office/drawing/2014/main" id="{2A920F58-9B5D-41DA-93B5-595D93A1DF5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50</xdr:col>
      <xdr:colOff>16938</xdr:colOff>
      <xdr:row>13</xdr:row>
      <xdr:rowOff>33869</xdr:rowOff>
    </xdr:from>
    <xdr:to>
      <xdr:col>54</xdr:col>
      <xdr:colOff>15857</xdr:colOff>
      <xdr:row>14</xdr:row>
      <xdr:rowOff>4241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D271D3AA-BB04-475D-9751-1203523BB9EE}"/>
            </a:ext>
          </a:extLst>
        </xdr:cNvPr>
        <xdr:cNvGrpSpPr/>
      </xdr:nvGrpSpPr>
      <xdr:grpSpPr>
        <a:xfrm>
          <a:off x="11046888" y="2519894"/>
          <a:ext cx="684719" cy="237072"/>
          <a:chOff x="6146799" y="1507073"/>
          <a:chExt cx="710119" cy="241306"/>
        </a:xfrm>
      </xdr:grpSpPr>
      <xdr:sp macro="" textlink="">
        <xdr:nvSpPr>
          <xdr:cNvPr id="114" name="Text Box 802">
            <a:extLst>
              <a:ext uri="{FF2B5EF4-FFF2-40B4-BE49-F238E27FC236}">
                <a16:creationId xmlns:a16="http://schemas.microsoft.com/office/drawing/2014/main" id="{56B4D6D1-D95D-483C-9727-E4BAFA53E7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5" name="Group 1113">
            <a:extLst>
              <a:ext uri="{FF2B5EF4-FFF2-40B4-BE49-F238E27FC236}">
                <a16:creationId xmlns:a16="http://schemas.microsoft.com/office/drawing/2014/main" id="{1C6D8995-FC36-48A4-A47E-255101BFF711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123" name="テキスト 407">
              <a:extLst>
                <a:ext uri="{FF2B5EF4-FFF2-40B4-BE49-F238E27FC236}">
                  <a16:creationId xmlns:a16="http://schemas.microsoft.com/office/drawing/2014/main" id="{6D5F4A9D-BC34-4684-9144-805CDD4BB15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Ｓ</a:t>
              </a:r>
            </a:p>
          </xdr:txBody>
        </xdr:sp>
        <xdr:sp macro="" textlink="">
          <xdr:nvSpPr>
            <xdr:cNvPr id="124" name="Oval 1115">
              <a:extLst>
                <a:ext uri="{FF2B5EF4-FFF2-40B4-BE49-F238E27FC236}">
                  <a16:creationId xmlns:a16="http://schemas.microsoft.com/office/drawing/2014/main" id="{BE1FE472-18F4-467E-950D-E3A4E5A4AB5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16" name="Group 1113">
            <a:extLst>
              <a:ext uri="{FF2B5EF4-FFF2-40B4-BE49-F238E27FC236}">
                <a16:creationId xmlns:a16="http://schemas.microsoft.com/office/drawing/2014/main" id="{36BA04A9-07F1-4016-AE86-264BEE98E2BD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121" name="テキスト 407">
              <a:extLst>
                <a:ext uri="{FF2B5EF4-FFF2-40B4-BE49-F238E27FC236}">
                  <a16:creationId xmlns:a16="http://schemas.microsoft.com/office/drawing/2014/main" id="{1F85573B-D293-444C-BF4F-8C9D4A05A0E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Ｍ</a:t>
              </a:r>
            </a:p>
          </xdr:txBody>
        </xdr:sp>
        <xdr:sp macro="" textlink="">
          <xdr:nvSpPr>
            <xdr:cNvPr id="122" name="Oval 1115">
              <a:extLst>
                <a:ext uri="{FF2B5EF4-FFF2-40B4-BE49-F238E27FC236}">
                  <a16:creationId xmlns:a16="http://schemas.microsoft.com/office/drawing/2014/main" id="{33A3C30D-2968-4FB2-A038-3FC9629CAD8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17" name="Text Box 802">
            <a:extLst>
              <a:ext uri="{FF2B5EF4-FFF2-40B4-BE49-F238E27FC236}">
                <a16:creationId xmlns:a16="http://schemas.microsoft.com/office/drawing/2014/main" id="{E12F7F62-C63D-4AF3-A536-F0EFB9ADF6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8" name="Group 1113">
            <a:extLst>
              <a:ext uri="{FF2B5EF4-FFF2-40B4-BE49-F238E27FC236}">
                <a16:creationId xmlns:a16="http://schemas.microsoft.com/office/drawing/2014/main" id="{C0BDB53D-0A5C-4B1F-BC64-59CD4C09C6F0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119" name="テキスト 407">
              <a:extLst>
                <a:ext uri="{FF2B5EF4-FFF2-40B4-BE49-F238E27FC236}">
                  <a16:creationId xmlns:a16="http://schemas.microsoft.com/office/drawing/2014/main" id="{A89C0102-F766-468C-9379-2E04CA820A3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Ｑ</a:t>
              </a:r>
            </a:p>
          </xdr:txBody>
        </xdr:sp>
        <xdr:sp macro="" textlink="">
          <xdr:nvSpPr>
            <xdr:cNvPr id="120" name="Oval 1115">
              <a:extLst>
                <a:ext uri="{FF2B5EF4-FFF2-40B4-BE49-F238E27FC236}">
                  <a16:creationId xmlns:a16="http://schemas.microsoft.com/office/drawing/2014/main" id="{10E9101C-7BA1-4F2C-A6C6-27F201C0DBD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50</xdr:col>
      <xdr:colOff>16939</xdr:colOff>
      <xdr:row>14</xdr:row>
      <xdr:rowOff>33872</xdr:rowOff>
    </xdr:from>
    <xdr:to>
      <xdr:col>55</xdr:col>
      <xdr:colOff>83595</xdr:colOff>
      <xdr:row>15</xdr:row>
      <xdr:rowOff>4251</xdr:rowOff>
    </xdr:to>
    <xdr:grpSp>
      <xdr:nvGrpSpPr>
        <xdr:cNvPr id="125" name="グループ化 124">
          <a:extLst>
            <a:ext uri="{FF2B5EF4-FFF2-40B4-BE49-F238E27FC236}">
              <a16:creationId xmlns:a16="http://schemas.microsoft.com/office/drawing/2014/main" id="{BF95C964-EF33-45D4-976F-427DBF567C55}"/>
            </a:ext>
          </a:extLst>
        </xdr:cNvPr>
        <xdr:cNvGrpSpPr/>
      </xdr:nvGrpSpPr>
      <xdr:grpSpPr>
        <a:xfrm>
          <a:off x="11046889" y="2786597"/>
          <a:ext cx="923906" cy="237079"/>
          <a:chOff x="3166536" y="1473188"/>
          <a:chExt cx="955656" cy="241312"/>
        </a:xfrm>
      </xdr:grpSpPr>
      <xdr:sp macro="" textlink="">
        <xdr:nvSpPr>
          <xdr:cNvPr id="126" name="Text Box 802">
            <a:extLst>
              <a:ext uri="{FF2B5EF4-FFF2-40B4-BE49-F238E27FC236}">
                <a16:creationId xmlns:a16="http://schemas.microsoft.com/office/drawing/2014/main" id="{276E4639-114E-434A-B4CF-C3DADC1446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27" name="Group 1113">
            <a:extLst>
              <a:ext uri="{FF2B5EF4-FFF2-40B4-BE49-F238E27FC236}">
                <a16:creationId xmlns:a16="http://schemas.microsoft.com/office/drawing/2014/main" id="{8627C523-7186-4FEB-9403-B909828D4EBD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39" name="テキスト 407">
              <a:extLst>
                <a:ext uri="{FF2B5EF4-FFF2-40B4-BE49-F238E27FC236}">
                  <a16:creationId xmlns:a16="http://schemas.microsoft.com/office/drawing/2014/main" id="{77EF6274-D0AF-4290-9A94-14BDC3681F0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140" name="Oval 1115">
              <a:extLst>
                <a:ext uri="{FF2B5EF4-FFF2-40B4-BE49-F238E27FC236}">
                  <a16:creationId xmlns:a16="http://schemas.microsoft.com/office/drawing/2014/main" id="{490D7898-D6E3-4F83-A296-55660A2B071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28" name="Group 1113">
            <a:extLst>
              <a:ext uri="{FF2B5EF4-FFF2-40B4-BE49-F238E27FC236}">
                <a16:creationId xmlns:a16="http://schemas.microsoft.com/office/drawing/2014/main" id="{88704F51-9F38-4EF2-9040-85246F631652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37" name="テキスト 407">
              <a:extLst>
                <a:ext uri="{FF2B5EF4-FFF2-40B4-BE49-F238E27FC236}">
                  <a16:creationId xmlns:a16="http://schemas.microsoft.com/office/drawing/2014/main" id="{F9588FCB-3410-439A-BCA1-885787E1378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138" name="Oval 1115">
              <a:extLst>
                <a:ext uri="{FF2B5EF4-FFF2-40B4-BE49-F238E27FC236}">
                  <a16:creationId xmlns:a16="http://schemas.microsoft.com/office/drawing/2014/main" id="{6005FBB9-CCD5-4953-93A8-43837FC78A5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29" name="Text Box 802">
            <a:extLst>
              <a:ext uri="{FF2B5EF4-FFF2-40B4-BE49-F238E27FC236}">
                <a16:creationId xmlns:a16="http://schemas.microsoft.com/office/drawing/2014/main" id="{642A20A5-621F-42DF-88D2-38CEBCD515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0" name="Group 1113">
            <a:extLst>
              <a:ext uri="{FF2B5EF4-FFF2-40B4-BE49-F238E27FC236}">
                <a16:creationId xmlns:a16="http://schemas.microsoft.com/office/drawing/2014/main" id="{F0B2D6D0-57F8-4E22-B83D-A9AEAFB566BF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35" name="テキスト 407">
              <a:extLst>
                <a:ext uri="{FF2B5EF4-FFF2-40B4-BE49-F238E27FC236}">
                  <a16:creationId xmlns:a16="http://schemas.microsoft.com/office/drawing/2014/main" id="{164CF70E-6672-4BA4-8271-500702A9767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Ｊ</a:t>
              </a:r>
            </a:p>
          </xdr:txBody>
        </xdr:sp>
        <xdr:sp macro="" textlink="">
          <xdr:nvSpPr>
            <xdr:cNvPr id="136" name="Oval 1115">
              <a:extLst>
                <a:ext uri="{FF2B5EF4-FFF2-40B4-BE49-F238E27FC236}">
                  <a16:creationId xmlns:a16="http://schemas.microsoft.com/office/drawing/2014/main" id="{C989C4BD-0C69-43AB-88D4-33BAC1CB2DC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31" name="Text Box 802">
            <a:extLst>
              <a:ext uri="{FF2B5EF4-FFF2-40B4-BE49-F238E27FC236}">
                <a16:creationId xmlns:a16="http://schemas.microsoft.com/office/drawing/2014/main" id="{06FC2B33-ADDA-4927-B304-6995961A5E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2" name="Group 1113">
            <a:extLst>
              <a:ext uri="{FF2B5EF4-FFF2-40B4-BE49-F238E27FC236}">
                <a16:creationId xmlns:a16="http://schemas.microsoft.com/office/drawing/2014/main" id="{960CB440-B946-43B1-AAB4-7AB6668E27FC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33" name="テキスト 407">
              <a:extLst>
                <a:ext uri="{FF2B5EF4-FFF2-40B4-BE49-F238E27FC236}">
                  <a16:creationId xmlns:a16="http://schemas.microsoft.com/office/drawing/2014/main" id="{A62A78B2-A082-4FEB-B26C-038B781C9EB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Ｎ</a:t>
              </a:r>
            </a:p>
          </xdr:txBody>
        </xdr:sp>
        <xdr:sp macro="" textlink="">
          <xdr:nvSpPr>
            <xdr:cNvPr id="134" name="Oval 1115">
              <a:extLst>
                <a:ext uri="{FF2B5EF4-FFF2-40B4-BE49-F238E27FC236}">
                  <a16:creationId xmlns:a16="http://schemas.microsoft.com/office/drawing/2014/main" id="{7B3378E0-C84D-4BF7-8FF3-A5F124F7EEB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50</xdr:col>
      <xdr:colOff>16939</xdr:colOff>
      <xdr:row>18</xdr:row>
      <xdr:rowOff>33915</xdr:rowOff>
    </xdr:from>
    <xdr:to>
      <xdr:col>55</xdr:col>
      <xdr:colOff>83595</xdr:colOff>
      <xdr:row>19</xdr:row>
      <xdr:rowOff>4294</xdr:rowOff>
    </xdr:to>
    <xdr:grpSp>
      <xdr:nvGrpSpPr>
        <xdr:cNvPr id="141" name="グループ化 140">
          <a:extLst>
            <a:ext uri="{FF2B5EF4-FFF2-40B4-BE49-F238E27FC236}">
              <a16:creationId xmlns:a16="http://schemas.microsoft.com/office/drawing/2014/main" id="{5DE71669-7DAF-40B9-BA97-21F82EED34F2}"/>
            </a:ext>
          </a:extLst>
        </xdr:cNvPr>
        <xdr:cNvGrpSpPr/>
      </xdr:nvGrpSpPr>
      <xdr:grpSpPr>
        <a:xfrm>
          <a:off x="11046889" y="3853440"/>
          <a:ext cx="923906" cy="237079"/>
          <a:chOff x="3166536" y="1473188"/>
          <a:chExt cx="955656" cy="241312"/>
        </a:xfrm>
      </xdr:grpSpPr>
      <xdr:sp macro="" textlink="">
        <xdr:nvSpPr>
          <xdr:cNvPr id="142" name="Text Box 802">
            <a:extLst>
              <a:ext uri="{FF2B5EF4-FFF2-40B4-BE49-F238E27FC236}">
                <a16:creationId xmlns:a16="http://schemas.microsoft.com/office/drawing/2014/main" id="{E42E6DE8-A3B4-4B54-BAEC-4F0704194D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43" name="Group 1113">
            <a:extLst>
              <a:ext uri="{FF2B5EF4-FFF2-40B4-BE49-F238E27FC236}">
                <a16:creationId xmlns:a16="http://schemas.microsoft.com/office/drawing/2014/main" id="{E23B93BE-B453-4376-8DEA-2D34B9FA742A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55" name="テキスト 407">
              <a:extLst>
                <a:ext uri="{FF2B5EF4-FFF2-40B4-BE49-F238E27FC236}">
                  <a16:creationId xmlns:a16="http://schemas.microsoft.com/office/drawing/2014/main" id="{DB6C655D-145B-438B-BEAE-874F0F698C6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Ｒ</a:t>
              </a:r>
            </a:p>
          </xdr:txBody>
        </xdr:sp>
        <xdr:sp macro="" textlink="">
          <xdr:nvSpPr>
            <xdr:cNvPr id="156" name="Oval 1115">
              <a:extLst>
                <a:ext uri="{FF2B5EF4-FFF2-40B4-BE49-F238E27FC236}">
                  <a16:creationId xmlns:a16="http://schemas.microsoft.com/office/drawing/2014/main" id="{DF754921-C758-48DF-87FC-CAA4AAAE3D3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44" name="Group 1113">
            <a:extLst>
              <a:ext uri="{FF2B5EF4-FFF2-40B4-BE49-F238E27FC236}">
                <a16:creationId xmlns:a16="http://schemas.microsoft.com/office/drawing/2014/main" id="{BC895415-6BE0-4511-ABAC-7CC984BEFBB1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53" name="テキスト 407">
              <a:extLst>
                <a:ext uri="{FF2B5EF4-FFF2-40B4-BE49-F238E27FC236}">
                  <a16:creationId xmlns:a16="http://schemas.microsoft.com/office/drawing/2014/main" id="{98F56AF5-3067-4712-9E35-A172C7A0450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54" name="Oval 1115">
              <a:extLst>
                <a:ext uri="{FF2B5EF4-FFF2-40B4-BE49-F238E27FC236}">
                  <a16:creationId xmlns:a16="http://schemas.microsoft.com/office/drawing/2014/main" id="{BB3CBDFB-4FC8-46D3-ABD9-9A240888A11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45" name="Text Box 802">
            <a:extLst>
              <a:ext uri="{FF2B5EF4-FFF2-40B4-BE49-F238E27FC236}">
                <a16:creationId xmlns:a16="http://schemas.microsoft.com/office/drawing/2014/main" id="{90A74686-5D12-4BB9-A542-935D399F80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46" name="Group 1113">
            <a:extLst>
              <a:ext uri="{FF2B5EF4-FFF2-40B4-BE49-F238E27FC236}">
                <a16:creationId xmlns:a16="http://schemas.microsoft.com/office/drawing/2014/main" id="{C7C6A9AA-FCD1-4354-93E5-5EFBDE518A06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51" name="テキスト 407">
              <a:extLst>
                <a:ext uri="{FF2B5EF4-FFF2-40B4-BE49-F238E27FC236}">
                  <a16:creationId xmlns:a16="http://schemas.microsoft.com/office/drawing/2014/main" id="{C0F0AD9E-2C9C-449C-B1D8-B00058EA238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52" name="Oval 1115">
              <a:extLst>
                <a:ext uri="{FF2B5EF4-FFF2-40B4-BE49-F238E27FC236}">
                  <a16:creationId xmlns:a16="http://schemas.microsoft.com/office/drawing/2014/main" id="{D8248A5A-64F4-44C0-9C85-9C977953F3D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47" name="Text Box 802">
            <a:extLst>
              <a:ext uri="{FF2B5EF4-FFF2-40B4-BE49-F238E27FC236}">
                <a16:creationId xmlns:a16="http://schemas.microsoft.com/office/drawing/2014/main" id="{9DDB2440-BFCC-4310-8907-520180E4CB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48" name="Group 1113">
            <a:extLst>
              <a:ext uri="{FF2B5EF4-FFF2-40B4-BE49-F238E27FC236}">
                <a16:creationId xmlns:a16="http://schemas.microsoft.com/office/drawing/2014/main" id="{7158E6F1-F010-4E12-A1A5-E46324907C60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49" name="テキスト 407">
              <a:extLst>
                <a:ext uri="{FF2B5EF4-FFF2-40B4-BE49-F238E27FC236}">
                  <a16:creationId xmlns:a16="http://schemas.microsoft.com/office/drawing/2014/main" id="{A0A09308-AA32-4437-B2C3-BF9D0A9C59D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50" name="Oval 1115">
              <a:extLst>
                <a:ext uri="{FF2B5EF4-FFF2-40B4-BE49-F238E27FC236}">
                  <a16:creationId xmlns:a16="http://schemas.microsoft.com/office/drawing/2014/main" id="{0926FA15-04B3-4B3D-996B-69403A9487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50</xdr:col>
      <xdr:colOff>16939</xdr:colOff>
      <xdr:row>19</xdr:row>
      <xdr:rowOff>42345</xdr:rowOff>
    </xdr:from>
    <xdr:to>
      <xdr:col>55</xdr:col>
      <xdr:colOff>83595</xdr:colOff>
      <xdr:row>20</xdr:row>
      <xdr:rowOff>12723</xdr:rowOff>
    </xdr:to>
    <xdr:grpSp>
      <xdr:nvGrpSpPr>
        <xdr:cNvPr id="157" name="グループ化 156">
          <a:extLst>
            <a:ext uri="{FF2B5EF4-FFF2-40B4-BE49-F238E27FC236}">
              <a16:creationId xmlns:a16="http://schemas.microsoft.com/office/drawing/2014/main" id="{3B555C52-9932-445D-813D-6331BF7268D8}"/>
            </a:ext>
          </a:extLst>
        </xdr:cNvPr>
        <xdr:cNvGrpSpPr/>
      </xdr:nvGrpSpPr>
      <xdr:grpSpPr>
        <a:xfrm>
          <a:off x="11046889" y="4128570"/>
          <a:ext cx="923906" cy="237078"/>
          <a:chOff x="3166536" y="1473188"/>
          <a:chExt cx="955656" cy="241312"/>
        </a:xfrm>
      </xdr:grpSpPr>
      <xdr:sp macro="" textlink="">
        <xdr:nvSpPr>
          <xdr:cNvPr id="158" name="Text Box 802">
            <a:extLst>
              <a:ext uri="{FF2B5EF4-FFF2-40B4-BE49-F238E27FC236}">
                <a16:creationId xmlns:a16="http://schemas.microsoft.com/office/drawing/2014/main" id="{53F6E4A3-569D-4EBE-AA63-EFA52A17DF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59" name="Group 1113">
            <a:extLst>
              <a:ext uri="{FF2B5EF4-FFF2-40B4-BE49-F238E27FC236}">
                <a16:creationId xmlns:a16="http://schemas.microsoft.com/office/drawing/2014/main" id="{D7C949DC-1004-4F35-B1F1-22C6DCBD656D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71" name="テキスト 407">
              <a:extLst>
                <a:ext uri="{FF2B5EF4-FFF2-40B4-BE49-F238E27FC236}">
                  <a16:creationId xmlns:a16="http://schemas.microsoft.com/office/drawing/2014/main" id="{F8C961EE-D88C-4C68-9D62-62E29A76B93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Ｓ</a:t>
              </a:r>
            </a:p>
          </xdr:txBody>
        </xdr:sp>
        <xdr:sp macro="" textlink="">
          <xdr:nvSpPr>
            <xdr:cNvPr id="172" name="Oval 1115">
              <a:extLst>
                <a:ext uri="{FF2B5EF4-FFF2-40B4-BE49-F238E27FC236}">
                  <a16:creationId xmlns:a16="http://schemas.microsoft.com/office/drawing/2014/main" id="{E6CC95D5-A262-48F4-9523-A218B9E8323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60" name="Group 1113">
            <a:extLst>
              <a:ext uri="{FF2B5EF4-FFF2-40B4-BE49-F238E27FC236}">
                <a16:creationId xmlns:a16="http://schemas.microsoft.com/office/drawing/2014/main" id="{3002FE10-B952-47FC-902A-AACDE6DD55B9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69" name="テキスト 407">
              <a:extLst>
                <a:ext uri="{FF2B5EF4-FFF2-40B4-BE49-F238E27FC236}">
                  <a16:creationId xmlns:a16="http://schemas.microsoft.com/office/drawing/2014/main" id="{AC9E5FB4-036A-42AF-8271-65CF1378275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70" name="Oval 1115">
              <a:extLst>
                <a:ext uri="{FF2B5EF4-FFF2-40B4-BE49-F238E27FC236}">
                  <a16:creationId xmlns:a16="http://schemas.microsoft.com/office/drawing/2014/main" id="{74B5A27A-DBE1-4D74-91C4-915BCE90F02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61" name="Text Box 802">
            <a:extLst>
              <a:ext uri="{FF2B5EF4-FFF2-40B4-BE49-F238E27FC236}">
                <a16:creationId xmlns:a16="http://schemas.microsoft.com/office/drawing/2014/main" id="{ACB87F75-C383-4261-8712-23A0A52C90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62" name="Group 1113">
            <a:extLst>
              <a:ext uri="{FF2B5EF4-FFF2-40B4-BE49-F238E27FC236}">
                <a16:creationId xmlns:a16="http://schemas.microsoft.com/office/drawing/2014/main" id="{C3F9F913-3B7B-4D55-B25B-C4563CC76A33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67" name="テキスト 407">
              <a:extLst>
                <a:ext uri="{FF2B5EF4-FFF2-40B4-BE49-F238E27FC236}">
                  <a16:creationId xmlns:a16="http://schemas.microsoft.com/office/drawing/2014/main" id="{6092C554-10DC-4E95-B744-DA3E0AC3B24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68" name="Oval 1115">
              <a:extLst>
                <a:ext uri="{FF2B5EF4-FFF2-40B4-BE49-F238E27FC236}">
                  <a16:creationId xmlns:a16="http://schemas.microsoft.com/office/drawing/2014/main" id="{DEC69EE0-B1A0-4548-964D-48A0D06A570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63" name="Text Box 802">
            <a:extLst>
              <a:ext uri="{FF2B5EF4-FFF2-40B4-BE49-F238E27FC236}">
                <a16:creationId xmlns:a16="http://schemas.microsoft.com/office/drawing/2014/main" id="{80E26164-0686-4877-8193-94B6FF3C35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64" name="Group 1113">
            <a:extLst>
              <a:ext uri="{FF2B5EF4-FFF2-40B4-BE49-F238E27FC236}">
                <a16:creationId xmlns:a16="http://schemas.microsoft.com/office/drawing/2014/main" id="{1B786459-9F5D-45AB-B9D0-13879661E649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65" name="テキスト 407">
              <a:extLst>
                <a:ext uri="{FF2B5EF4-FFF2-40B4-BE49-F238E27FC236}">
                  <a16:creationId xmlns:a16="http://schemas.microsoft.com/office/drawing/2014/main" id="{DAD78473-5FCA-4BD1-9910-0132190A6EE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66" name="Oval 1115">
              <a:extLst>
                <a:ext uri="{FF2B5EF4-FFF2-40B4-BE49-F238E27FC236}">
                  <a16:creationId xmlns:a16="http://schemas.microsoft.com/office/drawing/2014/main" id="{BDF26021-A20D-48C0-A117-0855E88D7A7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42336</xdr:colOff>
      <xdr:row>15</xdr:row>
      <xdr:rowOff>32683</xdr:rowOff>
    </xdr:from>
    <xdr:to>
      <xdr:col>20</xdr:col>
      <xdr:colOff>117477</xdr:colOff>
      <xdr:row>16</xdr:row>
      <xdr:rowOff>19983</xdr:rowOff>
    </xdr:to>
    <xdr:grpSp>
      <xdr:nvGrpSpPr>
        <xdr:cNvPr id="2" name="Group 1113">
          <a:extLst>
            <a:ext uri="{FF2B5EF4-FFF2-40B4-BE49-F238E27FC236}">
              <a16:creationId xmlns:a16="http://schemas.microsoft.com/office/drawing/2014/main" id="{8EC967DD-F57C-4068-98AF-582533BC7944}"/>
            </a:ext>
          </a:extLst>
        </xdr:cNvPr>
        <xdr:cNvGrpSpPr>
          <a:grpSpLocks/>
        </xdr:cNvGrpSpPr>
      </xdr:nvGrpSpPr>
      <xdr:grpSpPr bwMode="auto">
        <a:xfrm>
          <a:off x="2737911" y="3518833"/>
          <a:ext cx="198966" cy="234950"/>
          <a:chOff x="290" y="298"/>
          <a:chExt cx="21" cy="25"/>
        </a:xfrm>
      </xdr:grpSpPr>
      <xdr:sp macro="" textlink="">
        <xdr:nvSpPr>
          <xdr:cNvPr id="3" name="テキスト 407">
            <a:extLst>
              <a:ext uri="{FF2B5EF4-FFF2-40B4-BE49-F238E27FC236}">
                <a16:creationId xmlns:a16="http://schemas.microsoft.com/office/drawing/2014/main" id="{395AEB96-C20B-4B96-9C15-A766BA13D6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115">
            <a:extLst>
              <a:ext uri="{FF2B5EF4-FFF2-40B4-BE49-F238E27FC236}">
                <a16:creationId xmlns:a16="http://schemas.microsoft.com/office/drawing/2014/main" id="{C153B62C-6CE8-44B3-9504-B0C8DEFABDDE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42336</xdr:colOff>
      <xdr:row>23</xdr:row>
      <xdr:rowOff>32683</xdr:rowOff>
    </xdr:from>
    <xdr:to>
      <xdr:col>20</xdr:col>
      <xdr:colOff>117477</xdr:colOff>
      <xdr:row>24</xdr:row>
      <xdr:rowOff>19983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5D93CF6B-FAC0-40D9-8506-087B24B5FDC9}"/>
            </a:ext>
          </a:extLst>
        </xdr:cNvPr>
        <xdr:cNvGrpSpPr>
          <a:grpSpLocks/>
        </xdr:cNvGrpSpPr>
      </xdr:nvGrpSpPr>
      <xdr:grpSpPr bwMode="auto">
        <a:xfrm>
          <a:off x="2737911" y="5500033"/>
          <a:ext cx="198966" cy="234950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5248C84F-1C21-4106-AD17-4A5483B592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F18C15F1-03B0-46A4-9A99-5778CF4368E5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42336</xdr:colOff>
      <xdr:row>27</xdr:row>
      <xdr:rowOff>15761</xdr:rowOff>
    </xdr:from>
    <xdr:to>
      <xdr:col>20</xdr:col>
      <xdr:colOff>117477</xdr:colOff>
      <xdr:row>28</xdr:row>
      <xdr:rowOff>3061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1180E94B-A91A-4C25-8544-C01F51D36202}"/>
            </a:ext>
          </a:extLst>
        </xdr:cNvPr>
        <xdr:cNvGrpSpPr>
          <a:grpSpLocks/>
        </xdr:cNvGrpSpPr>
      </xdr:nvGrpSpPr>
      <xdr:grpSpPr bwMode="auto">
        <a:xfrm>
          <a:off x="2737911" y="6473711"/>
          <a:ext cx="198966" cy="234950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33FFF8BE-D96C-4128-A7AD-F0E529F383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0529A221-30F2-4A34-95C6-C1CB4D488E70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42336</xdr:colOff>
      <xdr:row>37</xdr:row>
      <xdr:rowOff>32707</xdr:rowOff>
    </xdr:from>
    <xdr:to>
      <xdr:col>20</xdr:col>
      <xdr:colOff>117477</xdr:colOff>
      <xdr:row>38</xdr:row>
      <xdr:rowOff>20007</xdr:rowOff>
    </xdr:to>
    <xdr:grpSp>
      <xdr:nvGrpSpPr>
        <xdr:cNvPr id="11" name="Group 1113">
          <a:extLst>
            <a:ext uri="{FF2B5EF4-FFF2-40B4-BE49-F238E27FC236}">
              <a16:creationId xmlns:a16="http://schemas.microsoft.com/office/drawing/2014/main" id="{1D0F2A0C-59B9-4744-873D-9C4B423CF224}"/>
            </a:ext>
          </a:extLst>
        </xdr:cNvPr>
        <xdr:cNvGrpSpPr>
          <a:grpSpLocks/>
        </xdr:cNvGrpSpPr>
      </xdr:nvGrpSpPr>
      <xdr:grpSpPr bwMode="auto">
        <a:xfrm>
          <a:off x="2737911" y="8967157"/>
          <a:ext cx="198966" cy="234950"/>
          <a:chOff x="290" y="298"/>
          <a:chExt cx="21" cy="25"/>
        </a:xfrm>
      </xdr:grpSpPr>
      <xdr:sp macro="" textlink="">
        <xdr:nvSpPr>
          <xdr:cNvPr id="12" name="テキスト 407">
            <a:extLst>
              <a:ext uri="{FF2B5EF4-FFF2-40B4-BE49-F238E27FC236}">
                <a16:creationId xmlns:a16="http://schemas.microsoft.com/office/drawing/2014/main" id="{7D1F68FC-F144-4351-9ED8-45AF5BC36F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3" name="Oval 1115">
            <a:extLst>
              <a:ext uri="{FF2B5EF4-FFF2-40B4-BE49-F238E27FC236}">
                <a16:creationId xmlns:a16="http://schemas.microsoft.com/office/drawing/2014/main" id="{74CC82B8-0368-45D0-B762-AAA7815A84C8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42336</xdr:colOff>
      <xdr:row>38</xdr:row>
      <xdr:rowOff>41178</xdr:rowOff>
    </xdr:from>
    <xdr:to>
      <xdr:col>20</xdr:col>
      <xdr:colOff>117477</xdr:colOff>
      <xdr:row>39</xdr:row>
      <xdr:rowOff>11545</xdr:rowOff>
    </xdr:to>
    <xdr:grpSp>
      <xdr:nvGrpSpPr>
        <xdr:cNvPr id="14" name="Group 1113">
          <a:extLst>
            <a:ext uri="{FF2B5EF4-FFF2-40B4-BE49-F238E27FC236}">
              <a16:creationId xmlns:a16="http://schemas.microsoft.com/office/drawing/2014/main" id="{A97B8F7A-00F6-4456-9B12-7849F64DAB99}"/>
            </a:ext>
          </a:extLst>
        </xdr:cNvPr>
        <xdr:cNvGrpSpPr>
          <a:grpSpLocks/>
        </xdr:cNvGrpSpPr>
      </xdr:nvGrpSpPr>
      <xdr:grpSpPr bwMode="auto">
        <a:xfrm>
          <a:off x="2737911" y="9223278"/>
          <a:ext cx="198966" cy="246592"/>
          <a:chOff x="290" y="298"/>
          <a:chExt cx="21" cy="25"/>
        </a:xfrm>
      </xdr:grpSpPr>
      <xdr:sp macro="" textlink="">
        <xdr:nvSpPr>
          <xdr:cNvPr id="15" name="テキスト 407">
            <a:extLst>
              <a:ext uri="{FF2B5EF4-FFF2-40B4-BE49-F238E27FC236}">
                <a16:creationId xmlns:a16="http://schemas.microsoft.com/office/drawing/2014/main" id="{56754F83-13F3-4B2B-A88B-29E50A6678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6" name="Oval 1115">
            <a:extLst>
              <a:ext uri="{FF2B5EF4-FFF2-40B4-BE49-F238E27FC236}">
                <a16:creationId xmlns:a16="http://schemas.microsoft.com/office/drawing/2014/main" id="{B80A8E03-6098-4045-8529-9F59FCF38B67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42336</xdr:colOff>
      <xdr:row>39</xdr:row>
      <xdr:rowOff>41183</xdr:rowOff>
    </xdr:from>
    <xdr:to>
      <xdr:col>20</xdr:col>
      <xdr:colOff>117477</xdr:colOff>
      <xdr:row>40</xdr:row>
      <xdr:rowOff>11549</xdr:rowOff>
    </xdr:to>
    <xdr:grpSp>
      <xdr:nvGrpSpPr>
        <xdr:cNvPr id="17" name="Group 1113">
          <a:extLst>
            <a:ext uri="{FF2B5EF4-FFF2-40B4-BE49-F238E27FC236}">
              <a16:creationId xmlns:a16="http://schemas.microsoft.com/office/drawing/2014/main" id="{289834FB-B2F7-4D11-88AF-410D04F303C5}"/>
            </a:ext>
          </a:extLst>
        </xdr:cNvPr>
        <xdr:cNvGrpSpPr>
          <a:grpSpLocks/>
        </xdr:cNvGrpSpPr>
      </xdr:nvGrpSpPr>
      <xdr:grpSpPr bwMode="auto">
        <a:xfrm>
          <a:off x="2737911" y="9499508"/>
          <a:ext cx="198966" cy="246591"/>
          <a:chOff x="290" y="298"/>
          <a:chExt cx="21" cy="25"/>
        </a:xfrm>
      </xdr:grpSpPr>
      <xdr:sp macro="" textlink="">
        <xdr:nvSpPr>
          <xdr:cNvPr id="18" name="テキスト 407">
            <a:extLst>
              <a:ext uri="{FF2B5EF4-FFF2-40B4-BE49-F238E27FC236}">
                <a16:creationId xmlns:a16="http://schemas.microsoft.com/office/drawing/2014/main" id="{566F4192-D663-42D1-B8EB-53392C72B7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19" name="Oval 1115">
            <a:extLst>
              <a:ext uri="{FF2B5EF4-FFF2-40B4-BE49-F238E27FC236}">
                <a16:creationId xmlns:a16="http://schemas.microsoft.com/office/drawing/2014/main" id="{C8CD2BEA-F66D-4BDB-80F5-13DA3ACC4319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42336</xdr:colOff>
      <xdr:row>40</xdr:row>
      <xdr:rowOff>41187</xdr:rowOff>
    </xdr:from>
    <xdr:to>
      <xdr:col>20</xdr:col>
      <xdr:colOff>117477</xdr:colOff>
      <xdr:row>41</xdr:row>
      <xdr:rowOff>11554</xdr:rowOff>
    </xdr:to>
    <xdr:grpSp>
      <xdr:nvGrpSpPr>
        <xdr:cNvPr id="20" name="Group 1113">
          <a:extLst>
            <a:ext uri="{FF2B5EF4-FFF2-40B4-BE49-F238E27FC236}">
              <a16:creationId xmlns:a16="http://schemas.microsoft.com/office/drawing/2014/main" id="{206C79C5-9470-414C-BB18-0F0554D9C00D}"/>
            </a:ext>
          </a:extLst>
        </xdr:cNvPr>
        <xdr:cNvGrpSpPr>
          <a:grpSpLocks/>
        </xdr:cNvGrpSpPr>
      </xdr:nvGrpSpPr>
      <xdr:grpSpPr bwMode="auto">
        <a:xfrm>
          <a:off x="2737911" y="9775737"/>
          <a:ext cx="198966" cy="246592"/>
          <a:chOff x="290" y="298"/>
          <a:chExt cx="21" cy="25"/>
        </a:xfrm>
      </xdr:grpSpPr>
      <xdr:sp macro="" textlink="">
        <xdr:nvSpPr>
          <xdr:cNvPr id="21" name="テキスト 407">
            <a:extLst>
              <a:ext uri="{FF2B5EF4-FFF2-40B4-BE49-F238E27FC236}">
                <a16:creationId xmlns:a16="http://schemas.microsoft.com/office/drawing/2014/main" id="{46F5DE9E-8174-4E53-83C4-5645E89D94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2" name="Oval 1115">
            <a:extLst>
              <a:ext uri="{FF2B5EF4-FFF2-40B4-BE49-F238E27FC236}">
                <a16:creationId xmlns:a16="http://schemas.microsoft.com/office/drawing/2014/main" id="{1D9926F2-5E05-4456-9759-C55CD7910827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42336</xdr:colOff>
      <xdr:row>41</xdr:row>
      <xdr:rowOff>41192</xdr:rowOff>
    </xdr:from>
    <xdr:to>
      <xdr:col>20</xdr:col>
      <xdr:colOff>117477</xdr:colOff>
      <xdr:row>42</xdr:row>
      <xdr:rowOff>11559</xdr:rowOff>
    </xdr:to>
    <xdr:grpSp>
      <xdr:nvGrpSpPr>
        <xdr:cNvPr id="23" name="Group 1113">
          <a:extLst>
            <a:ext uri="{FF2B5EF4-FFF2-40B4-BE49-F238E27FC236}">
              <a16:creationId xmlns:a16="http://schemas.microsoft.com/office/drawing/2014/main" id="{BC896390-9EDF-43B4-BE7B-A213448E6003}"/>
            </a:ext>
          </a:extLst>
        </xdr:cNvPr>
        <xdr:cNvGrpSpPr>
          <a:grpSpLocks/>
        </xdr:cNvGrpSpPr>
      </xdr:nvGrpSpPr>
      <xdr:grpSpPr bwMode="auto">
        <a:xfrm>
          <a:off x="2737911" y="10051967"/>
          <a:ext cx="198966" cy="246592"/>
          <a:chOff x="290" y="298"/>
          <a:chExt cx="21" cy="25"/>
        </a:xfrm>
      </xdr:grpSpPr>
      <xdr:sp macro="" textlink="">
        <xdr:nvSpPr>
          <xdr:cNvPr id="24" name="テキスト 407">
            <a:extLst>
              <a:ext uri="{FF2B5EF4-FFF2-40B4-BE49-F238E27FC236}">
                <a16:creationId xmlns:a16="http://schemas.microsoft.com/office/drawing/2014/main" id="{7773CF95-AD2A-4886-AB87-97D2941FF0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25" name="Oval 1115">
            <a:extLst>
              <a:ext uri="{FF2B5EF4-FFF2-40B4-BE49-F238E27FC236}">
                <a16:creationId xmlns:a16="http://schemas.microsoft.com/office/drawing/2014/main" id="{5C50CBD7-6E95-4402-B3ED-313A1BC61440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59270</xdr:colOff>
      <xdr:row>38</xdr:row>
      <xdr:rowOff>41150</xdr:rowOff>
    </xdr:from>
    <xdr:to>
      <xdr:col>18</xdr:col>
      <xdr:colOff>49718</xdr:colOff>
      <xdr:row>39</xdr:row>
      <xdr:rowOff>11517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FA525CDB-7C90-4CAB-B47B-2C1333D64C90}"/>
            </a:ext>
          </a:extLst>
        </xdr:cNvPr>
        <xdr:cNvGrpSpPr/>
      </xdr:nvGrpSpPr>
      <xdr:grpSpPr>
        <a:xfrm>
          <a:off x="2154770" y="9223250"/>
          <a:ext cx="466698" cy="246592"/>
          <a:chOff x="5689602" y="8092949"/>
          <a:chExt cx="456115" cy="241300"/>
        </a:xfrm>
      </xdr:grpSpPr>
      <xdr:sp macro="" textlink="">
        <xdr:nvSpPr>
          <xdr:cNvPr id="27" name="Text Box 802">
            <a:extLst>
              <a:ext uri="{FF2B5EF4-FFF2-40B4-BE49-F238E27FC236}">
                <a16:creationId xmlns:a16="http://schemas.microsoft.com/office/drawing/2014/main" id="{858E59E1-EC13-4090-A3B7-9D7756C691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28" name="Group 1113">
            <a:extLst>
              <a:ext uri="{FF2B5EF4-FFF2-40B4-BE49-F238E27FC236}">
                <a16:creationId xmlns:a16="http://schemas.microsoft.com/office/drawing/2014/main" id="{4E164878-CAD4-4328-81E6-A70895F98DF7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32" name="テキスト 407">
              <a:extLst>
                <a:ext uri="{FF2B5EF4-FFF2-40B4-BE49-F238E27FC236}">
                  <a16:creationId xmlns:a16="http://schemas.microsoft.com/office/drawing/2014/main" id="{ED6287BE-546F-40C0-BC24-A98C0BD7936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1115">
              <a:extLst>
                <a:ext uri="{FF2B5EF4-FFF2-40B4-BE49-F238E27FC236}">
                  <a16:creationId xmlns:a16="http://schemas.microsoft.com/office/drawing/2014/main" id="{B2F22D1E-93C2-4360-91D0-BB78C321F8D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0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9" name="Group 1113">
            <a:extLst>
              <a:ext uri="{FF2B5EF4-FFF2-40B4-BE49-F238E27FC236}">
                <a16:creationId xmlns:a16="http://schemas.microsoft.com/office/drawing/2014/main" id="{33D9911D-1AAB-4BB8-8834-8E09192DBFBC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30" name="テキスト 407">
              <a:extLst>
                <a:ext uri="{FF2B5EF4-FFF2-40B4-BE49-F238E27FC236}">
                  <a16:creationId xmlns:a16="http://schemas.microsoft.com/office/drawing/2014/main" id="{6C3D045C-C46B-4D67-BF1B-AD4B0D4E9DB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31" name="Oval 1115">
              <a:extLst>
                <a:ext uri="{FF2B5EF4-FFF2-40B4-BE49-F238E27FC236}">
                  <a16:creationId xmlns:a16="http://schemas.microsoft.com/office/drawing/2014/main" id="{7758AEFF-D771-47BC-B449-873330CF8D2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0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11</xdr:col>
      <xdr:colOff>84666</xdr:colOff>
      <xdr:row>41</xdr:row>
      <xdr:rowOff>41160</xdr:rowOff>
    </xdr:from>
    <xdr:to>
      <xdr:col>18</xdr:col>
      <xdr:colOff>49729</xdr:colOff>
      <xdr:row>42</xdr:row>
      <xdr:rowOff>11533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B7800D9E-2123-4B75-A4CF-B674436B3474}"/>
            </a:ext>
          </a:extLst>
        </xdr:cNvPr>
        <xdr:cNvGrpSpPr/>
      </xdr:nvGrpSpPr>
      <xdr:grpSpPr>
        <a:xfrm>
          <a:off x="1627716" y="10051935"/>
          <a:ext cx="993763" cy="246598"/>
          <a:chOff x="5842002" y="8694094"/>
          <a:chExt cx="972596" cy="241306"/>
        </a:xfrm>
      </xdr:grpSpPr>
      <xdr:sp macro="" textlink="">
        <xdr:nvSpPr>
          <xdr:cNvPr id="35" name="Text Box 802">
            <a:extLst>
              <a:ext uri="{FF2B5EF4-FFF2-40B4-BE49-F238E27FC236}">
                <a16:creationId xmlns:a16="http://schemas.microsoft.com/office/drawing/2014/main" id="{DD6DC747-9E5C-4BDE-A1E8-5B7A765ED7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99678" y="86952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6" name="Group 1113">
            <a:extLst>
              <a:ext uri="{FF2B5EF4-FFF2-40B4-BE49-F238E27FC236}">
                <a16:creationId xmlns:a16="http://schemas.microsoft.com/office/drawing/2014/main" id="{EFC01310-5C05-4EE7-AAFD-329B8291EDF9}"/>
              </a:ext>
            </a:extLst>
          </xdr:cNvPr>
          <xdr:cNvGrpSpPr>
            <a:grpSpLocks/>
          </xdr:cNvGrpSpPr>
        </xdr:nvGrpSpPr>
        <xdr:grpSpPr bwMode="auto">
          <a:xfrm>
            <a:off x="5842002" y="8694100"/>
            <a:ext cx="193675" cy="241300"/>
            <a:chOff x="290" y="298"/>
            <a:chExt cx="21" cy="25"/>
          </a:xfrm>
        </xdr:grpSpPr>
        <xdr:sp macro="" textlink="">
          <xdr:nvSpPr>
            <xdr:cNvPr id="48" name="テキスト 407">
              <a:extLst>
                <a:ext uri="{FF2B5EF4-FFF2-40B4-BE49-F238E27FC236}">
                  <a16:creationId xmlns:a16="http://schemas.microsoft.com/office/drawing/2014/main" id="{8CA3A7C4-0CBC-43D5-B2AA-966ACDDC2EB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49" name="Oval 1115">
              <a:extLst>
                <a:ext uri="{FF2B5EF4-FFF2-40B4-BE49-F238E27FC236}">
                  <a16:creationId xmlns:a16="http://schemas.microsoft.com/office/drawing/2014/main" id="{570B4C6C-BE13-4000-95B3-4329E4D590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0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7" name="Group 1113">
            <a:extLst>
              <a:ext uri="{FF2B5EF4-FFF2-40B4-BE49-F238E27FC236}">
                <a16:creationId xmlns:a16="http://schemas.microsoft.com/office/drawing/2014/main" id="{4DE4497B-5252-41DB-BF32-0448FC86315B}"/>
              </a:ext>
            </a:extLst>
          </xdr:cNvPr>
          <xdr:cNvGrpSpPr>
            <a:grpSpLocks/>
          </xdr:cNvGrpSpPr>
        </xdr:nvGrpSpPr>
        <xdr:grpSpPr bwMode="auto">
          <a:xfrm>
            <a:off x="6104442" y="8694100"/>
            <a:ext cx="193675" cy="241300"/>
            <a:chOff x="290" y="298"/>
            <a:chExt cx="21" cy="25"/>
          </a:xfrm>
        </xdr:grpSpPr>
        <xdr:sp macro="" textlink="">
          <xdr:nvSpPr>
            <xdr:cNvPr id="46" name="テキスト 407">
              <a:extLst>
                <a:ext uri="{FF2B5EF4-FFF2-40B4-BE49-F238E27FC236}">
                  <a16:creationId xmlns:a16="http://schemas.microsoft.com/office/drawing/2014/main" id="{8C0BE70A-74F7-4B17-927A-427D1BE1601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47" name="Oval 1115">
              <a:extLst>
                <a:ext uri="{FF2B5EF4-FFF2-40B4-BE49-F238E27FC236}">
                  <a16:creationId xmlns:a16="http://schemas.microsoft.com/office/drawing/2014/main" id="{217F3C5E-40ED-4F28-9E3F-78B983465F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0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8" name="Text Box 802">
            <a:extLst>
              <a:ext uri="{FF2B5EF4-FFF2-40B4-BE49-F238E27FC236}">
                <a16:creationId xmlns:a16="http://schemas.microsoft.com/office/drawing/2014/main" id="{5DFFDA5E-DD11-4CEC-805F-68FD1480C4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16159" y="86952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9" name="Group 1113">
            <a:extLst>
              <a:ext uri="{FF2B5EF4-FFF2-40B4-BE49-F238E27FC236}">
                <a16:creationId xmlns:a16="http://schemas.microsoft.com/office/drawing/2014/main" id="{6A66D95F-F12E-421C-9547-A700B4024263}"/>
              </a:ext>
            </a:extLst>
          </xdr:cNvPr>
          <xdr:cNvGrpSpPr>
            <a:grpSpLocks/>
          </xdr:cNvGrpSpPr>
        </xdr:nvGrpSpPr>
        <xdr:grpSpPr bwMode="auto">
          <a:xfrm>
            <a:off x="6358483" y="8694094"/>
            <a:ext cx="193675" cy="241300"/>
            <a:chOff x="290" y="298"/>
            <a:chExt cx="21" cy="25"/>
          </a:xfrm>
        </xdr:grpSpPr>
        <xdr:sp macro="" textlink="">
          <xdr:nvSpPr>
            <xdr:cNvPr id="44" name="テキスト 407">
              <a:extLst>
                <a:ext uri="{FF2B5EF4-FFF2-40B4-BE49-F238E27FC236}">
                  <a16:creationId xmlns:a16="http://schemas.microsoft.com/office/drawing/2014/main" id="{53755A05-22B4-4D51-94BC-0FAE3DFF850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45" name="Oval 1115">
              <a:extLst>
                <a:ext uri="{FF2B5EF4-FFF2-40B4-BE49-F238E27FC236}">
                  <a16:creationId xmlns:a16="http://schemas.microsoft.com/office/drawing/2014/main" id="{0EDA6D8B-11D8-48D8-AEE5-80407D2906E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0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40" name="Group 1113">
            <a:extLst>
              <a:ext uri="{FF2B5EF4-FFF2-40B4-BE49-F238E27FC236}">
                <a16:creationId xmlns:a16="http://schemas.microsoft.com/office/drawing/2014/main" id="{ED336FA3-7A0A-49E4-98C1-F61E38304194}"/>
              </a:ext>
            </a:extLst>
          </xdr:cNvPr>
          <xdr:cNvGrpSpPr>
            <a:grpSpLocks/>
          </xdr:cNvGrpSpPr>
        </xdr:nvGrpSpPr>
        <xdr:grpSpPr bwMode="auto">
          <a:xfrm>
            <a:off x="6620923" y="8694094"/>
            <a:ext cx="193675" cy="241300"/>
            <a:chOff x="290" y="298"/>
            <a:chExt cx="21" cy="25"/>
          </a:xfrm>
        </xdr:grpSpPr>
        <xdr:sp macro="" textlink="">
          <xdr:nvSpPr>
            <xdr:cNvPr id="42" name="テキスト 407">
              <a:extLst>
                <a:ext uri="{FF2B5EF4-FFF2-40B4-BE49-F238E27FC236}">
                  <a16:creationId xmlns:a16="http://schemas.microsoft.com/office/drawing/2014/main" id="{8C48CDCC-A310-4A6E-93CE-1736A8927D9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Ｇ</a:t>
              </a:r>
            </a:p>
          </xdr:txBody>
        </xdr:sp>
        <xdr:sp macro="" textlink="">
          <xdr:nvSpPr>
            <xdr:cNvPr id="43" name="Oval 1115">
              <a:extLst>
                <a:ext uri="{FF2B5EF4-FFF2-40B4-BE49-F238E27FC236}">
                  <a16:creationId xmlns:a16="http://schemas.microsoft.com/office/drawing/2014/main" id="{F67AFB7E-52FE-403B-BF24-329B81A054E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0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41" name="Text Box 802">
            <a:extLst>
              <a:ext uri="{FF2B5EF4-FFF2-40B4-BE49-F238E27FC236}">
                <a16:creationId xmlns:a16="http://schemas.microsoft.com/office/drawing/2014/main" id="{B2150D6F-CBF2-43E9-90BA-691CD94E6E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62149" y="86952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13</xdr:col>
      <xdr:colOff>42302</xdr:colOff>
      <xdr:row>44</xdr:row>
      <xdr:rowOff>32704</xdr:rowOff>
    </xdr:from>
    <xdr:to>
      <xdr:col>18</xdr:col>
      <xdr:colOff>49725</xdr:colOff>
      <xdr:row>45</xdr:row>
      <xdr:rowOff>3076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D5449251-80D0-4382-AC48-4F625999C560}"/>
            </a:ext>
          </a:extLst>
        </xdr:cNvPr>
        <xdr:cNvGrpSpPr/>
      </xdr:nvGrpSpPr>
      <xdr:grpSpPr>
        <a:xfrm>
          <a:off x="1890152" y="10815004"/>
          <a:ext cx="731323" cy="246597"/>
          <a:chOff x="6019773" y="9371417"/>
          <a:chExt cx="710156" cy="241306"/>
        </a:xfrm>
      </xdr:grpSpPr>
      <xdr:grpSp>
        <xdr:nvGrpSpPr>
          <xdr:cNvPr id="51" name="Group 1113">
            <a:extLst>
              <a:ext uri="{FF2B5EF4-FFF2-40B4-BE49-F238E27FC236}">
                <a16:creationId xmlns:a16="http://schemas.microsoft.com/office/drawing/2014/main" id="{28855D45-D7CF-47A3-9E1D-53C3C3CD0233}"/>
              </a:ext>
            </a:extLst>
          </xdr:cNvPr>
          <xdr:cNvGrpSpPr>
            <a:grpSpLocks/>
          </xdr:cNvGrpSpPr>
        </xdr:nvGrpSpPr>
        <xdr:grpSpPr bwMode="auto">
          <a:xfrm>
            <a:off x="6019773" y="9371423"/>
            <a:ext cx="193675" cy="241300"/>
            <a:chOff x="290" y="298"/>
            <a:chExt cx="21" cy="25"/>
          </a:xfrm>
        </xdr:grpSpPr>
        <xdr:sp macro="" textlink="">
          <xdr:nvSpPr>
            <xdr:cNvPr id="60" name="テキスト 407">
              <a:extLst>
                <a:ext uri="{FF2B5EF4-FFF2-40B4-BE49-F238E27FC236}">
                  <a16:creationId xmlns:a16="http://schemas.microsoft.com/office/drawing/2014/main" id="{D8AA8F2F-C6B0-4920-AC59-7F5DDFBF22F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</a:p>
          </xdr:txBody>
        </xdr:sp>
        <xdr:sp macro="" textlink="">
          <xdr:nvSpPr>
            <xdr:cNvPr id="61" name="Oval 1115">
              <a:extLst>
                <a:ext uri="{FF2B5EF4-FFF2-40B4-BE49-F238E27FC236}">
                  <a16:creationId xmlns:a16="http://schemas.microsoft.com/office/drawing/2014/main" id="{8FDA820E-FDB4-413C-9DF6-BA754DBC2A4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0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52" name="Text Box 802">
            <a:extLst>
              <a:ext uri="{FF2B5EF4-FFF2-40B4-BE49-F238E27FC236}">
                <a16:creationId xmlns:a16="http://schemas.microsoft.com/office/drawing/2014/main" id="{249AB9A1-9DF9-4165-A829-99C6A244BE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31490" y="9372600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53" name="Group 1113">
            <a:extLst>
              <a:ext uri="{FF2B5EF4-FFF2-40B4-BE49-F238E27FC236}">
                <a16:creationId xmlns:a16="http://schemas.microsoft.com/office/drawing/2014/main" id="{BA02E11D-2056-4508-BFF3-00B52EB9B09D}"/>
              </a:ext>
            </a:extLst>
          </xdr:cNvPr>
          <xdr:cNvGrpSpPr>
            <a:grpSpLocks/>
          </xdr:cNvGrpSpPr>
        </xdr:nvGrpSpPr>
        <xdr:grpSpPr bwMode="auto">
          <a:xfrm>
            <a:off x="6273814" y="9371417"/>
            <a:ext cx="193675" cy="241300"/>
            <a:chOff x="290" y="298"/>
            <a:chExt cx="21" cy="25"/>
          </a:xfrm>
        </xdr:grpSpPr>
        <xdr:sp macro="" textlink="">
          <xdr:nvSpPr>
            <xdr:cNvPr id="58" name="テキスト 407">
              <a:extLst>
                <a:ext uri="{FF2B5EF4-FFF2-40B4-BE49-F238E27FC236}">
                  <a16:creationId xmlns:a16="http://schemas.microsoft.com/office/drawing/2014/main" id="{6BB3829D-EEF9-44A4-98B8-7BED5B5C578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59" name="Oval 1115">
              <a:extLst>
                <a:ext uri="{FF2B5EF4-FFF2-40B4-BE49-F238E27FC236}">
                  <a16:creationId xmlns:a16="http://schemas.microsoft.com/office/drawing/2014/main" id="{C9E0B5AA-4273-4CF6-8BC4-628F7CD51EF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0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54" name="Group 1113">
            <a:extLst>
              <a:ext uri="{FF2B5EF4-FFF2-40B4-BE49-F238E27FC236}">
                <a16:creationId xmlns:a16="http://schemas.microsoft.com/office/drawing/2014/main" id="{C0F9710B-02BE-472C-9368-C0750CF92FCA}"/>
              </a:ext>
            </a:extLst>
          </xdr:cNvPr>
          <xdr:cNvGrpSpPr>
            <a:grpSpLocks/>
          </xdr:cNvGrpSpPr>
        </xdr:nvGrpSpPr>
        <xdr:grpSpPr bwMode="auto">
          <a:xfrm>
            <a:off x="6536254" y="9371417"/>
            <a:ext cx="193675" cy="241300"/>
            <a:chOff x="290" y="298"/>
            <a:chExt cx="21" cy="25"/>
          </a:xfrm>
        </xdr:grpSpPr>
        <xdr:sp macro="" textlink="">
          <xdr:nvSpPr>
            <xdr:cNvPr id="56" name="テキスト 407">
              <a:extLst>
                <a:ext uri="{FF2B5EF4-FFF2-40B4-BE49-F238E27FC236}">
                  <a16:creationId xmlns:a16="http://schemas.microsoft.com/office/drawing/2014/main" id="{EC19D78F-0884-4DAA-B48E-AA1CFC1EE64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57" name="Oval 1115">
              <a:extLst>
                <a:ext uri="{FF2B5EF4-FFF2-40B4-BE49-F238E27FC236}">
                  <a16:creationId xmlns:a16="http://schemas.microsoft.com/office/drawing/2014/main" id="{C07557F6-00CE-4A2B-8D00-B35F8D0F122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0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55" name="Text Box 802">
            <a:extLst>
              <a:ext uri="{FF2B5EF4-FFF2-40B4-BE49-F238E27FC236}">
                <a16:creationId xmlns:a16="http://schemas.microsoft.com/office/drawing/2014/main" id="{5B9EDB11-FA26-478F-8D96-5A23FD595C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77480" y="937260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19</xdr:col>
      <xdr:colOff>42336</xdr:colOff>
      <xdr:row>42</xdr:row>
      <xdr:rowOff>24263</xdr:rowOff>
    </xdr:from>
    <xdr:to>
      <xdr:col>20</xdr:col>
      <xdr:colOff>117477</xdr:colOff>
      <xdr:row>43</xdr:row>
      <xdr:rowOff>11563</xdr:rowOff>
    </xdr:to>
    <xdr:grpSp>
      <xdr:nvGrpSpPr>
        <xdr:cNvPr id="62" name="Group 1113">
          <a:extLst>
            <a:ext uri="{FF2B5EF4-FFF2-40B4-BE49-F238E27FC236}">
              <a16:creationId xmlns:a16="http://schemas.microsoft.com/office/drawing/2014/main" id="{84DDD117-35AF-4D83-AF77-04ADCC0B7351}"/>
            </a:ext>
          </a:extLst>
        </xdr:cNvPr>
        <xdr:cNvGrpSpPr>
          <a:grpSpLocks/>
        </xdr:cNvGrpSpPr>
      </xdr:nvGrpSpPr>
      <xdr:grpSpPr bwMode="auto">
        <a:xfrm>
          <a:off x="2737911" y="10311263"/>
          <a:ext cx="198966" cy="234950"/>
          <a:chOff x="290" y="298"/>
          <a:chExt cx="21" cy="25"/>
        </a:xfrm>
      </xdr:grpSpPr>
      <xdr:sp macro="" textlink="">
        <xdr:nvSpPr>
          <xdr:cNvPr id="63" name="テキスト 407">
            <a:extLst>
              <a:ext uri="{FF2B5EF4-FFF2-40B4-BE49-F238E27FC236}">
                <a16:creationId xmlns:a16="http://schemas.microsoft.com/office/drawing/2014/main" id="{1171D26D-87D1-40BA-A7CE-5505DC98FD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64" name="Oval 1115">
            <a:extLst>
              <a:ext uri="{FF2B5EF4-FFF2-40B4-BE49-F238E27FC236}">
                <a16:creationId xmlns:a16="http://schemas.microsoft.com/office/drawing/2014/main" id="{E10D9507-D5B3-4E75-B48A-2AB1ED58FF27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42336</xdr:colOff>
      <xdr:row>43</xdr:row>
      <xdr:rowOff>24267</xdr:rowOff>
    </xdr:from>
    <xdr:to>
      <xdr:col>20</xdr:col>
      <xdr:colOff>117477</xdr:colOff>
      <xdr:row>44</xdr:row>
      <xdr:rowOff>11567</xdr:rowOff>
    </xdr:to>
    <xdr:grpSp>
      <xdr:nvGrpSpPr>
        <xdr:cNvPr id="65" name="Group 1113">
          <a:extLst>
            <a:ext uri="{FF2B5EF4-FFF2-40B4-BE49-F238E27FC236}">
              <a16:creationId xmlns:a16="http://schemas.microsoft.com/office/drawing/2014/main" id="{DB1ECB68-6BF2-4C0B-B20D-63D58B160A67}"/>
            </a:ext>
          </a:extLst>
        </xdr:cNvPr>
        <xdr:cNvGrpSpPr>
          <a:grpSpLocks/>
        </xdr:cNvGrpSpPr>
      </xdr:nvGrpSpPr>
      <xdr:grpSpPr bwMode="auto">
        <a:xfrm>
          <a:off x="2737911" y="10558917"/>
          <a:ext cx="198966" cy="234950"/>
          <a:chOff x="290" y="298"/>
          <a:chExt cx="21" cy="25"/>
        </a:xfrm>
      </xdr:grpSpPr>
      <xdr:sp macro="" textlink="">
        <xdr:nvSpPr>
          <xdr:cNvPr id="66" name="テキスト 407">
            <a:extLst>
              <a:ext uri="{FF2B5EF4-FFF2-40B4-BE49-F238E27FC236}">
                <a16:creationId xmlns:a16="http://schemas.microsoft.com/office/drawing/2014/main" id="{4E0C020C-92E4-4E2D-BCD3-4079871954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67" name="Oval 1115">
            <a:extLst>
              <a:ext uri="{FF2B5EF4-FFF2-40B4-BE49-F238E27FC236}">
                <a16:creationId xmlns:a16="http://schemas.microsoft.com/office/drawing/2014/main" id="{9D542A10-3BA3-4B70-B278-E93C02151178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60033</xdr:colOff>
      <xdr:row>40</xdr:row>
      <xdr:rowOff>41187</xdr:rowOff>
    </xdr:from>
    <xdr:to>
      <xdr:col>6</xdr:col>
      <xdr:colOff>66595</xdr:colOff>
      <xdr:row>41</xdr:row>
      <xdr:rowOff>11554</xdr:rowOff>
    </xdr:to>
    <xdr:grpSp>
      <xdr:nvGrpSpPr>
        <xdr:cNvPr id="68" name="Group 1113">
          <a:extLst>
            <a:ext uri="{FF2B5EF4-FFF2-40B4-BE49-F238E27FC236}">
              <a16:creationId xmlns:a16="http://schemas.microsoft.com/office/drawing/2014/main" id="{F2DD3BFD-C2E4-4936-87A1-89DE5B32D98A}"/>
            </a:ext>
          </a:extLst>
        </xdr:cNvPr>
        <xdr:cNvGrpSpPr>
          <a:grpSpLocks/>
        </xdr:cNvGrpSpPr>
      </xdr:nvGrpSpPr>
      <xdr:grpSpPr bwMode="auto">
        <a:xfrm>
          <a:off x="745833" y="9775737"/>
          <a:ext cx="197062" cy="246592"/>
          <a:chOff x="290" y="298"/>
          <a:chExt cx="21" cy="25"/>
        </a:xfrm>
      </xdr:grpSpPr>
      <xdr:sp macro="" textlink="">
        <xdr:nvSpPr>
          <xdr:cNvPr id="69" name="テキスト 407">
            <a:extLst>
              <a:ext uri="{FF2B5EF4-FFF2-40B4-BE49-F238E27FC236}">
                <a16:creationId xmlns:a16="http://schemas.microsoft.com/office/drawing/2014/main" id="{73710CF4-A437-4F05-8285-31117E6D45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70" name="Oval 1115">
            <a:extLst>
              <a:ext uri="{FF2B5EF4-FFF2-40B4-BE49-F238E27FC236}">
                <a16:creationId xmlns:a16="http://schemas.microsoft.com/office/drawing/2014/main" id="{468439F5-7077-4C9D-947A-E78F019DBC0B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9FF8A-E873-40C9-A649-A563D6FF4B64}">
  <sheetPr codeName="Sheet2">
    <pageSetUpPr autoPageBreaks="0" fitToPage="1"/>
  </sheetPr>
  <dimension ref="A1:WYC52"/>
  <sheetViews>
    <sheetView showGridLines="0" tabSelected="1" zoomScale="90" zoomScaleNormal="90" zoomScaleSheetLayoutView="100" workbookViewId="0">
      <pane ySplit="12" topLeftCell="A13" activePane="bottomLeft" state="frozen"/>
      <selection pane="bottomLeft" activeCell="BB41" sqref="BB41"/>
    </sheetView>
  </sheetViews>
  <sheetFormatPr defaultColWidth="0" defaultRowHeight="14.25" zeroHeight="1" x14ac:dyDescent="0.15"/>
  <cols>
    <col min="1" max="1" width="2.125" style="25" customWidth="1"/>
    <col min="2" max="14" width="1.625" style="25" customWidth="1"/>
    <col min="15" max="15" width="2.375" style="25" customWidth="1"/>
    <col min="16" max="17" width="2.125" style="25" customWidth="1"/>
    <col min="18" max="18" width="15.25" style="25" customWidth="1"/>
    <col min="19" max="19" width="4.125" style="25" customWidth="1"/>
    <col min="20" max="32" width="1.625" style="25" customWidth="1"/>
    <col min="33" max="33" width="2.25" style="25" customWidth="1"/>
    <col min="34" max="35" width="2.125" style="25" customWidth="1"/>
    <col min="36" max="36" width="15.25" style="118" customWidth="1"/>
    <col min="37" max="37" width="4.125" style="25" customWidth="1"/>
    <col min="38" max="39" width="1.625" style="25" customWidth="1"/>
    <col min="40" max="40" width="2" style="25" customWidth="1"/>
    <col min="41" max="48" width="1.625" style="25" customWidth="1"/>
    <col min="49" max="49" width="1.5" style="25" customWidth="1"/>
    <col min="50" max="50" width="1.625" style="25" customWidth="1"/>
    <col min="51" max="51" width="2.75" style="25" customWidth="1"/>
    <col min="52" max="53" width="2.125" style="25" customWidth="1"/>
    <col min="54" max="54" width="15.25" style="25" customWidth="1"/>
    <col min="55" max="55" width="4.125" style="25" customWidth="1"/>
    <col min="56" max="57" width="1.625" style="25" customWidth="1"/>
    <col min="58" max="58" width="2" style="25" customWidth="1"/>
    <col min="59" max="68" width="1.625" style="25" customWidth="1"/>
    <col min="69" max="69" width="2" style="25" customWidth="1"/>
    <col min="70" max="71" width="2.125" style="25" customWidth="1"/>
    <col min="72" max="72" width="15.25" style="25" customWidth="1"/>
    <col min="73" max="73" width="4.125" style="25" customWidth="1"/>
    <col min="74" max="256" width="9" style="25" hidden="1"/>
    <col min="257" max="257" width="2.125" style="25" customWidth="1"/>
    <col min="258" max="270" width="1.625" style="25" hidden="1" customWidth="1"/>
    <col min="271" max="271" width="2.375" style="25" hidden="1" customWidth="1"/>
    <col min="272" max="273" width="2.125" style="25" hidden="1" customWidth="1"/>
    <col min="274" max="274" width="15.25" style="25" hidden="1" customWidth="1"/>
    <col min="275" max="275" width="4.125" style="25" hidden="1" customWidth="1"/>
    <col min="276" max="288" width="1.625" style="25" hidden="1" customWidth="1"/>
    <col min="289" max="289" width="2.25" style="25" hidden="1" customWidth="1"/>
    <col min="290" max="291" width="2.125" style="25" hidden="1" customWidth="1"/>
    <col min="292" max="292" width="15.25" style="25" hidden="1" customWidth="1"/>
    <col min="293" max="293" width="4.125" style="25" hidden="1" customWidth="1"/>
    <col min="294" max="304" width="1.625" style="25" hidden="1" customWidth="1"/>
    <col min="305" max="305" width="1.5" style="25" hidden="1" customWidth="1"/>
    <col min="306" max="306" width="1.625" style="25" hidden="1" customWidth="1"/>
    <col min="307" max="307" width="2.75" style="25" hidden="1" customWidth="1"/>
    <col min="308" max="309" width="2.125" style="25" hidden="1" customWidth="1"/>
    <col min="310" max="310" width="15.25" style="25" hidden="1" customWidth="1"/>
    <col min="311" max="311" width="4.125" style="25" hidden="1" customWidth="1"/>
    <col min="312" max="324" width="1.625" style="25" hidden="1" customWidth="1"/>
    <col min="325" max="325" width="2" style="25" hidden="1" customWidth="1"/>
    <col min="326" max="327" width="2.125" style="25" hidden="1" customWidth="1"/>
    <col min="328" max="328" width="15.25" style="25" hidden="1" customWidth="1"/>
    <col min="329" max="329" width="4.125" style="25" hidden="1" customWidth="1"/>
    <col min="330" max="512" width="9" style="25" hidden="1"/>
    <col min="513" max="513" width="2.125" style="25" hidden="1" customWidth="1"/>
    <col min="514" max="526" width="1.625" style="25" hidden="1" customWidth="1"/>
    <col min="527" max="527" width="2.375" style="25" hidden="1" customWidth="1"/>
    <col min="528" max="529" width="2.125" style="25" hidden="1" customWidth="1"/>
    <col min="530" max="530" width="15.25" style="25" hidden="1" customWidth="1"/>
    <col min="531" max="531" width="4.125" style="25" hidden="1" customWidth="1"/>
    <col min="532" max="544" width="1.625" style="25" hidden="1" customWidth="1"/>
    <col min="545" max="545" width="2.25" style="25" hidden="1" customWidth="1"/>
    <col min="546" max="547" width="2.125" style="25" hidden="1" customWidth="1"/>
    <col min="548" max="548" width="15.25" style="25" hidden="1" customWidth="1"/>
    <col min="549" max="549" width="4.125" style="25" hidden="1" customWidth="1"/>
    <col min="550" max="560" width="1.625" style="25" hidden="1" customWidth="1"/>
    <col min="561" max="561" width="1.5" style="25" hidden="1" customWidth="1"/>
    <col min="562" max="562" width="1.625" style="25" hidden="1" customWidth="1"/>
    <col min="563" max="563" width="2.75" style="25" hidden="1" customWidth="1"/>
    <col min="564" max="565" width="2.125" style="25" hidden="1" customWidth="1"/>
    <col min="566" max="566" width="15.25" style="25" hidden="1" customWidth="1"/>
    <col min="567" max="567" width="4.125" style="25" hidden="1" customWidth="1"/>
    <col min="568" max="580" width="1.625" style="25" hidden="1" customWidth="1"/>
    <col min="581" max="581" width="2" style="25" hidden="1" customWidth="1"/>
    <col min="582" max="583" width="2.125" style="25" hidden="1" customWidth="1"/>
    <col min="584" max="584" width="15.25" style="25" hidden="1" customWidth="1"/>
    <col min="585" max="585" width="4.125" style="25" hidden="1" customWidth="1"/>
    <col min="586" max="768" width="9" style="25" hidden="1"/>
    <col min="769" max="769" width="2.125" style="25" hidden="1" customWidth="1"/>
    <col min="770" max="782" width="1.625" style="25" hidden="1" customWidth="1"/>
    <col min="783" max="783" width="2.375" style="25" hidden="1" customWidth="1"/>
    <col min="784" max="785" width="2.125" style="25" hidden="1" customWidth="1"/>
    <col min="786" max="786" width="15.25" style="25" hidden="1" customWidth="1"/>
    <col min="787" max="787" width="4.125" style="25" hidden="1" customWidth="1"/>
    <col min="788" max="800" width="1.625" style="25" hidden="1" customWidth="1"/>
    <col min="801" max="801" width="2.25" style="25" hidden="1" customWidth="1"/>
    <col min="802" max="803" width="2.125" style="25" hidden="1" customWidth="1"/>
    <col min="804" max="804" width="15.25" style="25" hidden="1" customWidth="1"/>
    <col min="805" max="805" width="4.125" style="25" hidden="1" customWidth="1"/>
    <col min="806" max="816" width="1.625" style="25" hidden="1" customWidth="1"/>
    <col min="817" max="817" width="1.5" style="25" hidden="1" customWidth="1"/>
    <col min="818" max="818" width="1.625" style="25" hidden="1" customWidth="1"/>
    <col min="819" max="819" width="2.75" style="25" hidden="1" customWidth="1"/>
    <col min="820" max="821" width="2.125" style="25" hidden="1" customWidth="1"/>
    <col min="822" max="822" width="15.25" style="25" hidden="1" customWidth="1"/>
    <col min="823" max="823" width="4.125" style="25" hidden="1" customWidth="1"/>
    <col min="824" max="836" width="1.625" style="25" hidden="1" customWidth="1"/>
    <col min="837" max="837" width="2" style="25" hidden="1" customWidth="1"/>
    <col min="838" max="839" width="2.125" style="25" hidden="1" customWidth="1"/>
    <col min="840" max="840" width="15.25" style="25" hidden="1" customWidth="1"/>
    <col min="841" max="841" width="4.125" style="25" hidden="1" customWidth="1"/>
    <col min="842" max="1024" width="9" style="25" hidden="1"/>
    <col min="1025" max="1025" width="2.125" style="25" hidden="1" customWidth="1"/>
    <col min="1026" max="1038" width="1.625" style="25" hidden="1" customWidth="1"/>
    <col min="1039" max="1039" width="2.375" style="25" hidden="1" customWidth="1"/>
    <col min="1040" max="1041" width="2.125" style="25" hidden="1" customWidth="1"/>
    <col min="1042" max="1042" width="15.25" style="25" hidden="1" customWidth="1"/>
    <col min="1043" max="1043" width="4.125" style="25" hidden="1" customWidth="1"/>
    <col min="1044" max="1056" width="1.625" style="25" hidden="1" customWidth="1"/>
    <col min="1057" max="1057" width="2.25" style="25" hidden="1" customWidth="1"/>
    <col min="1058" max="1059" width="2.125" style="25" hidden="1" customWidth="1"/>
    <col min="1060" max="1060" width="15.25" style="25" hidden="1" customWidth="1"/>
    <col min="1061" max="1061" width="4.125" style="25" hidden="1" customWidth="1"/>
    <col min="1062" max="1072" width="1.625" style="25" hidden="1" customWidth="1"/>
    <col min="1073" max="1073" width="1.5" style="25" hidden="1" customWidth="1"/>
    <col min="1074" max="1074" width="1.625" style="25" hidden="1" customWidth="1"/>
    <col min="1075" max="1075" width="2.75" style="25" hidden="1" customWidth="1"/>
    <col min="1076" max="1077" width="2.125" style="25" hidden="1" customWidth="1"/>
    <col min="1078" max="1078" width="15.25" style="25" hidden="1" customWidth="1"/>
    <col min="1079" max="1079" width="4.125" style="25" hidden="1" customWidth="1"/>
    <col min="1080" max="1092" width="1.625" style="25" hidden="1" customWidth="1"/>
    <col min="1093" max="1093" width="2" style="25" hidden="1" customWidth="1"/>
    <col min="1094" max="1095" width="2.125" style="25" hidden="1" customWidth="1"/>
    <col min="1096" max="1096" width="15.25" style="25" hidden="1" customWidth="1"/>
    <col min="1097" max="1097" width="4.125" style="25" hidden="1" customWidth="1"/>
    <col min="1098" max="1280" width="9" style="25" hidden="1"/>
    <col min="1281" max="1281" width="2.125" style="25" hidden="1" customWidth="1"/>
    <col min="1282" max="1294" width="1.625" style="25" hidden="1" customWidth="1"/>
    <col min="1295" max="1295" width="2.375" style="25" hidden="1" customWidth="1"/>
    <col min="1296" max="1297" width="2.125" style="25" hidden="1" customWidth="1"/>
    <col min="1298" max="1298" width="15.25" style="25" hidden="1" customWidth="1"/>
    <col min="1299" max="1299" width="4.125" style="25" hidden="1" customWidth="1"/>
    <col min="1300" max="1312" width="1.625" style="25" hidden="1" customWidth="1"/>
    <col min="1313" max="1313" width="2.25" style="25" hidden="1" customWidth="1"/>
    <col min="1314" max="1315" width="2.125" style="25" hidden="1" customWidth="1"/>
    <col min="1316" max="1316" width="15.25" style="25" hidden="1" customWidth="1"/>
    <col min="1317" max="1317" width="4.125" style="25" hidden="1" customWidth="1"/>
    <col min="1318" max="1328" width="1.625" style="25" hidden="1" customWidth="1"/>
    <col min="1329" max="1329" width="1.5" style="25" hidden="1" customWidth="1"/>
    <col min="1330" max="1330" width="1.625" style="25" hidden="1" customWidth="1"/>
    <col min="1331" max="1331" width="2.75" style="25" hidden="1" customWidth="1"/>
    <col min="1332" max="1333" width="2.125" style="25" hidden="1" customWidth="1"/>
    <col min="1334" max="1334" width="15.25" style="25" hidden="1" customWidth="1"/>
    <col min="1335" max="1335" width="4.125" style="25" hidden="1" customWidth="1"/>
    <col min="1336" max="1348" width="1.625" style="25" hidden="1" customWidth="1"/>
    <col min="1349" max="1349" width="2" style="25" hidden="1" customWidth="1"/>
    <col min="1350" max="1351" width="2.125" style="25" hidden="1" customWidth="1"/>
    <col min="1352" max="1352" width="15.25" style="25" hidden="1" customWidth="1"/>
    <col min="1353" max="1353" width="4.125" style="25" hidden="1" customWidth="1"/>
    <col min="1354" max="1536" width="9" style="25" hidden="1"/>
    <col min="1537" max="1537" width="2.125" style="25" hidden="1" customWidth="1"/>
    <col min="1538" max="1550" width="1.625" style="25" hidden="1" customWidth="1"/>
    <col min="1551" max="1551" width="2.375" style="25" hidden="1" customWidth="1"/>
    <col min="1552" max="1553" width="2.125" style="25" hidden="1" customWidth="1"/>
    <col min="1554" max="1554" width="15.25" style="25" hidden="1" customWidth="1"/>
    <col min="1555" max="1555" width="4.125" style="25" hidden="1" customWidth="1"/>
    <col min="1556" max="1568" width="1.625" style="25" hidden="1" customWidth="1"/>
    <col min="1569" max="1569" width="2.25" style="25" hidden="1" customWidth="1"/>
    <col min="1570" max="1571" width="2.125" style="25" hidden="1" customWidth="1"/>
    <col min="1572" max="1572" width="15.25" style="25" hidden="1" customWidth="1"/>
    <col min="1573" max="1573" width="4.125" style="25" hidden="1" customWidth="1"/>
    <col min="1574" max="1584" width="1.625" style="25" hidden="1" customWidth="1"/>
    <col min="1585" max="1585" width="1.5" style="25" hidden="1" customWidth="1"/>
    <col min="1586" max="1586" width="1.625" style="25" hidden="1" customWidth="1"/>
    <col min="1587" max="1587" width="2.75" style="25" hidden="1" customWidth="1"/>
    <col min="1588" max="1589" width="2.125" style="25" hidden="1" customWidth="1"/>
    <col min="1590" max="1590" width="15.25" style="25" hidden="1" customWidth="1"/>
    <col min="1591" max="1591" width="4.125" style="25" hidden="1" customWidth="1"/>
    <col min="1592" max="1604" width="1.625" style="25" hidden="1" customWidth="1"/>
    <col min="1605" max="1605" width="2" style="25" hidden="1" customWidth="1"/>
    <col min="1606" max="1607" width="2.125" style="25" hidden="1" customWidth="1"/>
    <col min="1608" max="1608" width="15.25" style="25" hidden="1" customWidth="1"/>
    <col min="1609" max="1609" width="4.125" style="25" hidden="1" customWidth="1"/>
    <col min="1610" max="1792" width="9" style="25" hidden="1"/>
    <col min="1793" max="1793" width="2.125" style="25" hidden="1" customWidth="1"/>
    <col min="1794" max="1806" width="1.625" style="25" hidden="1" customWidth="1"/>
    <col min="1807" max="1807" width="2.375" style="25" hidden="1" customWidth="1"/>
    <col min="1808" max="1809" width="2.125" style="25" hidden="1" customWidth="1"/>
    <col min="1810" max="1810" width="15.25" style="25" hidden="1" customWidth="1"/>
    <col min="1811" max="1811" width="4.125" style="25" hidden="1" customWidth="1"/>
    <col min="1812" max="1824" width="1.625" style="25" hidden="1" customWidth="1"/>
    <col min="1825" max="1825" width="2.25" style="25" hidden="1" customWidth="1"/>
    <col min="1826" max="1827" width="2.125" style="25" hidden="1" customWidth="1"/>
    <col min="1828" max="1828" width="15.25" style="25" hidden="1" customWidth="1"/>
    <col min="1829" max="1829" width="4.125" style="25" hidden="1" customWidth="1"/>
    <col min="1830" max="1840" width="1.625" style="25" hidden="1" customWidth="1"/>
    <col min="1841" max="1841" width="1.5" style="25" hidden="1" customWidth="1"/>
    <col min="1842" max="1842" width="1.625" style="25" hidden="1" customWidth="1"/>
    <col min="1843" max="1843" width="2.75" style="25" hidden="1" customWidth="1"/>
    <col min="1844" max="1845" width="2.125" style="25" hidden="1" customWidth="1"/>
    <col min="1846" max="1846" width="15.25" style="25" hidden="1" customWidth="1"/>
    <col min="1847" max="1847" width="4.125" style="25" hidden="1" customWidth="1"/>
    <col min="1848" max="1860" width="1.625" style="25" hidden="1" customWidth="1"/>
    <col min="1861" max="1861" width="2" style="25" hidden="1" customWidth="1"/>
    <col min="1862" max="1863" width="2.125" style="25" hidden="1" customWidth="1"/>
    <col min="1864" max="1864" width="15.25" style="25" hidden="1" customWidth="1"/>
    <col min="1865" max="1865" width="4.125" style="25" hidden="1" customWidth="1"/>
    <col min="1866" max="2048" width="9" style="25" hidden="1"/>
    <col min="2049" max="2049" width="2.125" style="25" hidden="1" customWidth="1"/>
    <col min="2050" max="2062" width="1.625" style="25" hidden="1" customWidth="1"/>
    <col min="2063" max="2063" width="2.375" style="25" hidden="1" customWidth="1"/>
    <col min="2064" max="2065" width="2.125" style="25" hidden="1" customWidth="1"/>
    <col min="2066" max="2066" width="15.25" style="25" hidden="1" customWidth="1"/>
    <col min="2067" max="2067" width="4.125" style="25" hidden="1" customWidth="1"/>
    <col min="2068" max="2080" width="1.625" style="25" hidden="1" customWidth="1"/>
    <col min="2081" max="2081" width="2.25" style="25" hidden="1" customWidth="1"/>
    <col min="2082" max="2083" width="2.125" style="25" hidden="1" customWidth="1"/>
    <col min="2084" max="2084" width="15.25" style="25" hidden="1" customWidth="1"/>
    <col min="2085" max="2085" width="4.125" style="25" hidden="1" customWidth="1"/>
    <col min="2086" max="2096" width="1.625" style="25" hidden="1" customWidth="1"/>
    <col min="2097" max="2097" width="1.5" style="25" hidden="1" customWidth="1"/>
    <col min="2098" max="2098" width="1.625" style="25" hidden="1" customWidth="1"/>
    <col min="2099" max="2099" width="2.75" style="25" hidden="1" customWidth="1"/>
    <col min="2100" max="2101" width="2.125" style="25" hidden="1" customWidth="1"/>
    <col min="2102" max="2102" width="15.25" style="25" hidden="1" customWidth="1"/>
    <col min="2103" max="2103" width="4.125" style="25" hidden="1" customWidth="1"/>
    <col min="2104" max="2116" width="1.625" style="25" hidden="1" customWidth="1"/>
    <col min="2117" max="2117" width="2" style="25" hidden="1" customWidth="1"/>
    <col min="2118" max="2119" width="2.125" style="25" hidden="1" customWidth="1"/>
    <col min="2120" max="2120" width="15.25" style="25" hidden="1" customWidth="1"/>
    <col min="2121" max="2121" width="4.125" style="25" hidden="1" customWidth="1"/>
    <col min="2122" max="2304" width="9" style="25" hidden="1"/>
    <col min="2305" max="2305" width="2.125" style="25" hidden="1" customWidth="1"/>
    <col min="2306" max="2318" width="1.625" style="25" hidden="1" customWidth="1"/>
    <col min="2319" max="2319" width="2.375" style="25" hidden="1" customWidth="1"/>
    <col min="2320" max="2321" width="2.125" style="25" hidden="1" customWidth="1"/>
    <col min="2322" max="2322" width="15.25" style="25" hidden="1" customWidth="1"/>
    <col min="2323" max="2323" width="4.125" style="25" hidden="1" customWidth="1"/>
    <col min="2324" max="2336" width="1.625" style="25" hidden="1" customWidth="1"/>
    <col min="2337" max="2337" width="2.25" style="25" hidden="1" customWidth="1"/>
    <col min="2338" max="2339" width="2.125" style="25" hidden="1" customWidth="1"/>
    <col min="2340" max="2340" width="15.25" style="25" hidden="1" customWidth="1"/>
    <col min="2341" max="2341" width="4.125" style="25" hidden="1" customWidth="1"/>
    <col min="2342" max="2352" width="1.625" style="25" hidden="1" customWidth="1"/>
    <col min="2353" max="2353" width="1.5" style="25" hidden="1" customWidth="1"/>
    <col min="2354" max="2354" width="1.625" style="25" hidden="1" customWidth="1"/>
    <col min="2355" max="2355" width="2.75" style="25" hidden="1" customWidth="1"/>
    <col min="2356" max="2357" width="2.125" style="25" hidden="1" customWidth="1"/>
    <col min="2358" max="2358" width="15.25" style="25" hidden="1" customWidth="1"/>
    <col min="2359" max="2359" width="4.125" style="25" hidden="1" customWidth="1"/>
    <col min="2360" max="2372" width="1.625" style="25" hidden="1" customWidth="1"/>
    <col min="2373" max="2373" width="2" style="25" hidden="1" customWidth="1"/>
    <col min="2374" max="2375" width="2.125" style="25" hidden="1" customWidth="1"/>
    <col min="2376" max="2376" width="15.25" style="25" hidden="1" customWidth="1"/>
    <col min="2377" max="2377" width="4.125" style="25" hidden="1" customWidth="1"/>
    <col min="2378" max="2560" width="9" style="25" hidden="1"/>
    <col min="2561" max="2561" width="2.125" style="25" hidden="1" customWidth="1"/>
    <col min="2562" max="2574" width="1.625" style="25" hidden="1" customWidth="1"/>
    <col min="2575" max="2575" width="2.375" style="25" hidden="1" customWidth="1"/>
    <col min="2576" max="2577" width="2.125" style="25" hidden="1" customWidth="1"/>
    <col min="2578" max="2578" width="15.25" style="25" hidden="1" customWidth="1"/>
    <col min="2579" max="2579" width="4.125" style="25" hidden="1" customWidth="1"/>
    <col min="2580" max="2592" width="1.625" style="25" hidden="1" customWidth="1"/>
    <col min="2593" max="2593" width="2.25" style="25" hidden="1" customWidth="1"/>
    <col min="2594" max="2595" width="2.125" style="25" hidden="1" customWidth="1"/>
    <col min="2596" max="2596" width="15.25" style="25" hidden="1" customWidth="1"/>
    <col min="2597" max="2597" width="4.125" style="25" hidden="1" customWidth="1"/>
    <col min="2598" max="2608" width="1.625" style="25" hidden="1" customWidth="1"/>
    <col min="2609" max="2609" width="1.5" style="25" hidden="1" customWidth="1"/>
    <col min="2610" max="2610" width="1.625" style="25" hidden="1" customWidth="1"/>
    <col min="2611" max="2611" width="2.75" style="25" hidden="1" customWidth="1"/>
    <col min="2612" max="2613" width="2.125" style="25" hidden="1" customWidth="1"/>
    <col min="2614" max="2614" width="15.25" style="25" hidden="1" customWidth="1"/>
    <col min="2615" max="2615" width="4.125" style="25" hidden="1" customWidth="1"/>
    <col min="2616" max="2628" width="1.625" style="25" hidden="1" customWidth="1"/>
    <col min="2629" max="2629" width="2" style="25" hidden="1" customWidth="1"/>
    <col min="2630" max="2631" width="2.125" style="25" hidden="1" customWidth="1"/>
    <col min="2632" max="2632" width="15.25" style="25" hidden="1" customWidth="1"/>
    <col min="2633" max="2633" width="4.125" style="25" hidden="1" customWidth="1"/>
    <col min="2634" max="2816" width="9" style="25" hidden="1"/>
    <col min="2817" max="2817" width="2.125" style="25" hidden="1" customWidth="1"/>
    <col min="2818" max="2830" width="1.625" style="25" hidden="1" customWidth="1"/>
    <col min="2831" max="2831" width="2.375" style="25" hidden="1" customWidth="1"/>
    <col min="2832" max="2833" width="2.125" style="25" hidden="1" customWidth="1"/>
    <col min="2834" max="2834" width="15.25" style="25" hidden="1" customWidth="1"/>
    <col min="2835" max="2835" width="4.125" style="25" hidden="1" customWidth="1"/>
    <col min="2836" max="2848" width="1.625" style="25" hidden="1" customWidth="1"/>
    <col min="2849" max="2849" width="2.25" style="25" hidden="1" customWidth="1"/>
    <col min="2850" max="2851" width="2.125" style="25" hidden="1" customWidth="1"/>
    <col min="2852" max="2852" width="15.25" style="25" hidden="1" customWidth="1"/>
    <col min="2853" max="2853" width="4.125" style="25" hidden="1" customWidth="1"/>
    <col min="2854" max="2864" width="1.625" style="25" hidden="1" customWidth="1"/>
    <col min="2865" max="2865" width="1.5" style="25" hidden="1" customWidth="1"/>
    <col min="2866" max="2866" width="1.625" style="25" hidden="1" customWidth="1"/>
    <col min="2867" max="2867" width="2.75" style="25" hidden="1" customWidth="1"/>
    <col min="2868" max="2869" width="2.125" style="25" hidden="1" customWidth="1"/>
    <col min="2870" max="2870" width="15.25" style="25" hidden="1" customWidth="1"/>
    <col min="2871" max="2871" width="4.125" style="25" hidden="1" customWidth="1"/>
    <col min="2872" max="2884" width="1.625" style="25" hidden="1" customWidth="1"/>
    <col min="2885" max="2885" width="2" style="25" hidden="1" customWidth="1"/>
    <col min="2886" max="2887" width="2.125" style="25" hidden="1" customWidth="1"/>
    <col min="2888" max="2888" width="15.25" style="25" hidden="1" customWidth="1"/>
    <col min="2889" max="2889" width="4.125" style="25" hidden="1" customWidth="1"/>
    <col min="2890" max="3072" width="9" style="25" hidden="1"/>
    <col min="3073" max="3073" width="2.125" style="25" hidden="1" customWidth="1"/>
    <col min="3074" max="3086" width="1.625" style="25" hidden="1" customWidth="1"/>
    <col min="3087" max="3087" width="2.375" style="25" hidden="1" customWidth="1"/>
    <col min="3088" max="3089" width="2.125" style="25" hidden="1" customWidth="1"/>
    <col min="3090" max="3090" width="15.25" style="25" hidden="1" customWidth="1"/>
    <col min="3091" max="3091" width="4.125" style="25" hidden="1" customWidth="1"/>
    <col min="3092" max="3104" width="1.625" style="25" hidden="1" customWidth="1"/>
    <col min="3105" max="3105" width="2.25" style="25" hidden="1" customWidth="1"/>
    <col min="3106" max="3107" width="2.125" style="25" hidden="1" customWidth="1"/>
    <col min="3108" max="3108" width="15.25" style="25" hidden="1" customWidth="1"/>
    <col min="3109" max="3109" width="4.125" style="25" hidden="1" customWidth="1"/>
    <col min="3110" max="3120" width="1.625" style="25" hidden="1" customWidth="1"/>
    <col min="3121" max="3121" width="1.5" style="25" hidden="1" customWidth="1"/>
    <col min="3122" max="3122" width="1.625" style="25" hidden="1" customWidth="1"/>
    <col min="3123" max="3123" width="2.75" style="25" hidden="1" customWidth="1"/>
    <col min="3124" max="3125" width="2.125" style="25" hidden="1" customWidth="1"/>
    <col min="3126" max="3126" width="15.25" style="25" hidden="1" customWidth="1"/>
    <col min="3127" max="3127" width="4.125" style="25" hidden="1" customWidth="1"/>
    <col min="3128" max="3140" width="1.625" style="25" hidden="1" customWidth="1"/>
    <col min="3141" max="3141" width="2" style="25" hidden="1" customWidth="1"/>
    <col min="3142" max="3143" width="2.125" style="25" hidden="1" customWidth="1"/>
    <col min="3144" max="3144" width="15.25" style="25" hidden="1" customWidth="1"/>
    <col min="3145" max="3145" width="4.125" style="25" hidden="1" customWidth="1"/>
    <col min="3146" max="3328" width="9" style="25" hidden="1"/>
    <col min="3329" max="3329" width="2.125" style="25" hidden="1" customWidth="1"/>
    <col min="3330" max="3342" width="1.625" style="25" hidden="1" customWidth="1"/>
    <col min="3343" max="3343" width="2.375" style="25" hidden="1" customWidth="1"/>
    <col min="3344" max="3345" width="2.125" style="25" hidden="1" customWidth="1"/>
    <col min="3346" max="3346" width="15.25" style="25" hidden="1" customWidth="1"/>
    <col min="3347" max="3347" width="4.125" style="25" hidden="1" customWidth="1"/>
    <col min="3348" max="3360" width="1.625" style="25" hidden="1" customWidth="1"/>
    <col min="3361" max="3361" width="2.25" style="25" hidden="1" customWidth="1"/>
    <col min="3362" max="3363" width="2.125" style="25" hidden="1" customWidth="1"/>
    <col min="3364" max="3364" width="15.25" style="25" hidden="1" customWidth="1"/>
    <col min="3365" max="3365" width="4.125" style="25" hidden="1" customWidth="1"/>
    <col min="3366" max="3376" width="1.625" style="25" hidden="1" customWidth="1"/>
    <col min="3377" max="3377" width="1.5" style="25" hidden="1" customWidth="1"/>
    <col min="3378" max="3378" width="1.625" style="25" hidden="1" customWidth="1"/>
    <col min="3379" max="3379" width="2.75" style="25" hidden="1" customWidth="1"/>
    <col min="3380" max="3381" width="2.125" style="25" hidden="1" customWidth="1"/>
    <col min="3382" max="3382" width="15.25" style="25" hidden="1" customWidth="1"/>
    <col min="3383" max="3383" width="4.125" style="25" hidden="1" customWidth="1"/>
    <col min="3384" max="3396" width="1.625" style="25" hidden="1" customWidth="1"/>
    <col min="3397" max="3397" width="2" style="25" hidden="1" customWidth="1"/>
    <col min="3398" max="3399" width="2.125" style="25" hidden="1" customWidth="1"/>
    <col min="3400" max="3400" width="15.25" style="25" hidden="1" customWidth="1"/>
    <col min="3401" max="3401" width="4.125" style="25" hidden="1" customWidth="1"/>
    <col min="3402" max="3584" width="9" style="25" hidden="1"/>
    <col min="3585" max="3585" width="2.125" style="25" hidden="1" customWidth="1"/>
    <col min="3586" max="3598" width="1.625" style="25" hidden="1" customWidth="1"/>
    <col min="3599" max="3599" width="2.375" style="25" hidden="1" customWidth="1"/>
    <col min="3600" max="3601" width="2.125" style="25" hidden="1" customWidth="1"/>
    <col min="3602" max="3602" width="15.25" style="25" hidden="1" customWidth="1"/>
    <col min="3603" max="3603" width="4.125" style="25" hidden="1" customWidth="1"/>
    <col min="3604" max="3616" width="1.625" style="25" hidden="1" customWidth="1"/>
    <col min="3617" max="3617" width="2.25" style="25" hidden="1" customWidth="1"/>
    <col min="3618" max="3619" width="2.125" style="25" hidden="1" customWidth="1"/>
    <col min="3620" max="3620" width="15.25" style="25" hidden="1" customWidth="1"/>
    <col min="3621" max="3621" width="4.125" style="25" hidden="1" customWidth="1"/>
    <col min="3622" max="3632" width="1.625" style="25" hidden="1" customWidth="1"/>
    <col min="3633" max="3633" width="1.5" style="25" hidden="1" customWidth="1"/>
    <col min="3634" max="3634" width="1.625" style="25" hidden="1" customWidth="1"/>
    <col min="3635" max="3635" width="2.75" style="25" hidden="1" customWidth="1"/>
    <col min="3636" max="3637" width="2.125" style="25" hidden="1" customWidth="1"/>
    <col min="3638" max="3638" width="15.25" style="25" hidden="1" customWidth="1"/>
    <col min="3639" max="3639" width="4.125" style="25" hidden="1" customWidth="1"/>
    <col min="3640" max="3652" width="1.625" style="25" hidden="1" customWidth="1"/>
    <col min="3653" max="3653" width="2" style="25" hidden="1" customWidth="1"/>
    <col min="3654" max="3655" width="2.125" style="25" hidden="1" customWidth="1"/>
    <col min="3656" max="3656" width="15.25" style="25" hidden="1" customWidth="1"/>
    <col min="3657" max="3657" width="4.125" style="25" hidden="1" customWidth="1"/>
    <col min="3658" max="3840" width="9" style="25" hidden="1"/>
    <col min="3841" max="3841" width="2.125" style="25" hidden="1" customWidth="1"/>
    <col min="3842" max="3854" width="1.625" style="25" hidden="1" customWidth="1"/>
    <col min="3855" max="3855" width="2.375" style="25" hidden="1" customWidth="1"/>
    <col min="3856" max="3857" width="2.125" style="25" hidden="1" customWidth="1"/>
    <col min="3858" max="3858" width="15.25" style="25" hidden="1" customWidth="1"/>
    <col min="3859" max="3859" width="4.125" style="25" hidden="1" customWidth="1"/>
    <col min="3860" max="3872" width="1.625" style="25" hidden="1" customWidth="1"/>
    <col min="3873" max="3873" width="2.25" style="25" hidden="1" customWidth="1"/>
    <col min="3874" max="3875" width="2.125" style="25" hidden="1" customWidth="1"/>
    <col min="3876" max="3876" width="15.25" style="25" hidden="1" customWidth="1"/>
    <col min="3877" max="3877" width="4.125" style="25" hidden="1" customWidth="1"/>
    <col min="3878" max="3888" width="1.625" style="25" hidden="1" customWidth="1"/>
    <col min="3889" max="3889" width="1.5" style="25" hidden="1" customWidth="1"/>
    <col min="3890" max="3890" width="1.625" style="25" hidden="1" customWidth="1"/>
    <col min="3891" max="3891" width="2.75" style="25" hidden="1" customWidth="1"/>
    <col min="3892" max="3893" width="2.125" style="25" hidden="1" customWidth="1"/>
    <col min="3894" max="3894" width="15.25" style="25" hidden="1" customWidth="1"/>
    <col min="3895" max="3895" width="4.125" style="25" hidden="1" customWidth="1"/>
    <col min="3896" max="3908" width="1.625" style="25" hidden="1" customWidth="1"/>
    <col min="3909" max="3909" width="2" style="25" hidden="1" customWidth="1"/>
    <col min="3910" max="3911" width="2.125" style="25" hidden="1" customWidth="1"/>
    <col min="3912" max="3912" width="15.25" style="25" hidden="1" customWidth="1"/>
    <col min="3913" max="3913" width="4.125" style="25" hidden="1" customWidth="1"/>
    <col min="3914" max="4096" width="9" style="25" hidden="1"/>
    <col min="4097" max="4097" width="2.125" style="25" hidden="1" customWidth="1"/>
    <col min="4098" max="4110" width="1.625" style="25" hidden="1" customWidth="1"/>
    <col min="4111" max="4111" width="2.375" style="25" hidden="1" customWidth="1"/>
    <col min="4112" max="4113" width="2.125" style="25" hidden="1" customWidth="1"/>
    <col min="4114" max="4114" width="15.25" style="25" hidden="1" customWidth="1"/>
    <col min="4115" max="4115" width="4.125" style="25" hidden="1" customWidth="1"/>
    <col min="4116" max="4128" width="1.625" style="25" hidden="1" customWidth="1"/>
    <col min="4129" max="4129" width="2.25" style="25" hidden="1" customWidth="1"/>
    <col min="4130" max="4131" width="2.125" style="25" hidden="1" customWidth="1"/>
    <col min="4132" max="4132" width="15.25" style="25" hidden="1" customWidth="1"/>
    <col min="4133" max="4133" width="4.125" style="25" hidden="1" customWidth="1"/>
    <col min="4134" max="4144" width="1.625" style="25" hidden="1" customWidth="1"/>
    <col min="4145" max="4145" width="1.5" style="25" hidden="1" customWidth="1"/>
    <col min="4146" max="4146" width="1.625" style="25" hidden="1" customWidth="1"/>
    <col min="4147" max="4147" width="2.75" style="25" hidden="1" customWidth="1"/>
    <col min="4148" max="4149" width="2.125" style="25" hidden="1" customWidth="1"/>
    <col min="4150" max="4150" width="15.25" style="25" hidden="1" customWidth="1"/>
    <col min="4151" max="4151" width="4.125" style="25" hidden="1" customWidth="1"/>
    <col min="4152" max="4164" width="1.625" style="25" hidden="1" customWidth="1"/>
    <col min="4165" max="4165" width="2" style="25" hidden="1" customWidth="1"/>
    <col min="4166" max="4167" width="2.125" style="25" hidden="1" customWidth="1"/>
    <col min="4168" max="4168" width="15.25" style="25" hidden="1" customWidth="1"/>
    <col min="4169" max="4169" width="4.125" style="25" hidden="1" customWidth="1"/>
    <col min="4170" max="4352" width="9" style="25" hidden="1"/>
    <col min="4353" max="4353" width="2.125" style="25" hidden="1" customWidth="1"/>
    <col min="4354" max="4366" width="1.625" style="25" hidden="1" customWidth="1"/>
    <col min="4367" max="4367" width="2.375" style="25" hidden="1" customWidth="1"/>
    <col min="4368" max="4369" width="2.125" style="25" hidden="1" customWidth="1"/>
    <col min="4370" max="4370" width="15.25" style="25" hidden="1" customWidth="1"/>
    <col min="4371" max="4371" width="4.125" style="25" hidden="1" customWidth="1"/>
    <col min="4372" max="4384" width="1.625" style="25" hidden="1" customWidth="1"/>
    <col min="4385" max="4385" width="2.25" style="25" hidden="1" customWidth="1"/>
    <col min="4386" max="4387" width="2.125" style="25" hidden="1" customWidth="1"/>
    <col min="4388" max="4388" width="15.25" style="25" hidden="1" customWidth="1"/>
    <col min="4389" max="4389" width="4.125" style="25" hidden="1" customWidth="1"/>
    <col min="4390" max="4400" width="1.625" style="25" hidden="1" customWidth="1"/>
    <col min="4401" max="4401" width="1.5" style="25" hidden="1" customWidth="1"/>
    <col min="4402" max="4402" width="1.625" style="25" hidden="1" customWidth="1"/>
    <col min="4403" max="4403" width="2.75" style="25" hidden="1" customWidth="1"/>
    <col min="4404" max="4405" width="2.125" style="25" hidden="1" customWidth="1"/>
    <col min="4406" max="4406" width="15.25" style="25" hidden="1" customWidth="1"/>
    <col min="4407" max="4407" width="4.125" style="25" hidden="1" customWidth="1"/>
    <col min="4408" max="4420" width="1.625" style="25" hidden="1" customWidth="1"/>
    <col min="4421" max="4421" width="2" style="25" hidden="1" customWidth="1"/>
    <col min="4422" max="4423" width="2.125" style="25" hidden="1" customWidth="1"/>
    <col min="4424" max="4424" width="15.25" style="25" hidden="1" customWidth="1"/>
    <col min="4425" max="4425" width="4.125" style="25" hidden="1" customWidth="1"/>
    <col min="4426" max="4608" width="9" style="25" hidden="1"/>
    <col min="4609" max="4609" width="2.125" style="25" hidden="1" customWidth="1"/>
    <col min="4610" max="4622" width="1.625" style="25" hidden="1" customWidth="1"/>
    <col min="4623" max="4623" width="2.375" style="25" hidden="1" customWidth="1"/>
    <col min="4624" max="4625" width="2.125" style="25" hidden="1" customWidth="1"/>
    <col min="4626" max="4626" width="15.25" style="25" hidden="1" customWidth="1"/>
    <col min="4627" max="4627" width="4.125" style="25" hidden="1" customWidth="1"/>
    <col min="4628" max="4640" width="1.625" style="25" hidden="1" customWidth="1"/>
    <col min="4641" max="4641" width="2.25" style="25" hidden="1" customWidth="1"/>
    <col min="4642" max="4643" width="2.125" style="25" hidden="1" customWidth="1"/>
    <col min="4644" max="4644" width="15.25" style="25" hidden="1" customWidth="1"/>
    <col min="4645" max="4645" width="4.125" style="25" hidden="1" customWidth="1"/>
    <col min="4646" max="4656" width="1.625" style="25" hidden="1" customWidth="1"/>
    <col min="4657" max="4657" width="1.5" style="25" hidden="1" customWidth="1"/>
    <col min="4658" max="4658" width="1.625" style="25" hidden="1" customWidth="1"/>
    <col min="4659" max="4659" width="2.75" style="25" hidden="1" customWidth="1"/>
    <col min="4660" max="4661" width="2.125" style="25" hidden="1" customWidth="1"/>
    <col min="4662" max="4662" width="15.25" style="25" hidden="1" customWidth="1"/>
    <col min="4663" max="4663" width="4.125" style="25" hidden="1" customWidth="1"/>
    <col min="4664" max="4676" width="1.625" style="25" hidden="1" customWidth="1"/>
    <col min="4677" max="4677" width="2" style="25" hidden="1" customWidth="1"/>
    <col min="4678" max="4679" width="2.125" style="25" hidden="1" customWidth="1"/>
    <col min="4680" max="4680" width="15.25" style="25" hidden="1" customWidth="1"/>
    <col min="4681" max="4681" width="4.125" style="25" hidden="1" customWidth="1"/>
    <col min="4682" max="4864" width="9" style="25" hidden="1"/>
    <col min="4865" max="4865" width="2.125" style="25" hidden="1" customWidth="1"/>
    <col min="4866" max="4878" width="1.625" style="25" hidden="1" customWidth="1"/>
    <col min="4879" max="4879" width="2.375" style="25" hidden="1" customWidth="1"/>
    <col min="4880" max="4881" width="2.125" style="25" hidden="1" customWidth="1"/>
    <col min="4882" max="4882" width="15.25" style="25" hidden="1" customWidth="1"/>
    <col min="4883" max="4883" width="4.125" style="25" hidden="1" customWidth="1"/>
    <col min="4884" max="4896" width="1.625" style="25" hidden="1" customWidth="1"/>
    <col min="4897" max="4897" width="2.25" style="25" hidden="1" customWidth="1"/>
    <col min="4898" max="4899" width="2.125" style="25" hidden="1" customWidth="1"/>
    <col min="4900" max="4900" width="15.25" style="25" hidden="1" customWidth="1"/>
    <col min="4901" max="4901" width="4.125" style="25" hidden="1" customWidth="1"/>
    <col min="4902" max="4912" width="1.625" style="25" hidden="1" customWidth="1"/>
    <col min="4913" max="4913" width="1.5" style="25" hidden="1" customWidth="1"/>
    <col min="4914" max="4914" width="1.625" style="25" hidden="1" customWidth="1"/>
    <col min="4915" max="4915" width="2.75" style="25" hidden="1" customWidth="1"/>
    <col min="4916" max="4917" width="2.125" style="25" hidden="1" customWidth="1"/>
    <col min="4918" max="4918" width="15.25" style="25" hidden="1" customWidth="1"/>
    <col min="4919" max="4919" width="4.125" style="25" hidden="1" customWidth="1"/>
    <col min="4920" max="4932" width="1.625" style="25" hidden="1" customWidth="1"/>
    <col min="4933" max="4933" width="2" style="25" hidden="1" customWidth="1"/>
    <col min="4934" max="4935" width="2.125" style="25" hidden="1" customWidth="1"/>
    <col min="4936" max="4936" width="15.25" style="25" hidden="1" customWidth="1"/>
    <col min="4937" max="4937" width="4.125" style="25" hidden="1" customWidth="1"/>
    <col min="4938" max="5120" width="9" style="25" hidden="1"/>
    <col min="5121" max="5121" width="2.125" style="25" hidden="1" customWidth="1"/>
    <col min="5122" max="5134" width="1.625" style="25" hidden="1" customWidth="1"/>
    <col min="5135" max="5135" width="2.375" style="25" hidden="1" customWidth="1"/>
    <col min="5136" max="5137" width="2.125" style="25" hidden="1" customWidth="1"/>
    <col min="5138" max="5138" width="15.25" style="25" hidden="1" customWidth="1"/>
    <col min="5139" max="5139" width="4.125" style="25" hidden="1" customWidth="1"/>
    <col min="5140" max="5152" width="1.625" style="25" hidden="1" customWidth="1"/>
    <col min="5153" max="5153" width="2.25" style="25" hidden="1" customWidth="1"/>
    <col min="5154" max="5155" width="2.125" style="25" hidden="1" customWidth="1"/>
    <col min="5156" max="5156" width="15.25" style="25" hidden="1" customWidth="1"/>
    <col min="5157" max="5157" width="4.125" style="25" hidden="1" customWidth="1"/>
    <col min="5158" max="5168" width="1.625" style="25" hidden="1" customWidth="1"/>
    <col min="5169" max="5169" width="1.5" style="25" hidden="1" customWidth="1"/>
    <col min="5170" max="5170" width="1.625" style="25" hidden="1" customWidth="1"/>
    <col min="5171" max="5171" width="2.75" style="25" hidden="1" customWidth="1"/>
    <col min="5172" max="5173" width="2.125" style="25" hidden="1" customWidth="1"/>
    <col min="5174" max="5174" width="15.25" style="25" hidden="1" customWidth="1"/>
    <col min="5175" max="5175" width="4.125" style="25" hidden="1" customWidth="1"/>
    <col min="5176" max="5188" width="1.625" style="25" hidden="1" customWidth="1"/>
    <col min="5189" max="5189" width="2" style="25" hidden="1" customWidth="1"/>
    <col min="5190" max="5191" width="2.125" style="25" hidden="1" customWidth="1"/>
    <col min="5192" max="5192" width="15.25" style="25" hidden="1" customWidth="1"/>
    <col min="5193" max="5193" width="4.125" style="25" hidden="1" customWidth="1"/>
    <col min="5194" max="5376" width="9" style="25" hidden="1"/>
    <col min="5377" max="5377" width="2.125" style="25" hidden="1" customWidth="1"/>
    <col min="5378" max="5390" width="1.625" style="25" hidden="1" customWidth="1"/>
    <col min="5391" max="5391" width="2.375" style="25" hidden="1" customWidth="1"/>
    <col min="5392" max="5393" width="2.125" style="25" hidden="1" customWidth="1"/>
    <col min="5394" max="5394" width="15.25" style="25" hidden="1" customWidth="1"/>
    <col min="5395" max="5395" width="4.125" style="25" hidden="1" customWidth="1"/>
    <col min="5396" max="5408" width="1.625" style="25" hidden="1" customWidth="1"/>
    <col min="5409" max="5409" width="2.25" style="25" hidden="1" customWidth="1"/>
    <col min="5410" max="5411" width="2.125" style="25" hidden="1" customWidth="1"/>
    <col min="5412" max="5412" width="15.25" style="25" hidden="1" customWidth="1"/>
    <col min="5413" max="5413" width="4.125" style="25" hidden="1" customWidth="1"/>
    <col min="5414" max="5424" width="1.625" style="25" hidden="1" customWidth="1"/>
    <col min="5425" max="5425" width="1.5" style="25" hidden="1" customWidth="1"/>
    <col min="5426" max="5426" width="1.625" style="25" hidden="1" customWidth="1"/>
    <col min="5427" max="5427" width="2.75" style="25" hidden="1" customWidth="1"/>
    <col min="5428" max="5429" width="2.125" style="25" hidden="1" customWidth="1"/>
    <col min="5430" max="5430" width="15.25" style="25" hidden="1" customWidth="1"/>
    <col min="5431" max="5431" width="4.125" style="25" hidden="1" customWidth="1"/>
    <col min="5432" max="5444" width="1.625" style="25" hidden="1" customWidth="1"/>
    <col min="5445" max="5445" width="2" style="25" hidden="1" customWidth="1"/>
    <col min="5446" max="5447" width="2.125" style="25" hidden="1" customWidth="1"/>
    <col min="5448" max="5448" width="15.25" style="25" hidden="1" customWidth="1"/>
    <col min="5449" max="5449" width="4.125" style="25" hidden="1" customWidth="1"/>
    <col min="5450" max="5632" width="9" style="25" hidden="1"/>
    <col min="5633" max="5633" width="2.125" style="25" hidden="1" customWidth="1"/>
    <col min="5634" max="5646" width="1.625" style="25" hidden="1" customWidth="1"/>
    <col min="5647" max="5647" width="2.375" style="25" hidden="1" customWidth="1"/>
    <col min="5648" max="5649" width="2.125" style="25" hidden="1" customWidth="1"/>
    <col min="5650" max="5650" width="15.25" style="25" hidden="1" customWidth="1"/>
    <col min="5651" max="5651" width="4.125" style="25" hidden="1" customWidth="1"/>
    <col min="5652" max="5664" width="1.625" style="25" hidden="1" customWidth="1"/>
    <col min="5665" max="5665" width="2.25" style="25" hidden="1" customWidth="1"/>
    <col min="5666" max="5667" width="2.125" style="25" hidden="1" customWidth="1"/>
    <col min="5668" max="5668" width="15.25" style="25" hidden="1" customWidth="1"/>
    <col min="5669" max="5669" width="4.125" style="25" hidden="1" customWidth="1"/>
    <col min="5670" max="5680" width="1.625" style="25" hidden="1" customWidth="1"/>
    <col min="5681" max="5681" width="1.5" style="25" hidden="1" customWidth="1"/>
    <col min="5682" max="5682" width="1.625" style="25" hidden="1" customWidth="1"/>
    <col min="5683" max="5683" width="2.75" style="25" hidden="1" customWidth="1"/>
    <col min="5684" max="5685" width="2.125" style="25" hidden="1" customWidth="1"/>
    <col min="5686" max="5686" width="15.25" style="25" hidden="1" customWidth="1"/>
    <col min="5687" max="5687" width="4.125" style="25" hidden="1" customWidth="1"/>
    <col min="5688" max="5700" width="1.625" style="25" hidden="1" customWidth="1"/>
    <col min="5701" max="5701" width="2" style="25" hidden="1" customWidth="1"/>
    <col min="5702" max="5703" width="2.125" style="25" hidden="1" customWidth="1"/>
    <col min="5704" max="5704" width="15.25" style="25" hidden="1" customWidth="1"/>
    <col min="5705" max="5705" width="4.125" style="25" hidden="1" customWidth="1"/>
    <col min="5706" max="5888" width="9" style="25" hidden="1"/>
    <col min="5889" max="5889" width="2.125" style="25" hidden="1" customWidth="1"/>
    <col min="5890" max="5902" width="1.625" style="25" hidden="1" customWidth="1"/>
    <col min="5903" max="5903" width="2.375" style="25" hidden="1" customWidth="1"/>
    <col min="5904" max="5905" width="2.125" style="25" hidden="1" customWidth="1"/>
    <col min="5906" max="5906" width="15.25" style="25" hidden="1" customWidth="1"/>
    <col min="5907" max="5907" width="4.125" style="25" hidden="1" customWidth="1"/>
    <col min="5908" max="5920" width="1.625" style="25" hidden="1" customWidth="1"/>
    <col min="5921" max="5921" width="2.25" style="25" hidden="1" customWidth="1"/>
    <col min="5922" max="5923" width="2.125" style="25" hidden="1" customWidth="1"/>
    <col min="5924" max="5924" width="15.25" style="25" hidden="1" customWidth="1"/>
    <col min="5925" max="5925" width="4.125" style="25" hidden="1" customWidth="1"/>
    <col min="5926" max="5936" width="1.625" style="25" hidden="1" customWidth="1"/>
    <col min="5937" max="5937" width="1.5" style="25" hidden="1" customWidth="1"/>
    <col min="5938" max="5938" width="1.625" style="25" hidden="1" customWidth="1"/>
    <col min="5939" max="5939" width="2.75" style="25" hidden="1" customWidth="1"/>
    <col min="5940" max="5941" width="2.125" style="25" hidden="1" customWidth="1"/>
    <col min="5942" max="5942" width="15.25" style="25" hidden="1" customWidth="1"/>
    <col min="5943" max="5943" width="4.125" style="25" hidden="1" customWidth="1"/>
    <col min="5944" max="5956" width="1.625" style="25" hidden="1" customWidth="1"/>
    <col min="5957" max="5957" width="2" style="25" hidden="1" customWidth="1"/>
    <col min="5958" max="5959" width="2.125" style="25" hidden="1" customWidth="1"/>
    <col min="5960" max="5960" width="15.25" style="25" hidden="1" customWidth="1"/>
    <col min="5961" max="5961" width="4.125" style="25" hidden="1" customWidth="1"/>
    <col min="5962" max="6144" width="9" style="25" hidden="1"/>
    <col min="6145" max="6145" width="2.125" style="25" hidden="1" customWidth="1"/>
    <col min="6146" max="6158" width="1.625" style="25" hidden="1" customWidth="1"/>
    <col min="6159" max="6159" width="2.375" style="25" hidden="1" customWidth="1"/>
    <col min="6160" max="6161" width="2.125" style="25" hidden="1" customWidth="1"/>
    <col min="6162" max="6162" width="15.25" style="25" hidden="1" customWidth="1"/>
    <col min="6163" max="6163" width="4.125" style="25" hidden="1" customWidth="1"/>
    <col min="6164" max="6176" width="1.625" style="25" hidden="1" customWidth="1"/>
    <col min="6177" max="6177" width="2.25" style="25" hidden="1" customWidth="1"/>
    <col min="6178" max="6179" width="2.125" style="25" hidden="1" customWidth="1"/>
    <col min="6180" max="6180" width="15.25" style="25" hidden="1" customWidth="1"/>
    <col min="6181" max="6181" width="4.125" style="25" hidden="1" customWidth="1"/>
    <col min="6182" max="6192" width="1.625" style="25" hidden="1" customWidth="1"/>
    <col min="6193" max="6193" width="1.5" style="25" hidden="1" customWidth="1"/>
    <col min="6194" max="6194" width="1.625" style="25" hidden="1" customWidth="1"/>
    <col min="6195" max="6195" width="2.75" style="25" hidden="1" customWidth="1"/>
    <col min="6196" max="6197" width="2.125" style="25" hidden="1" customWidth="1"/>
    <col min="6198" max="6198" width="15.25" style="25" hidden="1" customWidth="1"/>
    <col min="6199" max="6199" width="4.125" style="25" hidden="1" customWidth="1"/>
    <col min="6200" max="6212" width="1.625" style="25" hidden="1" customWidth="1"/>
    <col min="6213" max="6213" width="2" style="25" hidden="1" customWidth="1"/>
    <col min="6214" max="6215" width="2.125" style="25" hidden="1" customWidth="1"/>
    <col min="6216" max="6216" width="15.25" style="25" hidden="1" customWidth="1"/>
    <col min="6217" max="6217" width="4.125" style="25" hidden="1" customWidth="1"/>
    <col min="6218" max="6400" width="9" style="25" hidden="1"/>
    <col min="6401" max="6401" width="2.125" style="25" hidden="1" customWidth="1"/>
    <col min="6402" max="6414" width="1.625" style="25" hidden="1" customWidth="1"/>
    <col min="6415" max="6415" width="2.375" style="25" hidden="1" customWidth="1"/>
    <col min="6416" max="6417" width="2.125" style="25" hidden="1" customWidth="1"/>
    <col min="6418" max="6418" width="15.25" style="25" hidden="1" customWidth="1"/>
    <col min="6419" max="6419" width="4.125" style="25" hidden="1" customWidth="1"/>
    <col min="6420" max="6432" width="1.625" style="25" hidden="1" customWidth="1"/>
    <col min="6433" max="6433" width="2.25" style="25" hidden="1" customWidth="1"/>
    <col min="6434" max="6435" width="2.125" style="25" hidden="1" customWidth="1"/>
    <col min="6436" max="6436" width="15.25" style="25" hidden="1" customWidth="1"/>
    <col min="6437" max="6437" width="4.125" style="25" hidden="1" customWidth="1"/>
    <col min="6438" max="6448" width="1.625" style="25" hidden="1" customWidth="1"/>
    <col min="6449" max="6449" width="1.5" style="25" hidden="1" customWidth="1"/>
    <col min="6450" max="6450" width="1.625" style="25" hidden="1" customWidth="1"/>
    <col min="6451" max="6451" width="2.75" style="25" hidden="1" customWidth="1"/>
    <col min="6452" max="6453" width="2.125" style="25" hidden="1" customWidth="1"/>
    <col min="6454" max="6454" width="15.25" style="25" hidden="1" customWidth="1"/>
    <col min="6455" max="6455" width="4.125" style="25" hidden="1" customWidth="1"/>
    <col min="6456" max="6468" width="1.625" style="25" hidden="1" customWidth="1"/>
    <col min="6469" max="6469" width="2" style="25" hidden="1" customWidth="1"/>
    <col min="6470" max="6471" width="2.125" style="25" hidden="1" customWidth="1"/>
    <col min="6472" max="6472" width="15.25" style="25" hidden="1" customWidth="1"/>
    <col min="6473" max="6473" width="4.125" style="25" hidden="1" customWidth="1"/>
    <col min="6474" max="6656" width="9" style="25" hidden="1"/>
    <col min="6657" max="6657" width="2.125" style="25" hidden="1" customWidth="1"/>
    <col min="6658" max="6670" width="1.625" style="25" hidden="1" customWidth="1"/>
    <col min="6671" max="6671" width="2.375" style="25" hidden="1" customWidth="1"/>
    <col min="6672" max="6673" width="2.125" style="25" hidden="1" customWidth="1"/>
    <col min="6674" max="6674" width="15.25" style="25" hidden="1" customWidth="1"/>
    <col min="6675" max="6675" width="4.125" style="25" hidden="1" customWidth="1"/>
    <col min="6676" max="6688" width="1.625" style="25" hidden="1" customWidth="1"/>
    <col min="6689" max="6689" width="2.25" style="25" hidden="1" customWidth="1"/>
    <col min="6690" max="6691" width="2.125" style="25" hidden="1" customWidth="1"/>
    <col min="6692" max="6692" width="15.25" style="25" hidden="1" customWidth="1"/>
    <col min="6693" max="6693" width="4.125" style="25" hidden="1" customWidth="1"/>
    <col min="6694" max="6704" width="1.625" style="25" hidden="1" customWidth="1"/>
    <col min="6705" max="6705" width="1.5" style="25" hidden="1" customWidth="1"/>
    <col min="6706" max="6706" width="1.625" style="25" hidden="1" customWidth="1"/>
    <col min="6707" max="6707" width="2.75" style="25" hidden="1" customWidth="1"/>
    <col min="6708" max="6709" width="2.125" style="25" hidden="1" customWidth="1"/>
    <col min="6710" max="6710" width="15.25" style="25" hidden="1" customWidth="1"/>
    <col min="6711" max="6711" width="4.125" style="25" hidden="1" customWidth="1"/>
    <col min="6712" max="6724" width="1.625" style="25" hidden="1" customWidth="1"/>
    <col min="6725" max="6725" width="2" style="25" hidden="1" customWidth="1"/>
    <col min="6726" max="6727" width="2.125" style="25" hidden="1" customWidth="1"/>
    <col min="6728" max="6728" width="15.25" style="25" hidden="1" customWidth="1"/>
    <col min="6729" max="6729" width="4.125" style="25" hidden="1" customWidth="1"/>
    <col min="6730" max="6912" width="9" style="25" hidden="1"/>
    <col min="6913" max="6913" width="2.125" style="25" hidden="1" customWidth="1"/>
    <col min="6914" max="6926" width="1.625" style="25" hidden="1" customWidth="1"/>
    <col min="6927" max="6927" width="2.375" style="25" hidden="1" customWidth="1"/>
    <col min="6928" max="6929" width="2.125" style="25" hidden="1" customWidth="1"/>
    <col min="6930" max="6930" width="15.25" style="25" hidden="1" customWidth="1"/>
    <col min="6931" max="6931" width="4.125" style="25" hidden="1" customWidth="1"/>
    <col min="6932" max="6944" width="1.625" style="25" hidden="1" customWidth="1"/>
    <col min="6945" max="6945" width="2.25" style="25" hidden="1" customWidth="1"/>
    <col min="6946" max="6947" width="2.125" style="25" hidden="1" customWidth="1"/>
    <col min="6948" max="6948" width="15.25" style="25" hidden="1" customWidth="1"/>
    <col min="6949" max="6949" width="4.125" style="25" hidden="1" customWidth="1"/>
    <col min="6950" max="6960" width="1.625" style="25" hidden="1" customWidth="1"/>
    <col min="6961" max="6961" width="1.5" style="25" hidden="1" customWidth="1"/>
    <col min="6962" max="6962" width="1.625" style="25" hidden="1" customWidth="1"/>
    <col min="6963" max="6963" width="2.75" style="25" hidden="1" customWidth="1"/>
    <col min="6964" max="6965" width="2.125" style="25" hidden="1" customWidth="1"/>
    <col min="6966" max="6966" width="15.25" style="25" hidden="1" customWidth="1"/>
    <col min="6967" max="6967" width="4.125" style="25" hidden="1" customWidth="1"/>
    <col min="6968" max="6980" width="1.625" style="25" hidden="1" customWidth="1"/>
    <col min="6981" max="6981" width="2" style="25" hidden="1" customWidth="1"/>
    <col min="6982" max="6983" width="2.125" style="25" hidden="1" customWidth="1"/>
    <col min="6984" max="6984" width="15.25" style="25" hidden="1" customWidth="1"/>
    <col min="6985" max="6985" width="4.125" style="25" hidden="1" customWidth="1"/>
    <col min="6986" max="7168" width="9" style="25" hidden="1"/>
    <col min="7169" max="7169" width="2.125" style="25" hidden="1" customWidth="1"/>
    <col min="7170" max="7182" width="1.625" style="25" hidden="1" customWidth="1"/>
    <col min="7183" max="7183" width="2.375" style="25" hidden="1" customWidth="1"/>
    <col min="7184" max="7185" width="2.125" style="25" hidden="1" customWidth="1"/>
    <col min="7186" max="7186" width="15.25" style="25" hidden="1" customWidth="1"/>
    <col min="7187" max="7187" width="4.125" style="25" hidden="1" customWidth="1"/>
    <col min="7188" max="7200" width="1.625" style="25" hidden="1" customWidth="1"/>
    <col min="7201" max="7201" width="2.25" style="25" hidden="1" customWidth="1"/>
    <col min="7202" max="7203" width="2.125" style="25" hidden="1" customWidth="1"/>
    <col min="7204" max="7204" width="15.25" style="25" hidden="1" customWidth="1"/>
    <col min="7205" max="7205" width="4.125" style="25" hidden="1" customWidth="1"/>
    <col min="7206" max="7216" width="1.625" style="25" hidden="1" customWidth="1"/>
    <col min="7217" max="7217" width="1.5" style="25" hidden="1" customWidth="1"/>
    <col min="7218" max="7218" width="1.625" style="25" hidden="1" customWidth="1"/>
    <col min="7219" max="7219" width="2.75" style="25" hidden="1" customWidth="1"/>
    <col min="7220" max="7221" width="2.125" style="25" hidden="1" customWidth="1"/>
    <col min="7222" max="7222" width="15.25" style="25" hidden="1" customWidth="1"/>
    <col min="7223" max="7223" width="4.125" style="25" hidden="1" customWidth="1"/>
    <col min="7224" max="7236" width="1.625" style="25" hidden="1" customWidth="1"/>
    <col min="7237" max="7237" width="2" style="25" hidden="1" customWidth="1"/>
    <col min="7238" max="7239" width="2.125" style="25" hidden="1" customWidth="1"/>
    <col min="7240" max="7240" width="15.25" style="25" hidden="1" customWidth="1"/>
    <col min="7241" max="7241" width="4.125" style="25" hidden="1" customWidth="1"/>
    <col min="7242" max="7424" width="9" style="25" hidden="1"/>
    <col min="7425" max="7425" width="2.125" style="25" hidden="1" customWidth="1"/>
    <col min="7426" max="7438" width="1.625" style="25" hidden="1" customWidth="1"/>
    <col min="7439" max="7439" width="2.375" style="25" hidden="1" customWidth="1"/>
    <col min="7440" max="7441" width="2.125" style="25" hidden="1" customWidth="1"/>
    <col min="7442" max="7442" width="15.25" style="25" hidden="1" customWidth="1"/>
    <col min="7443" max="7443" width="4.125" style="25" hidden="1" customWidth="1"/>
    <col min="7444" max="7456" width="1.625" style="25" hidden="1" customWidth="1"/>
    <col min="7457" max="7457" width="2.25" style="25" hidden="1" customWidth="1"/>
    <col min="7458" max="7459" width="2.125" style="25" hidden="1" customWidth="1"/>
    <col min="7460" max="7460" width="15.25" style="25" hidden="1" customWidth="1"/>
    <col min="7461" max="7461" width="4.125" style="25" hidden="1" customWidth="1"/>
    <col min="7462" max="7472" width="1.625" style="25" hidden="1" customWidth="1"/>
    <col min="7473" max="7473" width="1.5" style="25" hidden="1" customWidth="1"/>
    <col min="7474" max="7474" width="1.625" style="25" hidden="1" customWidth="1"/>
    <col min="7475" max="7475" width="2.75" style="25" hidden="1" customWidth="1"/>
    <col min="7476" max="7477" width="2.125" style="25" hidden="1" customWidth="1"/>
    <col min="7478" max="7478" width="15.25" style="25" hidden="1" customWidth="1"/>
    <col min="7479" max="7479" width="4.125" style="25" hidden="1" customWidth="1"/>
    <col min="7480" max="7492" width="1.625" style="25" hidden="1" customWidth="1"/>
    <col min="7493" max="7493" width="2" style="25" hidden="1" customWidth="1"/>
    <col min="7494" max="7495" width="2.125" style="25" hidden="1" customWidth="1"/>
    <col min="7496" max="7496" width="15.25" style="25" hidden="1" customWidth="1"/>
    <col min="7497" max="7497" width="4.125" style="25" hidden="1" customWidth="1"/>
    <col min="7498" max="7680" width="9" style="25" hidden="1"/>
    <col min="7681" max="7681" width="2.125" style="25" hidden="1" customWidth="1"/>
    <col min="7682" max="7694" width="1.625" style="25" hidden="1" customWidth="1"/>
    <col min="7695" max="7695" width="2.375" style="25" hidden="1" customWidth="1"/>
    <col min="7696" max="7697" width="2.125" style="25" hidden="1" customWidth="1"/>
    <col min="7698" max="7698" width="15.25" style="25" hidden="1" customWidth="1"/>
    <col min="7699" max="7699" width="4.125" style="25" hidden="1" customWidth="1"/>
    <col min="7700" max="7712" width="1.625" style="25" hidden="1" customWidth="1"/>
    <col min="7713" max="7713" width="2.25" style="25" hidden="1" customWidth="1"/>
    <col min="7714" max="7715" width="2.125" style="25" hidden="1" customWidth="1"/>
    <col min="7716" max="7716" width="15.25" style="25" hidden="1" customWidth="1"/>
    <col min="7717" max="7717" width="4.125" style="25" hidden="1" customWidth="1"/>
    <col min="7718" max="7728" width="1.625" style="25" hidden="1" customWidth="1"/>
    <col min="7729" max="7729" width="1.5" style="25" hidden="1" customWidth="1"/>
    <col min="7730" max="7730" width="1.625" style="25" hidden="1" customWidth="1"/>
    <col min="7731" max="7731" width="2.75" style="25" hidden="1" customWidth="1"/>
    <col min="7732" max="7733" width="2.125" style="25" hidden="1" customWidth="1"/>
    <col min="7734" max="7734" width="15.25" style="25" hidden="1" customWidth="1"/>
    <col min="7735" max="7735" width="4.125" style="25" hidden="1" customWidth="1"/>
    <col min="7736" max="7748" width="1.625" style="25" hidden="1" customWidth="1"/>
    <col min="7749" max="7749" width="2" style="25" hidden="1" customWidth="1"/>
    <col min="7750" max="7751" width="2.125" style="25" hidden="1" customWidth="1"/>
    <col min="7752" max="7752" width="15.25" style="25" hidden="1" customWidth="1"/>
    <col min="7753" max="7753" width="4.125" style="25" hidden="1" customWidth="1"/>
    <col min="7754" max="7936" width="9" style="25" hidden="1"/>
    <col min="7937" max="7937" width="2.125" style="25" hidden="1" customWidth="1"/>
    <col min="7938" max="7950" width="1.625" style="25" hidden="1" customWidth="1"/>
    <col min="7951" max="7951" width="2.375" style="25" hidden="1" customWidth="1"/>
    <col min="7952" max="7953" width="2.125" style="25" hidden="1" customWidth="1"/>
    <col min="7954" max="7954" width="15.25" style="25" hidden="1" customWidth="1"/>
    <col min="7955" max="7955" width="4.125" style="25" hidden="1" customWidth="1"/>
    <col min="7956" max="7968" width="1.625" style="25" hidden="1" customWidth="1"/>
    <col min="7969" max="7969" width="2.25" style="25" hidden="1" customWidth="1"/>
    <col min="7970" max="7971" width="2.125" style="25" hidden="1" customWidth="1"/>
    <col min="7972" max="7972" width="15.25" style="25" hidden="1" customWidth="1"/>
    <col min="7973" max="7973" width="4.125" style="25" hidden="1" customWidth="1"/>
    <col min="7974" max="7984" width="1.625" style="25" hidden="1" customWidth="1"/>
    <col min="7985" max="7985" width="1.5" style="25" hidden="1" customWidth="1"/>
    <col min="7986" max="7986" width="1.625" style="25" hidden="1" customWidth="1"/>
    <col min="7987" max="7987" width="2.75" style="25" hidden="1" customWidth="1"/>
    <col min="7988" max="7989" width="2.125" style="25" hidden="1" customWidth="1"/>
    <col min="7990" max="7990" width="15.25" style="25" hidden="1" customWidth="1"/>
    <col min="7991" max="7991" width="4.125" style="25" hidden="1" customWidth="1"/>
    <col min="7992" max="8004" width="1.625" style="25" hidden="1" customWidth="1"/>
    <col min="8005" max="8005" width="2" style="25" hidden="1" customWidth="1"/>
    <col min="8006" max="8007" width="2.125" style="25" hidden="1" customWidth="1"/>
    <col min="8008" max="8008" width="15.25" style="25" hidden="1" customWidth="1"/>
    <col min="8009" max="8009" width="4.125" style="25" hidden="1" customWidth="1"/>
    <col min="8010" max="8192" width="9" style="25" hidden="1"/>
    <col min="8193" max="8193" width="2.125" style="25" hidden="1" customWidth="1"/>
    <col min="8194" max="8206" width="1.625" style="25" hidden="1" customWidth="1"/>
    <col min="8207" max="8207" width="2.375" style="25" hidden="1" customWidth="1"/>
    <col min="8208" max="8209" width="2.125" style="25" hidden="1" customWidth="1"/>
    <col min="8210" max="8210" width="15.25" style="25" hidden="1" customWidth="1"/>
    <col min="8211" max="8211" width="4.125" style="25" hidden="1" customWidth="1"/>
    <col min="8212" max="8224" width="1.625" style="25" hidden="1" customWidth="1"/>
    <col min="8225" max="8225" width="2.25" style="25" hidden="1" customWidth="1"/>
    <col min="8226" max="8227" width="2.125" style="25" hidden="1" customWidth="1"/>
    <col min="8228" max="8228" width="15.25" style="25" hidden="1" customWidth="1"/>
    <col min="8229" max="8229" width="4.125" style="25" hidden="1" customWidth="1"/>
    <col min="8230" max="8240" width="1.625" style="25" hidden="1" customWidth="1"/>
    <col min="8241" max="8241" width="1.5" style="25" hidden="1" customWidth="1"/>
    <col min="8242" max="8242" width="1.625" style="25" hidden="1" customWidth="1"/>
    <col min="8243" max="8243" width="2.75" style="25" hidden="1" customWidth="1"/>
    <col min="8244" max="8245" width="2.125" style="25" hidden="1" customWidth="1"/>
    <col min="8246" max="8246" width="15.25" style="25" hidden="1" customWidth="1"/>
    <col min="8247" max="8247" width="4.125" style="25" hidden="1" customWidth="1"/>
    <col min="8248" max="8260" width="1.625" style="25" hidden="1" customWidth="1"/>
    <col min="8261" max="8261" width="2" style="25" hidden="1" customWidth="1"/>
    <col min="8262" max="8263" width="2.125" style="25" hidden="1" customWidth="1"/>
    <col min="8264" max="8264" width="15.25" style="25" hidden="1" customWidth="1"/>
    <col min="8265" max="8265" width="4.125" style="25" hidden="1" customWidth="1"/>
    <col min="8266" max="8448" width="9" style="25" hidden="1"/>
    <col min="8449" max="8449" width="2.125" style="25" hidden="1" customWidth="1"/>
    <col min="8450" max="8462" width="1.625" style="25" hidden="1" customWidth="1"/>
    <col min="8463" max="8463" width="2.375" style="25" hidden="1" customWidth="1"/>
    <col min="8464" max="8465" width="2.125" style="25" hidden="1" customWidth="1"/>
    <col min="8466" max="8466" width="15.25" style="25" hidden="1" customWidth="1"/>
    <col min="8467" max="8467" width="4.125" style="25" hidden="1" customWidth="1"/>
    <col min="8468" max="8480" width="1.625" style="25" hidden="1" customWidth="1"/>
    <col min="8481" max="8481" width="2.25" style="25" hidden="1" customWidth="1"/>
    <col min="8482" max="8483" width="2.125" style="25" hidden="1" customWidth="1"/>
    <col min="8484" max="8484" width="15.25" style="25" hidden="1" customWidth="1"/>
    <col min="8485" max="8485" width="4.125" style="25" hidden="1" customWidth="1"/>
    <col min="8486" max="8496" width="1.625" style="25" hidden="1" customWidth="1"/>
    <col min="8497" max="8497" width="1.5" style="25" hidden="1" customWidth="1"/>
    <col min="8498" max="8498" width="1.625" style="25" hidden="1" customWidth="1"/>
    <col min="8499" max="8499" width="2.75" style="25" hidden="1" customWidth="1"/>
    <col min="8500" max="8501" width="2.125" style="25" hidden="1" customWidth="1"/>
    <col min="8502" max="8502" width="15.25" style="25" hidden="1" customWidth="1"/>
    <col min="8503" max="8503" width="4.125" style="25" hidden="1" customWidth="1"/>
    <col min="8504" max="8516" width="1.625" style="25" hidden="1" customWidth="1"/>
    <col min="8517" max="8517" width="2" style="25" hidden="1" customWidth="1"/>
    <col min="8518" max="8519" width="2.125" style="25" hidden="1" customWidth="1"/>
    <col min="8520" max="8520" width="15.25" style="25" hidden="1" customWidth="1"/>
    <col min="8521" max="8521" width="4.125" style="25" hidden="1" customWidth="1"/>
    <col min="8522" max="8704" width="9" style="25" hidden="1"/>
    <col min="8705" max="8705" width="2.125" style="25" hidden="1" customWidth="1"/>
    <col min="8706" max="8718" width="1.625" style="25" hidden="1" customWidth="1"/>
    <col min="8719" max="8719" width="2.375" style="25" hidden="1" customWidth="1"/>
    <col min="8720" max="8721" width="2.125" style="25" hidden="1" customWidth="1"/>
    <col min="8722" max="8722" width="15.25" style="25" hidden="1" customWidth="1"/>
    <col min="8723" max="8723" width="4.125" style="25" hidden="1" customWidth="1"/>
    <col min="8724" max="8736" width="1.625" style="25" hidden="1" customWidth="1"/>
    <col min="8737" max="8737" width="2.25" style="25" hidden="1" customWidth="1"/>
    <col min="8738" max="8739" width="2.125" style="25" hidden="1" customWidth="1"/>
    <col min="8740" max="8740" width="15.25" style="25" hidden="1" customWidth="1"/>
    <col min="8741" max="8741" width="4.125" style="25" hidden="1" customWidth="1"/>
    <col min="8742" max="8752" width="1.625" style="25" hidden="1" customWidth="1"/>
    <col min="8753" max="8753" width="1.5" style="25" hidden="1" customWidth="1"/>
    <col min="8754" max="8754" width="1.625" style="25" hidden="1" customWidth="1"/>
    <col min="8755" max="8755" width="2.75" style="25" hidden="1" customWidth="1"/>
    <col min="8756" max="8757" width="2.125" style="25" hidden="1" customWidth="1"/>
    <col min="8758" max="8758" width="15.25" style="25" hidden="1" customWidth="1"/>
    <col min="8759" max="8759" width="4.125" style="25" hidden="1" customWidth="1"/>
    <col min="8760" max="8772" width="1.625" style="25" hidden="1" customWidth="1"/>
    <col min="8773" max="8773" width="2" style="25" hidden="1" customWidth="1"/>
    <col min="8774" max="8775" width="2.125" style="25" hidden="1" customWidth="1"/>
    <col min="8776" max="8776" width="15.25" style="25" hidden="1" customWidth="1"/>
    <col min="8777" max="8777" width="4.125" style="25" hidden="1" customWidth="1"/>
    <col min="8778" max="8960" width="9" style="25" hidden="1"/>
    <col min="8961" max="8961" width="2.125" style="25" hidden="1" customWidth="1"/>
    <col min="8962" max="8974" width="1.625" style="25" hidden="1" customWidth="1"/>
    <col min="8975" max="8975" width="2.375" style="25" hidden="1" customWidth="1"/>
    <col min="8976" max="8977" width="2.125" style="25" hidden="1" customWidth="1"/>
    <col min="8978" max="8978" width="15.25" style="25" hidden="1" customWidth="1"/>
    <col min="8979" max="8979" width="4.125" style="25" hidden="1" customWidth="1"/>
    <col min="8980" max="8992" width="1.625" style="25" hidden="1" customWidth="1"/>
    <col min="8993" max="8993" width="2.25" style="25" hidden="1" customWidth="1"/>
    <col min="8994" max="8995" width="2.125" style="25" hidden="1" customWidth="1"/>
    <col min="8996" max="8996" width="15.25" style="25" hidden="1" customWidth="1"/>
    <col min="8997" max="8997" width="4.125" style="25" hidden="1" customWidth="1"/>
    <col min="8998" max="9008" width="1.625" style="25" hidden="1" customWidth="1"/>
    <col min="9009" max="9009" width="1.5" style="25" hidden="1" customWidth="1"/>
    <col min="9010" max="9010" width="1.625" style="25" hidden="1" customWidth="1"/>
    <col min="9011" max="9011" width="2.75" style="25" hidden="1" customWidth="1"/>
    <col min="9012" max="9013" width="2.125" style="25" hidden="1" customWidth="1"/>
    <col min="9014" max="9014" width="15.25" style="25" hidden="1" customWidth="1"/>
    <col min="9015" max="9015" width="4.125" style="25" hidden="1" customWidth="1"/>
    <col min="9016" max="9028" width="1.625" style="25" hidden="1" customWidth="1"/>
    <col min="9029" max="9029" width="2" style="25" hidden="1" customWidth="1"/>
    <col min="9030" max="9031" width="2.125" style="25" hidden="1" customWidth="1"/>
    <col min="9032" max="9032" width="15.25" style="25" hidden="1" customWidth="1"/>
    <col min="9033" max="9033" width="4.125" style="25" hidden="1" customWidth="1"/>
    <col min="9034" max="9216" width="9" style="25" hidden="1"/>
    <col min="9217" max="9217" width="2.125" style="25" hidden="1" customWidth="1"/>
    <col min="9218" max="9230" width="1.625" style="25" hidden="1" customWidth="1"/>
    <col min="9231" max="9231" width="2.375" style="25" hidden="1" customWidth="1"/>
    <col min="9232" max="9233" width="2.125" style="25" hidden="1" customWidth="1"/>
    <col min="9234" max="9234" width="15.25" style="25" hidden="1" customWidth="1"/>
    <col min="9235" max="9235" width="4.125" style="25" hidden="1" customWidth="1"/>
    <col min="9236" max="9248" width="1.625" style="25" hidden="1" customWidth="1"/>
    <col min="9249" max="9249" width="2.25" style="25" hidden="1" customWidth="1"/>
    <col min="9250" max="9251" width="2.125" style="25" hidden="1" customWidth="1"/>
    <col min="9252" max="9252" width="15.25" style="25" hidden="1" customWidth="1"/>
    <col min="9253" max="9253" width="4.125" style="25" hidden="1" customWidth="1"/>
    <col min="9254" max="9264" width="1.625" style="25" hidden="1" customWidth="1"/>
    <col min="9265" max="9265" width="1.5" style="25" hidden="1" customWidth="1"/>
    <col min="9266" max="9266" width="1.625" style="25" hidden="1" customWidth="1"/>
    <col min="9267" max="9267" width="2.75" style="25" hidden="1" customWidth="1"/>
    <col min="9268" max="9269" width="2.125" style="25" hidden="1" customWidth="1"/>
    <col min="9270" max="9270" width="15.25" style="25" hidden="1" customWidth="1"/>
    <col min="9271" max="9271" width="4.125" style="25" hidden="1" customWidth="1"/>
    <col min="9272" max="9284" width="1.625" style="25" hidden="1" customWidth="1"/>
    <col min="9285" max="9285" width="2" style="25" hidden="1" customWidth="1"/>
    <col min="9286" max="9287" width="2.125" style="25" hidden="1" customWidth="1"/>
    <col min="9288" max="9288" width="15.25" style="25" hidden="1" customWidth="1"/>
    <col min="9289" max="9289" width="4.125" style="25" hidden="1" customWidth="1"/>
    <col min="9290" max="9472" width="9" style="25" hidden="1"/>
    <col min="9473" max="9473" width="2.125" style="25" hidden="1" customWidth="1"/>
    <col min="9474" max="9486" width="1.625" style="25" hidden="1" customWidth="1"/>
    <col min="9487" max="9487" width="2.375" style="25" hidden="1" customWidth="1"/>
    <col min="9488" max="9489" width="2.125" style="25" hidden="1" customWidth="1"/>
    <col min="9490" max="9490" width="15.25" style="25" hidden="1" customWidth="1"/>
    <col min="9491" max="9491" width="4.125" style="25" hidden="1" customWidth="1"/>
    <col min="9492" max="9504" width="1.625" style="25" hidden="1" customWidth="1"/>
    <col min="9505" max="9505" width="2.25" style="25" hidden="1" customWidth="1"/>
    <col min="9506" max="9507" width="2.125" style="25" hidden="1" customWidth="1"/>
    <col min="9508" max="9508" width="15.25" style="25" hidden="1" customWidth="1"/>
    <col min="9509" max="9509" width="4.125" style="25" hidden="1" customWidth="1"/>
    <col min="9510" max="9520" width="1.625" style="25" hidden="1" customWidth="1"/>
    <col min="9521" max="9521" width="1.5" style="25" hidden="1" customWidth="1"/>
    <col min="9522" max="9522" width="1.625" style="25" hidden="1" customWidth="1"/>
    <col min="9523" max="9523" width="2.75" style="25" hidden="1" customWidth="1"/>
    <col min="9524" max="9525" width="2.125" style="25" hidden="1" customWidth="1"/>
    <col min="9526" max="9526" width="15.25" style="25" hidden="1" customWidth="1"/>
    <col min="9527" max="9527" width="4.125" style="25" hidden="1" customWidth="1"/>
    <col min="9528" max="9540" width="1.625" style="25" hidden="1" customWidth="1"/>
    <col min="9541" max="9541" width="2" style="25" hidden="1" customWidth="1"/>
    <col min="9542" max="9543" width="2.125" style="25" hidden="1" customWidth="1"/>
    <col min="9544" max="9544" width="15.25" style="25" hidden="1" customWidth="1"/>
    <col min="9545" max="9545" width="4.125" style="25" hidden="1" customWidth="1"/>
    <col min="9546" max="9728" width="9" style="25" hidden="1"/>
    <col min="9729" max="9729" width="2.125" style="25" hidden="1" customWidth="1"/>
    <col min="9730" max="9742" width="1.625" style="25" hidden="1" customWidth="1"/>
    <col min="9743" max="9743" width="2.375" style="25" hidden="1" customWidth="1"/>
    <col min="9744" max="9745" width="2.125" style="25" hidden="1" customWidth="1"/>
    <col min="9746" max="9746" width="15.25" style="25" hidden="1" customWidth="1"/>
    <col min="9747" max="9747" width="4.125" style="25" hidden="1" customWidth="1"/>
    <col min="9748" max="9760" width="1.625" style="25" hidden="1" customWidth="1"/>
    <col min="9761" max="9761" width="2.25" style="25" hidden="1" customWidth="1"/>
    <col min="9762" max="9763" width="2.125" style="25" hidden="1" customWidth="1"/>
    <col min="9764" max="9764" width="15.25" style="25" hidden="1" customWidth="1"/>
    <col min="9765" max="9765" width="4.125" style="25" hidden="1" customWidth="1"/>
    <col min="9766" max="9776" width="1.625" style="25" hidden="1" customWidth="1"/>
    <col min="9777" max="9777" width="1.5" style="25" hidden="1" customWidth="1"/>
    <col min="9778" max="9778" width="1.625" style="25" hidden="1" customWidth="1"/>
    <col min="9779" max="9779" width="2.75" style="25" hidden="1" customWidth="1"/>
    <col min="9780" max="9781" width="2.125" style="25" hidden="1" customWidth="1"/>
    <col min="9782" max="9782" width="15.25" style="25" hidden="1" customWidth="1"/>
    <col min="9783" max="9783" width="4.125" style="25" hidden="1" customWidth="1"/>
    <col min="9784" max="9796" width="1.625" style="25" hidden="1" customWidth="1"/>
    <col min="9797" max="9797" width="2" style="25" hidden="1" customWidth="1"/>
    <col min="9798" max="9799" width="2.125" style="25" hidden="1" customWidth="1"/>
    <col min="9800" max="9800" width="15.25" style="25" hidden="1" customWidth="1"/>
    <col min="9801" max="9801" width="4.125" style="25" hidden="1" customWidth="1"/>
    <col min="9802" max="9984" width="9" style="25" hidden="1"/>
    <col min="9985" max="9985" width="2.125" style="25" hidden="1" customWidth="1"/>
    <col min="9986" max="9998" width="1.625" style="25" hidden="1" customWidth="1"/>
    <col min="9999" max="9999" width="2.375" style="25" hidden="1" customWidth="1"/>
    <col min="10000" max="10001" width="2.125" style="25" hidden="1" customWidth="1"/>
    <col min="10002" max="10002" width="15.25" style="25" hidden="1" customWidth="1"/>
    <col min="10003" max="10003" width="4.125" style="25" hidden="1" customWidth="1"/>
    <col min="10004" max="10016" width="1.625" style="25" hidden="1" customWidth="1"/>
    <col min="10017" max="10017" width="2.25" style="25" hidden="1" customWidth="1"/>
    <col min="10018" max="10019" width="2.125" style="25" hidden="1" customWidth="1"/>
    <col min="10020" max="10020" width="15.25" style="25" hidden="1" customWidth="1"/>
    <col min="10021" max="10021" width="4.125" style="25" hidden="1" customWidth="1"/>
    <col min="10022" max="10032" width="1.625" style="25" hidden="1" customWidth="1"/>
    <col min="10033" max="10033" width="1.5" style="25" hidden="1" customWidth="1"/>
    <col min="10034" max="10034" width="1.625" style="25" hidden="1" customWidth="1"/>
    <col min="10035" max="10035" width="2.75" style="25" hidden="1" customWidth="1"/>
    <col min="10036" max="10037" width="2.125" style="25" hidden="1" customWidth="1"/>
    <col min="10038" max="10038" width="15.25" style="25" hidden="1" customWidth="1"/>
    <col min="10039" max="10039" width="4.125" style="25" hidden="1" customWidth="1"/>
    <col min="10040" max="10052" width="1.625" style="25" hidden="1" customWidth="1"/>
    <col min="10053" max="10053" width="2" style="25" hidden="1" customWidth="1"/>
    <col min="10054" max="10055" width="2.125" style="25" hidden="1" customWidth="1"/>
    <col min="10056" max="10056" width="15.25" style="25" hidden="1" customWidth="1"/>
    <col min="10057" max="10057" width="4.125" style="25" hidden="1" customWidth="1"/>
    <col min="10058" max="10240" width="9" style="25" hidden="1"/>
    <col min="10241" max="10241" width="2.125" style="25" hidden="1" customWidth="1"/>
    <col min="10242" max="10254" width="1.625" style="25" hidden="1" customWidth="1"/>
    <col min="10255" max="10255" width="2.375" style="25" hidden="1" customWidth="1"/>
    <col min="10256" max="10257" width="2.125" style="25" hidden="1" customWidth="1"/>
    <col min="10258" max="10258" width="15.25" style="25" hidden="1" customWidth="1"/>
    <col min="10259" max="10259" width="4.125" style="25" hidden="1" customWidth="1"/>
    <col min="10260" max="10272" width="1.625" style="25" hidden="1" customWidth="1"/>
    <col min="10273" max="10273" width="2.25" style="25" hidden="1" customWidth="1"/>
    <col min="10274" max="10275" width="2.125" style="25" hidden="1" customWidth="1"/>
    <col min="10276" max="10276" width="15.25" style="25" hidden="1" customWidth="1"/>
    <col min="10277" max="10277" width="4.125" style="25" hidden="1" customWidth="1"/>
    <col min="10278" max="10288" width="1.625" style="25" hidden="1" customWidth="1"/>
    <col min="10289" max="10289" width="1.5" style="25" hidden="1" customWidth="1"/>
    <col min="10290" max="10290" width="1.625" style="25" hidden="1" customWidth="1"/>
    <col min="10291" max="10291" width="2.75" style="25" hidden="1" customWidth="1"/>
    <col min="10292" max="10293" width="2.125" style="25" hidden="1" customWidth="1"/>
    <col min="10294" max="10294" width="15.25" style="25" hidden="1" customWidth="1"/>
    <col min="10295" max="10295" width="4.125" style="25" hidden="1" customWidth="1"/>
    <col min="10296" max="10308" width="1.625" style="25" hidden="1" customWidth="1"/>
    <col min="10309" max="10309" width="2" style="25" hidden="1" customWidth="1"/>
    <col min="10310" max="10311" width="2.125" style="25" hidden="1" customWidth="1"/>
    <col min="10312" max="10312" width="15.25" style="25" hidden="1" customWidth="1"/>
    <col min="10313" max="10313" width="4.125" style="25" hidden="1" customWidth="1"/>
    <col min="10314" max="10496" width="9" style="25" hidden="1"/>
    <col min="10497" max="10497" width="2.125" style="25" hidden="1" customWidth="1"/>
    <col min="10498" max="10510" width="1.625" style="25" hidden="1" customWidth="1"/>
    <col min="10511" max="10511" width="2.375" style="25" hidden="1" customWidth="1"/>
    <col min="10512" max="10513" width="2.125" style="25" hidden="1" customWidth="1"/>
    <col min="10514" max="10514" width="15.25" style="25" hidden="1" customWidth="1"/>
    <col min="10515" max="10515" width="4.125" style="25" hidden="1" customWidth="1"/>
    <col min="10516" max="10528" width="1.625" style="25" hidden="1" customWidth="1"/>
    <col min="10529" max="10529" width="2.25" style="25" hidden="1" customWidth="1"/>
    <col min="10530" max="10531" width="2.125" style="25" hidden="1" customWidth="1"/>
    <col min="10532" max="10532" width="15.25" style="25" hidden="1" customWidth="1"/>
    <col min="10533" max="10533" width="4.125" style="25" hidden="1" customWidth="1"/>
    <col min="10534" max="10544" width="1.625" style="25" hidden="1" customWidth="1"/>
    <col min="10545" max="10545" width="1.5" style="25" hidden="1" customWidth="1"/>
    <col min="10546" max="10546" width="1.625" style="25" hidden="1" customWidth="1"/>
    <col min="10547" max="10547" width="2.75" style="25" hidden="1" customWidth="1"/>
    <col min="10548" max="10549" width="2.125" style="25" hidden="1" customWidth="1"/>
    <col min="10550" max="10550" width="15.25" style="25" hidden="1" customWidth="1"/>
    <col min="10551" max="10551" width="4.125" style="25" hidden="1" customWidth="1"/>
    <col min="10552" max="10564" width="1.625" style="25" hidden="1" customWidth="1"/>
    <col min="10565" max="10565" width="2" style="25" hidden="1" customWidth="1"/>
    <col min="10566" max="10567" width="2.125" style="25" hidden="1" customWidth="1"/>
    <col min="10568" max="10568" width="15.25" style="25" hidden="1" customWidth="1"/>
    <col min="10569" max="10569" width="4.125" style="25" hidden="1" customWidth="1"/>
    <col min="10570" max="10752" width="9" style="25" hidden="1"/>
    <col min="10753" max="10753" width="2.125" style="25" hidden="1" customWidth="1"/>
    <col min="10754" max="10766" width="1.625" style="25" hidden="1" customWidth="1"/>
    <col min="10767" max="10767" width="2.375" style="25" hidden="1" customWidth="1"/>
    <col min="10768" max="10769" width="2.125" style="25" hidden="1" customWidth="1"/>
    <col min="10770" max="10770" width="15.25" style="25" hidden="1" customWidth="1"/>
    <col min="10771" max="10771" width="4.125" style="25" hidden="1" customWidth="1"/>
    <col min="10772" max="10784" width="1.625" style="25" hidden="1" customWidth="1"/>
    <col min="10785" max="10785" width="2.25" style="25" hidden="1" customWidth="1"/>
    <col min="10786" max="10787" width="2.125" style="25" hidden="1" customWidth="1"/>
    <col min="10788" max="10788" width="15.25" style="25" hidden="1" customWidth="1"/>
    <col min="10789" max="10789" width="4.125" style="25" hidden="1" customWidth="1"/>
    <col min="10790" max="10800" width="1.625" style="25" hidden="1" customWidth="1"/>
    <col min="10801" max="10801" width="1.5" style="25" hidden="1" customWidth="1"/>
    <col min="10802" max="10802" width="1.625" style="25" hidden="1" customWidth="1"/>
    <col min="10803" max="10803" width="2.75" style="25" hidden="1" customWidth="1"/>
    <col min="10804" max="10805" width="2.125" style="25" hidden="1" customWidth="1"/>
    <col min="10806" max="10806" width="15.25" style="25" hidden="1" customWidth="1"/>
    <col min="10807" max="10807" width="4.125" style="25" hidden="1" customWidth="1"/>
    <col min="10808" max="10820" width="1.625" style="25" hidden="1" customWidth="1"/>
    <col min="10821" max="10821" width="2" style="25" hidden="1" customWidth="1"/>
    <col min="10822" max="10823" width="2.125" style="25" hidden="1" customWidth="1"/>
    <col min="10824" max="10824" width="15.25" style="25" hidden="1" customWidth="1"/>
    <col min="10825" max="10825" width="4.125" style="25" hidden="1" customWidth="1"/>
    <col min="10826" max="11008" width="9" style="25" hidden="1"/>
    <col min="11009" max="11009" width="2.125" style="25" hidden="1" customWidth="1"/>
    <col min="11010" max="11022" width="1.625" style="25" hidden="1" customWidth="1"/>
    <col min="11023" max="11023" width="2.375" style="25" hidden="1" customWidth="1"/>
    <col min="11024" max="11025" width="2.125" style="25" hidden="1" customWidth="1"/>
    <col min="11026" max="11026" width="15.25" style="25" hidden="1" customWidth="1"/>
    <col min="11027" max="11027" width="4.125" style="25" hidden="1" customWidth="1"/>
    <col min="11028" max="11040" width="1.625" style="25" hidden="1" customWidth="1"/>
    <col min="11041" max="11041" width="2.25" style="25" hidden="1" customWidth="1"/>
    <col min="11042" max="11043" width="2.125" style="25" hidden="1" customWidth="1"/>
    <col min="11044" max="11044" width="15.25" style="25" hidden="1" customWidth="1"/>
    <col min="11045" max="11045" width="4.125" style="25" hidden="1" customWidth="1"/>
    <col min="11046" max="11056" width="1.625" style="25" hidden="1" customWidth="1"/>
    <col min="11057" max="11057" width="1.5" style="25" hidden="1" customWidth="1"/>
    <col min="11058" max="11058" width="1.625" style="25" hidden="1" customWidth="1"/>
    <col min="11059" max="11059" width="2.75" style="25" hidden="1" customWidth="1"/>
    <col min="11060" max="11061" width="2.125" style="25" hidden="1" customWidth="1"/>
    <col min="11062" max="11062" width="15.25" style="25" hidden="1" customWidth="1"/>
    <col min="11063" max="11063" width="4.125" style="25" hidden="1" customWidth="1"/>
    <col min="11064" max="11076" width="1.625" style="25" hidden="1" customWidth="1"/>
    <col min="11077" max="11077" width="2" style="25" hidden="1" customWidth="1"/>
    <col min="11078" max="11079" width="2.125" style="25" hidden="1" customWidth="1"/>
    <col min="11080" max="11080" width="15.25" style="25" hidden="1" customWidth="1"/>
    <col min="11081" max="11081" width="4.125" style="25" hidden="1" customWidth="1"/>
    <col min="11082" max="11264" width="9" style="25" hidden="1"/>
    <col min="11265" max="11265" width="2.125" style="25" hidden="1" customWidth="1"/>
    <col min="11266" max="11278" width="1.625" style="25" hidden="1" customWidth="1"/>
    <col min="11279" max="11279" width="2.375" style="25" hidden="1" customWidth="1"/>
    <col min="11280" max="11281" width="2.125" style="25" hidden="1" customWidth="1"/>
    <col min="11282" max="11282" width="15.25" style="25" hidden="1" customWidth="1"/>
    <col min="11283" max="11283" width="4.125" style="25" hidden="1" customWidth="1"/>
    <col min="11284" max="11296" width="1.625" style="25" hidden="1" customWidth="1"/>
    <col min="11297" max="11297" width="2.25" style="25" hidden="1" customWidth="1"/>
    <col min="11298" max="11299" width="2.125" style="25" hidden="1" customWidth="1"/>
    <col min="11300" max="11300" width="15.25" style="25" hidden="1" customWidth="1"/>
    <col min="11301" max="11301" width="4.125" style="25" hidden="1" customWidth="1"/>
    <col min="11302" max="11312" width="1.625" style="25" hidden="1" customWidth="1"/>
    <col min="11313" max="11313" width="1.5" style="25" hidden="1" customWidth="1"/>
    <col min="11314" max="11314" width="1.625" style="25" hidden="1" customWidth="1"/>
    <col min="11315" max="11315" width="2.75" style="25" hidden="1" customWidth="1"/>
    <col min="11316" max="11317" width="2.125" style="25" hidden="1" customWidth="1"/>
    <col min="11318" max="11318" width="15.25" style="25" hidden="1" customWidth="1"/>
    <col min="11319" max="11319" width="4.125" style="25" hidden="1" customWidth="1"/>
    <col min="11320" max="11332" width="1.625" style="25" hidden="1" customWidth="1"/>
    <col min="11333" max="11333" width="2" style="25" hidden="1" customWidth="1"/>
    <col min="11334" max="11335" width="2.125" style="25" hidden="1" customWidth="1"/>
    <col min="11336" max="11336" width="15.25" style="25" hidden="1" customWidth="1"/>
    <col min="11337" max="11337" width="4.125" style="25" hidden="1" customWidth="1"/>
    <col min="11338" max="11520" width="9" style="25" hidden="1"/>
    <col min="11521" max="11521" width="2.125" style="25" hidden="1" customWidth="1"/>
    <col min="11522" max="11534" width="1.625" style="25" hidden="1" customWidth="1"/>
    <col min="11535" max="11535" width="2.375" style="25" hidden="1" customWidth="1"/>
    <col min="11536" max="11537" width="2.125" style="25" hidden="1" customWidth="1"/>
    <col min="11538" max="11538" width="15.25" style="25" hidden="1" customWidth="1"/>
    <col min="11539" max="11539" width="4.125" style="25" hidden="1" customWidth="1"/>
    <col min="11540" max="11552" width="1.625" style="25" hidden="1" customWidth="1"/>
    <col min="11553" max="11553" width="2.25" style="25" hidden="1" customWidth="1"/>
    <col min="11554" max="11555" width="2.125" style="25" hidden="1" customWidth="1"/>
    <col min="11556" max="11556" width="15.25" style="25" hidden="1" customWidth="1"/>
    <col min="11557" max="11557" width="4.125" style="25" hidden="1" customWidth="1"/>
    <col min="11558" max="11568" width="1.625" style="25" hidden="1" customWidth="1"/>
    <col min="11569" max="11569" width="1.5" style="25" hidden="1" customWidth="1"/>
    <col min="11570" max="11570" width="1.625" style="25" hidden="1" customWidth="1"/>
    <col min="11571" max="11571" width="2.75" style="25" hidden="1" customWidth="1"/>
    <col min="11572" max="11573" width="2.125" style="25" hidden="1" customWidth="1"/>
    <col min="11574" max="11574" width="15.25" style="25" hidden="1" customWidth="1"/>
    <col min="11575" max="11575" width="4.125" style="25" hidden="1" customWidth="1"/>
    <col min="11576" max="11588" width="1.625" style="25" hidden="1" customWidth="1"/>
    <col min="11589" max="11589" width="2" style="25" hidden="1" customWidth="1"/>
    <col min="11590" max="11591" width="2.125" style="25" hidden="1" customWidth="1"/>
    <col min="11592" max="11592" width="15.25" style="25" hidden="1" customWidth="1"/>
    <col min="11593" max="11593" width="4.125" style="25" hidden="1" customWidth="1"/>
    <col min="11594" max="11776" width="9" style="25" hidden="1"/>
    <col min="11777" max="11777" width="2.125" style="25" hidden="1" customWidth="1"/>
    <col min="11778" max="11790" width="1.625" style="25" hidden="1" customWidth="1"/>
    <col min="11791" max="11791" width="2.375" style="25" hidden="1" customWidth="1"/>
    <col min="11792" max="11793" width="2.125" style="25" hidden="1" customWidth="1"/>
    <col min="11794" max="11794" width="15.25" style="25" hidden="1" customWidth="1"/>
    <col min="11795" max="11795" width="4.125" style="25" hidden="1" customWidth="1"/>
    <col min="11796" max="11808" width="1.625" style="25" hidden="1" customWidth="1"/>
    <col min="11809" max="11809" width="2.25" style="25" hidden="1" customWidth="1"/>
    <col min="11810" max="11811" width="2.125" style="25" hidden="1" customWidth="1"/>
    <col min="11812" max="11812" width="15.25" style="25" hidden="1" customWidth="1"/>
    <col min="11813" max="11813" width="4.125" style="25" hidden="1" customWidth="1"/>
    <col min="11814" max="11824" width="1.625" style="25" hidden="1" customWidth="1"/>
    <col min="11825" max="11825" width="1.5" style="25" hidden="1" customWidth="1"/>
    <col min="11826" max="11826" width="1.625" style="25" hidden="1" customWidth="1"/>
    <col min="11827" max="11827" width="2.75" style="25" hidden="1" customWidth="1"/>
    <col min="11828" max="11829" width="2.125" style="25" hidden="1" customWidth="1"/>
    <col min="11830" max="11830" width="15.25" style="25" hidden="1" customWidth="1"/>
    <col min="11831" max="11831" width="4.125" style="25" hidden="1" customWidth="1"/>
    <col min="11832" max="11844" width="1.625" style="25" hidden="1" customWidth="1"/>
    <col min="11845" max="11845" width="2" style="25" hidden="1" customWidth="1"/>
    <col min="11846" max="11847" width="2.125" style="25" hidden="1" customWidth="1"/>
    <col min="11848" max="11848" width="15.25" style="25" hidden="1" customWidth="1"/>
    <col min="11849" max="11849" width="4.125" style="25" hidden="1" customWidth="1"/>
    <col min="11850" max="12032" width="9" style="25" hidden="1"/>
    <col min="12033" max="12033" width="2.125" style="25" hidden="1" customWidth="1"/>
    <col min="12034" max="12046" width="1.625" style="25" hidden="1" customWidth="1"/>
    <col min="12047" max="12047" width="2.375" style="25" hidden="1" customWidth="1"/>
    <col min="12048" max="12049" width="2.125" style="25" hidden="1" customWidth="1"/>
    <col min="12050" max="12050" width="15.25" style="25" hidden="1" customWidth="1"/>
    <col min="12051" max="12051" width="4.125" style="25" hidden="1" customWidth="1"/>
    <col min="12052" max="12064" width="1.625" style="25" hidden="1" customWidth="1"/>
    <col min="12065" max="12065" width="2.25" style="25" hidden="1" customWidth="1"/>
    <col min="12066" max="12067" width="2.125" style="25" hidden="1" customWidth="1"/>
    <col min="12068" max="12068" width="15.25" style="25" hidden="1" customWidth="1"/>
    <col min="12069" max="12069" width="4.125" style="25" hidden="1" customWidth="1"/>
    <col min="12070" max="12080" width="1.625" style="25" hidden="1" customWidth="1"/>
    <col min="12081" max="12081" width="1.5" style="25" hidden="1" customWidth="1"/>
    <col min="12082" max="12082" width="1.625" style="25" hidden="1" customWidth="1"/>
    <col min="12083" max="12083" width="2.75" style="25" hidden="1" customWidth="1"/>
    <col min="12084" max="12085" width="2.125" style="25" hidden="1" customWidth="1"/>
    <col min="12086" max="12086" width="15.25" style="25" hidden="1" customWidth="1"/>
    <col min="12087" max="12087" width="4.125" style="25" hidden="1" customWidth="1"/>
    <col min="12088" max="12100" width="1.625" style="25" hidden="1" customWidth="1"/>
    <col min="12101" max="12101" width="2" style="25" hidden="1" customWidth="1"/>
    <col min="12102" max="12103" width="2.125" style="25" hidden="1" customWidth="1"/>
    <col min="12104" max="12104" width="15.25" style="25" hidden="1" customWidth="1"/>
    <col min="12105" max="12105" width="4.125" style="25" hidden="1" customWidth="1"/>
    <col min="12106" max="12288" width="9" style="25" hidden="1"/>
    <col min="12289" max="12289" width="2.125" style="25" hidden="1" customWidth="1"/>
    <col min="12290" max="12302" width="1.625" style="25" hidden="1" customWidth="1"/>
    <col min="12303" max="12303" width="2.375" style="25" hidden="1" customWidth="1"/>
    <col min="12304" max="12305" width="2.125" style="25" hidden="1" customWidth="1"/>
    <col min="12306" max="12306" width="15.25" style="25" hidden="1" customWidth="1"/>
    <col min="12307" max="12307" width="4.125" style="25" hidden="1" customWidth="1"/>
    <col min="12308" max="12320" width="1.625" style="25" hidden="1" customWidth="1"/>
    <col min="12321" max="12321" width="2.25" style="25" hidden="1" customWidth="1"/>
    <col min="12322" max="12323" width="2.125" style="25" hidden="1" customWidth="1"/>
    <col min="12324" max="12324" width="15.25" style="25" hidden="1" customWidth="1"/>
    <col min="12325" max="12325" width="4.125" style="25" hidden="1" customWidth="1"/>
    <col min="12326" max="12336" width="1.625" style="25" hidden="1" customWidth="1"/>
    <col min="12337" max="12337" width="1.5" style="25" hidden="1" customWidth="1"/>
    <col min="12338" max="12338" width="1.625" style="25" hidden="1" customWidth="1"/>
    <col min="12339" max="12339" width="2.75" style="25" hidden="1" customWidth="1"/>
    <col min="12340" max="12341" width="2.125" style="25" hidden="1" customWidth="1"/>
    <col min="12342" max="12342" width="15.25" style="25" hidden="1" customWidth="1"/>
    <col min="12343" max="12343" width="4.125" style="25" hidden="1" customWidth="1"/>
    <col min="12344" max="12356" width="1.625" style="25" hidden="1" customWidth="1"/>
    <col min="12357" max="12357" width="2" style="25" hidden="1" customWidth="1"/>
    <col min="12358" max="12359" width="2.125" style="25" hidden="1" customWidth="1"/>
    <col min="12360" max="12360" width="15.25" style="25" hidden="1" customWidth="1"/>
    <col min="12361" max="12361" width="4.125" style="25" hidden="1" customWidth="1"/>
    <col min="12362" max="12544" width="9" style="25" hidden="1"/>
    <col min="12545" max="12545" width="2.125" style="25" hidden="1" customWidth="1"/>
    <col min="12546" max="12558" width="1.625" style="25" hidden="1" customWidth="1"/>
    <col min="12559" max="12559" width="2.375" style="25" hidden="1" customWidth="1"/>
    <col min="12560" max="12561" width="2.125" style="25" hidden="1" customWidth="1"/>
    <col min="12562" max="12562" width="15.25" style="25" hidden="1" customWidth="1"/>
    <col min="12563" max="12563" width="4.125" style="25" hidden="1" customWidth="1"/>
    <col min="12564" max="12576" width="1.625" style="25" hidden="1" customWidth="1"/>
    <col min="12577" max="12577" width="2.25" style="25" hidden="1" customWidth="1"/>
    <col min="12578" max="12579" width="2.125" style="25" hidden="1" customWidth="1"/>
    <col min="12580" max="12580" width="15.25" style="25" hidden="1" customWidth="1"/>
    <col min="12581" max="12581" width="4.125" style="25" hidden="1" customWidth="1"/>
    <col min="12582" max="12592" width="1.625" style="25" hidden="1" customWidth="1"/>
    <col min="12593" max="12593" width="1.5" style="25" hidden="1" customWidth="1"/>
    <col min="12594" max="12594" width="1.625" style="25" hidden="1" customWidth="1"/>
    <col min="12595" max="12595" width="2.75" style="25" hidden="1" customWidth="1"/>
    <col min="12596" max="12597" width="2.125" style="25" hidden="1" customWidth="1"/>
    <col min="12598" max="12598" width="15.25" style="25" hidden="1" customWidth="1"/>
    <col min="12599" max="12599" width="4.125" style="25" hidden="1" customWidth="1"/>
    <col min="12600" max="12612" width="1.625" style="25" hidden="1" customWidth="1"/>
    <col min="12613" max="12613" width="2" style="25" hidden="1" customWidth="1"/>
    <col min="12614" max="12615" width="2.125" style="25" hidden="1" customWidth="1"/>
    <col min="12616" max="12616" width="15.25" style="25" hidden="1" customWidth="1"/>
    <col min="12617" max="12617" width="4.125" style="25" hidden="1" customWidth="1"/>
    <col min="12618" max="12800" width="9" style="25" hidden="1"/>
    <col min="12801" max="12801" width="2.125" style="25" hidden="1" customWidth="1"/>
    <col min="12802" max="12814" width="1.625" style="25" hidden="1" customWidth="1"/>
    <col min="12815" max="12815" width="2.375" style="25" hidden="1" customWidth="1"/>
    <col min="12816" max="12817" width="2.125" style="25" hidden="1" customWidth="1"/>
    <col min="12818" max="12818" width="15.25" style="25" hidden="1" customWidth="1"/>
    <col min="12819" max="12819" width="4.125" style="25" hidden="1" customWidth="1"/>
    <col min="12820" max="12832" width="1.625" style="25" hidden="1" customWidth="1"/>
    <col min="12833" max="12833" width="2.25" style="25" hidden="1" customWidth="1"/>
    <col min="12834" max="12835" width="2.125" style="25" hidden="1" customWidth="1"/>
    <col min="12836" max="12836" width="15.25" style="25" hidden="1" customWidth="1"/>
    <col min="12837" max="12837" width="4.125" style="25" hidden="1" customWidth="1"/>
    <col min="12838" max="12848" width="1.625" style="25" hidden="1" customWidth="1"/>
    <col min="12849" max="12849" width="1.5" style="25" hidden="1" customWidth="1"/>
    <col min="12850" max="12850" width="1.625" style="25" hidden="1" customWidth="1"/>
    <col min="12851" max="12851" width="2.75" style="25" hidden="1" customWidth="1"/>
    <col min="12852" max="12853" width="2.125" style="25" hidden="1" customWidth="1"/>
    <col min="12854" max="12854" width="15.25" style="25" hidden="1" customWidth="1"/>
    <col min="12855" max="12855" width="4.125" style="25" hidden="1" customWidth="1"/>
    <col min="12856" max="12868" width="1.625" style="25" hidden="1" customWidth="1"/>
    <col min="12869" max="12869" width="2" style="25" hidden="1" customWidth="1"/>
    <col min="12870" max="12871" width="2.125" style="25" hidden="1" customWidth="1"/>
    <col min="12872" max="12872" width="15.25" style="25" hidden="1" customWidth="1"/>
    <col min="12873" max="12873" width="4.125" style="25" hidden="1" customWidth="1"/>
    <col min="12874" max="13056" width="9" style="25" hidden="1"/>
    <col min="13057" max="13057" width="2.125" style="25" hidden="1" customWidth="1"/>
    <col min="13058" max="13070" width="1.625" style="25" hidden="1" customWidth="1"/>
    <col min="13071" max="13071" width="2.375" style="25" hidden="1" customWidth="1"/>
    <col min="13072" max="13073" width="2.125" style="25" hidden="1" customWidth="1"/>
    <col min="13074" max="13074" width="15.25" style="25" hidden="1" customWidth="1"/>
    <col min="13075" max="13075" width="4.125" style="25" hidden="1" customWidth="1"/>
    <col min="13076" max="13088" width="1.625" style="25" hidden="1" customWidth="1"/>
    <col min="13089" max="13089" width="2.25" style="25" hidden="1" customWidth="1"/>
    <col min="13090" max="13091" width="2.125" style="25" hidden="1" customWidth="1"/>
    <col min="13092" max="13092" width="15.25" style="25" hidden="1" customWidth="1"/>
    <col min="13093" max="13093" width="4.125" style="25" hidden="1" customWidth="1"/>
    <col min="13094" max="13104" width="1.625" style="25" hidden="1" customWidth="1"/>
    <col min="13105" max="13105" width="1.5" style="25" hidden="1" customWidth="1"/>
    <col min="13106" max="13106" width="1.625" style="25" hidden="1" customWidth="1"/>
    <col min="13107" max="13107" width="2.75" style="25" hidden="1" customWidth="1"/>
    <col min="13108" max="13109" width="2.125" style="25" hidden="1" customWidth="1"/>
    <col min="13110" max="13110" width="15.25" style="25" hidden="1" customWidth="1"/>
    <col min="13111" max="13111" width="4.125" style="25" hidden="1" customWidth="1"/>
    <col min="13112" max="13124" width="1.625" style="25" hidden="1" customWidth="1"/>
    <col min="13125" max="13125" width="2" style="25" hidden="1" customWidth="1"/>
    <col min="13126" max="13127" width="2.125" style="25" hidden="1" customWidth="1"/>
    <col min="13128" max="13128" width="15.25" style="25" hidden="1" customWidth="1"/>
    <col min="13129" max="13129" width="4.125" style="25" hidden="1" customWidth="1"/>
    <col min="13130" max="13312" width="9" style="25" hidden="1"/>
    <col min="13313" max="13313" width="2.125" style="25" hidden="1" customWidth="1"/>
    <col min="13314" max="13326" width="1.625" style="25" hidden="1" customWidth="1"/>
    <col min="13327" max="13327" width="2.375" style="25" hidden="1" customWidth="1"/>
    <col min="13328" max="13329" width="2.125" style="25" hidden="1" customWidth="1"/>
    <col min="13330" max="13330" width="15.25" style="25" hidden="1" customWidth="1"/>
    <col min="13331" max="13331" width="4.125" style="25" hidden="1" customWidth="1"/>
    <col min="13332" max="13344" width="1.625" style="25" hidden="1" customWidth="1"/>
    <col min="13345" max="13345" width="2.25" style="25" hidden="1" customWidth="1"/>
    <col min="13346" max="13347" width="2.125" style="25" hidden="1" customWidth="1"/>
    <col min="13348" max="13348" width="15.25" style="25" hidden="1" customWidth="1"/>
    <col min="13349" max="13349" width="4.125" style="25" hidden="1" customWidth="1"/>
    <col min="13350" max="13360" width="1.625" style="25" hidden="1" customWidth="1"/>
    <col min="13361" max="13361" width="1.5" style="25" hidden="1" customWidth="1"/>
    <col min="13362" max="13362" width="1.625" style="25" hidden="1" customWidth="1"/>
    <col min="13363" max="13363" width="2.75" style="25" hidden="1" customWidth="1"/>
    <col min="13364" max="13365" width="2.125" style="25" hidden="1" customWidth="1"/>
    <col min="13366" max="13366" width="15.25" style="25" hidden="1" customWidth="1"/>
    <col min="13367" max="13367" width="4.125" style="25" hidden="1" customWidth="1"/>
    <col min="13368" max="13380" width="1.625" style="25" hidden="1" customWidth="1"/>
    <col min="13381" max="13381" width="2" style="25" hidden="1" customWidth="1"/>
    <col min="13382" max="13383" width="2.125" style="25" hidden="1" customWidth="1"/>
    <col min="13384" max="13384" width="15.25" style="25" hidden="1" customWidth="1"/>
    <col min="13385" max="13385" width="4.125" style="25" hidden="1" customWidth="1"/>
    <col min="13386" max="13568" width="9" style="25" hidden="1"/>
    <col min="13569" max="13569" width="2.125" style="25" hidden="1" customWidth="1"/>
    <col min="13570" max="13582" width="1.625" style="25" hidden="1" customWidth="1"/>
    <col min="13583" max="13583" width="2.375" style="25" hidden="1" customWidth="1"/>
    <col min="13584" max="13585" width="2.125" style="25" hidden="1" customWidth="1"/>
    <col min="13586" max="13586" width="15.25" style="25" hidden="1" customWidth="1"/>
    <col min="13587" max="13587" width="4.125" style="25" hidden="1" customWidth="1"/>
    <col min="13588" max="13600" width="1.625" style="25" hidden="1" customWidth="1"/>
    <col min="13601" max="13601" width="2.25" style="25" hidden="1" customWidth="1"/>
    <col min="13602" max="13603" width="2.125" style="25" hidden="1" customWidth="1"/>
    <col min="13604" max="13604" width="15.25" style="25" hidden="1" customWidth="1"/>
    <col min="13605" max="13605" width="4.125" style="25" hidden="1" customWidth="1"/>
    <col min="13606" max="13616" width="1.625" style="25" hidden="1" customWidth="1"/>
    <col min="13617" max="13617" width="1.5" style="25" hidden="1" customWidth="1"/>
    <col min="13618" max="13618" width="1.625" style="25" hidden="1" customWidth="1"/>
    <col min="13619" max="13619" width="2.75" style="25" hidden="1" customWidth="1"/>
    <col min="13620" max="13621" width="2.125" style="25" hidden="1" customWidth="1"/>
    <col min="13622" max="13622" width="15.25" style="25" hidden="1" customWidth="1"/>
    <col min="13623" max="13623" width="4.125" style="25" hidden="1" customWidth="1"/>
    <col min="13624" max="13636" width="1.625" style="25" hidden="1" customWidth="1"/>
    <col min="13637" max="13637" width="2" style="25" hidden="1" customWidth="1"/>
    <col min="13638" max="13639" width="2.125" style="25" hidden="1" customWidth="1"/>
    <col min="13640" max="13640" width="15.25" style="25" hidden="1" customWidth="1"/>
    <col min="13641" max="13641" width="4.125" style="25" hidden="1" customWidth="1"/>
    <col min="13642" max="13824" width="9" style="25" hidden="1"/>
    <col min="13825" max="13825" width="2.125" style="25" hidden="1" customWidth="1"/>
    <col min="13826" max="13838" width="1.625" style="25" hidden="1" customWidth="1"/>
    <col min="13839" max="13839" width="2.375" style="25" hidden="1" customWidth="1"/>
    <col min="13840" max="13841" width="2.125" style="25" hidden="1" customWidth="1"/>
    <col min="13842" max="13842" width="15.25" style="25" hidden="1" customWidth="1"/>
    <col min="13843" max="13843" width="4.125" style="25" hidden="1" customWidth="1"/>
    <col min="13844" max="13856" width="1.625" style="25" hidden="1" customWidth="1"/>
    <col min="13857" max="13857" width="2.25" style="25" hidden="1" customWidth="1"/>
    <col min="13858" max="13859" width="2.125" style="25" hidden="1" customWidth="1"/>
    <col min="13860" max="13860" width="15.25" style="25" hidden="1" customWidth="1"/>
    <col min="13861" max="13861" width="4.125" style="25" hidden="1" customWidth="1"/>
    <col min="13862" max="13872" width="1.625" style="25" hidden="1" customWidth="1"/>
    <col min="13873" max="13873" width="1.5" style="25" hidden="1" customWidth="1"/>
    <col min="13874" max="13874" width="1.625" style="25" hidden="1" customWidth="1"/>
    <col min="13875" max="13875" width="2.75" style="25" hidden="1" customWidth="1"/>
    <col min="13876" max="13877" width="2.125" style="25" hidden="1" customWidth="1"/>
    <col min="13878" max="13878" width="15.25" style="25" hidden="1" customWidth="1"/>
    <col min="13879" max="13879" width="4.125" style="25" hidden="1" customWidth="1"/>
    <col min="13880" max="13892" width="1.625" style="25" hidden="1" customWidth="1"/>
    <col min="13893" max="13893" width="2" style="25" hidden="1" customWidth="1"/>
    <col min="13894" max="13895" width="2.125" style="25" hidden="1" customWidth="1"/>
    <col min="13896" max="13896" width="15.25" style="25" hidden="1" customWidth="1"/>
    <col min="13897" max="13897" width="4.125" style="25" hidden="1" customWidth="1"/>
    <col min="13898" max="14080" width="9" style="25" hidden="1"/>
    <col min="14081" max="14081" width="2.125" style="25" hidden="1" customWidth="1"/>
    <col min="14082" max="14094" width="1.625" style="25" hidden="1" customWidth="1"/>
    <col min="14095" max="14095" width="2.375" style="25" hidden="1" customWidth="1"/>
    <col min="14096" max="14097" width="2.125" style="25" hidden="1" customWidth="1"/>
    <col min="14098" max="14098" width="15.25" style="25" hidden="1" customWidth="1"/>
    <col min="14099" max="14099" width="4.125" style="25" hidden="1" customWidth="1"/>
    <col min="14100" max="14112" width="1.625" style="25" hidden="1" customWidth="1"/>
    <col min="14113" max="14113" width="2.25" style="25" hidden="1" customWidth="1"/>
    <col min="14114" max="14115" width="2.125" style="25" hidden="1" customWidth="1"/>
    <col min="14116" max="14116" width="15.25" style="25" hidden="1" customWidth="1"/>
    <col min="14117" max="14117" width="4.125" style="25" hidden="1" customWidth="1"/>
    <col min="14118" max="14128" width="1.625" style="25" hidden="1" customWidth="1"/>
    <col min="14129" max="14129" width="1.5" style="25" hidden="1" customWidth="1"/>
    <col min="14130" max="14130" width="1.625" style="25" hidden="1" customWidth="1"/>
    <col min="14131" max="14131" width="2.75" style="25" hidden="1" customWidth="1"/>
    <col min="14132" max="14133" width="2.125" style="25" hidden="1" customWidth="1"/>
    <col min="14134" max="14134" width="15.25" style="25" hidden="1" customWidth="1"/>
    <col min="14135" max="14135" width="4.125" style="25" hidden="1" customWidth="1"/>
    <col min="14136" max="14148" width="1.625" style="25" hidden="1" customWidth="1"/>
    <col min="14149" max="14149" width="2" style="25" hidden="1" customWidth="1"/>
    <col min="14150" max="14151" width="2.125" style="25" hidden="1" customWidth="1"/>
    <col min="14152" max="14152" width="15.25" style="25" hidden="1" customWidth="1"/>
    <col min="14153" max="14153" width="4.125" style="25" hidden="1" customWidth="1"/>
    <col min="14154" max="14336" width="9" style="25" hidden="1"/>
    <col min="14337" max="14337" width="2.125" style="25" hidden="1" customWidth="1"/>
    <col min="14338" max="14350" width="1.625" style="25" hidden="1" customWidth="1"/>
    <col min="14351" max="14351" width="2.375" style="25" hidden="1" customWidth="1"/>
    <col min="14352" max="14353" width="2.125" style="25" hidden="1" customWidth="1"/>
    <col min="14354" max="14354" width="15.25" style="25" hidden="1" customWidth="1"/>
    <col min="14355" max="14355" width="4.125" style="25" hidden="1" customWidth="1"/>
    <col min="14356" max="14368" width="1.625" style="25" hidden="1" customWidth="1"/>
    <col min="14369" max="14369" width="2.25" style="25" hidden="1" customWidth="1"/>
    <col min="14370" max="14371" width="2.125" style="25" hidden="1" customWidth="1"/>
    <col min="14372" max="14372" width="15.25" style="25" hidden="1" customWidth="1"/>
    <col min="14373" max="14373" width="4.125" style="25" hidden="1" customWidth="1"/>
    <col min="14374" max="14384" width="1.625" style="25" hidden="1" customWidth="1"/>
    <col min="14385" max="14385" width="1.5" style="25" hidden="1" customWidth="1"/>
    <col min="14386" max="14386" width="1.625" style="25" hidden="1" customWidth="1"/>
    <col min="14387" max="14387" width="2.75" style="25" hidden="1" customWidth="1"/>
    <col min="14388" max="14389" width="2.125" style="25" hidden="1" customWidth="1"/>
    <col min="14390" max="14390" width="15.25" style="25" hidden="1" customWidth="1"/>
    <col min="14391" max="14391" width="4.125" style="25" hidden="1" customWidth="1"/>
    <col min="14392" max="14404" width="1.625" style="25" hidden="1" customWidth="1"/>
    <col min="14405" max="14405" width="2" style="25" hidden="1" customWidth="1"/>
    <col min="14406" max="14407" width="2.125" style="25" hidden="1" customWidth="1"/>
    <col min="14408" max="14408" width="15.25" style="25" hidden="1" customWidth="1"/>
    <col min="14409" max="14409" width="4.125" style="25" hidden="1" customWidth="1"/>
    <col min="14410" max="14592" width="9" style="25" hidden="1"/>
    <col min="14593" max="14593" width="2.125" style="25" hidden="1" customWidth="1"/>
    <col min="14594" max="14606" width="1.625" style="25" hidden="1" customWidth="1"/>
    <col min="14607" max="14607" width="2.375" style="25" hidden="1" customWidth="1"/>
    <col min="14608" max="14609" width="2.125" style="25" hidden="1" customWidth="1"/>
    <col min="14610" max="14610" width="15.25" style="25" hidden="1" customWidth="1"/>
    <col min="14611" max="14611" width="4.125" style="25" hidden="1" customWidth="1"/>
    <col min="14612" max="14624" width="1.625" style="25" hidden="1" customWidth="1"/>
    <col min="14625" max="14625" width="2.25" style="25" hidden="1" customWidth="1"/>
    <col min="14626" max="14627" width="2.125" style="25" hidden="1" customWidth="1"/>
    <col min="14628" max="14628" width="15.25" style="25" hidden="1" customWidth="1"/>
    <col min="14629" max="14629" width="4.125" style="25" hidden="1" customWidth="1"/>
    <col min="14630" max="14640" width="1.625" style="25" hidden="1" customWidth="1"/>
    <col min="14641" max="14641" width="1.5" style="25" hidden="1" customWidth="1"/>
    <col min="14642" max="14642" width="1.625" style="25" hidden="1" customWidth="1"/>
    <col min="14643" max="14643" width="2.75" style="25" hidden="1" customWidth="1"/>
    <col min="14644" max="14645" width="2.125" style="25" hidden="1" customWidth="1"/>
    <col min="14646" max="14646" width="15.25" style="25" hidden="1" customWidth="1"/>
    <col min="14647" max="14647" width="4.125" style="25" hidden="1" customWidth="1"/>
    <col min="14648" max="14660" width="1.625" style="25" hidden="1" customWidth="1"/>
    <col min="14661" max="14661" width="2" style="25" hidden="1" customWidth="1"/>
    <col min="14662" max="14663" width="2.125" style="25" hidden="1" customWidth="1"/>
    <col min="14664" max="14664" width="15.25" style="25" hidden="1" customWidth="1"/>
    <col min="14665" max="14665" width="4.125" style="25" hidden="1" customWidth="1"/>
    <col min="14666" max="14848" width="9" style="25" hidden="1"/>
    <col min="14849" max="14849" width="2.125" style="25" hidden="1" customWidth="1"/>
    <col min="14850" max="14862" width="1.625" style="25" hidden="1" customWidth="1"/>
    <col min="14863" max="14863" width="2.375" style="25" hidden="1" customWidth="1"/>
    <col min="14864" max="14865" width="2.125" style="25" hidden="1" customWidth="1"/>
    <col min="14866" max="14866" width="15.25" style="25" hidden="1" customWidth="1"/>
    <col min="14867" max="14867" width="4.125" style="25" hidden="1" customWidth="1"/>
    <col min="14868" max="14880" width="1.625" style="25" hidden="1" customWidth="1"/>
    <col min="14881" max="14881" width="2.25" style="25" hidden="1" customWidth="1"/>
    <col min="14882" max="14883" width="2.125" style="25" hidden="1" customWidth="1"/>
    <col min="14884" max="14884" width="15.25" style="25" hidden="1" customWidth="1"/>
    <col min="14885" max="14885" width="4.125" style="25" hidden="1" customWidth="1"/>
    <col min="14886" max="14896" width="1.625" style="25" hidden="1" customWidth="1"/>
    <col min="14897" max="14897" width="1.5" style="25" hidden="1" customWidth="1"/>
    <col min="14898" max="14898" width="1.625" style="25" hidden="1" customWidth="1"/>
    <col min="14899" max="14899" width="2.75" style="25" hidden="1" customWidth="1"/>
    <col min="14900" max="14901" width="2.125" style="25" hidden="1" customWidth="1"/>
    <col min="14902" max="14902" width="15.25" style="25" hidden="1" customWidth="1"/>
    <col min="14903" max="14903" width="4.125" style="25" hidden="1" customWidth="1"/>
    <col min="14904" max="14916" width="1.625" style="25" hidden="1" customWidth="1"/>
    <col min="14917" max="14917" width="2" style="25" hidden="1" customWidth="1"/>
    <col min="14918" max="14919" width="2.125" style="25" hidden="1" customWidth="1"/>
    <col min="14920" max="14920" width="15.25" style="25" hidden="1" customWidth="1"/>
    <col min="14921" max="14921" width="4.125" style="25" hidden="1" customWidth="1"/>
    <col min="14922" max="15104" width="9" style="25" hidden="1"/>
    <col min="15105" max="15105" width="2.125" style="25" hidden="1" customWidth="1"/>
    <col min="15106" max="15118" width="1.625" style="25" hidden="1" customWidth="1"/>
    <col min="15119" max="15119" width="2.375" style="25" hidden="1" customWidth="1"/>
    <col min="15120" max="15121" width="2.125" style="25" hidden="1" customWidth="1"/>
    <col min="15122" max="15122" width="15.25" style="25" hidden="1" customWidth="1"/>
    <col min="15123" max="15123" width="4.125" style="25" hidden="1" customWidth="1"/>
    <col min="15124" max="15136" width="1.625" style="25" hidden="1" customWidth="1"/>
    <col min="15137" max="15137" width="2.25" style="25" hidden="1" customWidth="1"/>
    <col min="15138" max="15139" width="2.125" style="25" hidden="1" customWidth="1"/>
    <col min="15140" max="15140" width="15.25" style="25" hidden="1" customWidth="1"/>
    <col min="15141" max="15141" width="4.125" style="25" hidden="1" customWidth="1"/>
    <col min="15142" max="15152" width="1.625" style="25" hidden="1" customWidth="1"/>
    <col min="15153" max="15153" width="1.5" style="25" hidden="1" customWidth="1"/>
    <col min="15154" max="15154" width="1.625" style="25" hidden="1" customWidth="1"/>
    <col min="15155" max="15155" width="2.75" style="25" hidden="1" customWidth="1"/>
    <col min="15156" max="15157" width="2.125" style="25" hidden="1" customWidth="1"/>
    <col min="15158" max="15158" width="15.25" style="25" hidden="1" customWidth="1"/>
    <col min="15159" max="15159" width="4.125" style="25" hidden="1" customWidth="1"/>
    <col min="15160" max="15172" width="1.625" style="25" hidden="1" customWidth="1"/>
    <col min="15173" max="15173" width="2" style="25" hidden="1" customWidth="1"/>
    <col min="15174" max="15175" width="2.125" style="25" hidden="1" customWidth="1"/>
    <col min="15176" max="15176" width="15.25" style="25" hidden="1" customWidth="1"/>
    <col min="15177" max="15177" width="4.125" style="25" hidden="1" customWidth="1"/>
    <col min="15178" max="15360" width="9" style="25" hidden="1"/>
    <col min="15361" max="15361" width="2.125" style="25" hidden="1" customWidth="1"/>
    <col min="15362" max="15374" width="1.625" style="25" hidden="1" customWidth="1"/>
    <col min="15375" max="15375" width="2.375" style="25" hidden="1" customWidth="1"/>
    <col min="15376" max="15377" width="2.125" style="25" hidden="1" customWidth="1"/>
    <col min="15378" max="15378" width="15.25" style="25" hidden="1" customWidth="1"/>
    <col min="15379" max="15379" width="4.125" style="25" hidden="1" customWidth="1"/>
    <col min="15380" max="15392" width="1.625" style="25" hidden="1" customWidth="1"/>
    <col min="15393" max="15393" width="2.25" style="25" hidden="1" customWidth="1"/>
    <col min="15394" max="15395" width="2.125" style="25" hidden="1" customWidth="1"/>
    <col min="15396" max="15396" width="15.25" style="25" hidden="1" customWidth="1"/>
    <col min="15397" max="15397" width="4.125" style="25" hidden="1" customWidth="1"/>
    <col min="15398" max="15408" width="1.625" style="25" hidden="1" customWidth="1"/>
    <col min="15409" max="15409" width="1.5" style="25" hidden="1" customWidth="1"/>
    <col min="15410" max="15410" width="1.625" style="25" hidden="1" customWidth="1"/>
    <col min="15411" max="15411" width="2.75" style="25" hidden="1" customWidth="1"/>
    <col min="15412" max="15413" width="2.125" style="25" hidden="1" customWidth="1"/>
    <col min="15414" max="15414" width="15.25" style="25" hidden="1" customWidth="1"/>
    <col min="15415" max="15415" width="4.125" style="25" hidden="1" customWidth="1"/>
    <col min="15416" max="15428" width="1.625" style="25" hidden="1" customWidth="1"/>
    <col min="15429" max="15429" width="2" style="25" hidden="1" customWidth="1"/>
    <col min="15430" max="15431" width="2.125" style="25" hidden="1" customWidth="1"/>
    <col min="15432" max="15432" width="15.25" style="25" hidden="1" customWidth="1"/>
    <col min="15433" max="15433" width="4.125" style="25" hidden="1" customWidth="1"/>
    <col min="15434" max="15616" width="9" style="25" hidden="1"/>
    <col min="15617" max="15617" width="2.125" style="25" hidden="1" customWidth="1"/>
    <col min="15618" max="15630" width="1.625" style="25" hidden="1" customWidth="1"/>
    <col min="15631" max="15631" width="2.375" style="25" hidden="1" customWidth="1"/>
    <col min="15632" max="15633" width="2.125" style="25" hidden="1" customWidth="1"/>
    <col min="15634" max="15634" width="15.25" style="25" hidden="1" customWidth="1"/>
    <col min="15635" max="15635" width="4.125" style="25" hidden="1" customWidth="1"/>
    <col min="15636" max="15648" width="1.625" style="25" hidden="1" customWidth="1"/>
    <col min="15649" max="15649" width="2.25" style="25" hidden="1" customWidth="1"/>
    <col min="15650" max="15651" width="2.125" style="25" hidden="1" customWidth="1"/>
    <col min="15652" max="15652" width="15.25" style="25" hidden="1" customWidth="1"/>
    <col min="15653" max="15653" width="4.125" style="25" hidden="1" customWidth="1"/>
    <col min="15654" max="15664" width="1.625" style="25" hidden="1" customWidth="1"/>
    <col min="15665" max="15665" width="1.5" style="25" hidden="1" customWidth="1"/>
    <col min="15666" max="15666" width="1.625" style="25" hidden="1" customWidth="1"/>
    <col min="15667" max="15667" width="2.75" style="25" hidden="1" customWidth="1"/>
    <col min="15668" max="15669" width="2.125" style="25" hidden="1" customWidth="1"/>
    <col min="15670" max="15670" width="15.25" style="25" hidden="1" customWidth="1"/>
    <col min="15671" max="15671" width="4.125" style="25" hidden="1" customWidth="1"/>
    <col min="15672" max="15684" width="1.625" style="25" hidden="1" customWidth="1"/>
    <col min="15685" max="15685" width="2" style="25" hidden="1" customWidth="1"/>
    <col min="15686" max="15687" width="2.125" style="25" hidden="1" customWidth="1"/>
    <col min="15688" max="15688" width="15.25" style="25" hidden="1" customWidth="1"/>
    <col min="15689" max="15689" width="4.125" style="25" hidden="1" customWidth="1"/>
    <col min="15690" max="15872" width="9" style="25" hidden="1"/>
    <col min="15873" max="15873" width="2.125" style="25" hidden="1" customWidth="1"/>
    <col min="15874" max="15886" width="1.625" style="25" hidden="1" customWidth="1"/>
    <col min="15887" max="15887" width="2.375" style="25" hidden="1" customWidth="1"/>
    <col min="15888" max="15889" width="2.125" style="25" hidden="1" customWidth="1"/>
    <col min="15890" max="15890" width="15.25" style="25" hidden="1" customWidth="1"/>
    <col min="15891" max="15891" width="4.125" style="25" hidden="1" customWidth="1"/>
    <col min="15892" max="15904" width="1.625" style="25" hidden="1" customWidth="1"/>
    <col min="15905" max="15905" width="2.25" style="25" hidden="1" customWidth="1"/>
    <col min="15906" max="15907" width="2.125" style="25" hidden="1" customWidth="1"/>
    <col min="15908" max="15908" width="15.25" style="25" hidden="1" customWidth="1"/>
    <col min="15909" max="15909" width="4.125" style="25" hidden="1" customWidth="1"/>
    <col min="15910" max="15920" width="1.625" style="25" hidden="1" customWidth="1"/>
    <col min="15921" max="15921" width="1.5" style="25" hidden="1" customWidth="1"/>
    <col min="15922" max="15922" width="1.625" style="25" hidden="1" customWidth="1"/>
    <col min="15923" max="15923" width="2.75" style="25" hidden="1" customWidth="1"/>
    <col min="15924" max="15925" width="2.125" style="25" hidden="1" customWidth="1"/>
    <col min="15926" max="15926" width="15.25" style="25" hidden="1" customWidth="1"/>
    <col min="15927" max="15927" width="4.125" style="25" hidden="1" customWidth="1"/>
    <col min="15928" max="15940" width="1.625" style="25" hidden="1" customWidth="1"/>
    <col min="15941" max="15941" width="2" style="25" hidden="1" customWidth="1"/>
    <col min="15942" max="15943" width="2.125" style="25" hidden="1" customWidth="1"/>
    <col min="15944" max="15944" width="15.25" style="25" hidden="1" customWidth="1"/>
    <col min="15945" max="15945" width="4.125" style="25" hidden="1" customWidth="1"/>
    <col min="15946" max="16128" width="9" style="25" hidden="1"/>
    <col min="16129" max="16129" width="2.125" style="25" hidden="1" customWidth="1"/>
    <col min="16130" max="16142" width="1.625" style="25" hidden="1" customWidth="1"/>
    <col min="16143" max="16143" width="2.375" style="25" hidden="1" customWidth="1"/>
    <col min="16144" max="16145" width="2.125" style="25" hidden="1" customWidth="1"/>
    <col min="16146" max="16146" width="15.25" style="25" hidden="1" customWidth="1"/>
    <col min="16147" max="16147" width="4.125" style="25" hidden="1" customWidth="1"/>
    <col min="16148" max="16160" width="1.625" style="25" hidden="1" customWidth="1"/>
    <col min="16161" max="16161" width="2.25" style="25" hidden="1" customWidth="1"/>
    <col min="16162" max="16163" width="2.125" style="25" hidden="1" customWidth="1"/>
    <col min="16164" max="16164" width="15.25" style="25" hidden="1" customWidth="1"/>
    <col min="16165" max="16165" width="4.125" style="25" hidden="1" customWidth="1"/>
    <col min="16166" max="16176" width="1.625" style="25" hidden="1" customWidth="1"/>
    <col min="16177" max="16177" width="1.5" style="25" hidden="1" customWidth="1"/>
    <col min="16178" max="16178" width="1.625" style="25" hidden="1" customWidth="1"/>
    <col min="16179" max="16179" width="2.75" style="25" hidden="1" customWidth="1"/>
    <col min="16180" max="16181" width="2.125" style="25" hidden="1" customWidth="1"/>
    <col min="16182" max="16182" width="15.25" style="25" hidden="1" customWidth="1"/>
    <col min="16183" max="16183" width="4.125" style="25" hidden="1" customWidth="1"/>
    <col min="16184" max="16196" width="1.625" style="25" hidden="1" customWidth="1"/>
    <col min="16197" max="16197" width="2" style="25" hidden="1" customWidth="1"/>
    <col min="16198" max="16199" width="2.125" style="25" hidden="1" customWidth="1"/>
    <col min="16200" max="16200" width="15.25" style="25" hidden="1" customWidth="1"/>
    <col min="16201" max="16201" width="4.125" style="25" hidden="1" customWidth="1"/>
    <col min="16202" max="16384" width="9" style="25" hidden="1"/>
  </cols>
  <sheetData>
    <row r="1" spans="1:172" s="3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</row>
    <row r="2" spans="1:172" s="3" customFormat="1" ht="15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</row>
    <row r="3" spans="1:172" s="3" customFormat="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</row>
    <row r="4" spans="1:172" s="3" customFormat="1" ht="13.9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4"/>
      <c r="BE4" s="2"/>
      <c r="BF4" s="1"/>
      <c r="BG4" s="1"/>
      <c r="BH4" s="5"/>
      <c r="BI4" s="5"/>
      <c r="BJ4" s="5"/>
      <c r="BK4" s="2"/>
      <c r="BL4" s="6"/>
      <c r="BM4" s="5"/>
      <c r="BN4" s="5"/>
      <c r="BO4" s="1"/>
      <c r="BP4" s="1"/>
      <c r="BQ4" s="1"/>
      <c r="BR4" s="1"/>
      <c r="BS4" s="7" t="s">
        <v>1</v>
      </c>
      <c r="BT4" s="8" t="s">
        <v>2</v>
      </c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</row>
    <row r="5" spans="1:172" s="3" customFormat="1" ht="13.9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9" t="s">
        <v>3</v>
      </c>
      <c r="BC5" s="10" t="s">
        <v>4</v>
      </c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5"/>
      <c r="BS5" s="5"/>
      <c r="BT5" s="5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</row>
    <row r="6" spans="1:172" s="3" customFormat="1" ht="26.45" customHeight="1" x14ac:dyDescent="0.15">
      <c r="A6" s="1"/>
      <c r="B6" s="11" t="s">
        <v>5</v>
      </c>
      <c r="C6" s="12"/>
      <c r="D6" s="1"/>
      <c r="E6" s="1"/>
      <c r="F6" s="1"/>
      <c r="G6" s="1"/>
      <c r="H6" s="1"/>
      <c r="I6" s="1"/>
      <c r="J6" s="1"/>
      <c r="K6" s="13" t="s">
        <v>6</v>
      </c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5" t="s">
        <v>7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9" t="s">
        <v>8</v>
      </c>
      <c r="BC6" s="16" t="s">
        <v>9</v>
      </c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5"/>
      <c r="BS6" s="5"/>
      <c r="BT6" s="17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</row>
    <row r="7" spans="1:172" s="3" customFormat="1" ht="15.6" customHeight="1" x14ac:dyDescent="0.15">
      <c r="A7" s="1"/>
      <c r="B7" s="11" t="s">
        <v>10</v>
      </c>
      <c r="C7" s="2"/>
      <c r="D7" s="1"/>
      <c r="E7" s="1"/>
      <c r="F7" s="1"/>
      <c r="G7" s="1"/>
      <c r="H7" s="1"/>
      <c r="I7" s="1"/>
      <c r="J7" s="1"/>
      <c r="K7" s="5" t="s">
        <v>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 t="s">
        <v>12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"/>
      <c r="BO7" s="1"/>
      <c r="BP7" s="1"/>
      <c r="BQ7" s="1"/>
      <c r="BR7" s="1"/>
      <c r="BS7" s="1"/>
      <c r="BT7" s="19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</row>
    <row r="8" spans="1:172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0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  <c r="AK8" s="20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0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19" t="s">
        <v>13</v>
      </c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</row>
    <row r="9" spans="1:172" ht="15" customHeight="1" x14ac:dyDescent="0.15">
      <c r="A9" s="21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26"/>
      <c r="Q9" s="28"/>
      <c r="R9" s="29"/>
      <c r="S9" s="30"/>
      <c r="T9" s="2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/>
      <c r="AH9" s="26"/>
      <c r="AI9" s="28"/>
      <c r="AJ9" s="29"/>
      <c r="AK9" s="30"/>
      <c r="AL9" s="26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8"/>
      <c r="AZ9" s="26"/>
      <c r="BA9" s="28"/>
      <c r="BB9" s="29"/>
      <c r="BC9" s="30"/>
      <c r="BD9" s="26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8"/>
      <c r="BR9" s="26"/>
      <c r="BS9" s="28"/>
      <c r="BT9" s="29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</row>
    <row r="10" spans="1:172" x14ac:dyDescent="0.15">
      <c r="A10" s="21"/>
      <c r="B10" s="31" t="s">
        <v>14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31" t="s">
        <v>15</v>
      </c>
      <c r="Q10" s="33"/>
      <c r="R10" s="34" t="s">
        <v>16</v>
      </c>
      <c r="S10" s="30"/>
      <c r="T10" s="31" t="s">
        <v>14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  <c r="AH10" s="31" t="s">
        <v>15</v>
      </c>
      <c r="AI10" s="33"/>
      <c r="AJ10" s="34" t="s">
        <v>16</v>
      </c>
      <c r="AK10" s="30"/>
      <c r="AL10" s="31" t="s">
        <v>14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3"/>
      <c r="AZ10" s="31" t="s">
        <v>15</v>
      </c>
      <c r="BA10" s="33"/>
      <c r="BB10" s="34" t="s">
        <v>16</v>
      </c>
      <c r="BC10" s="30"/>
      <c r="BD10" s="31" t="s">
        <v>14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3"/>
      <c r="BR10" s="31" t="s">
        <v>15</v>
      </c>
      <c r="BS10" s="33"/>
      <c r="BT10" s="34" t="s">
        <v>16</v>
      </c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</row>
    <row r="11" spans="1:172" ht="7.5" customHeight="1" x14ac:dyDescent="0.15">
      <c r="A11" s="21"/>
      <c r="B11" s="3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6"/>
      <c r="P11" s="35"/>
      <c r="Q11" s="36"/>
      <c r="R11" s="37"/>
      <c r="S11" s="30"/>
      <c r="T11" s="35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36"/>
      <c r="AH11" s="35"/>
      <c r="AI11" s="36"/>
      <c r="AJ11" s="37"/>
      <c r="AK11" s="30"/>
      <c r="AL11" s="35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36"/>
      <c r="AZ11" s="35"/>
      <c r="BA11" s="36"/>
      <c r="BB11" s="37"/>
      <c r="BC11" s="30"/>
      <c r="BD11" s="35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36"/>
      <c r="BR11" s="35"/>
      <c r="BS11" s="36"/>
      <c r="BT11" s="37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</row>
    <row r="12" spans="1:172" ht="7.5" customHeight="1" thickBot="1" x14ac:dyDescent="0.2">
      <c r="A12" s="21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36"/>
      <c r="R12" s="37"/>
      <c r="S12" s="30"/>
      <c r="T12" s="38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0"/>
      <c r="AH12" s="42"/>
      <c r="AI12" s="43"/>
      <c r="AJ12" s="44"/>
      <c r="AK12" s="30"/>
      <c r="AL12" s="38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40"/>
      <c r="AZ12" s="42"/>
      <c r="BA12" s="43"/>
      <c r="BB12" s="44"/>
      <c r="BC12" s="30"/>
      <c r="BD12" s="38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0"/>
      <c r="BR12" s="42"/>
      <c r="BS12" s="43"/>
      <c r="BT12" s="4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</row>
    <row r="13" spans="1:172" ht="22.9" customHeight="1" thickBot="1" x14ac:dyDescent="0.2">
      <c r="A13" s="21"/>
      <c r="B13" s="45" t="s">
        <v>17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>
        <v>0</v>
      </c>
      <c r="Q13" s="48">
        <v>1</v>
      </c>
      <c r="R13" s="49">
        <v>0</v>
      </c>
      <c r="S13" s="50" t="s">
        <v>18</v>
      </c>
      <c r="T13" s="45" t="s">
        <v>19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7">
        <v>0</v>
      </c>
      <c r="AI13" s="48">
        <v>1</v>
      </c>
      <c r="AJ13" s="51"/>
      <c r="AK13" s="50" t="s">
        <v>20</v>
      </c>
      <c r="AL13" s="45" t="s">
        <v>21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7">
        <v>0</v>
      </c>
      <c r="BA13" s="52">
        <v>2</v>
      </c>
      <c r="BB13" s="53">
        <f>BB14+BB28</f>
        <v>8010</v>
      </c>
      <c r="BC13" s="50" t="s">
        <v>18</v>
      </c>
      <c r="BD13" s="45" t="s">
        <v>22</v>
      </c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54"/>
      <c r="BR13" s="47">
        <v>0</v>
      </c>
      <c r="BS13" s="48">
        <v>2</v>
      </c>
      <c r="BT13" s="51">
        <v>1356016</v>
      </c>
      <c r="BU13" s="50" t="s">
        <v>23</v>
      </c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</row>
    <row r="14" spans="1:172" ht="22.9" customHeight="1" x14ac:dyDescent="0.15">
      <c r="A14" s="21"/>
      <c r="B14" s="45" t="s">
        <v>24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54"/>
      <c r="P14" s="21"/>
      <c r="Q14" s="21"/>
      <c r="R14" s="55">
        <f>SUM(R15:R20)</f>
        <v>0</v>
      </c>
      <c r="S14" s="50" t="s">
        <v>25</v>
      </c>
      <c r="T14" s="45" t="s">
        <v>26</v>
      </c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54"/>
      <c r="AH14" s="21"/>
      <c r="AI14" s="21"/>
      <c r="AJ14" s="56"/>
      <c r="AK14" s="50" t="s">
        <v>27</v>
      </c>
      <c r="AL14" s="57" t="s">
        <v>28</v>
      </c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9"/>
      <c r="AZ14" s="21"/>
      <c r="BA14" s="21"/>
      <c r="BB14" s="60">
        <f>SUM(BB15:BB21)+SUM(BB25:BB27)</f>
        <v>7540</v>
      </c>
      <c r="BC14" s="50" t="s">
        <v>25</v>
      </c>
      <c r="BD14" s="45" t="s">
        <v>29</v>
      </c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54"/>
      <c r="BR14" s="21"/>
      <c r="BS14" s="21"/>
      <c r="BT14" s="60">
        <f>BT15+BT16</f>
        <v>61420</v>
      </c>
      <c r="BU14" s="50" t="s">
        <v>30</v>
      </c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</row>
    <row r="15" spans="1:172" ht="22.9" customHeight="1" x14ac:dyDescent="0.15">
      <c r="A15" s="21"/>
      <c r="B15" s="57" t="s">
        <v>31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21"/>
      <c r="Q15" s="21"/>
      <c r="R15" s="61">
        <v>0</v>
      </c>
      <c r="S15" s="50" t="s">
        <v>32</v>
      </c>
      <c r="T15" s="45" t="s">
        <v>33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54"/>
      <c r="AH15" s="21"/>
      <c r="AI15" s="21"/>
      <c r="AJ15" s="56"/>
      <c r="AK15" s="50" t="s">
        <v>34</v>
      </c>
      <c r="AL15" s="45" t="s">
        <v>35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54"/>
      <c r="AZ15" s="21"/>
      <c r="BA15" s="21"/>
      <c r="BB15" s="61">
        <v>0</v>
      </c>
      <c r="BC15" s="50" t="s">
        <v>32</v>
      </c>
      <c r="BD15" s="57" t="s">
        <v>36</v>
      </c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9"/>
      <c r="BR15" s="21"/>
      <c r="BS15" s="21"/>
      <c r="BT15" s="61">
        <v>0</v>
      </c>
      <c r="BU15" s="50" t="s">
        <v>37</v>
      </c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</row>
    <row r="16" spans="1:172" ht="22.9" customHeight="1" x14ac:dyDescent="0.15">
      <c r="A16" s="21"/>
      <c r="B16" s="57" t="s">
        <v>38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21"/>
      <c r="Q16" s="21"/>
      <c r="R16" s="61">
        <v>0</v>
      </c>
      <c r="S16" s="50" t="s">
        <v>39</v>
      </c>
      <c r="T16" s="57" t="s">
        <v>40</v>
      </c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9"/>
      <c r="AH16" s="21"/>
      <c r="AI16" s="21"/>
      <c r="AJ16" s="56"/>
      <c r="AK16" s="50" t="s">
        <v>41</v>
      </c>
      <c r="AL16" s="62" t="s">
        <v>42</v>
      </c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4"/>
      <c r="AZ16" s="21"/>
      <c r="BA16" s="21"/>
      <c r="BB16" s="61">
        <v>0</v>
      </c>
      <c r="BC16" s="50" t="s">
        <v>39</v>
      </c>
      <c r="BD16" s="65" t="s">
        <v>25</v>
      </c>
      <c r="BE16" s="66"/>
      <c r="BF16" s="66"/>
      <c r="BG16" s="67" t="s">
        <v>43</v>
      </c>
      <c r="BH16" s="68"/>
      <c r="BI16" s="68"/>
      <c r="BJ16" s="68"/>
      <c r="BK16" s="68"/>
      <c r="BL16" s="68"/>
      <c r="BM16" s="68"/>
      <c r="BN16" s="68"/>
      <c r="BO16" s="68"/>
      <c r="BP16" s="68"/>
      <c r="BQ16" s="69"/>
      <c r="BR16" s="21"/>
      <c r="BS16" s="21"/>
      <c r="BT16" s="70">
        <v>61420</v>
      </c>
      <c r="BU16" s="50" t="s">
        <v>44</v>
      </c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</row>
    <row r="17" spans="1:256" ht="22.9" customHeight="1" x14ac:dyDescent="0.15">
      <c r="A17" s="21"/>
      <c r="B17" s="57" t="s">
        <v>45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21"/>
      <c r="Q17" s="21"/>
      <c r="R17" s="61">
        <v>0</v>
      </c>
      <c r="S17" s="50" t="s">
        <v>46</v>
      </c>
      <c r="T17" s="57" t="s">
        <v>47</v>
      </c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9"/>
      <c r="AH17" s="21"/>
      <c r="AI17" s="21"/>
      <c r="AJ17" s="56"/>
      <c r="AK17" s="50" t="s">
        <v>48</v>
      </c>
      <c r="AL17" s="71" t="s">
        <v>49</v>
      </c>
      <c r="AM17" s="72"/>
      <c r="AN17" s="72"/>
      <c r="AO17" s="73" t="s">
        <v>50</v>
      </c>
      <c r="AP17" s="73"/>
      <c r="AQ17" s="73"/>
      <c r="AR17" s="73"/>
      <c r="AS17" s="73"/>
      <c r="AT17" s="73"/>
      <c r="AU17" s="73"/>
      <c r="AV17" s="73"/>
      <c r="AW17" s="73"/>
      <c r="AX17" s="73"/>
      <c r="AY17" s="74"/>
      <c r="AZ17" s="21"/>
      <c r="BA17" s="21"/>
      <c r="BB17" s="61">
        <v>0</v>
      </c>
      <c r="BC17" s="50" t="s">
        <v>46</v>
      </c>
      <c r="BD17" s="45" t="s">
        <v>51</v>
      </c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54"/>
      <c r="BR17" s="21"/>
      <c r="BS17" s="21"/>
      <c r="BT17" s="60">
        <f>SUM(BT18:BT22)+SUM(BT25:BT26)</f>
        <v>0</v>
      </c>
      <c r="BU17" s="50" t="s">
        <v>52</v>
      </c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</row>
    <row r="18" spans="1:256" ht="22.9" customHeight="1" x14ac:dyDescent="0.15">
      <c r="A18" s="21"/>
      <c r="B18" s="57" t="s">
        <v>53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21"/>
      <c r="Q18" s="21"/>
      <c r="R18" s="61">
        <v>0</v>
      </c>
      <c r="S18" s="50" t="s">
        <v>54</v>
      </c>
      <c r="T18" s="57" t="s">
        <v>55</v>
      </c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9"/>
      <c r="AH18" s="21"/>
      <c r="AI18" s="21"/>
      <c r="AJ18" s="56"/>
      <c r="AK18" s="50" t="s">
        <v>56</v>
      </c>
      <c r="AL18" s="71" t="s">
        <v>57</v>
      </c>
      <c r="AM18" s="72"/>
      <c r="AN18" s="72"/>
      <c r="AO18" s="73" t="s">
        <v>58</v>
      </c>
      <c r="AP18" s="73"/>
      <c r="AQ18" s="73"/>
      <c r="AR18" s="73"/>
      <c r="AS18" s="73"/>
      <c r="AT18" s="73"/>
      <c r="AU18" s="73"/>
      <c r="AV18" s="73"/>
      <c r="AW18" s="73"/>
      <c r="AX18" s="73"/>
      <c r="AY18" s="74"/>
      <c r="AZ18" s="21"/>
      <c r="BA18" s="21"/>
      <c r="BB18" s="61">
        <v>0</v>
      </c>
      <c r="BC18" s="50" t="s">
        <v>54</v>
      </c>
      <c r="BD18" s="57" t="s">
        <v>59</v>
      </c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9"/>
      <c r="BR18" s="21"/>
      <c r="BS18" s="21"/>
      <c r="BT18" s="56"/>
      <c r="BU18" s="50" t="s">
        <v>60</v>
      </c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</row>
    <row r="19" spans="1:256" ht="22.9" customHeight="1" x14ac:dyDescent="0.15">
      <c r="A19" s="21"/>
      <c r="B19" s="57" t="s">
        <v>61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21"/>
      <c r="Q19" s="21"/>
      <c r="R19" s="61">
        <v>0</v>
      </c>
      <c r="S19" s="50" t="s">
        <v>62</v>
      </c>
      <c r="T19" s="45" t="s">
        <v>63</v>
      </c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54"/>
      <c r="AH19" s="21"/>
      <c r="AI19" s="21"/>
      <c r="AJ19" s="60">
        <f>SUM(AJ20:AJ21)</f>
        <v>3168</v>
      </c>
      <c r="AK19" s="50" t="s">
        <v>64</v>
      </c>
      <c r="AL19" s="45" t="s">
        <v>65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54"/>
      <c r="AZ19" s="75"/>
      <c r="BA19" s="21"/>
      <c r="BB19" s="56"/>
      <c r="BC19" s="50" t="s">
        <v>62</v>
      </c>
      <c r="BD19" s="57" t="s">
        <v>66</v>
      </c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9"/>
      <c r="BR19" s="21"/>
      <c r="BS19" s="21"/>
      <c r="BT19" s="56"/>
      <c r="BU19" s="50" t="s">
        <v>67</v>
      </c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</row>
    <row r="20" spans="1:256" ht="22.9" customHeight="1" x14ac:dyDescent="0.15">
      <c r="A20" s="21"/>
      <c r="B20" s="57" t="s">
        <v>68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76"/>
      <c r="Q20" s="76"/>
      <c r="R20" s="61">
        <v>0</v>
      </c>
      <c r="S20" s="50" t="s">
        <v>69</v>
      </c>
      <c r="T20" s="57" t="s">
        <v>70</v>
      </c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9"/>
      <c r="AH20" s="76"/>
      <c r="AI20" s="76"/>
      <c r="AJ20" s="56"/>
      <c r="AK20" s="50" t="s">
        <v>71</v>
      </c>
      <c r="AL20" s="45" t="s">
        <v>72</v>
      </c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54"/>
      <c r="AZ20" s="21"/>
      <c r="BA20" s="21"/>
      <c r="BB20" s="56"/>
      <c r="BC20" s="50" t="s">
        <v>69</v>
      </c>
      <c r="BD20" s="65" t="s">
        <v>32</v>
      </c>
      <c r="BE20" s="66"/>
      <c r="BF20" s="66"/>
      <c r="BG20" s="73" t="s">
        <v>73</v>
      </c>
      <c r="BH20" s="73"/>
      <c r="BI20" s="73"/>
      <c r="BJ20" s="73"/>
      <c r="BK20" s="73"/>
      <c r="BL20" s="73"/>
      <c r="BM20" s="73"/>
      <c r="BN20" s="73"/>
      <c r="BO20" s="73"/>
      <c r="BP20" s="73"/>
      <c r="BQ20" s="74"/>
      <c r="BR20" s="21"/>
      <c r="BS20" s="21"/>
      <c r="BT20" s="56"/>
      <c r="BU20" s="50" t="s">
        <v>74</v>
      </c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</row>
    <row r="21" spans="1:256" ht="22.9" customHeight="1" x14ac:dyDescent="0.15">
      <c r="A21" s="21"/>
      <c r="B21" s="45" t="s">
        <v>75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4"/>
      <c r="P21" s="21"/>
      <c r="Q21" s="21"/>
      <c r="R21" s="61">
        <v>0</v>
      </c>
      <c r="S21" s="50" t="s">
        <v>76</v>
      </c>
      <c r="T21" s="57" t="s">
        <v>77</v>
      </c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9"/>
      <c r="AH21" s="21"/>
      <c r="AI21" s="21"/>
      <c r="AJ21" s="56">
        <v>3168</v>
      </c>
      <c r="AK21" s="50" t="s">
        <v>78</v>
      </c>
      <c r="AL21" s="45" t="s">
        <v>79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54"/>
      <c r="AZ21" s="76"/>
      <c r="BA21" s="76"/>
      <c r="BB21" s="60">
        <f>SUM(BB22:BB24)</f>
        <v>0</v>
      </c>
      <c r="BC21" s="50" t="s">
        <v>76</v>
      </c>
      <c r="BD21" s="57" t="s">
        <v>80</v>
      </c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9"/>
      <c r="BR21" s="21"/>
      <c r="BS21" s="21"/>
      <c r="BT21" s="56"/>
      <c r="BU21" s="50" t="s">
        <v>81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</row>
    <row r="22" spans="1:256" ht="22.9" customHeight="1" x14ac:dyDescent="0.15">
      <c r="A22" s="21"/>
      <c r="B22" s="45" t="s">
        <v>82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4"/>
      <c r="P22" s="21"/>
      <c r="Q22" s="21"/>
      <c r="R22" s="61">
        <v>0</v>
      </c>
      <c r="S22" s="50" t="s">
        <v>83</v>
      </c>
      <c r="T22" s="45" t="s">
        <v>84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54"/>
      <c r="AH22" s="21"/>
      <c r="AI22" s="21"/>
      <c r="AJ22" s="60">
        <f>SUM(AJ23:AJ31)+SUM(AJ35:AJ41)</f>
        <v>315</v>
      </c>
      <c r="AK22" s="50" t="s">
        <v>85</v>
      </c>
      <c r="AL22" s="45" t="s">
        <v>86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54"/>
      <c r="AZ22" s="21"/>
      <c r="BA22" s="21"/>
      <c r="BB22" s="56"/>
      <c r="BC22" s="50" t="s">
        <v>83</v>
      </c>
      <c r="BD22" s="57" t="s">
        <v>87</v>
      </c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9"/>
      <c r="BR22" s="21"/>
      <c r="BS22" s="21"/>
      <c r="BT22" s="60">
        <f>SUM(BT23:BT24)</f>
        <v>0</v>
      </c>
      <c r="BU22" s="50" t="s">
        <v>88</v>
      </c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</row>
    <row r="23" spans="1:256" ht="22.9" customHeight="1" x14ac:dyDescent="0.15">
      <c r="A23" s="21"/>
      <c r="B23" s="45" t="s">
        <v>89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54"/>
      <c r="P23" s="21"/>
      <c r="Q23" s="21"/>
      <c r="R23" s="61">
        <v>0</v>
      </c>
      <c r="S23" s="50" t="s">
        <v>90</v>
      </c>
      <c r="T23" s="57" t="s">
        <v>91</v>
      </c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9"/>
      <c r="AH23" s="21"/>
      <c r="AI23" s="21"/>
      <c r="AJ23" s="61">
        <v>0</v>
      </c>
      <c r="AK23" s="50" t="s">
        <v>92</v>
      </c>
      <c r="AL23" s="45" t="s">
        <v>93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54"/>
      <c r="AZ23" s="21"/>
      <c r="BA23" s="21"/>
      <c r="BB23" s="56"/>
      <c r="BC23" s="50" t="s">
        <v>90</v>
      </c>
      <c r="BD23" s="45" t="s">
        <v>94</v>
      </c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54"/>
      <c r="BR23" s="76"/>
      <c r="BS23" s="76"/>
      <c r="BT23" s="56"/>
      <c r="BU23" s="50" t="s">
        <v>95</v>
      </c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</row>
    <row r="24" spans="1:256" ht="22.9" customHeight="1" x14ac:dyDescent="0.15">
      <c r="A24" s="21"/>
      <c r="B24" s="45" t="s">
        <v>96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54"/>
      <c r="P24" s="21"/>
      <c r="Q24" s="21"/>
      <c r="R24" s="61">
        <v>0</v>
      </c>
      <c r="S24" s="50" t="s">
        <v>97</v>
      </c>
      <c r="T24" s="57" t="s">
        <v>98</v>
      </c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9"/>
      <c r="AH24" s="21"/>
      <c r="AI24" s="21"/>
      <c r="AJ24" s="61">
        <v>0</v>
      </c>
      <c r="AK24" s="50" t="s">
        <v>99</v>
      </c>
      <c r="AL24" s="45" t="s">
        <v>100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54"/>
      <c r="AZ24" s="21"/>
      <c r="BA24" s="21"/>
      <c r="BB24" s="56"/>
      <c r="BC24" s="50" t="s">
        <v>97</v>
      </c>
      <c r="BD24" s="45" t="s">
        <v>101</v>
      </c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54"/>
      <c r="BR24" s="21"/>
      <c r="BS24" s="21"/>
      <c r="BT24" s="56"/>
      <c r="BU24" s="50" t="s">
        <v>102</v>
      </c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</row>
    <row r="25" spans="1:256" ht="22.9" customHeight="1" x14ac:dyDescent="0.15">
      <c r="A25" s="21"/>
      <c r="B25" s="45" t="s">
        <v>103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54"/>
      <c r="P25" s="21"/>
      <c r="Q25" s="21"/>
      <c r="R25" s="61">
        <v>0</v>
      </c>
      <c r="S25" s="50" t="s">
        <v>104</v>
      </c>
      <c r="T25" s="65" t="s">
        <v>105</v>
      </c>
      <c r="U25" s="66"/>
      <c r="V25" s="66"/>
      <c r="W25" s="67" t="s">
        <v>106</v>
      </c>
      <c r="X25" s="68"/>
      <c r="Y25" s="68"/>
      <c r="Z25" s="68"/>
      <c r="AA25" s="68"/>
      <c r="AB25" s="68"/>
      <c r="AC25" s="68"/>
      <c r="AD25" s="68"/>
      <c r="AE25" s="68"/>
      <c r="AF25" s="68"/>
      <c r="AG25" s="69"/>
      <c r="AH25" s="21"/>
      <c r="AI25" s="21"/>
      <c r="AJ25" s="61">
        <v>0</v>
      </c>
      <c r="AK25" s="50" t="s">
        <v>107</v>
      </c>
      <c r="AL25" s="77" t="s">
        <v>108</v>
      </c>
      <c r="AM25" s="78"/>
      <c r="AN25" s="78"/>
      <c r="AO25" s="73" t="s">
        <v>109</v>
      </c>
      <c r="AP25" s="73"/>
      <c r="AQ25" s="73"/>
      <c r="AR25" s="73"/>
      <c r="AS25" s="73"/>
      <c r="AT25" s="73"/>
      <c r="AU25" s="73"/>
      <c r="AV25" s="73"/>
      <c r="AW25" s="73"/>
      <c r="AX25" s="73"/>
      <c r="AY25" s="74"/>
      <c r="AZ25" s="21"/>
      <c r="BA25" s="21"/>
      <c r="BB25" s="56"/>
      <c r="BC25" s="50" t="s">
        <v>104</v>
      </c>
      <c r="BD25" s="57" t="s">
        <v>110</v>
      </c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9"/>
      <c r="BR25" s="21"/>
      <c r="BS25" s="21"/>
      <c r="BT25" s="56"/>
      <c r="BU25" s="50" t="s">
        <v>111</v>
      </c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</row>
    <row r="26" spans="1:256" ht="22.9" customHeight="1" x14ac:dyDescent="0.15">
      <c r="A26" s="21"/>
      <c r="B26" s="45" t="s">
        <v>112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54"/>
      <c r="P26" s="21"/>
      <c r="Q26" s="21"/>
      <c r="R26" s="61">
        <v>0</v>
      </c>
      <c r="S26" s="50" t="s">
        <v>113</v>
      </c>
      <c r="T26" s="65" t="s">
        <v>114</v>
      </c>
      <c r="U26" s="66"/>
      <c r="V26" s="66"/>
      <c r="W26" s="73" t="s">
        <v>115</v>
      </c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81"/>
      <c r="AI26" s="21"/>
      <c r="AJ26" s="61">
        <v>0</v>
      </c>
      <c r="AK26" s="50" t="s">
        <v>116</v>
      </c>
      <c r="AL26" s="77" t="s">
        <v>117</v>
      </c>
      <c r="AM26" s="78"/>
      <c r="AN26" s="78"/>
      <c r="AO26" s="73" t="s">
        <v>118</v>
      </c>
      <c r="AP26" s="73"/>
      <c r="AQ26" s="73"/>
      <c r="AR26" s="73"/>
      <c r="AS26" s="73"/>
      <c r="AT26" s="73"/>
      <c r="AU26" s="73"/>
      <c r="AV26" s="73"/>
      <c r="AW26" s="73"/>
      <c r="AX26" s="73"/>
      <c r="AY26" s="74"/>
      <c r="AZ26" s="21"/>
      <c r="BA26" s="21"/>
      <c r="BB26" s="56"/>
      <c r="BC26" s="50" t="s">
        <v>113</v>
      </c>
      <c r="BD26" s="57" t="s">
        <v>119</v>
      </c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9"/>
      <c r="BR26" s="21"/>
      <c r="BS26" s="21"/>
      <c r="BT26" s="60">
        <f>SUM(BT27:BT29)</f>
        <v>0</v>
      </c>
      <c r="BU26" s="50" t="s">
        <v>120</v>
      </c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</row>
    <row r="27" spans="1:256" ht="22.9" customHeight="1" x14ac:dyDescent="0.15">
      <c r="A27" s="21"/>
      <c r="B27" s="45" t="s">
        <v>121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54"/>
      <c r="P27" s="76"/>
      <c r="Q27" s="76"/>
      <c r="R27" s="61">
        <v>0</v>
      </c>
      <c r="S27" s="50" t="s">
        <v>122</v>
      </c>
      <c r="T27" s="65" t="s">
        <v>123</v>
      </c>
      <c r="U27" s="66"/>
      <c r="V27" s="66"/>
      <c r="W27" s="67" t="s">
        <v>124</v>
      </c>
      <c r="X27" s="68"/>
      <c r="Y27" s="68"/>
      <c r="Z27" s="68"/>
      <c r="AA27" s="68"/>
      <c r="AB27" s="68"/>
      <c r="AC27" s="68"/>
      <c r="AD27" s="68"/>
      <c r="AE27" s="68"/>
      <c r="AF27" s="68"/>
      <c r="AG27" s="69"/>
      <c r="AH27" s="76"/>
      <c r="AI27" s="76"/>
      <c r="AJ27" s="61">
        <v>0</v>
      </c>
      <c r="AK27" s="50" t="s">
        <v>125</v>
      </c>
      <c r="AL27" s="82" t="s">
        <v>126</v>
      </c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4"/>
      <c r="AZ27" s="21"/>
      <c r="BA27" s="21"/>
      <c r="BB27" s="56">
        <v>7540</v>
      </c>
      <c r="BC27" s="50" t="s">
        <v>122</v>
      </c>
      <c r="BD27" s="45" t="s">
        <v>127</v>
      </c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54"/>
      <c r="BR27" s="21"/>
      <c r="BS27" s="21"/>
      <c r="BT27" s="56"/>
      <c r="BU27" s="50" t="s">
        <v>128</v>
      </c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</row>
    <row r="28" spans="1:256" ht="22.9" customHeight="1" x14ac:dyDescent="0.15">
      <c r="A28" s="21"/>
      <c r="B28" s="45" t="s">
        <v>129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54"/>
      <c r="P28" s="21"/>
      <c r="Q28" s="21"/>
      <c r="R28" s="61">
        <v>0</v>
      </c>
      <c r="S28" s="50" t="s">
        <v>130</v>
      </c>
      <c r="T28" s="57" t="s">
        <v>131</v>
      </c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9"/>
      <c r="AH28" s="21"/>
      <c r="AI28" s="21"/>
      <c r="AJ28" s="56"/>
      <c r="AK28" s="50" t="s">
        <v>132</v>
      </c>
      <c r="AL28" s="57" t="s">
        <v>133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9"/>
      <c r="AZ28" s="76"/>
      <c r="BA28" s="76"/>
      <c r="BB28" s="60">
        <f>SUM(BB29:BB31)</f>
        <v>470</v>
      </c>
      <c r="BC28" s="50" t="s">
        <v>130</v>
      </c>
      <c r="BD28" s="77" t="s">
        <v>134</v>
      </c>
      <c r="BE28" s="78"/>
      <c r="BF28" s="78"/>
      <c r="BG28" s="85" t="s">
        <v>135</v>
      </c>
      <c r="BH28" s="85"/>
      <c r="BI28" s="85"/>
      <c r="BJ28" s="85"/>
      <c r="BK28" s="85"/>
      <c r="BL28" s="85"/>
      <c r="BM28" s="85"/>
      <c r="BN28" s="85"/>
      <c r="BO28" s="85"/>
      <c r="BP28" s="85"/>
      <c r="BQ28" s="86"/>
      <c r="BR28" s="21"/>
      <c r="BS28" s="21"/>
      <c r="BT28" s="56"/>
      <c r="BU28" s="50" t="s">
        <v>136</v>
      </c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</row>
    <row r="29" spans="1:256" ht="22.5" customHeight="1" x14ac:dyDescent="0.15">
      <c r="A29" s="21"/>
      <c r="B29" s="45" t="s">
        <v>137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54"/>
      <c r="P29" s="21"/>
      <c r="Q29" s="21"/>
      <c r="R29" s="61">
        <v>0</v>
      </c>
      <c r="S29" s="50" t="s">
        <v>138</v>
      </c>
      <c r="T29" s="57" t="s">
        <v>139</v>
      </c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9"/>
      <c r="AH29" s="21"/>
      <c r="AI29" s="21"/>
      <c r="AJ29" s="56"/>
      <c r="AK29" s="50" t="s">
        <v>140</v>
      </c>
      <c r="AL29" s="87" t="s">
        <v>141</v>
      </c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9"/>
      <c r="AZ29" s="21"/>
      <c r="BA29" s="21"/>
      <c r="BB29" s="56"/>
      <c r="BC29" s="50" t="s">
        <v>138</v>
      </c>
      <c r="BD29" s="45" t="s">
        <v>33</v>
      </c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54"/>
      <c r="BR29" s="21"/>
      <c r="BS29" s="21"/>
      <c r="BT29" s="56"/>
      <c r="BU29" s="50" t="s">
        <v>132</v>
      </c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</row>
    <row r="30" spans="1:256" s="96" customFormat="1" ht="25.5" customHeight="1" x14ac:dyDescent="0.15">
      <c r="A30" s="21"/>
      <c r="B30" s="45" t="s">
        <v>142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54"/>
      <c r="P30" s="21"/>
      <c r="Q30" s="21"/>
      <c r="R30" s="61">
        <v>0</v>
      </c>
      <c r="S30" s="50" t="s">
        <v>143</v>
      </c>
      <c r="T30" s="57" t="s">
        <v>144</v>
      </c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9"/>
      <c r="AH30" s="21"/>
      <c r="AI30" s="21"/>
      <c r="AJ30" s="56"/>
      <c r="AK30" s="50" t="s">
        <v>145</v>
      </c>
      <c r="AL30" s="87" t="s">
        <v>146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9"/>
      <c r="AZ30" s="21"/>
      <c r="BA30" s="21"/>
      <c r="BB30" s="56"/>
      <c r="BC30" s="50" t="s">
        <v>143</v>
      </c>
      <c r="BD30" s="45" t="s">
        <v>147</v>
      </c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54"/>
      <c r="BR30" s="76"/>
      <c r="BS30" s="76"/>
      <c r="BT30" s="56"/>
      <c r="BU30" s="50" t="s">
        <v>140</v>
      </c>
      <c r="BV30" s="90"/>
      <c r="BW30" s="90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91"/>
      <c r="CM30" s="50"/>
      <c r="CN30" s="90"/>
      <c r="CO30" s="90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91"/>
      <c r="DE30" s="50"/>
      <c r="DF30" s="90"/>
      <c r="DG30" s="90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91"/>
      <c r="DW30" s="50"/>
      <c r="DX30" s="90"/>
      <c r="DY30" s="90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91"/>
      <c r="EO30" s="50"/>
      <c r="EP30" s="90"/>
      <c r="EQ30" s="90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91"/>
      <c r="FG30" s="50"/>
      <c r="FH30" s="90"/>
      <c r="FI30" s="90"/>
      <c r="FJ30" s="21"/>
      <c r="FK30" s="21"/>
      <c r="FL30" s="21"/>
      <c r="FM30" s="21"/>
      <c r="FN30" s="21"/>
      <c r="FO30" s="21"/>
      <c r="FP30" s="21"/>
      <c r="FQ30" s="92"/>
      <c r="FR30" s="92"/>
      <c r="FS30" s="92"/>
      <c r="FT30" s="92"/>
      <c r="FU30" s="92"/>
      <c r="FV30" s="92"/>
      <c r="FW30" s="92"/>
      <c r="FX30" s="93"/>
      <c r="FY30" s="94"/>
      <c r="FZ30" s="95"/>
      <c r="GA30" s="95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3"/>
      <c r="GQ30" s="94"/>
      <c r="GR30" s="95"/>
      <c r="GS30" s="95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3"/>
      <c r="HI30" s="94"/>
      <c r="HJ30" s="95"/>
      <c r="HK30" s="95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3"/>
      <c r="IA30" s="94"/>
      <c r="IB30" s="95"/>
      <c r="IC30" s="95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3"/>
      <c r="IS30" s="94"/>
      <c r="IT30" s="95"/>
      <c r="IU30" s="95"/>
      <c r="IV30" s="92"/>
    </row>
    <row r="31" spans="1:256" s="96" customFormat="1" ht="22.5" customHeight="1" x14ac:dyDescent="0.15">
      <c r="A31" s="21"/>
      <c r="B31" s="45" t="s">
        <v>148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54"/>
      <c r="P31" s="21"/>
      <c r="Q31" s="21"/>
      <c r="R31" s="61">
        <v>0</v>
      </c>
      <c r="S31" s="50" t="s">
        <v>149</v>
      </c>
      <c r="T31" s="57" t="s">
        <v>150</v>
      </c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9"/>
      <c r="AH31" s="21"/>
      <c r="AI31" s="21"/>
      <c r="AJ31" s="60">
        <f>SUM(AJ32:AJ34)</f>
        <v>0</v>
      </c>
      <c r="AK31" s="50" t="s">
        <v>151</v>
      </c>
      <c r="AL31" s="45" t="s">
        <v>33</v>
      </c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54"/>
      <c r="AZ31" s="21"/>
      <c r="BA31" s="21"/>
      <c r="BB31" s="56">
        <v>470</v>
      </c>
      <c r="BC31" s="50" t="s">
        <v>149</v>
      </c>
      <c r="BD31" s="45" t="s">
        <v>152</v>
      </c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54"/>
      <c r="BR31" s="21"/>
      <c r="BS31" s="21"/>
      <c r="BT31" s="61">
        <v>0</v>
      </c>
      <c r="BU31" s="50" t="s">
        <v>145</v>
      </c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</row>
    <row r="32" spans="1:256" ht="22.9" customHeight="1" x14ac:dyDescent="0.15">
      <c r="A32" s="21"/>
      <c r="B32" s="45" t="s">
        <v>153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54"/>
      <c r="P32" s="21"/>
      <c r="Q32" s="21"/>
      <c r="R32" s="98">
        <f>SUM(R33:R35)</f>
        <v>0</v>
      </c>
      <c r="S32" s="50" t="s">
        <v>154</v>
      </c>
      <c r="T32" s="45" t="s">
        <v>155</v>
      </c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54"/>
      <c r="AH32" s="21"/>
      <c r="AI32" s="21"/>
      <c r="AJ32" s="56"/>
      <c r="AK32" s="50" t="s">
        <v>156</v>
      </c>
      <c r="AL32" s="45" t="s">
        <v>157</v>
      </c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54"/>
      <c r="AZ32" s="21"/>
      <c r="BA32" s="21"/>
      <c r="BB32" s="60">
        <f>SUM(BB33:BB34)</f>
        <v>231</v>
      </c>
      <c r="BC32" s="50" t="s">
        <v>154</v>
      </c>
      <c r="BD32" s="45" t="s">
        <v>158</v>
      </c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54"/>
      <c r="BR32" s="21"/>
      <c r="BS32" s="21"/>
      <c r="BT32" s="56">
        <v>576926</v>
      </c>
      <c r="BU32" s="50" t="s">
        <v>151</v>
      </c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</row>
    <row r="33" spans="1:172" ht="22.9" customHeight="1" x14ac:dyDescent="0.15">
      <c r="A33" s="21"/>
      <c r="B33" s="57" t="s">
        <v>159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21"/>
      <c r="Q33" s="21"/>
      <c r="R33" s="61">
        <v>0</v>
      </c>
      <c r="S33" s="50" t="s">
        <v>160</v>
      </c>
      <c r="T33" s="45" t="s">
        <v>161</v>
      </c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54"/>
      <c r="AH33" s="21"/>
      <c r="AI33" s="21"/>
      <c r="AJ33" s="56"/>
      <c r="AK33" s="50" t="s">
        <v>162</v>
      </c>
      <c r="AL33" s="57" t="s">
        <v>163</v>
      </c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9"/>
      <c r="AZ33" s="21"/>
      <c r="BA33" s="21"/>
      <c r="BB33" s="56">
        <v>231</v>
      </c>
      <c r="BC33" s="50" t="s">
        <v>160</v>
      </c>
      <c r="BD33" s="45" t="s">
        <v>164</v>
      </c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54"/>
      <c r="BR33" s="21"/>
      <c r="BS33" s="21"/>
      <c r="BT33" s="56">
        <v>330481</v>
      </c>
      <c r="BU33" s="50" t="s">
        <v>156</v>
      </c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</row>
    <row r="34" spans="1:172" ht="22.9" customHeight="1" thickBot="1" x14ac:dyDescent="0.2">
      <c r="A34" s="21"/>
      <c r="B34" s="57" t="s">
        <v>165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76"/>
      <c r="Q34" s="76"/>
      <c r="R34" s="61">
        <v>0</v>
      </c>
      <c r="S34" s="50" t="s">
        <v>166</v>
      </c>
      <c r="T34" s="45" t="s">
        <v>33</v>
      </c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54"/>
      <c r="AH34" s="76"/>
      <c r="AI34" s="76"/>
      <c r="AJ34" s="56"/>
      <c r="AK34" s="50" t="s">
        <v>167</v>
      </c>
      <c r="AL34" s="57" t="s">
        <v>168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9"/>
      <c r="AZ34" s="21"/>
      <c r="BA34" s="21"/>
      <c r="BB34" s="60">
        <f>SUM(BB35:BB37)</f>
        <v>0</v>
      </c>
      <c r="BC34" s="50" t="s">
        <v>166</v>
      </c>
      <c r="BD34" s="45" t="s">
        <v>169</v>
      </c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54"/>
      <c r="BR34" s="38"/>
      <c r="BS34" s="39"/>
      <c r="BT34" s="99">
        <f>SUM(R13:R14)+SUM(R21:R29)+R32+SUM(R36:R37)+R41+AJ19+AJ22+AJ42+BB13+BB32+BB38+SUM(BT13:BT14)+BT17+SUM(BT30:BT32)+SUM(R30:R31)</f>
        <v>2006086</v>
      </c>
      <c r="BU34" s="50" t="s">
        <v>162</v>
      </c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</row>
    <row r="35" spans="1:172" ht="22.9" customHeight="1" x14ac:dyDescent="0.15">
      <c r="A35" s="21"/>
      <c r="B35" s="100" t="s">
        <v>170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2"/>
      <c r="P35" s="21"/>
      <c r="Q35" s="21"/>
      <c r="R35" s="61">
        <v>0</v>
      </c>
      <c r="S35" s="50" t="s">
        <v>171</v>
      </c>
      <c r="T35" s="57" t="s">
        <v>172</v>
      </c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9"/>
      <c r="AH35" s="76"/>
      <c r="AI35" s="76"/>
      <c r="AJ35" s="56"/>
      <c r="AK35" s="50" t="s">
        <v>173</v>
      </c>
      <c r="AL35" s="45" t="s">
        <v>174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54"/>
      <c r="AZ35" s="76"/>
      <c r="BA35" s="76"/>
      <c r="BB35" s="56"/>
      <c r="BC35" s="50" t="s">
        <v>171</v>
      </c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</row>
    <row r="36" spans="1:172" ht="22.9" customHeight="1" x14ac:dyDescent="0.15">
      <c r="A36" s="21"/>
      <c r="B36" s="45" t="s">
        <v>175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54"/>
      <c r="P36" s="21"/>
      <c r="Q36" s="21"/>
      <c r="R36" s="61">
        <v>0</v>
      </c>
      <c r="S36" s="50" t="s">
        <v>176</v>
      </c>
      <c r="T36" s="103" t="s">
        <v>177</v>
      </c>
      <c r="U36" s="104"/>
      <c r="V36" s="104"/>
      <c r="W36" s="67" t="s">
        <v>178</v>
      </c>
      <c r="X36" s="68"/>
      <c r="Y36" s="68"/>
      <c r="Z36" s="68"/>
      <c r="AA36" s="68"/>
      <c r="AB36" s="68"/>
      <c r="AC36" s="68"/>
      <c r="AD36" s="68"/>
      <c r="AE36" s="68"/>
      <c r="AF36" s="68"/>
      <c r="AG36" s="69"/>
      <c r="AH36" s="21"/>
      <c r="AI36" s="21"/>
      <c r="AJ36" s="56"/>
      <c r="AK36" s="50" t="s">
        <v>179</v>
      </c>
      <c r="AL36" s="45" t="s">
        <v>180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54"/>
      <c r="AZ36" s="21"/>
      <c r="BA36" s="21"/>
      <c r="BB36" s="56"/>
      <c r="BC36" s="50" t="s">
        <v>176</v>
      </c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</row>
    <row r="37" spans="1:172" ht="22.9" customHeight="1" x14ac:dyDescent="0.15">
      <c r="A37" s="90"/>
      <c r="B37" s="45" t="s">
        <v>181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54"/>
      <c r="P37" s="21"/>
      <c r="Q37" s="21"/>
      <c r="R37" s="60">
        <f>SUM(R38:R40)</f>
        <v>0</v>
      </c>
      <c r="S37" s="50" t="s">
        <v>182</v>
      </c>
      <c r="T37" s="103" t="s">
        <v>183</v>
      </c>
      <c r="U37" s="104"/>
      <c r="V37" s="104"/>
      <c r="W37" s="67" t="s">
        <v>184</v>
      </c>
      <c r="X37" s="68"/>
      <c r="Y37" s="68"/>
      <c r="Z37" s="68"/>
      <c r="AA37" s="68"/>
      <c r="AB37" s="68"/>
      <c r="AC37" s="68"/>
      <c r="AD37" s="68"/>
      <c r="AE37" s="68"/>
      <c r="AF37" s="68"/>
      <c r="AG37" s="69"/>
      <c r="AH37" s="21"/>
      <c r="AI37" s="21"/>
      <c r="AJ37" s="56"/>
      <c r="AK37" s="50" t="s">
        <v>185</v>
      </c>
      <c r="AL37" s="45" t="s">
        <v>33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54"/>
      <c r="AZ37" s="21"/>
      <c r="BA37" s="21"/>
      <c r="BB37" s="56"/>
      <c r="BC37" s="50" t="s">
        <v>182</v>
      </c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</row>
    <row r="38" spans="1:172" ht="22.9" customHeight="1" x14ac:dyDescent="0.15">
      <c r="A38" s="21"/>
      <c r="B38" s="57" t="s">
        <v>186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  <c r="P38" s="21"/>
      <c r="Q38" s="21"/>
      <c r="R38" s="56"/>
      <c r="S38" s="50" t="s">
        <v>187</v>
      </c>
      <c r="T38" s="103" t="s">
        <v>188</v>
      </c>
      <c r="U38" s="104"/>
      <c r="V38" s="104"/>
      <c r="W38" s="67" t="s">
        <v>109</v>
      </c>
      <c r="X38" s="68"/>
      <c r="Y38" s="68"/>
      <c r="Z38" s="68"/>
      <c r="AA38" s="68"/>
      <c r="AB38" s="68"/>
      <c r="AC38" s="68"/>
      <c r="AD38" s="68"/>
      <c r="AE38" s="68"/>
      <c r="AF38" s="68"/>
      <c r="AG38" s="69"/>
      <c r="AH38" s="21"/>
      <c r="AI38" s="21"/>
      <c r="AJ38" s="56"/>
      <c r="AK38" s="50" t="s">
        <v>189</v>
      </c>
      <c r="AL38" s="45" t="s">
        <v>190</v>
      </c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54"/>
      <c r="AZ38" s="21"/>
      <c r="BA38" s="21"/>
      <c r="BB38" s="60">
        <f>SUM(BB39:BB41)</f>
        <v>0</v>
      </c>
      <c r="BC38" s="50" t="s">
        <v>187</v>
      </c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</row>
    <row r="39" spans="1:172" ht="22.9" customHeight="1" x14ac:dyDescent="0.15">
      <c r="A39" s="21"/>
      <c r="B39" s="57" t="s">
        <v>191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  <c r="P39" s="21"/>
      <c r="Q39" s="21"/>
      <c r="R39" s="56"/>
      <c r="S39" s="50" t="s">
        <v>192</v>
      </c>
      <c r="T39" s="105" t="s">
        <v>193</v>
      </c>
      <c r="U39" s="106"/>
      <c r="V39" s="106"/>
      <c r="W39" s="73" t="s">
        <v>194</v>
      </c>
      <c r="X39" s="79"/>
      <c r="Y39" s="79"/>
      <c r="Z39" s="79"/>
      <c r="AA39" s="79"/>
      <c r="AB39" s="79"/>
      <c r="AC39" s="79"/>
      <c r="AD39" s="79"/>
      <c r="AE39" s="79"/>
      <c r="AF39" s="79"/>
      <c r="AG39" s="80"/>
      <c r="AH39" s="21"/>
      <c r="AI39" s="21"/>
      <c r="AJ39" s="61">
        <v>0</v>
      </c>
      <c r="AK39" s="50" t="s">
        <v>195</v>
      </c>
      <c r="AL39" s="57" t="s">
        <v>196</v>
      </c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9"/>
      <c r="AZ39" s="21"/>
      <c r="BA39" s="21"/>
      <c r="BB39" s="56"/>
      <c r="BC39" s="50" t="s">
        <v>192</v>
      </c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</row>
    <row r="40" spans="1:172" ht="22.9" customHeight="1" x14ac:dyDescent="0.15">
      <c r="A40" s="21"/>
      <c r="B40" s="57" t="s">
        <v>197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  <c r="P40" s="21"/>
      <c r="Q40" s="21"/>
      <c r="R40" s="56"/>
      <c r="S40" s="50" t="s">
        <v>198</v>
      </c>
      <c r="T40" s="105" t="s">
        <v>199</v>
      </c>
      <c r="U40" s="106"/>
      <c r="V40" s="106"/>
      <c r="W40" s="67" t="s">
        <v>200</v>
      </c>
      <c r="X40" s="68"/>
      <c r="Y40" s="68"/>
      <c r="Z40" s="68"/>
      <c r="AA40" s="68"/>
      <c r="AB40" s="68"/>
      <c r="AC40" s="68"/>
      <c r="AD40" s="68"/>
      <c r="AE40" s="68"/>
      <c r="AF40" s="68"/>
      <c r="AG40" s="69"/>
      <c r="AH40" s="21"/>
      <c r="AI40" s="21"/>
      <c r="AJ40" s="56"/>
      <c r="AK40" s="50" t="s">
        <v>201</v>
      </c>
      <c r="AL40" s="107" t="s">
        <v>202</v>
      </c>
      <c r="AM40" s="108"/>
      <c r="AN40" s="108"/>
      <c r="AO40" s="67" t="s">
        <v>203</v>
      </c>
      <c r="AP40" s="68"/>
      <c r="AQ40" s="68"/>
      <c r="AR40" s="68"/>
      <c r="AS40" s="68"/>
      <c r="AT40" s="68"/>
      <c r="AU40" s="68"/>
      <c r="AV40" s="68"/>
      <c r="AW40" s="68"/>
      <c r="AX40" s="68"/>
      <c r="AY40" s="69"/>
      <c r="AZ40" s="21"/>
      <c r="BA40" s="21"/>
      <c r="BB40" s="56"/>
      <c r="BC40" s="50" t="s">
        <v>204</v>
      </c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</row>
    <row r="41" spans="1:172" ht="23.1" customHeight="1" thickBot="1" x14ac:dyDescent="0.2">
      <c r="A41" s="20"/>
      <c r="B41" s="45" t="s">
        <v>205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54"/>
      <c r="P41" s="21"/>
      <c r="Q41" s="21"/>
      <c r="R41" s="60">
        <f>R42+AJ16+AJ17+AJ18</f>
        <v>0</v>
      </c>
      <c r="S41" s="50" t="s">
        <v>206</v>
      </c>
      <c r="T41" s="57" t="s">
        <v>207</v>
      </c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9"/>
      <c r="AH41" s="21"/>
      <c r="AI41" s="21"/>
      <c r="AJ41" s="56">
        <v>315</v>
      </c>
      <c r="AK41" s="50" t="s">
        <v>208</v>
      </c>
      <c r="AL41" s="57" t="s">
        <v>197</v>
      </c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9"/>
      <c r="AZ41" s="38"/>
      <c r="BA41" s="39"/>
      <c r="BB41" s="109"/>
      <c r="BC41" s="50" t="s">
        <v>209</v>
      </c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</row>
    <row r="42" spans="1:172" ht="23.1" customHeight="1" thickBot="1" x14ac:dyDescent="0.2">
      <c r="A42" s="20"/>
      <c r="B42" s="110" t="s">
        <v>210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2"/>
      <c r="P42" s="38"/>
      <c r="Q42" s="39"/>
      <c r="R42" s="99">
        <f>SUM(AJ13:AJ15)</f>
        <v>0</v>
      </c>
      <c r="S42" s="50" t="s">
        <v>23</v>
      </c>
      <c r="T42" s="113">
        <v>20</v>
      </c>
      <c r="U42" s="114"/>
      <c r="V42" s="73" t="s">
        <v>211</v>
      </c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80"/>
      <c r="AH42" s="38"/>
      <c r="AI42" s="39"/>
      <c r="AJ42" s="115">
        <v>0</v>
      </c>
      <c r="AK42" s="50" t="s">
        <v>212</v>
      </c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</row>
    <row r="43" spans="1:172" x14ac:dyDescent="0.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0"/>
      <c r="AI43" s="20"/>
      <c r="AJ43" s="116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</row>
    <row r="44" spans="1:172" hidden="1" x14ac:dyDescent="0.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117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</row>
    <row r="45" spans="1:172" hidden="1" x14ac:dyDescent="0.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117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</row>
    <row r="46" spans="1:172" hidden="1" x14ac:dyDescent="0.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117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</row>
    <row r="47" spans="1:172" hidden="1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117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</row>
    <row r="48" spans="1:172" hidden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117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</row>
    <row r="49" spans="1:172" hidden="1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117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</row>
    <row r="50" spans="1:172" hidden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117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</row>
    <row r="51" spans="1:172" hidden="1" x14ac:dyDescent="0.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117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</row>
    <row r="52" spans="1:172" hidden="1" x14ac:dyDescent="0.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17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</row>
  </sheetData>
  <sheetProtection sheet="1" objects="1" scenarios="1"/>
  <mergeCells count="135">
    <mergeCell ref="B41:O41"/>
    <mergeCell ref="T41:AG41"/>
    <mergeCell ref="AL41:AY41"/>
    <mergeCell ref="B42:O42"/>
    <mergeCell ref="V42:AG42"/>
    <mergeCell ref="B39:O39"/>
    <mergeCell ref="T39:V39"/>
    <mergeCell ref="W39:AG39"/>
    <mergeCell ref="AL39:AY39"/>
    <mergeCell ref="B40:O40"/>
    <mergeCell ref="T40:V40"/>
    <mergeCell ref="W40:AG40"/>
    <mergeCell ref="AL40:AN40"/>
    <mergeCell ref="AO40:AY40"/>
    <mergeCell ref="B37:O37"/>
    <mergeCell ref="T37:V37"/>
    <mergeCell ref="W37:AG37"/>
    <mergeCell ref="AL37:AY37"/>
    <mergeCell ref="B38:O38"/>
    <mergeCell ref="T38:V38"/>
    <mergeCell ref="W38:AG38"/>
    <mergeCell ref="AL38:AY38"/>
    <mergeCell ref="B35:O35"/>
    <mergeCell ref="T35:AG35"/>
    <mergeCell ref="AL35:AY35"/>
    <mergeCell ref="B36:O36"/>
    <mergeCell ref="T36:V36"/>
    <mergeCell ref="W36:AG36"/>
    <mergeCell ref="AL36:AY36"/>
    <mergeCell ref="B33:O33"/>
    <mergeCell ref="T33:AG33"/>
    <mergeCell ref="AL33:AY33"/>
    <mergeCell ref="BD33:BQ33"/>
    <mergeCell ref="B34:O34"/>
    <mergeCell ref="T34:AG34"/>
    <mergeCell ref="AL34:AY34"/>
    <mergeCell ref="BD34:BQ34"/>
    <mergeCell ref="B31:O31"/>
    <mergeCell ref="T31:AG31"/>
    <mergeCell ref="AL31:AY31"/>
    <mergeCell ref="BD31:BQ31"/>
    <mergeCell ref="B32:O32"/>
    <mergeCell ref="T32:AG32"/>
    <mergeCell ref="AL32:AY32"/>
    <mergeCell ref="BD32:BQ32"/>
    <mergeCell ref="B29:O29"/>
    <mergeCell ref="T29:AG29"/>
    <mergeCell ref="AL29:AY29"/>
    <mergeCell ref="BD29:BQ29"/>
    <mergeCell ref="B30:O30"/>
    <mergeCell ref="T30:AG30"/>
    <mergeCell ref="AL30:AY30"/>
    <mergeCell ref="BD30:BQ30"/>
    <mergeCell ref="B27:O27"/>
    <mergeCell ref="T27:V27"/>
    <mergeCell ref="W27:AG27"/>
    <mergeCell ref="AL27:AY27"/>
    <mergeCell ref="BD27:BQ27"/>
    <mergeCell ref="B28:O28"/>
    <mergeCell ref="T28:AG28"/>
    <mergeCell ref="AL28:AY28"/>
    <mergeCell ref="BD28:BF28"/>
    <mergeCell ref="BG28:BQ28"/>
    <mergeCell ref="B26:O26"/>
    <mergeCell ref="T26:V26"/>
    <mergeCell ref="W26:AG26"/>
    <mergeCell ref="AL26:AN26"/>
    <mergeCell ref="AO26:AY26"/>
    <mergeCell ref="BD26:BQ26"/>
    <mergeCell ref="B24:O24"/>
    <mergeCell ref="T24:AG24"/>
    <mergeCell ref="AL24:AY24"/>
    <mergeCell ref="BD24:BQ24"/>
    <mergeCell ref="B25:O25"/>
    <mergeCell ref="T25:V25"/>
    <mergeCell ref="W25:AG25"/>
    <mergeCell ref="AL25:AN25"/>
    <mergeCell ref="AO25:AY25"/>
    <mergeCell ref="BD25:BQ25"/>
    <mergeCell ref="B22:O22"/>
    <mergeCell ref="T22:AG22"/>
    <mergeCell ref="AL22:AY22"/>
    <mergeCell ref="BD22:BQ22"/>
    <mergeCell ref="B23:O23"/>
    <mergeCell ref="T23:AG23"/>
    <mergeCell ref="AL23:AY23"/>
    <mergeCell ref="BD23:BQ23"/>
    <mergeCell ref="B20:O20"/>
    <mergeCell ref="T20:AG20"/>
    <mergeCell ref="AL20:AY20"/>
    <mergeCell ref="BD20:BF20"/>
    <mergeCell ref="BG20:BQ20"/>
    <mergeCell ref="B21:O21"/>
    <mergeCell ref="T21:AG21"/>
    <mergeCell ref="AL21:AY21"/>
    <mergeCell ref="BD21:BQ21"/>
    <mergeCell ref="B18:O18"/>
    <mergeCell ref="T18:AG18"/>
    <mergeCell ref="AL18:AN18"/>
    <mergeCell ref="AO18:AY18"/>
    <mergeCell ref="BD18:BQ18"/>
    <mergeCell ref="B19:O19"/>
    <mergeCell ref="T19:AG19"/>
    <mergeCell ref="AL19:AY19"/>
    <mergeCell ref="BD19:BQ19"/>
    <mergeCell ref="B16:O16"/>
    <mergeCell ref="T16:AG16"/>
    <mergeCell ref="AL16:AY16"/>
    <mergeCell ref="BD16:BF16"/>
    <mergeCell ref="BG16:BQ16"/>
    <mergeCell ref="B17:O17"/>
    <mergeCell ref="T17:AG17"/>
    <mergeCell ref="AL17:AN17"/>
    <mergeCell ref="AO17:AY17"/>
    <mergeCell ref="BD17:BQ17"/>
    <mergeCell ref="B14:O14"/>
    <mergeCell ref="T14:AG14"/>
    <mergeCell ref="AL14:AY14"/>
    <mergeCell ref="BD14:BQ14"/>
    <mergeCell ref="B15:O15"/>
    <mergeCell ref="T15:AG15"/>
    <mergeCell ref="AL15:AY15"/>
    <mergeCell ref="BD15:BQ15"/>
    <mergeCell ref="BD10:BQ10"/>
    <mergeCell ref="BR10:BS10"/>
    <mergeCell ref="B13:O13"/>
    <mergeCell ref="T13:AG13"/>
    <mergeCell ref="AL13:AY13"/>
    <mergeCell ref="BD13:BQ13"/>
    <mergeCell ref="B10:O10"/>
    <mergeCell ref="P10:Q10"/>
    <mergeCell ref="T10:AG10"/>
    <mergeCell ref="AH10:AI10"/>
    <mergeCell ref="AL10:AY10"/>
    <mergeCell ref="AZ10:BA1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R38:R40 AJ13:AJ18 AJ20:AJ21 AJ28:AJ30 AJ32:AJ38 AJ40:AJ41 BB19:BB20 BB22:BB27 BB29:BB31 BB33 BB35:BB37 BB39:BB41 BT13 BT16 BT18:BT21 BT23:BT25 BT27:BT30 BT32:BT33" xr:uid="{271DD2CC-2864-45E5-9490-CE3C7C852C58}">
      <formula1>-9999999999</formula1>
      <formula2>99999999999</formula2>
    </dataValidation>
  </dataValidations>
  <pageMargins left="0.59055118110236227" right="0" top="0" bottom="0" header="0" footer="0"/>
  <pageSetup paperSize="9" scale="68" orientation="landscape" horizontalDpi="4294967293" r:id="rId1"/>
  <headerFooter alignWithMargins="0"/>
  <rowBreaks count="2" manualBreakCount="2">
    <brk id="12" max="16383" man="1"/>
    <brk id="19" max="16383" man="1"/>
  </rowBreaks>
  <colBreaks count="2" manualBreakCount="2">
    <brk id="17" max="1048575" man="1"/>
    <brk id="3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40548-176D-4CB8-A4DF-5654E0CB86A2}">
  <sheetPr codeName="Sheet10">
    <pageSetUpPr autoPageBreaks="0" fitToPage="1"/>
  </sheetPr>
  <dimension ref="A1:WVY58"/>
  <sheetViews>
    <sheetView showGridLines="0" zoomScale="90" zoomScaleNormal="9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G9" sqref="G9"/>
    </sheetView>
  </sheetViews>
  <sheetFormatPr defaultColWidth="0" defaultRowHeight="13.5" customHeight="1" zeroHeight="1" x14ac:dyDescent="0.15"/>
  <cols>
    <col min="1" max="1" width="0.625" style="433" customWidth="1"/>
    <col min="2" max="2" width="4.375" style="611" customWidth="1"/>
    <col min="3" max="3" width="6.875" style="611" customWidth="1"/>
    <col min="4" max="4" width="11.625" style="611" customWidth="1"/>
    <col min="5" max="6" width="2.625" style="789" customWidth="1"/>
    <col min="7" max="16" width="15.5" style="611" customWidth="1"/>
    <col min="17" max="17" width="1.875" style="433" customWidth="1"/>
    <col min="18" max="18" width="1.5" style="433" hidden="1" customWidth="1"/>
    <col min="19" max="21" width="9" style="433" hidden="1" customWidth="1"/>
    <col min="22" max="256" width="9" style="611" hidden="1" customWidth="1"/>
    <col min="257" max="257" width="0.625" style="611" hidden="1" customWidth="1"/>
    <col min="258" max="258" width="4.375" style="611" hidden="1" customWidth="1"/>
    <col min="259" max="259" width="6.875" style="611" hidden="1" customWidth="1"/>
    <col min="260" max="260" width="11.625" style="611" hidden="1" customWidth="1"/>
    <col min="261" max="262" width="2.625" style="611" hidden="1" customWidth="1"/>
    <col min="263" max="272" width="15.5" style="611" hidden="1" customWidth="1"/>
    <col min="273" max="273" width="1.875" style="611" hidden="1" customWidth="1"/>
    <col min="274" max="277" width="0" style="611" hidden="1" customWidth="1"/>
    <col min="278" max="512" width="0" style="611" hidden="1"/>
    <col min="513" max="513" width="0.625" style="611" hidden="1" customWidth="1"/>
    <col min="514" max="514" width="4.375" style="611" hidden="1" customWidth="1"/>
    <col min="515" max="515" width="6.875" style="611" hidden="1" customWidth="1"/>
    <col min="516" max="516" width="11.625" style="611" hidden="1" customWidth="1"/>
    <col min="517" max="518" width="2.625" style="611" hidden="1" customWidth="1"/>
    <col min="519" max="528" width="15.5" style="611" hidden="1" customWidth="1"/>
    <col min="529" max="529" width="1.875" style="611" hidden="1" customWidth="1"/>
    <col min="530" max="533" width="0" style="611" hidden="1" customWidth="1"/>
    <col min="534" max="768" width="0" style="611" hidden="1"/>
    <col min="769" max="769" width="0.625" style="611" hidden="1" customWidth="1"/>
    <col min="770" max="770" width="4.375" style="611" hidden="1" customWidth="1"/>
    <col min="771" max="771" width="6.875" style="611" hidden="1" customWidth="1"/>
    <col min="772" max="772" width="11.625" style="611" hidden="1" customWidth="1"/>
    <col min="773" max="774" width="2.625" style="611" hidden="1" customWidth="1"/>
    <col min="775" max="784" width="15.5" style="611" hidden="1" customWidth="1"/>
    <col min="785" max="785" width="1.875" style="611" hidden="1" customWidth="1"/>
    <col min="786" max="789" width="0" style="611" hidden="1" customWidth="1"/>
    <col min="790" max="1024" width="0" style="611" hidden="1"/>
    <col min="1025" max="1025" width="0.625" style="611" hidden="1" customWidth="1"/>
    <col min="1026" max="1026" width="4.375" style="611" hidden="1" customWidth="1"/>
    <col min="1027" max="1027" width="6.875" style="611" hidden="1" customWidth="1"/>
    <col min="1028" max="1028" width="11.625" style="611" hidden="1" customWidth="1"/>
    <col min="1029" max="1030" width="2.625" style="611" hidden="1" customWidth="1"/>
    <col min="1031" max="1040" width="15.5" style="611" hidden="1" customWidth="1"/>
    <col min="1041" max="1041" width="1.875" style="611" hidden="1" customWidth="1"/>
    <col min="1042" max="1045" width="0" style="611" hidden="1" customWidth="1"/>
    <col min="1046" max="1280" width="0" style="611" hidden="1"/>
    <col min="1281" max="1281" width="0.625" style="611" hidden="1" customWidth="1"/>
    <col min="1282" max="1282" width="4.375" style="611" hidden="1" customWidth="1"/>
    <col min="1283" max="1283" width="6.875" style="611" hidden="1" customWidth="1"/>
    <col min="1284" max="1284" width="11.625" style="611" hidden="1" customWidth="1"/>
    <col min="1285" max="1286" width="2.625" style="611" hidden="1" customWidth="1"/>
    <col min="1287" max="1296" width="15.5" style="611" hidden="1" customWidth="1"/>
    <col min="1297" max="1297" width="1.875" style="611" hidden="1" customWidth="1"/>
    <col min="1298" max="1301" width="0" style="611" hidden="1" customWidth="1"/>
    <col min="1302" max="1536" width="0" style="611" hidden="1"/>
    <col min="1537" max="1537" width="0.625" style="611" hidden="1" customWidth="1"/>
    <col min="1538" max="1538" width="4.375" style="611" hidden="1" customWidth="1"/>
    <col min="1539" max="1539" width="6.875" style="611" hidden="1" customWidth="1"/>
    <col min="1540" max="1540" width="11.625" style="611" hidden="1" customWidth="1"/>
    <col min="1541" max="1542" width="2.625" style="611" hidden="1" customWidth="1"/>
    <col min="1543" max="1552" width="15.5" style="611" hidden="1" customWidth="1"/>
    <col min="1553" max="1553" width="1.875" style="611" hidden="1" customWidth="1"/>
    <col min="1554" max="1557" width="0" style="611" hidden="1" customWidth="1"/>
    <col min="1558" max="1792" width="0" style="611" hidden="1"/>
    <col min="1793" max="1793" width="0.625" style="611" hidden="1" customWidth="1"/>
    <col min="1794" max="1794" width="4.375" style="611" hidden="1" customWidth="1"/>
    <col min="1795" max="1795" width="6.875" style="611" hidden="1" customWidth="1"/>
    <col min="1796" max="1796" width="11.625" style="611" hidden="1" customWidth="1"/>
    <col min="1797" max="1798" width="2.625" style="611" hidden="1" customWidth="1"/>
    <col min="1799" max="1808" width="15.5" style="611" hidden="1" customWidth="1"/>
    <col min="1809" max="1809" width="1.875" style="611" hidden="1" customWidth="1"/>
    <col min="1810" max="1813" width="0" style="611" hidden="1" customWidth="1"/>
    <col min="1814" max="2048" width="0" style="611" hidden="1"/>
    <col min="2049" max="2049" width="0.625" style="611" hidden="1" customWidth="1"/>
    <col min="2050" max="2050" width="4.375" style="611" hidden="1" customWidth="1"/>
    <col min="2051" max="2051" width="6.875" style="611" hidden="1" customWidth="1"/>
    <col min="2052" max="2052" width="11.625" style="611" hidden="1" customWidth="1"/>
    <col min="2053" max="2054" width="2.625" style="611" hidden="1" customWidth="1"/>
    <col min="2055" max="2064" width="15.5" style="611" hidden="1" customWidth="1"/>
    <col min="2065" max="2065" width="1.875" style="611" hidden="1" customWidth="1"/>
    <col min="2066" max="2069" width="0" style="611" hidden="1" customWidth="1"/>
    <col min="2070" max="2304" width="0" style="611" hidden="1"/>
    <col min="2305" max="2305" width="0.625" style="611" hidden="1" customWidth="1"/>
    <col min="2306" max="2306" width="4.375" style="611" hidden="1" customWidth="1"/>
    <col min="2307" max="2307" width="6.875" style="611" hidden="1" customWidth="1"/>
    <col min="2308" max="2308" width="11.625" style="611" hidden="1" customWidth="1"/>
    <col min="2309" max="2310" width="2.625" style="611" hidden="1" customWidth="1"/>
    <col min="2311" max="2320" width="15.5" style="611" hidden="1" customWidth="1"/>
    <col min="2321" max="2321" width="1.875" style="611" hidden="1" customWidth="1"/>
    <col min="2322" max="2325" width="0" style="611" hidden="1" customWidth="1"/>
    <col min="2326" max="2560" width="0" style="611" hidden="1"/>
    <col min="2561" max="2561" width="0.625" style="611" hidden="1" customWidth="1"/>
    <col min="2562" max="2562" width="4.375" style="611" hidden="1" customWidth="1"/>
    <col min="2563" max="2563" width="6.875" style="611" hidden="1" customWidth="1"/>
    <col min="2564" max="2564" width="11.625" style="611" hidden="1" customWidth="1"/>
    <col min="2565" max="2566" width="2.625" style="611" hidden="1" customWidth="1"/>
    <col min="2567" max="2576" width="15.5" style="611" hidden="1" customWidth="1"/>
    <col min="2577" max="2577" width="1.875" style="611" hidden="1" customWidth="1"/>
    <col min="2578" max="2581" width="0" style="611" hidden="1" customWidth="1"/>
    <col min="2582" max="2816" width="0" style="611" hidden="1"/>
    <col min="2817" max="2817" width="0.625" style="611" hidden="1" customWidth="1"/>
    <col min="2818" max="2818" width="4.375" style="611" hidden="1" customWidth="1"/>
    <col min="2819" max="2819" width="6.875" style="611" hidden="1" customWidth="1"/>
    <col min="2820" max="2820" width="11.625" style="611" hidden="1" customWidth="1"/>
    <col min="2821" max="2822" width="2.625" style="611" hidden="1" customWidth="1"/>
    <col min="2823" max="2832" width="15.5" style="611" hidden="1" customWidth="1"/>
    <col min="2833" max="2833" width="1.875" style="611" hidden="1" customWidth="1"/>
    <col min="2834" max="2837" width="0" style="611" hidden="1" customWidth="1"/>
    <col min="2838" max="3072" width="0" style="611" hidden="1"/>
    <col min="3073" max="3073" width="0.625" style="611" hidden="1" customWidth="1"/>
    <col min="3074" max="3074" width="4.375" style="611" hidden="1" customWidth="1"/>
    <col min="3075" max="3075" width="6.875" style="611" hidden="1" customWidth="1"/>
    <col min="3076" max="3076" width="11.625" style="611" hidden="1" customWidth="1"/>
    <col min="3077" max="3078" width="2.625" style="611" hidden="1" customWidth="1"/>
    <col min="3079" max="3088" width="15.5" style="611" hidden="1" customWidth="1"/>
    <col min="3089" max="3089" width="1.875" style="611" hidden="1" customWidth="1"/>
    <col min="3090" max="3093" width="0" style="611" hidden="1" customWidth="1"/>
    <col min="3094" max="3328" width="0" style="611" hidden="1"/>
    <col min="3329" max="3329" width="0.625" style="611" hidden="1" customWidth="1"/>
    <col min="3330" max="3330" width="4.375" style="611" hidden="1" customWidth="1"/>
    <col min="3331" max="3331" width="6.875" style="611" hidden="1" customWidth="1"/>
    <col min="3332" max="3332" width="11.625" style="611" hidden="1" customWidth="1"/>
    <col min="3333" max="3334" width="2.625" style="611" hidden="1" customWidth="1"/>
    <col min="3335" max="3344" width="15.5" style="611" hidden="1" customWidth="1"/>
    <col min="3345" max="3345" width="1.875" style="611" hidden="1" customWidth="1"/>
    <col min="3346" max="3349" width="0" style="611" hidden="1" customWidth="1"/>
    <col min="3350" max="3584" width="0" style="611" hidden="1"/>
    <col min="3585" max="3585" width="0.625" style="611" hidden="1" customWidth="1"/>
    <col min="3586" max="3586" width="4.375" style="611" hidden="1" customWidth="1"/>
    <col min="3587" max="3587" width="6.875" style="611" hidden="1" customWidth="1"/>
    <col min="3588" max="3588" width="11.625" style="611" hidden="1" customWidth="1"/>
    <col min="3589" max="3590" width="2.625" style="611" hidden="1" customWidth="1"/>
    <col min="3591" max="3600" width="15.5" style="611" hidden="1" customWidth="1"/>
    <col min="3601" max="3601" width="1.875" style="611" hidden="1" customWidth="1"/>
    <col min="3602" max="3605" width="0" style="611" hidden="1" customWidth="1"/>
    <col min="3606" max="3840" width="0" style="611" hidden="1"/>
    <col min="3841" max="3841" width="0.625" style="611" hidden="1" customWidth="1"/>
    <col min="3842" max="3842" width="4.375" style="611" hidden="1" customWidth="1"/>
    <col min="3843" max="3843" width="6.875" style="611" hidden="1" customWidth="1"/>
    <col min="3844" max="3844" width="11.625" style="611" hidden="1" customWidth="1"/>
    <col min="3845" max="3846" width="2.625" style="611" hidden="1" customWidth="1"/>
    <col min="3847" max="3856" width="15.5" style="611" hidden="1" customWidth="1"/>
    <col min="3857" max="3857" width="1.875" style="611" hidden="1" customWidth="1"/>
    <col min="3858" max="3861" width="0" style="611" hidden="1" customWidth="1"/>
    <col min="3862" max="4096" width="0" style="611" hidden="1"/>
    <col min="4097" max="4097" width="0.625" style="611" hidden="1" customWidth="1"/>
    <col min="4098" max="4098" width="4.375" style="611" hidden="1" customWidth="1"/>
    <col min="4099" max="4099" width="6.875" style="611" hidden="1" customWidth="1"/>
    <col min="4100" max="4100" width="11.625" style="611" hidden="1" customWidth="1"/>
    <col min="4101" max="4102" width="2.625" style="611" hidden="1" customWidth="1"/>
    <col min="4103" max="4112" width="15.5" style="611" hidden="1" customWidth="1"/>
    <col min="4113" max="4113" width="1.875" style="611" hidden="1" customWidth="1"/>
    <col min="4114" max="4117" width="0" style="611" hidden="1" customWidth="1"/>
    <col min="4118" max="4352" width="0" style="611" hidden="1"/>
    <col min="4353" max="4353" width="0.625" style="611" hidden="1" customWidth="1"/>
    <col min="4354" max="4354" width="4.375" style="611" hidden="1" customWidth="1"/>
    <col min="4355" max="4355" width="6.875" style="611" hidden="1" customWidth="1"/>
    <col min="4356" max="4356" width="11.625" style="611" hidden="1" customWidth="1"/>
    <col min="4357" max="4358" width="2.625" style="611" hidden="1" customWidth="1"/>
    <col min="4359" max="4368" width="15.5" style="611" hidden="1" customWidth="1"/>
    <col min="4369" max="4369" width="1.875" style="611" hidden="1" customWidth="1"/>
    <col min="4370" max="4373" width="0" style="611" hidden="1" customWidth="1"/>
    <col min="4374" max="4608" width="0" style="611" hidden="1"/>
    <col min="4609" max="4609" width="0.625" style="611" hidden="1" customWidth="1"/>
    <col min="4610" max="4610" width="4.375" style="611" hidden="1" customWidth="1"/>
    <col min="4611" max="4611" width="6.875" style="611" hidden="1" customWidth="1"/>
    <col min="4612" max="4612" width="11.625" style="611" hidden="1" customWidth="1"/>
    <col min="4613" max="4614" width="2.625" style="611" hidden="1" customWidth="1"/>
    <col min="4615" max="4624" width="15.5" style="611" hidden="1" customWidth="1"/>
    <col min="4625" max="4625" width="1.875" style="611" hidden="1" customWidth="1"/>
    <col min="4626" max="4629" width="0" style="611" hidden="1" customWidth="1"/>
    <col min="4630" max="4864" width="0" style="611" hidden="1"/>
    <col min="4865" max="4865" width="0.625" style="611" hidden="1" customWidth="1"/>
    <col min="4866" max="4866" width="4.375" style="611" hidden="1" customWidth="1"/>
    <col min="4867" max="4867" width="6.875" style="611" hidden="1" customWidth="1"/>
    <col min="4868" max="4868" width="11.625" style="611" hidden="1" customWidth="1"/>
    <col min="4869" max="4870" width="2.625" style="611" hidden="1" customWidth="1"/>
    <col min="4871" max="4880" width="15.5" style="611" hidden="1" customWidth="1"/>
    <col min="4881" max="4881" width="1.875" style="611" hidden="1" customWidth="1"/>
    <col min="4882" max="4885" width="0" style="611" hidden="1" customWidth="1"/>
    <col min="4886" max="5120" width="0" style="611" hidden="1"/>
    <col min="5121" max="5121" width="0.625" style="611" hidden="1" customWidth="1"/>
    <col min="5122" max="5122" width="4.375" style="611" hidden="1" customWidth="1"/>
    <col min="5123" max="5123" width="6.875" style="611" hidden="1" customWidth="1"/>
    <col min="5124" max="5124" width="11.625" style="611" hidden="1" customWidth="1"/>
    <col min="5125" max="5126" width="2.625" style="611" hidden="1" customWidth="1"/>
    <col min="5127" max="5136" width="15.5" style="611" hidden="1" customWidth="1"/>
    <col min="5137" max="5137" width="1.875" style="611" hidden="1" customWidth="1"/>
    <col min="5138" max="5141" width="0" style="611" hidden="1" customWidth="1"/>
    <col min="5142" max="5376" width="0" style="611" hidden="1"/>
    <col min="5377" max="5377" width="0.625" style="611" hidden="1" customWidth="1"/>
    <col min="5378" max="5378" width="4.375" style="611" hidden="1" customWidth="1"/>
    <col min="5379" max="5379" width="6.875" style="611" hidden="1" customWidth="1"/>
    <col min="5380" max="5380" width="11.625" style="611" hidden="1" customWidth="1"/>
    <col min="5381" max="5382" width="2.625" style="611" hidden="1" customWidth="1"/>
    <col min="5383" max="5392" width="15.5" style="611" hidden="1" customWidth="1"/>
    <col min="5393" max="5393" width="1.875" style="611" hidden="1" customWidth="1"/>
    <col min="5394" max="5397" width="0" style="611" hidden="1" customWidth="1"/>
    <col min="5398" max="5632" width="0" style="611" hidden="1"/>
    <col min="5633" max="5633" width="0.625" style="611" hidden="1" customWidth="1"/>
    <col min="5634" max="5634" width="4.375" style="611" hidden="1" customWidth="1"/>
    <col min="5635" max="5635" width="6.875" style="611" hidden="1" customWidth="1"/>
    <col min="5636" max="5636" width="11.625" style="611" hidden="1" customWidth="1"/>
    <col min="5637" max="5638" width="2.625" style="611" hidden="1" customWidth="1"/>
    <col min="5639" max="5648" width="15.5" style="611" hidden="1" customWidth="1"/>
    <col min="5649" max="5649" width="1.875" style="611" hidden="1" customWidth="1"/>
    <col min="5650" max="5653" width="0" style="611" hidden="1" customWidth="1"/>
    <col min="5654" max="5888" width="0" style="611" hidden="1"/>
    <col min="5889" max="5889" width="0.625" style="611" hidden="1" customWidth="1"/>
    <col min="5890" max="5890" width="4.375" style="611" hidden="1" customWidth="1"/>
    <col min="5891" max="5891" width="6.875" style="611" hidden="1" customWidth="1"/>
    <col min="5892" max="5892" width="11.625" style="611" hidden="1" customWidth="1"/>
    <col min="5893" max="5894" width="2.625" style="611" hidden="1" customWidth="1"/>
    <col min="5895" max="5904" width="15.5" style="611" hidden="1" customWidth="1"/>
    <col min="5905" max="5905" width="1.875" style="611" hidden="1" customWidth="1"/>
    <col min="5906" max="5909" width="0" style="611" hidden="1" customWidth="1"/>
    <col min="5910" max="6144" width="0" style="611" hidden="1"/>
    <col min="6145" max="6145" width="0.625" style="611" hidden="1" customWidth="1"/>
    <col min="6146" max="6146" width="4.375" style="611" hidden="1" customWidth="1"/>
    <col min="6147" max="6147" width="6.875" style="611" hidden="1" customWidth="1"/>
    <col min="6148" max="6148" width="11.625" style="611" hidden="1" customWidth="1"/>
    <col min="6149" max="6150" width="2.625" style="611" hidden="1" customWidth="1"/>
    <col min="6151" max="6160" width="15.5" style="611" hidden="1" customWidth="1"/>
    <col min="6161" max="6161" width="1.875" style="611" hidden="1" customWidth="1"/>
    <col min="6162" max="6165" width="0" style="611" hidden="1" customWidth="1"/>
    <col min="6166" max="6400" width="0" style="611" hidden="1"/>
    <col min="6401" max="6401" width="0.625" style="611" hidden="1" customWidth="1"/>
    <col min="6402" max="6402" width="4.375" style="611" hidden="1" customWidth="1"/>
    <col min="6403" max="6403" width="6.875" style="611" hidden="1" customWidth="1"/>
    <col min="6404" max="6404" width="11.625" style="611" hidden="1" customWidth="1"/>
    <col min="6405" max="6406" width="2.625" style="611" hidden="1" customWidth="1"/>
    <col min="6407" max="6416" width="15.5" style="611" hidden="1" customWidth="1"/>
    <col min="6417" max="6417" width="1.875" style="611" hidden="1" customWidth="1"/>
    <col min="6418" max="6421" width="0" style="611" hidden="1" customWidth="1"/>
    <col min="6422" max="6656" width="0" style="611" hidden="1"/>
    <col min="6657" max="6657" width="0.625" style="611" hidden="1" customWidth="1"/>
    <col min="6658" max="6658" width="4.375" style="611" hidden="1" customWidth="1"/>
    <col min="6659" max="6659" width="6.875" style="611" hidden="1" customWidth="1"/>
    <col min="6660" max="6660" width="11.625" style="611" hidden="1" customWidth="1"/>
    <col min="6661" max="6662" width="2.625" style="611" hidden="1" customWidth="1"/>
    <col min="6663" max="6672" width="15.5" style="611" hidden="1" customWidth="1"/>
    <col min="6673" max="6673" width="1.875" style="611" hidden="1" customWidth="1"/>
    <col min="6674" max="6677" width="0" style="611" hidden="1" customWidth="1"/>
    <col min="6678" max="6912" width="0" style="611" hidden="1"/>
    <col min="6913" max="6913" width="0.625" style="611" hidden="1" customWidth="1"/>
    <col min="6914" max="6914" width="4.375" style="611" hidden="1" customWidth="1"/>
    <col min="6915" max="6915" width="6.875" style="611" hidden="1" customWidth="1"/>
    <col min="6916" max="6916" width="11.625" style="611" hidden="1" customWidth="1"/>
    <col min="6917" max="6918" width="2.625" style="611" hidden="1" customWidth="1"/>
    <col min="6919" max="6928" width="15.5" style="611" hidden="1" customWidth="1"/>
    <col min="6929" max="6929" width="1.875" style="611" hidden="1" customWidth="1"/>
    <col min="6930" max="6933" width="0" style="611" hidden="1" customWidth="1"/>
    <col min="6934" max="7168" width="0" style="611" hidden="1"/>
    <col min="7169" max="7169" width="0.625" style="611" hidden="1" customWidth="1"/>
    <col min="7170" max="7170" width="4.375" style="611" hidden="1" customWidth="1"/>
    <col min="7171" max="7171" width="6.875" style="611" hidden="1" customWidth="1"/>
    <col min="7172" max="7172" width="11.625" style="611" hidden="1" customWidth="1"/>
    <col min="7173" max="7174" width="2.625" style="611" hidden="1" customWidth="1"/>
    <col min="7175" max="7184" width="15.5" style="611" hidden="1" customWidth="1"/>
    <col min="7185" max="7185" width="1.875" style="611" hidden="1" customWidth="1"/>
    <col min="7186" max="7189" width="0" style="611" hidden="1" customWidth="1"/>
    <col min="7190" max="7424" width="0" style="611" hidden="1"/>
    <col min="7425" max="7425" width="0.625" style="611" hidden="1" customWidth="1"/>
    <col min="7426" max="7426" width="4.375" style="611" hidden="1" customWidth="1"/>
    <col min="7427" max="7427" width="6.875" style="611" hidden="1" customWidth="1"/>
    <col min="7428" max="7428" width="11.625" style="611" hidden="1" customWidth="1"/>
    <col min="7429" max="7430" width="2.625" style="611" hidden="1" customWidth="1"/>
    <col min="7431" max="7440" width="15.5" style="611" hidden="1" customWidth="1"/>
    <col min="7441" max="7441" width="1.875" style="611" hidden="1" customWidth="1"/>
    <col min="7442" max="7445" width="0" style="611" hidden="1" customWidth="1"/>
    <col min="7446" max="7680" width="0" style="611" hidden="1"/>
    <col min="7681" max="7681" width="0.625" style="611" hidden="1" customWidth="1"/>
    <col min="7682" max="7682" width="4.375" style="611" hidden="1" customWidth="1"/>
    <col min="7683" max="7683" width="6.875" style="611" hidden="1" customWidth="1"/>
    <col min="7684" max="7684" width="11.625" style="611" hidden="1" customWidth="1"/>
    <col min="7685" max="7686" width="2.625" style="611" hidden="1" customWidth="1"/>
    <col min="7687" max="7696" width="15.5" style="611" hidden="1" customWidth="1"/>
    <col min="7697" max="7697" width="1.875" style="611" hidden="1" customWidth="1"/>
    <col min="7698" max="7701" width="0" style="611" hidden="1" customWidth="1"/>
    <col min="7702" max="7936" width="0" style="611" hidden="1"/>
    <col min="7937" max="7937" width="0.625" style="611" hidden="1" customWidth="1"/>
    <col min="7938" max="7938" width="4.375" style="611" hidden="1" customWidth="1"/>
    <col min="7939" max="7939" width="6.875" style="611" hidden="1" customWidth="1"/>
    <col min="7940" max="7940" width="11.625" style="611" hidden="1" customWidth="1"/>
    <col min="7941" max="7942" width="2.625" style="611" hidden="1" customWidth="1"/>
    <col min="7943" max="7952" width="15.5" style="611" hidden="1" customWidth="1"/>
    <col min="7953" max="7953" width="1.875" style="611" hidden="1" customWidth="1"/>
    <col min="7954" max="7957" width="0" style="611" hidden="1" customWidth="1"/>
    <col min="7958" max="8192" width="0" style="611" hidden="1"/>
    <col min="8193" max="8193" width="0.625" style="611" hidden="1" customWidth="1"/>
    <col min="8194" max="8194" width="4.375" style="611" hidden="1" customWidth="1"/>
    <col min="8195" max="8195" width="6.875" style="611" hidden="1" customWidth="1"/>
    <col min="8196" max="8196" width="11.625" style="611" hidden="1" customWidth="1"/>
    <col min="8197" max="8198" width="2.625" style="611" hidden="1" customWidth="1"/>
    <col min="8199" max="8208" width="15.5" style="611" hidden="1" customWidth="1"/>
    <col min="8209" max="8209" width="1.875" style="611" hidden="1" customWidth="1"/>
    <col min="8210" max="8213" width="0" style="611" hidden="1" customWidth="1"/>
    <col min="8214" max="8448" width="0" style="611" hidden="1"/>
    <col min="8449" max="8449" width="0.625" style="611" hidden="1" customWidth="1"/>
    <col min="8450" max="8450" width="4.375" style="611" hidden="1" customWidth="1"/>
    <col min="8451" max="8451" width="6.875" style="611" hidden="1" customWidth="1"/>
    <col min="8452" max="8452" width="11.625" style="611" hidden="1" customWidth="1"/>
    <col min="8453" max="8454" width="2.625" style="611" hidden="1" customWidth="1"/>
    <col min="8455" max="8464" width="15.5" style="611" hidden="1" customWidth="1"/>
    <col min="8465" max="8465" width="1.875" style="611" hidden="1" customWidth="1"/>
    <col min="8466" max="8469" width="0" style="611" hidden="1" customWidth="1"/>
    <col min="8470" max="8704" width="0" style="611" hidden="1"/>
    <col min="8705" max="8705" width="0.625" style="611" hidden="1" customWidth="1"/>
    <col min="8706" max="8706" width="4.375" style="611" hidden="1" customWidth="1"/>
    <col min="8707" max="8707" width="6.875" style="611" hidden="1" customWidth="1"/>
    <col min="8708" max="8708" width="11.625" style="611" hidden="1" customWidth="1"/>
    <col min="8709" max="8710" width="2.625" style="611" hidden="1" customWidth="1"/>
    <col min="8711" max="8720" width="15.5" style="611" hidden="1" customWidth="1"/>
    <col min="8721" max="8721" width="1.875" style="611" hidden="1" customWidth="1"/>
    <col min="8722" max="8725" width="0" style="611" hidden="1" customWidth="1"/>
    <col min="8726" max="8960" width="0" style="611" hidden="1"/>
    <col min="8961" max="8961" width="0.625" style="611" hidden="1" customWidth="1"/>
    <col min="8962" max="8962" width="4.375" style="611" hidden="1" customWidth="1"/>
    <col min="8963" max="8963" width="6.875" style="611" hidden="1" customWidth="1"/>
    <col min="8964" max="8964" width="11.625" style="611" hidden="1" customWidth="1"/>
    <col min="8965" max="8966" width="2.625" style="611" hidden="1" customWidth="1"/>
    <col min="8967" max="8976" width="15.5" style="611" hidden="1" customWidth="1"/>
    <col min="8977" max="8977" width="1.875" style="611" hidden="1" customWidth="1"/>
    <col min="8978" max="8981" width="0" style="611" hidden="1" customWidth="1"/>
    <col min="8982" max="9216" width="0" style="611" hidden="1"/>
    <col min="9217" max="9217" width="0.625" style="611" hidden="1" customWidth="1"/>
    <col min="9218" max="9218" width="4.375" style="611" hidden="1" customWidth="1"/>
    <col min="9219" max="9219" width="6.875" style="611" hidden="1" customWidth="1"/>
    <col min="9220" max="9220" width="11.625" style="611" hidden="1" customWidth="1"/>
    <col min="9221" max="9222" width="2.625" style="611" hidden="1" customWidth="1"/>
    <col min="9223" max="9232" width="15.5" style="611" hidden="1" customWidth="1"/>
    <col min="9233" max="9233" width="1.875" style="611" hidden="1" customWidth="1"/>
    <col min="9234" max="9237" width="0" style="611" hidden="1" customWidth="1"/>
    <col min="9238" max="9472" width="0" style="611" hidden="1"/>
    <col min="9473" max="9473" width="0.625" style="611" hidden="1" customWidth="1"/>
    <col min="9474" max="9474" width="4.375" style="611" hidden="1" customWidth="1"/>
    <col min="9475" max="9475" width="6.875" style="611" hidden="1" customWidth="1"/>
    <col min="9476" max="9476" width="11.625" style="611" hidden="1" customWidth="1"/>
    <col min="9477" max="9478" width="2.625" style="611" hidden="1" customWidth="1"/>
    <col min="9479" max="9488" width="15.5" style="611" hidden="1" customWidth="1"/>
    <col min="9489" max="9489" width="1.875" style="611" hidden="1" customWidth="1"/>
    <col min="9490" max="9493" width="0" style="611" hidden="1" customWidth="1"/>
    <col min="9494" max="9728" width="0" style="611" hidden="1"/>
    <col min="9729" max="9729" width="0.625" style="611" hidden="1" customWidth="1"/>
    <col min="9730" max="9730" width="4.375" style="611" hidden="1" customWidth="1"/>
    <col min="9731" max="9731" width="6.875" style="611" hidden="1" customWidth="1"/>
    <col min="9732" max="9732" width="11.625" style="611" hidden="1" customWidth="1"/>
    <col min="9733" max="9734" width="2.625" style="611" hidden="1" customWidth="1"/>
    <col min="9735" max="9744" width="15.5" style="611" hidden="1" customWidth="1"/>
    <col min="9745" max="9745" width="1.875" style="611" hidden="1" customWidth="1"/>
    <col min="9746" max="9749" width="0" style="611" hidden="1" customWidth="1"/>
    <col min="9750" max="9984" width="0" style="611" hidden="1"/>
    <col min="9985" max="9985" width="0.625" style="611" hidden="1" customWidth="1"/>
    <col min="9986" max="9986" width="4.375" style="611" hidden="1" customWidth="1"/>
    <col min="9987" max="9987" width="6.875" style="611" hidden="1" customWidth="1"/>
    <col min="9988" max="9988" width="11.625" style="611" hidden="1" customWidth="1"/>
    <col min="9989" max="9990" width="2.625" style="611" hidden="1" customWidth="1"/>
    <col min="9991" max="10000" width="15.5" style="611" hidden="1" customWidth="1"/>
    <col min="10001" max="10001" width="1.875" style="611" hidden="1" customWidth="1"/>
    <col min="10002" max="10005" width="0" style="611" hidden="1" customWidth="1"/>
    <col min="10006" max="10240" width="0" style="611" hidden="1"/>
    <col min="10241" max="10241" width="0.625" style="611" hidden="1" customWidth="1"/>
    <col min="10242" max="10242" width="4.375" style="611" hidden="1" customWidth="1"/>
    <col min="10243" max="10243" width="6.875" style="611" hidden="1" customWidth="1"/>
    <col min="10244" max="10244" width="11.625" style="611" hidden="1" customWidth="1"/>
    <col min="10245" max="10246" width="2.625" style="611" hidden="1" customWidth="1"/>
    <col min="10247" max="10256" width="15.5" style="611" hidden="1" customWidth="1"/>
    <col min="10257" max="10257" width="1.875" style="611" hidden="1" customWidth="1"/>
    <col min="10258" max="10261" width="0" style="611" hidden="1" customWidth="1"/>
    <col min="10262" max="10496" width="0" style="611" hidden="1"/>
    <col min="10497" max="10497" width="0.625" style="611" hidden="1" customWidth="1"/>
    <col min="10498" max="10498" width="4.375" style="611" hidden="1" customWidth="1"/>
    <col min="10499" max="10499" width="6.875" style="611" hidden="1" customWidth="1"/>
    <col min="10500" max="10500" width="11.625" style="611" hidden="1" customWidth="1"/>
    <col min="10501" max="10502" width="2.625" style="611" hidden="1" customWidth="1"/>
    <col min="10503" max="10512" width="15.5" style="611" hidden="1" customWidth="1"/>
    <col min="10513" max="10513" width="1.875" style="611" hidden="1" customWidth="1"/>
    <col min="10514" max="10517" width="0" style="611" hidden="1" customWidth="1"/>
    <col min="10518" max="10752" width="0" style="611" hidden="1"/>
    <col min="10753" max="10753" width="0.625" style="611" hidden="1" customWidth="1"/>
    <col min="10754" max="10754" width="4.375" style="611" hidden="1" customWidth="1"/>
    <col min="10755" max="10755" width="6.875" style="611" hidden="1" customWidth="1"/>
    <col min="10756" max="10756" width="11.625" style="611" hidden="1" customWidth="1"/>
    <col min="10757" max="10758" width="2.625" style="611" hidden="1" customWidth="1"/>
    <col min="10759" max="10768" width="15.5" style="611" hidden="1" customWidth="1"/>
    <col min="10769" max="10769" width="1.875" style="611" hidden="1" customWidth="1"/>
    <col min="10770" max="10773" width="0" style="611" hidden="1" customWidth="1"/>
    <col min="10774" max="11008" width="0" style="611" hidden="1"/>
    <col min="11009" max="11009" width="0.625" style="611" hidden="1" customWidth="1"/>
    <col min="11010" max="11010" width="4.375" style="611" hidden="1" customWidth="1"/>
    <col min="11011" max="11011" width="6.875" style="611" hidden="1" customWidth="1"/>
    <col min="11012" max="11012" width="11.625" style="611" hidden="1" customWidth="1"/>
    <col min="11013" max="11014" width="2.625" style="611" hidden="1" customWidth="1"/>
    <col min="11015" max="11024" width="15.5" style="611" hidden="1" customWidth="1"/>
    <col min="11025" max="11025" width="1.875" style="611" hidden="1" customWidth="1"/>
    <col min="11026" max="11029" width="0" style="611" hidden="1" customWidth="1"/>
    <col min="11030" max="11264" width="0" style="611" hidden="1"/>
    <col min="11265" max="11265" width="0.625" style="611" hidden="1" customWidth="1"/>
    <col min="11266" max="11266" width="4.375" style="611" hidden="1" customWidth="1"/>
    <col min="11267" max="11267" width="6.875" style="611" hidden="1" customWidth="1"/>
    <col min="11268" max="11268" width="11.625" style="611" hidden="1" customWidth="1"/>
    <col min="11269" max="11270" width="2.625" style="611" hidden="1" customWidth="1"/>
    <col min="11271" max="11280" width="15.5" style="611" hidden="1" customWidth="1"/>
    <col min="11281" max="11281" width="1.875" style="611" hidden="1" customWidth="1"/>
    <col min="11282" max="11285" width="0" style="611" hidden="1" customWidth="1"/>
    <col min="11286" max="11520" width="0" style="611" hidden="1"/>
    <col min="11521" max="11521" width="0.625" style="611" hidden="1" customWidth="1"/>
    <col min="11522" max="11522" width="4.375" style="611" hidden="1" customWidth="1"/>
    <col min="11523" max="11523" width="6.875" style="611" hidden="1" customWidth="1"/>
    <col min="11524" max="11524" width="11.625" style="611" hidden="1" customWidth="1"/>
    <col min="11525" max="11526" width="2.625" style="611" hidden="1" customWidth="1"/>
    <col min="11527" max="11536" width="15.5" style="611" hidden="1" customWidth="1"/>
    <col min="11537" max="11537" width="1.875" style="611" hidden="1" customWidth="1"/>
    <col min="11538" max="11541" width="0" style="611" hidden="1" customWidth="1"/>
    <col min="11542" max="11776" width="0" style="611" hidden="1"/>
    <col min="11777" max="11777" width="0.625" style="611" hidden="1" customWidth="1"/>
    <col min="11778" max="11778" width="4.375" style="611" hidden="1" customWidth="1"/>
    <col min="11779" max="11779" width="6.875" style="611" hidden="1" customWidth="1"/>
    <col min="11780" max="11780" width="11.625" style="611" hidden="1" customWidth="1"/>
    <col min="11781" max="11782" width="2.625" style="611" hidden="1" customWidth="1"/>
    <col min="11783" max="11792" width="15.5" style="611" hidden="1" customWidth="1"/>
    <col min="11793" max="11793" width="1.875" style="611" hidden="1" customWidth="1"/>
    <col min="11794" max="11797" width="0" style="611" hidden="1" customWidth="1"/>
    <col min="11798" max="12032" width="0" style="611" hidden="1"/>
    <col min="12033" max="12033" width="0.625" style="611" hidden="1" customWidth="1"/>
    <col min="12034" max="12034" width="4.375" style="611" hidden="1" customWidth="1"/>
    <col min="12035" max="12035" width="6.875" style="611" hidden="1" customWidth="1"/>
    <col min="12036" max="12036" width="11.625" style="611" hidden="1" customWidth="1"/>
    <col min="12037" max="12038" width="2.625" style="611" hidden="1" customWidth="1"/>
    <col min="12039" max="12048" width="15.5" style="611" hidden="1" customWidth="1"/>
    <col min="12049" max="12049" width="1.875" style="611" hidden="1" customWidth="1"/>
    <col min="12050" max="12053" width="0" style="611" hidden="1" customWidth="1"/>
    <col min="12054" max="12288" width="0" style="611" hidden="1"/>
    <col min="12289" max="12289" width="0.625" style="611" hidden="1" customWidth="1"/>
    <col min="12290" max="12290" width="4.375" style="611" hidden="1" customWidth="1"/>
    <col min="12291" max="12291" width="6.875" style="611" hidden="1" customWidth="1"/>
    <col min="12292" max="12292" width="11.625" style="611" hidden="1" customWidth="1"/>
    <col min="12293" max="12294" width="2.625" style="611" hidden="1" customWidth="1"/>
    <col min="12295" max="12304" width="15.5" style="611" hidden="1" customWidth="1"/>
    <col min="12305" max="12305" width="1.875" style="611" hidden="1" customWidth="1"/>
    <col min="12306" max="12309" width="0" style="611" hidden="1" customWidth="1"/>
    <col min="12310" max="12544" width="0" style="611" hidden="1"/>
    <col min="12545" max="12545" width="0.625" style="611" hidden="1" customWidth="1"/>
    <col min="12546" max="12546" width="4.375" style="611" hidden="1" customWidth="1"/>
    <col min="12547" max="12547" width="6.875" style="611" hidden="1" customWidth="1"/>
    <col min="12548" max="12548" width="11.625" style="611" hidden="1" customWidth="1"/>
    <col min="12549" max="12550" width="2.625" style="611" hidden="1" customWidth="1"/>
    <col min="12551" max="12560" width="15.5" style="611" hidden="1" customWidth="1"/>
    <col min="12561" max="12561" width="1.875" style="611" hidden="1" customWidth="1"/>
    <col min="12562" max="12565" width="0" style="611" hidden="1" customWidth="1"/>
    <col min="12566" max="12800" width="0" style="611" hidden="1"/>
    <col min="12801" max="12801" width="0.625" style="611" hidden="1" customWidth="1"/>
    <col min="12802" max="12802" width="4.375" style="611" hidden="1" customWidth="1"/>
    <col min="12803" max="12803" width="6.875" style="611" hidden="1" customWidth="1"/>
    <col min="12804" max="12804" width="11.625" style="611" hidden="1" customWidth="1"/>
    <col min="12805" max="12806" width="2.625" style="611" hidden="1" customWidth="1"/>
    <col min="12807" max="12816" width="15.5" style="611" hidden="1" customWidth="1"/>
    <col min="12817" max="12817" width="1.875" style="611" hidden="1" customWidth="1"/>
    <col min="12818" max="12821" width="0" style="611" hidden="1" customWidth="1"/>
    <col min="12822" max="13056" width="0" style="611" hidden="1"/>
    <col min="13057" max="13057" width="0.625" style="611" hidden="1" customWidth="1"/>
    <col min="13058" max="13058" width="4.375" style="611" hidden="1" customWidth="1"/>
    <col min="13059" max="13059" width="6.875" style="611" hidden="1" customWidth="1"/>
    <col min="13060" max="13060" width="11.625" style="611" hidden="1" customWidth="1"/>
    <col min="13061" max="13062" width="2.625" style="611" hidden="1" customWidth="1"/>
    <col min="13063" max="13072" width="15.5" style="611" hidden="1" customWidth="1"/>
    <col min="13073" max="13073" width="1.875" style="611" hidden="1" customWidth="1"/>
    <col min="13074" max="13077" width="0" style="611" hidden="1" customWidth="1"/>
    <col min="13078" max="13312" width="0" style="611" hidden="1"/>
    <col min="13313" max="13313" width="0.625" style="611" hidden="1" customWidth="1"/>
    <col min="13314" max="13314" width="4.375" style="611" hidden="1" customWidth="1"/>
    <col min="13315" max="13315" width="6.875" style="611" hidden="1" customWidth="1"/>
    <col min="13316" max="13316" width="11.625" style="611" hidden="1" customWidth="1"/>
    <col min="13317" max="13318" width="2.625" style="611" hidden="1" customWidth="1"/>
    <col min="13319" max="13328" width="15.5" style="611" hidden="1" customWidth="1"/>
    <col min="13329" max="13329" width="1.875" style="611" hidden="1" customWidth="1"/>
    <col min="13330" max="13333" width="0" style="611" hidden="1" customWidth="1"/>
    <col min="13334" max="13568" width="0" style="611" hidden="1"/>
    <col min="13569" max="13569" width="0.625" style="611" hidden="1" customWidth="1"/>
    <col min="13570" max="13570" width="4.375" style="611" hidden="1" customWidth="1"/>
    <col min="13571" max="13571" width="6.875" style="611" hidden="1" customWidth="1"/>
    <col min="13572" max="13572" width="11.625" style="611" hidden="1" customWidth="1"/>
    <col min="13573" max="13574" width="2.625" style="611" hidden="1" customWidth="1"/>
    <col min="13575" max="13584" width="15.5" style="611" hidden="1" customWidth="1"/>
    <col min="13585" max="13585" width="1.875" style="611" hidden="1" customWidth="1"/>
    <col min="13586" max="13589" width="0" style="611" hidden="1" customWidth="1"/>
    <col min="13590" max="13824" width="0" style="611" hidden="1"/>
    <col min="13825" max="13825" width="0.625" style="611" hidden="1" customWidth="1"/>
    <col min="13826" max="13826" width="4.375" style="611" hidden="1" customWidth="1"/>
    <col min="13827" max="13827" width="6.875" style="611" hidden="1" customWidth="1"/>
    <col min="13828" max="13828" width="11.625" style="611" hidden="1" customWidth="1"/>
    <col min="13829" max="13830" width="2.625" style="611" hidden="1" customWidth="1"/>
    <col min="13831" max="13840" width="15.5" style="611" hidden="1" customWidth="1"/>
    <col min="13841" max="13841" width="1.875" style="611" hidden="1" customWidth="1"/>
    <col min="13842" max="13845" width="0" style="611" hidden="1" customWidth="1"/>
    <col min="13846" max="14080" width="0" style="611" hidden="1"/>
    <col min="14081" max="14081" width="0.625" style="611" hidden="1" customWidth="1"/>
    <col min="14082" max="14082" width="4.375" style="611" hidden="1" customWidth="1"/>
    <col min="14083" max="14083" width="6.875" style="611" hidden="1" customWidth="1"/>
    <col min="14084" max="14084" width="11.625" style="611" hidden="1" customWidth="1"/>
    <col min="14085" max="14086" width="2.625" style="611" hidden="1" customWidth="1"/>
    <col min="14087" max="14096" width="15.5" style="611" hidden="1" customWidth="1"/>
    <col min="14097" max="14097" width="1.875" style="611" hidden="1" customWidth="1"/>
    <col min="14098" max="14101" width="0" style="611" hidden="1" customWidth="1"/>
    <col min="14102" max="14336" width="0" style="611" hidden="1"/>
    <col min="14337" max="14337" width="0.625" style="611" hidden="1" customWidth="1"/>
    <col min="14338" max="14338" width="4.375" style="611" hidden="1" customWidth="1"/>
    <col min="14339" max="14339" width="6.875" style="611" hidden="1" customWidth="1"/>
    <col min="14340" max="14340" width="11.625" style="611" hidden="1" customWidth="1"/>
    <col min="14341" max="14342" width="2.625" style="611" hidden="1" customWidth="1"/>
    <col min="14343" max="14352" width="15.5" style="611" hidden="1" customWidth="1"/>
    <col min="14353" max="14353" width="1.875" style="611" hidden="1" customWidth="1"/>
    <col min="14354" max="14357" width="0" style="611" hidden="1" customWidth="1"/>
    <col min="14358" max="14592" width="0" style="611" hidden="1"/>
    <col min="14593" max="14593" width="0.625" style="611" hidden="1" customWidth="1"/>
    <col min="14594" max="14594" width="4.375" style="611" hidden="1" customWidth="1"/>
    <col min="14595" max="14595" width="6.875" style="611" hidden="1" customWidth="1"/>
    <col min="14596" max="14596" width="11.625" style="611" hidden="1" customWidth="1"/>
    <col min="14597" max="14598" width="2.625" style="611" hidden="1" customWidth="1"/>
    <col min="14599" max="14608" width="15.5" style="611" hidden="1" customWidth="1"/>
    <col min="14609" max="14609" width="1.875" style="611" hidden="1" customWidth="1"/>
    <col min="14610" max="14613" width="0" style="611" hidden="1" customWidth="1"/>
    <col min="14614" max="14848" width="0" style="611" hidden="1"/>
    <col min="14849" max="14849" width="0.625" style="611" hidden="1" customWidth="1"/>
    <col min="14850" max="14850" width="4.375" style="611" hidden="1" customWidth="1"/>
    <col min="14851" max="14851" width="6.875" style="611" hidden="1" customWidth="1"/>
    <col min="14852" max="14852" width="11.625" style="611" hidden="1" customWidth="1"/>
    <col min="14853" max="14854" width="2.625" style="611" hidden="1" customWidth="1"/>
    <col min="14855" max="14864" width="15.5" style="611" hidden="1" customWidth="1"/>
    <col min="14865" max="14865" width="1.875" style="611" hidden="1" customWidth="1"/>
    <col min="14866" max="14869" width="0" style="611" hidden="1" customWidth="1"/>
    <col min="14870" max="15104" width="0" style="611" hidden="1"/>
    <col min="15105" max="15105" width="0.625" style="611" hidden="1" customWidth="1"/>
    <col min="15106" max="15106" width="4.375" style="611" hidden="1" customWidth="1"/>
    <col min="15107" max="15107" width="6.875" style="611" hidden="1" customWidth="1"/>
    <col min="15108" max="15108" width="11.625" style="611" hidden="1" customWidth="1"/>
    <col min="15109" max="15110" width="2.625" style="611" hidden="1" customWidth="1"/>
    <col min="15111" max="15120" width="15.5" style="611" hidden="1" customWidth="1"/>
    <col min="15121" max="15121" width="1.875" style="611" hidden="1" customWidth="1"/>
    <col min="15122" max="15125" width="0" style="611" hidden="1" customWidth="1"/>
    <col min="15126" max="15360" width="0" style="611" hidden="1"/>
    <col min="15361" max="15361" width="0.625" style="611" hidden="1" customWidth="1"/>
    <col min="15362" max="15362" width="4.375" style="611" hidden="1" customWidth="1"/>
    <col min="15363" max="15363" width="6.875" style="611" hidden="1" customWidth="1"/>
    <col min="15364" max="15364" width="11.625" style="611" hidden="1" customWidth="1"/>
    <col min="15365" max="15366" width="2.625" style="611" hidden="1" customWidth="1"/>
    <col min="15367" max="15376" width="15.5" style="611" hidden="1" customWidth="1"/>
    <col min="15377" max="15377" width="1.875" style="611" hidden="1" customWidth="1"/>
    <col min="15378" max="15381" width="0" style="611" hidden="1" customWidth="1"/>
    <col min="15382" max="15616" width="0" style="611" hidden="1"/>
    <col min="15617" max="15617" width="0.625" style="611" hidden="1" customWidth="1"/>
    <col min="15618" max="15618" width="4.375" style="611" hidden="1" customWidth="1"/>
    <col min="15619" max="15619" width="6.875" style="611" hidden="1" customWidth="1"/>
    <col min="15620" max="15620" width="11.625" style="611" hidden="1" customWidth="1"/>
    <col min="15621" max="15622" width="2.625" style="611" hidden="1" customWidth="1"/>
    <col min="15623" max="15632" width="15.5" style="611" hidden="1" customWidth="1"/>
    <col min="15633" max="15633" width="1.875" style="611" hidden="1" customWidth="1"/>
    <col min="15634" max="15637" width="0" style="611" hidden="1" customWidth="1"/>
    <col min="15638" max="15872" width="0" style="611" hidden="1"/>
    <col min="15873" max="15873" width="0.625" style="611" hidden="1" customWidth="1"/>
    <col min="15874" max="15874" width="4.375" style="611" hidden="1" customWidth="1"/>
    <col min="15875" max="15875" width="6.875" style="611" hidden="1" customWidth="1"/>
    <col min="15876" max="15876" width="11.625" style="611" hidden="1" customWidth="1"/>
    <col min="15877" max="15878" width="2.625" style="611" hidden="1" customWidth="1"/>
    <col min="15879" max="15888" width="15.5" style="611" hidden="1" customWidth="1"/>
    <col min="15889" max="15889" width="1.875" style="611" hidden="1" customWidth="1"/>
    <col min="15890" max="15893" width="0" style="611" hidden="1" customWidth="1"/>
    <col min="15894" max="16128" width="0" style="611" hidden="1"/>
    <col min="16129" max="16129" width="0.625" style="611" hidden="1" customWidth="1"/>
    <col min="16130" max="16130" width="4.375" style="611" hidden="1" customWidth="1"/>
    <col min="16131" max="16131" width="6.875" style="611" hidden="1" customWidth="1"/>
    <col min="16132" max="16132" width="11.625" style="611" hidden="1" customWidth="1"/>
    <col min="16133" max="16134" width="2.625" style="611" hidden="1" customWidth="1"/>
    <col min="16135" max="16144" width="15.5" style="611" hidden="1" customWidth="1"/>
    <col min="16145" max="16145" width="1.875" style="611" hidden="1" customWidth="1"/>
    <col min="16146" max="16149" width="0" style="611" hidden="1" customWidth="1"/>
    <col min="16150" max="16384" width="0" style="611" hidden="1"/>
  </cols>
  <sheetData>
    <row r="1" spans="1:116" s="690" customFormat="1" ht="18" customHeight="1" x14ac:dyDescent="0.15">
      <c r="A1" s="687"/>
      <c r="B1" s="688"/>
      <c r="C1" s="688"/>
      <c r="D1" s="688"/>
      <c r="E1" s="689"/>
      <c r="F1" s="689"/>
      <c r="G1" s="688" t="s">
        <v>578</v>
      </c>
      <c r="H1" s="688"/>
      <c r="I1" s="688"/>
      <c r="J1" s="688"/>
      <c r="K1" s="688"/>
      <c r="L1" s="688"/>
      <c r="M1" s="688"/>
      <c r="N1" s="688"/>
      <c r="O1" s="688"/>
      <c r="P1" s="688"/>
      <c r="Q1" s="687"/>
      <c r="R1" s="687"/>
      <c r="S1" s="687"/>
      <c r="T1" s="687"/>
      <c r="U1" s="687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  <c r="AX1" s="688"/>
      <c r="AY1" s="688"/>
      <c r="AZ1" s="688"/>
      <c r="BA1" s="688"/>
      <c r="BB1" s="688"/>
      <c r="BC1" s="688"/>
      <c r="BD1" s="688"/>
      <c r="BE1" s="688"/>
      <c r="BF1" s="688"/>
      <c r="BG1" s="688"/>
      <c r="BH1" s="688"/>
      <c r="BI1" s="688"/>
      <c r="BJ1" s="688"/>
      <c r="BK1" s="688"/>
      <c r="BL1" s="688"/>
      <c r="BM1" s="688"/>
      <c r="BN1" s="688"/>
      <c r="BO1" s="688"/>
      <c r="BP1" s="688"/>
      <c r="BQ1" s="688"/>
      <c r="BR1" s="688"/>
      <c r="BS1" s="688"/>
      <c r="BT1" s="688"/>
      <c r="BU1" s="688"/>
      <c r="BV1" s="688"/>
      <c r="BW1" s="688"/>
      <c r="BX1" s="688"/>
      <c r="BY1" s="688"/>
      <c r="BZ1" s="688"/>
      <c r="CA1" s="688"/>
      <c r="CB1" s="688"/>
      <c r="CC1" s="688"/>
      <c r="CD1" s="688"/>
      <c r="CE1" s="688"/>
      <c r="CF1" s="688"/>
      <c r="CG1" s="688"/>
      <c r="CH1" s="688"/>
      <c r="CI1" s="688"/>
      <c r="CJ1" s="688"/>
      <c r="CK1" s="688"/>
      <c r="CL1" s="688"/>
      <c r="CM1" s="688"/>
      <c r="CN1" s="688"/>
      <c r="CO1" s="688"/>
      <c r="CP1" s="688"/>
      <c r="CQ1" s="688"/>
      <c r="CR1" s="688"/>
      <c r="CS1" s="688"/>
      <c r="CT1" s="688"/>
      <c r="CU1" s="688"/>
      <c r="CV1" s="688"/>
      <c r="CW1" s="688"/>
      <c r="CX1" s="688"/>
      <c r="CY1" s="688"/>
      <c r="CZ1" s="688"/>
      <c r="DA1" s="688"/>
      <c r="DB1" s="688"/>
      <c r="DC1" s="688"/>
      <c r="DD1" s="688"/>
      <c r="DE1" s="688"/>
      <c r="DF1" s="688"/>
      <c r="DG1" s="688"/>
      <c r="DH1" s="688"/>
      <c r="DI1" s="688"/>
      <c r="DJ1" s="688"/>
      <c r="DK1" s="688"/>
      <c r="DL1" s="688"/>
    </row>
    <row r="2" spans="1:116" s="690" customFormat="1" ht="15.6" customHeight="1" x14ac:dyDescent="0.15">
      <c r="A2" s="691" t="s">
        <v>579</v>
      </c>
      <c r="B2" s="688"/>
      <c r="C2" s="688"/>
      <c r="D2" s="688"/>
      <c r="E2" s="689"/>
      <c r="F2" s="689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7"/>
      <c r="R2" s="687"/>
      <c r="S2" s="687"/>
      <c r="T2" s="687"/>
      <c r="U2" s="687"/>
      <c r="V2" s="688"/>
      <c r="W2" s="688"/>
      <c r="X2" s="688"/>
      <c r="Y2" s="688"/>
      <c r="Z2" s="688"/>
      <c r="AA2" s="688"/>
      <c r="AB2" s="688"/>
      <c r="AC2" s="688"/>
      <c r="AD2" s="688"/>
      <c r="AE2" s="688"/>
      <c r="AF2" s="688"/>
      <c r="AG2" s="688"/>
      <c r="AH2" s="688"/>
      <c r="AI2" s="688"/>
      <c r="AJ2" s="688"/>
      <c r="AK2" s="688"/>
      <c r="AL2" s="688"/>
      <c r="AM2" s="688"/>
      <c r="AN2" s="688"/>
      <c r="AO2" s="688"/>
      <c r="AP2" s="688"/>
      <c r="AQ2" s="688"/>
      <c r="AR2" s="688"/>
      <c r="AS2" s="688"/>
      <c r="AT2" s="688"/>
      <c r="AU2" s="688"/>
      <c r="AV2" s="688"/>
      <c r="AW2" s="688"/>
      <c r="AX2" s="688"/>
      <c r="AY2" s="688"/>
      <c r="AZ2" s="688"/>
      <c r="BA2" s="688"/>
      <c r="BB2" s="688"/>
      <c r="BC2" s="688"/>
      <c r="BD2" s="688"/>
      <c r="BE2" s="688"/>
      <c r="BF2" s="688"/>
      <c r="BG2" s="688"/>
      <c r="BH2" s="688"/>
      <c r="BI2" s="688"/>
      <c r="BJ2" s="688"/>
      <c r="BK2" s="688"/>
      <c r="BL2" s="688"/>
      <c r="BM2" s="688"/>
      <c r="BN2" s="688"/>
      <c r="BO2" s="688"/>
      <c r="BP2" s="688"/>
      <c r="BQ2" s="688"/>
      <c r="BR2" s="688"/>
      <c r="BS2" s="688"/>
      <c r="BT2" s="688"/>
      <c r="BU2" s="688"/>
      <c r="BV2" s="688"/>
      <c r="BW2" s="688"/>
      <c r="BX2" s="688"/>
      <c r="BY2" s="688"/>
      <c r="BZ2" s="688"/>
      <c r="CA2" s="688"/>
      <c r="CB2" s="688"/>
      <c r="CC2" s="688"/>
      <c r="CD2" s="688"/>
      <c r="CE2" s="688"/>
      <c r="CF2" s="688"/>
      <c r="CG2" s="688"/>
      <c r="CH2" s="688"/>
      <c r="CI2" s="688"/>
      <c r="CJ2" s="688"/>
      <c r="CK2" s="688"/>
      <c r="CL2" s="688"/>
      <c r="CM2" s="688"/>
      <c r="CN2" s="688"/>
      <c r="CO2" s="688"/>
      <c r="CP2" s="688"/>
      <c r="CQ2" s="688"/>
      <c r="CR2" s="688"/>
      <c r="CS2" s="688"/>
      <c r="CT2" s="688"/>
      <c r="CU2" s="688"/>
      <c r="CV2" s="688"/>
      <c r="CW2" s="688"/>
      <c r="CX2" s="688"/>
      <c r="CY2" s="688"/>
      <c r="CZ2" s="688"/>
      <c r="DA2" s="688"/>
      <c r="DB2" s="688"/>
      <c r="DC2" s="688"/>
      <c r="DD2" s="688"/>
      <c r="DE2" s="688"/>
      <c r="DF2" s="688"/>
      <c r="DG2" s="688"/>
      <c r="DH2" s="688"/>
      <c r="DI2" s="688"/>
      <c r="DJ2" s="688"/>
      <c r="DK2" s="688"/>
      <c r="DL2" s="688"/>
    </row>
    <row r="3" spans="1:116" s="690" customFormat="1" ht="6.6" customHeight="1" x14ac:dyDescent="0.15">
      <c r="A3" s="687"/>
      <c r="B3" s="688"/>
      <c r="C3" s="688"/>
      <c r="D3" s="688"/>
      <c r="E3" s="689"/>
      <c r="F3" s="689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7"/>
      <c r="R3" s="687"/>
      <c r="S3" s="687"/>
      <c r="T3" s="687"/>
      <c r="U3" s="687"/>
      <c r="V3" s="688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688"/>
      <c r="AI3" s="688"/>
      <c r="AJ3" s="688"/>
      <c r="AK3" s="688"/>
      <c r="AL3" s="688"/>
      <c r="AM3" s="688"/>
      <c r="AN3" s="688"/>
      <c r="AO3" s="688"/>
      <c r="AP3" s="688"/>
      <c r="AQ3" s="688"/>
      <c r="AR3" s="688"/>
      <c r="AS3" s="688"/>
      <c r="AT3" s="688"/>
      <c r="AU3" s="688"/>
      <c r="AV3" s="688"/>
      <c r="AW3" s="688"/>
      <c r="AX3" s="688"/>
      <c r="AY3" s="688"/>
      <c r="AZ3" s="688"/>
      <c r="BA3" s="688"/>
      <c r="BB3" s="688"/>
      <c r="BC3" s="688"/>
      <c r="BD3" s="688"/>
      <c r="BE3" s="688"/>
      <c r="BF3" s="688"/>
      <c r="BG3" s="688"/>
      <c r="BH3" s="688"/>
      <c r="BI3" s="688"/>
      <c r="BJ3" s="688"/>
      <c r="BK3" s="688"/>
      <c r="BL3" s="688"/>
      <c r="BM3" s="688"/>
      <c r="BN3" s="688"/>
      <c r="BO3" s="688"/>
      <c r="BP3" s="688"/>
      <c r="BQ3" s="688"/>
      <c r="BR3" s="688"/>
      <c r="BS3" s="688"/>
      <c r="BT3" s="688"/>
      <c r="BU3" s="688"/>
      <c r="BV3" s="688"/>
      <c r="BW3" s="688"/>
      <c r="BX3" s="688"/>
      <c r="BY3" s="688"/>
      <c r="BZ3" s="688"/>
      <c r="CA3" s="688"/>
      <c r="CB3" s="688"/>
      <c r="CC3" s="688"/>
      <c r="CD3" s="688"/>
      <c r="CE3" s="688"/>
      <c r="CF3" s="688"/>
      <c r="CG3" s="688"/>
      <c r="CH3" s="688"/>
      <c r="CI3" s="688"/>
      <c r="CJ3" s="688"/>
      <c r="CK3" s="688"/>
      <c r="CL3" s="688"/>
      <c r="CM3" s="688"/>
      <c r="CN3" s="688"/>
      <c r="CO3" s="688"/>
      <c r="CP3" s="688"/>
      <c r="CQ3" s="688"/>
      <c r="CR3" s="688"/>
      <c r="CS3" s="688"/>
      <c r="CT3" s="688"/>
      <c r="CU3" s="688"/>
      <c r="CV3" s="688"/>
      <c r="CW3" s="688"/>
      <c r="CX3" s="688"/>
      <c r="CY3" s="688"/>
      <c r="CZ3" s="688"/>
      <c r="DA3" s="688"/>
      <c r="DB3" s="688"/>
      <c r="DC3" s="688"/>
      <c r="DD3" s="688"/>
      <c r="DE3" s="688"/>
      <c r="DF3" s="688"/>
      <c r="DG3" s="688"/>
      <c r="DH3" s="688"/>
      <c r="DI3" s="688"/>
      <c r="DJ3" s="688"/>
      <c r="DK3" s="688"/>
      <c r="DL3" s="688"/>
    </row>
    <row r="4" spans="1:116" s="690" customFormat="1" ht="16.149999999999999" customHeight="1" x14ac:dyDescent="0.15">
      <c r="A4" s="687"/>
      <c r="B4" s="688"/>
      <c r="C4" s="688"/>
      <c r="D4" s="688"/>
      <c r="E4" s="689"/>
      <c r="F4" s="689"/>
      <c r="G4" s="688"/>
      <c r="H4" s="688"/>
      <c r="I4" s="688"/>
      <c r="J4" s="688"/>
      <c r="K4" s="688"/>
      <c r="L4" s="688"/>
      <c r="M4" s="688"/>
      <c r="N4" s="688"/>
      <c r="O4" s="7" t="s">
        <v>1</v>
      </c>
      <c r="P4" s="582" t="s">
        <v>580</v>
      </c>
      <c r="Q4" s="687"/>
      <c r="R4" s="687"/>
      <c r="S4" s="687"/>
      <c r="T4" s="687"/>
      <c r="U4" s="687"/>
      <c r="V4" s="688"/>
      <c r="W4" s="688"/>
      <c r="X4" s="688"/>
      <c r="Y4" s="688"/>
      <c r="Z4" s="688"/>
      <c r="AA4" s="688"/>
      <c r="AB4" s="688"/>
      <c r="AC4" s="688"/>
      <c r="AD4" s="688"/>
      <c r="AE4" s="688"/>
      <c r="AF4" s="688"/>
      <c r="AG4" s="688"/>
      <c r="AH4" s="688"/>
      <c r="AI4" s="688"/>
      <c r="AJ4" s="688"/>
      <c r="AK4" s="688"/>
      <c r="AL4" s="688"/>
      <c r="AM4" s="688"/>
      <c r="AN4" s="688"/>
      <c r="AO4" s="688"/>
      <c r="AP4" s="688"/>
      <c r="AQ4" s="688"/>
      <c r="AR4" s="688"/>
      <c r="AS4" s="688"/>
      <c r="AT4" s="688"/>
      <c r="AU4" s="688"/>
      <c r="AV4" s="688"/>
      <c r="AW4" s="688"/>
      <c r="AX4" s="688"/>
      <c r="AY4" s="688"/>
      <c r="AZ4" s="688"/>
      <c r="BA4" s="688"/>
      <c r="BB4" s="688"/>
      <c r="BC4" s="688"/>
      <c r="BD4" s="688"/>
      <c r="BE4" s="688"/>
      <c r="BF4" s="688"/>
      <c r="BG4" s="688"/>
      <c r="BH4" s="688"/>
      <c r="BI4" s="688"/>
      <c r="BJ4" s="688"/>
      <c r="BK4" s="688"/>
      <c r="BL4" s="688"/>
      <c r="BM4" s="688"/>
      <c r="BN4" s="688"/>
      <c r="BO4" s="688"/>
      <c r="BP4" s="688"/>
      <c r="BQ4" s="688"/>
      <c r="BR4" s="688"/>
      <c r="BS4" s="688"/>
      <c r="BT4" s="688"/>
      <c r="BU4" s="688"/>
      <c r="BV4" s="688"/>
      <c r="BW4" s="688"/>
      <c r="BX4" s="688"/>
      <c r="BY4" s="688"/>
      <c r="BZ4" s="688"/>
      <c r="CA4" s="688"/>
      <c r="CB4" s="688"/>
      <c r="CC4" s="688"/>
      <c r="CD4" s="688"/>
      <c r="CE4" s="688"/>
      <c r="CF4" s="688"/>
      <c r="CG4" s="688"/>
      <c r="CH4" s="688"/>
      <c r="CI4" s="688"/>
      <c r="CJ4" s="688"/>
      <c r="CK4" s="688"/>
      <c r="CL4" s="688"/>
      <c r="CM4" s="688"/>
      <c r="CN4" s="688"/>
      <c r="CO4" s="688"/>
      <c r="CP4" s="688"/>
      <c r="CQ4" s="688"/>
      <c r="CR4" s="688"/>
      <c r="CS4" s="688"/>
      <c r="CT4" s="688"/>
      <c r="CU4" s="688"/>
      <c r="CV4" s="688"/>
      <c r="CW4" s="688"/>
      <c r="CX4" s="688"/>
      <c r="CY4" s="688"/>
      <c r="CZ4" s="688"/>
      <c r="DA4" s="688"/>
      <c r="DB4" s="688"/>
      <c r="DC4" s="688"/>
      <c r="DD4" s="688"/>
      <c r="DE4" s="688"/>
      <c r="DF4" s="688"/>
      <c r="DG4" s="688"/>
      <c r="DH4" s="688"/>
      <c r="DI4" s="688"/>
      <c r="DJ4" s="688"/>
      <c r="DK4" s="688"/>
      <c r="DL4" s="688"/>
    </row>
    <row r="5" spans="1:116" s="690" customFormat="1" ht="3.6" customHeight="1" x14ac:dyDescent="0.15">
      <c r="A5" s="687"/>
      <c r="B5" s="688"/>
      <c r="C5" s="688"/>
      <c r="D5" s="688"/>
      <c r="E5" s="689"/>
      <c r="F5" s="689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7"/>
      <c r="R5" s="687"/>
      <c r="S5" s="687"/>
      <c r="T5" s="687"/>
      <c r="U5" s="687"/>
      <c r="V5" s="688"/>
      <c r="W5" s="688"/>
      <c r="X5" s="688"/>
      <c r="Y5" s="688"/>
      <c r="Z5" s="688"/>
      <c r="AA5" s="688"/>
      <c r="AB5" s="688"/>
      <c r="AC5" s="688"/>
      <c r="AD5" s="688"/>
      <c r="AE5" s="688"/>
      <c r="AF5" s="688"/>
      <c r="AG5" s="688"/>
      <c r="AH5" s="688"/>
      <c r="AI5" s="688"/>
      <c r="AJ5" s="688"/>
      <c r="AK5" s="688"/>
      <c r="AL5" s="688"/>
      <c r="AM5" s="688"/>
      <c r="AN5" s="688"/>
      <c r="AO5" s="688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688"/>
      <c r="BA5" s="688"/>
      <c r="BB5" s="688"/>
      <c r="BC5" s="688"/>
      <c r="BD5" s="688"/>
      <c r="BE5" s="688"/>
      <c r="BF5" s="688"/>
      <c r="BG5" s="688"/>
      <c r="BH5" s="688"/>
      <c r="BI5" s="688"/>
      <c r="BJ5" s="688"/>
      <c r="BK5" s="688"/>
      <c r="BL5" s="688"/>
      <c r="BM5" s="688"/>
      <c r="BN5" s="688"/>
      <c r="BO5" s="688"/>
      <c r="BP5" s="688"/>
      <c r="BQ5" s="688"/>
      <c r="BR5" s="688"/>
      <c r="BS5" s="688"/>
      <c r="BT5" s="688"/>
      <c r="BU5" s="688"/>
      <c r="BV5" s="688"/>
      <c r="BW5" s="688"/>
      <c r="BX5" s="688"/>
      <c r="BY5" s="688"/>
      <c r="BZ5" s="688"/>
      <c r="CA5" s="688"/>
      <c r="CB5" s="688"/>
      <c r="CC5" s="688"/>
      <c r="CD5" s="688"/>
      <c r="CE5" s="688"/>
      <c r="CF5" s="688"/>
      <c r="CG5" s="688"/>
      <c r="CH5" s="688"/>
      <c r="CI5" s="688"/>
      <c r="CJ5" s="688"/>
      <c r="CK5" s="688"/>
      <c r="CL5" s="688"/>
      <c r="CM5" s="688"/>
      <c r="CN5" s="688"/>
      <c r="CO5" s="688"/>
      <c r="CP5" s="688"/>
      <c r="CQ5" s="688"/>
      <c r="CR5" s="688"/>
      <c r="CS5" s="688"/>
      <c r="CT5" s="688"/>
      <c r="CU5" s="688"/>
      <c r="CV5" s="688"/>
      <c r="CW5" s="688"/>
      <c r="CX5" s="688"/>
      <c r="CY5" s="688"/>
      <c r="CZ5" s="688"/>
      <c r="DA5" s="688"/>
      <c r="DB5" s="688"/>
      <c r="DC5" s="688"/>
      <c r="DD5" s="688"/>
      <c r="DE5" s="688"/>
      <c r="DF5" s="688"/>
      <c r="DG5" s="688"/>
      <c r="DH5" s="688"/>
      <c r="DI5" s="688"/>
      <c r="DJ5" s="688"/>
      <c r="DK5" s="688"/>
      <c r="DL5" s="688"/>
    </row>
    <row r="6" spans="1:116" s="690" customFormat="1" ht="25.9" customHeight="1" x14ac:dyDescent="0.15">
      <c r="A6" s="687"/>
      <c r="B6" s="11" t="s">
        <v>5</v>
      </c>
      <c r="C6" s="688"/>
      <c r="D6" s="13" t="s">
        <v>6</v>
      </c>
      <c r="E6" s="688"/>
      <c r="F6" s="689"/>
      <c r="G6" s="688"/>
      <c r="H6" s="688"/>
      <c r="I6" s="15" t="s">
        <v>581</v>
      </c>
      <c r="J6" s="15"/>
      <c r="K6" s="688"/>
      <c r="L6" s="688"/>
      <c r="M6" s="688"/>
      <c r="N6" s="9" t="s">
        <v>3</v>
      </c>
      <c r="O6" s="10" t="s">
        <v>4</v>
      </c>
      <c r="P6" s="692"/>
      <c r="Q6" s="687"/>
      <c r="R6" s="687"/>
      <c r="S6" s="687"/>
      <c r="T6" s="687"/>
      <c r="U6" s="688"/>
      <c r="V6" s="688"/>
      <c r="W6" s="688"/>
      <c r="X6" s="688"/>
      <c r="Y6" s="688"/>
      <c r="Z6" s="688"/>
      <c r="AA6" s="688"/>
      <c r="AB6" s="688"/>
      <c r="AC6" s="688"/>
      <c r="AD6" s="688"/>
      <c r="AE6" s="688"/>
      <c r="AF6" s="688"/>
      <c r="AG6" s="688"/>
      <c r="AH6" s="688"/>
      <c r="AI6" s="688"/>
      <c r="AJ6" s="688"/>
      <c r="AK6" s="688"/>
      <c r="AL6" s="688"/>
      <c r="AM6" s="688"/>
      <c r="AN6" s="688"/>
      <c r="AO6" s="688"/>
      <c r="AP6" s="688"/>
      <c r="AQ6" s="688"/>
      <c r="AR6" s="688"/>
      <c r="AS6" s="688"/>
      <c r="AT6" s="688"/>
      <c r="AU6" s="688"/>
      <c r="AV6" s="688"/>
      <c r="AW6" s="688"/>
      <c r="AX6" s="688"/>
      <c r="AY6" s="688"/>
      <c r="AZ6" s="688"/>
      <c r="BA6" s="688"/>
      <c r="BB6" s="688"/>
      <c r="BC6" s="688"/>
      <c r="BD6" s="688"/>
      <c r="BE6" s="688"/>
      <c r="BF6" s="688"/>
      <c r="BG6" s="688"/>
      <c r="BH6" s="688"/>
      <c r="BI6" s="688"/>
      <c r="BJ6" s="688"/>
      <c r="BK6" s="688"/>
      <c r="BL6" s="688"/>
      <c r="BM6" s="688"/>
      <c r="BN6" s="688"/>
      <c r="BO6" s="688"/>
      <c r="BP6" s="688"/>
      <c r="BQ6" s="688"/>
      <c r="BR6" s="688"/>
      <c r="BS6" s="688"/>
      <c r="BT6" s="688"/>
      <c r="BU6" s="688"/>
      <c r="BV6" s="688"/>
      <c r="BW6" s="688"/>
      <c r="BX6" s="688"/>
      <c r="BY6" s="688"/>
      <c r="BZ6" s="688"/>
      <c r="CA6" s="688"/>
      <c r="CB6" s="688"/>
      <c r="CC6" s="688"/>
      <c r="CD6" s="688"/>
      <c r="CE6" s="688"/>
      <c r="CF6" s="688"/>
      <c r="CG6" s="688"/>
      <c r="CH6" s="688"/>
      <c r="CI6" s="688"/>
      <c r="CJ6" s="688"/>
      <c r="CK6" s="688"/>
      <c r="CL6" s="688"/>
      <c r="CM6" s="688"/>
      <c r="CN6" s="688"/>
      <c r="CO6" s="688"/>
      <c r="CP6" s="688"/>
      <c r="CQ6" s="688"/>
      <c r="CR6" s="688"/>
      <c r="CS6" s="688"/>
      <c r="CT6" s="688"/>
      <c r="CU6" s="688"/>
      <c r="CV6" s="688"/>
      <c r="CW6" s="688"/>
      <c r="CX6" s="688"/>
      <c r="CY6" s="688"/>
      <c r="CZ6" s="688"/>
      <c r="DA6" s="688"/>
      <c r="DB6" s="688"/>
      <c r="DC6" s="688"/>
      <c r="DD6" s="688"/>
      <c r="DE6" s="688"/>
      <c r="DF6" s="688"/>
      <c r="DG6" s="688"/>
      <c r="DH6" s="688"/>
      <c r="DI6" s="688"/>
      <c r="DJ6" s="688"/>
      <c r="DK6" s="688"/>
      <c r="DL6" s="688"/>
    </row>
    <row r="7" spans="1:116" s="690" customFormat="1" ht="18.600000000000001" customHeight="1" x14ac:dyDescent="0.15">
      <c r="A7" s="687"/>
      <c r="B7" s="11" t="s">
        <v>10</v>
      </c>
      <c r="C7" s="688"/>
      <c r="D7" s="5" t="s">
        <v>582</v>
      </c>
      <c r="E7" s="688"/>
      <c r="F7" s="689"/>
      <c r="G7" s="688"/>
      <c r="H7" s="688"/>
      <c r="I7" s="688"/>
      <c r="J7" s="688"/>
      <c r="K7" s="688"/>
      <c r="L7" s="688"/>
      <c r="M7" s="688"/>
      <c r="N7" s="316" t="s">
        <v>8</v>
      </c>
      <c r="O7" s="16" t="s">
        <v>9</v>
      </c>
      <c r="P7" s="692"/>
      <c r="Q7" s="687"/>
      <c r="R7" s="687"/>
      <c r="S7" s="687"/>
      <c r="T7" s="687"/>
      <c r="U7" s="688"/>
      <c r="V7" s="688"/>
      <c r="W7" s="688"/>
      <c r="X7" s="688"/>
      <c r="Y7" s="688"/>
      <c r="Z7" s="688"/>
      <c r="AA7" s="688"/>
      <c r="AB7" s="688"/>
      <c r="AC7" s="688"/>
      <c r="AD7" s="688"/>
      <c r="AE7" s="688"/>
      <c r="AF7" s="688"/>
      <c r="AG7" s="688"/>
      <c r="AH7" s="688"/>
      <c r="AI7" s="688"/>
      <c r="AJ7" s="688"/>
      <c r="AK7" s="688"/>
      <c r="AL7" s="688"/>
      <c r="AM7" s="688"/>
      <c r="AN7" s="688"/>
      <c r="AO7" s="688"/>
      <c r="AP7" s="688"/>
      <c r="AQ7" s="688"/>
      <c r="AR7" s="688"/>
      <c r="AS7" s="688"/>
      <c r="AT7" s="688"/>
      <c r="AU7" s="688"/>
      <c r="AV7" s="688"/>
      <c r="AW7" s="688"/>
      <c r="AX7" s="688"/>
      <c r="AY7" s="688"/>
      <c r="AZ7" s="688"/>
      <c r="BA7" s="688"/>
      <c r="BB7" s="688"/>
      <c r="BC7" s="688"/>
      <c r="BD7" s="688"/>
      <c r="BE7" s="688"/>
      <c r="BF7" s="688"/>
      <c r="BG7" s="688"/>
      <c r="BH7" s="688"/>
      <c r="BI7" s="688"/>
      <c r="BJ7" s="688"/>
      <c r="BK7" s="688"/>
      <c r="BL7" s="688"/>
      <c r="BM7" s="688"/>
      <c r="BN7" s="688"/>
      <c r="BO7" s="688"/>
      <c r="BP7" s="688"/>
      <c r="BQ7" s="688"/>
      <c r="BR7" s="688"/>
      <c r="BS7" s="688"/>
      <c r="BT7" s="688"/>
      <c r="BU7" s="688"/>
      <c r="BV7" s="688"/>
      <c r="BW7" s="688"/>
      <c r="BX7" s="688"/>
      <c r="BY7" s="688"/>
      <c r="BZ7" s="688"/>
      <c r="CA7" s="688"/>
      <c r="CB7" s="688"/>
      <c r="CC7" s="688"/>
      <c r="CD7" s="688"/>
      <c r="CE7" s="688"/>
      <c r="CF7" s="688"/>
      <c r="CG7" s="688"/>
      <c r="CH7" s="688"/>
      <c r="CI7" s="688"/>
      <c r="CJ7" s="688"/>
      <c r="CK7" s="688"/>
      <c r="CL7" s="688"/>
      <c r="CM7" s="688"/>
      <c r="CN7" s="688"/>
      <c r="CO7" s="688"/>
      <c r="CP7" s="688"/>
      <c r="CQ7" s="688"/>
      <c r="CR7" s="688"/>
      <c r="CS7" s="688"/>
      <c r="CT7" s="688"/>
      <c r="CU7" s="688"/>
      <c r="CV7" s="688"/>
      <c r="CW7" s="688"/>
      <c r="CX7" s="688"/>
      <c r="CY7" s="688"/>
      <c r="CZ7" s="688"/>
      <c r="DA7" s="688"/>
      <c r="DB7" s="688"/>
      <c r="DC7" s="688"/>
      <c r="DD7" s="688"/>
      <c r="DE7" s="688"/>
      <c r="DF7" s="688"/>
      <c r="DG7" s="688"/>
      <c r="DH7" s="688"/>
      <c r="DI7" s="688"/>
      <c r="DJ7" s="688"/>
      <c r="DK7" s="688"/>
      <c r="DL7" s="688"/>
    </row>
    <row r="8" spans="1:116" s="690" customFormat="1" ht="18.600000000000001" customHeight="1" x14ac:dyDescent="0.15">
      <c r="A8" s="687"/>
      <c r="B8" s="11"/>
      <c r="C8" s="688"/>
      <c r="D8" s="5"/>
      <c r="E8" s="688"/>
      <c r="F8" s="689"/>
      <c r="G8" s="688"/>
      <c r="H8" s="688"/>
      <c r="I8" s="688"/>
      <c r="J8" s="688"/>
      <c r="K8" s="688"/>
      <c r="L8" s="688"/>
      <c r="M8" s="688"/>
      <c r="N8" s="688"/>
      <c r="O8" s="688"/>
      <c r="P8" s="693" t="s">
        <v>13</v>
      </c>
      <c r="Q8" s="687"/>
      <c r="R8" s="687"/>
      <c r="S8" s="687"/>
      <c r="T8" s="687"/>
      <c r="U8" s="687"/>
      <c r="V8" s="688"/>
      <c r="W8" s="688"/>
      <c r="X8" s="688"/>
      <c r="Y8" s="688"/>
      <c r="Z8" s="688"/>
      <c r="AA8" s="688"/>
      <c r="AB8" s="688"/>
      <c r="AC8" s="688"/>
      <c r="AD8" s="688"/>
      <c r="AE8" s="688"/>
      <c r="AF8" s="688"/>
      <c r="AG8" s="688"/>
      <c r="AH8" s="688"/>
      <c r="AI8" s="688"/>
      <c r="AJ8" s="688"/>
      <c r="AK8" s="688"/>
      <c r="AL8" s="688"/>
      <c r="AM8" s="688"/>
      <c r="AN8" s="688"/>
      <c r="AO8" s="688"/>
      <c r="AP8" s="688"/>
      <c r="AQ8" s="688"/>
      <c r="AR8" s="688"/>
      <c r="AS8" s="688"/>
      <c r="AT8" s="688"/>
      <c r="AU8" s="688"/>
      <c r="AV8" s="688"/>
      <c r="AW8" s="688"/>
      <c r="AX8" s="688"/>
      <c r="AY8" s="688"/>
      <c r="AZ8" s="688"/>
      <c r="BA8" s="688"/>
      <c r="BB8" s="688"/>
      <c r="BC8" s="688"/>
      <c r="BD8" s="688"/>
      <c r="BE8" s="688"/>
      <c r="BF8" s="688"/>
      <c r="BG8" s="688"/>
      <c r="BH8" s="688"/>
      <c r="BI8" s="688"/>
      <c r="BJ8" s="688"/>
      <c r="BK8" s="688"/>
      <c r="BL8" s="688"/>
      <c r="BM8" s="688"/>
      <c r="BN8" s="688"/>
      <c r="BO8" s="688"/>
      <c r="BP8" s="688"/>
      <c r="BQ8" s="688"/>
      <c r="BR8" s="688"/>
      <c r="BS8" s="688"/>
      <c r="BT8" s="688"/>
      <c r="BU8" s="688"/>
      <c r="BV8" s="688"/>
      <c r="BW8" s="688"/>
      <c r="BX8" s="688"/>
      <c r="BY8" s="688"/>
      <c r="BZ8" s="688"/>
      <c r="CA8" s="688"/>
      <c r="CB8" s="688"/>
      <c r="CC8" s="688"/>
      <c r="CD8" s="688"/>
      <c r="CE8" s="688"/>
      <c r="CF8" s="688"/>
      <c r="CG8" s="688"/>
      <c r="CH8" s="688"/>
      <c r="CI8" s="688"/>
      <c r="CJ8" s="688"/>
      <c r="CK8" s="688"/>
      <c r="CL8" s="688"/>
      <c r="CM8" s="688"/>
      <c r="CN8" s="688"/>
      <c r="CO8" s="688"/>
      <c r="CP8" s="688"/>
      <c r="CQ8" s="688"/>
      <c r="CR8" s="688"/>
      <c r="CS8" s="688"/>
      <c r="CT8" s="688"/>
      <c r="CU8" s="688"/>
      <c r="CV8" s="688"/>
      <c r="CW8" s="688"/>
      <c r="CX8" s="688"/>
      <c r="CY8" s="688"/>
      <c r="CZ8" s="688"/>
      <c r="DA8" s="688"/>
      <c r="DB8" s="688"/>
      <c r="DC8" s="688"/>
      <c r="DD8" s="688"/>
      <c r="DE8" s="688"/>
      <c r="DF8" s="688"/>
      <c r="DG8" s="688"/>
      <c r="DH8" s="688"/>
      <c r="DI8" s="688"/>
      <c r="DJ8" s="688"/>
      <c r="DK8" s="688"/>
      <c r="DL8" s="688"/>
    </row>
    <row r="9" spans="1:116" s="690" customFormat="1" ht="13.5" customHeight="1" x14ac:dyDescent="0.15">
      <c r="A9" s="687"/>
      <c r="B9" s="694"/>
      <c r="C9" s="694"/>
      <c r="D9" s="694"/>
      <c r="E9" s="695"/>
      <c r="F9" s="695"/>
      <c r="G9" s="696" t="s">
        <v>18</v>
      </c>
      <c r="H9" s="696" t="s">
        <v>25</v>
      </c>
      <c r="I9" s="696" t="s">
        <v>32</v>
      </c>
      <c r="J9" s="696" t="s">
        <v>39</v>
      </c>
      <c r="K9" s="696" t="s">
        <v>46</v>
      </c>
      <c r="L9" s="696" t="s">
        <v>54</v>
      </c>
      <c r="M9" s="696" t="s">
        <v>62</v>
      </c>
      <c r="N9" s="696" t="s">
        <v>69</v>
      </c>
      <c r="O9" s="696" t="s">
        <v>76</v>
      </c>
      <c r="P9" s="696" t="s">
        <v>83</v>
      </c>
      <c r="Q9" s="687"/>
      <c r="R9" s="687"/>
      <c r="S9" s="687"/>
      <c r="T9" s="687"/>
      <c r="U9" s="687"/>
      <c r="V9" s="688"/>
      <c r="W9" s="688"/>
      <c r="X9" s="688"/>
      <c r="Y9" s="688"/>
      <c r="Z9" s="688"/>
      <c r="AA9" s="688"/>
      <c r="AB9" s="688"/>
      <c r="AC9" s="688"/>
      <c r="AD9" s="688"/>
      <c r="AE9" s="688"/>
      <c r="AF9" s="688"/>
      <c r="AG9" s="688"/>
      <c r="AH9" s="688"/>
      <c r="AI9" s="688"/>
      <c r="AJ9" s="688"/>
      <c r="AK9" s="688"/>
      <c r="AL9" s="688"/>
      <c r="AM9" s="688"/>
      <c r="AN9" s="688"/>
      <c r="AO9" s="688"/>
      <c r="AP9" s="688"/>
      <c r="AQ9" s="688"/>
      <c r="AR9" s="688"/>
      <c r="AS9" s="688"/>
      <c r="AT9" s="688"/>
      <c r="AU9" s="688"/>
      <c r="AV9" s="688"/>
      <c r="AW9" s="688"/>
      <c r="AX9" s="688"/>
      <c r="AY9" s="688"/>
      <c r="AZ9" s="688"/>
      <c r="BA9" s="688"/>
      <c r="BB9" s="688"/>
      <c r="BC9" s="688"/>
      <c r="BD9" s="688"/>
      <c r="BE9" s="688"/>
      <c r="BF9" s="688"/>
      <c r="BG9" s="688"/>
      <c r="BH9" s="688"/>
      <c r="BI9" s="688"/>
      <c r="BJ9" s="688"/>
      <c r="BK9" s="688"/>
      <c r="BL9" s="688"/>
      <c r="BM9" s="688"/>
      <c r="BN9" s="688"/>
      <c r="BO9" s="688"/>
      <c r="BP9" s="688"/>
      <c r="BQ9" s="688"/>
      <c r="BR9" s="688"/>
      <c r="BS9" s="688"/>
      <c r="BT9" s="688"/>
      <c r="BU9" s="688"/>
      <c r="BV9" s="688"/>
      <c r="BW9" s="688"/>
      <c r="BX9" s="688"/>
      <c r="BY9" s="688"/>
      <c r="BZ9" s="688"/>
      <c r="CA9" s="688"/>
      <c r="CB9" s="688"/>
      <c r="CC9" s="688"/>
      <c r="CD9" s="688"/>
      <c r="CE9" s="688"/>
      <c r="CF9" s="688"/>
      <c r="CG9" s="688"/>
      <c r="CH9" s="688"/>
      <c r="CI9" s="688"/>
      <c r="CJ9" s="688"/>
      <c r="CK9" s="688"/>
      <c r="CL9" s="688"/>
      <c r="CM9" s="688"/>
      <c r="CN9" s="688"/>
      <c r="CO9" s="688"/>
      <c r="CP9" s="688"/>
      <c r="CQ9" s="688"/>
      <c r="CR9" s="688"/>
      <c r="CS9" s="688"/>
      <c r="CT9" s="688"/>
      <c r="CU9" s="688"/>
      <c r="CV9" s="688"/>
      <c r="CW9" s="688"/>
      <c r="CX9" s="688"/>
      <c r="CY9" s="688"/>
      <c r="CZ9" s="688"/>
      <c r="DA9" s="688"/>
      <c r="DB9" s="688"/>
      <c r="DC9" s="688"/>
      <c r="DD9" s="688"/>
      <c r="DE9" s="688"/>
      <c r="DF9" s="688"/>
      <c r="DG9" s="688"/>
      <c r="DH9" s="688"/>
      <c r="DI9" s="688"/>
      <c r="DJ9" s="688"/>
      <c r="DK9" s="688"/>
      <c r="DL9" s="688"/>
    </row>
    <row r="10" spans="1:116" ht="5.25" customHeight="1" x14ac:dyDescent="0.15">
      <c r="A10" s="430"/>
      <c r="B10" s="697"/>
      <c r="C10" s="698"/>
      <c r="D10" s="699"/>
      <c r="E10" s="700" t="s">
        <v>583</v>
      </c>
      <c r="F10" s="701"/>
      <c r="G10" s="702"/>
      <c r="H10" s="697"/>
      <c r="I10" s="698"/>
      <c r="J10" s="698"/>
      <c r="K10" s="698"/>
      <c r="L10" s="698"/>
      <c r="M10" s="698"/>
      <c r="N10" s="698"/>
      <c r="O10" s="698"/>
      <c r="P10" s="699"/>
      <c r="Q10" s="430"/>
      <c r="R10" s="430"/>
      <c r="S10" s="430"/>
      <c r="T10" s="430"/>
      <c r="U10" s="430"/>
      <c r="V10" s="610"/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0"/>
      <c r="AS10" s="610"/>
      <c r="AT10" s="610"/>
      <c r="AU10" s="610"/>
      <c r="AV10" s="610"/>
      <c r="AW10" s="610"/>
      <c r="AX10" s="610"/>
      <c r="AY10" s="610"/>
      <c r="AZ10" s="610"/>
      <c r="BA10" s="610"/>
      <c r="BB10" s="610"/>
      <c r="BC10" s="610"/>
      <c r="BD10" s="610"/>
      <c r="BE10" s="610"/>
      <c r="BF10" s="610"/>
      <c r="BG10" s="610"/>
      <c r="BH10" s="610"/>
      <c r="BI10" s="610"/>
      <c r="BJ10" s="610"/>
      <c r="BK10" s="610"/>
      <c r="BL10" s="610"/>
      <c r="BM10" s="610"/>
      <c r="BN10" s="610"/>
      <c r="BO10" s="610"/>
      <c r="BP10" s="610"/>
      <c r="BQ10" s="610"/>
      <c r="BR10" s="610"/>
      <c r="BS10" s="610"/>
      <c r="BT10" s="610"/>
      <c r="BU10" s="610"/>
      <c r="BV10" s="610"/>
      <c r="BW10" s="610"/>
      <c r="BX10" s="610"/>
      <c r="BY10" s="610"/>
      <c r="BZ10" s="610"/>
      <c r="CA10" s="610"/>
      <c r="CB10" s="610"/>
      <c r="CC10" s="610"/>
      <c r="CD10" s="610"/>
      <c r="CE10" s="610"/>
      <c r="CF10" s="610"/>
      <c r="CG10" s="610"/>
      <c r="CH10" s="610"/>
      <c r="CI10" s="610"/>
      <c r="CJ10" s="610"/>
      <c r="CK10" s="610"/>
      <c r="CL10" s="610"/>
      <c r="CM10" s="610"/>
      <c r="CN10" s="610"/>
      <c r="CO10" s="610"/>
      <c r="CP10" s="610"/>
      <c r="CQ10" s="610"/>
      <c r="CR10" s="610"/>
      <c r="CS10" s="610"/>
      <c r="CT10" s="610"/>
      <c r="CU10" s="610"/>
      <c r="CV10" s="610"/>
      <c r="CW10" s="610"/>
      <c r="CX10" s="610"/>
      <c r="CY10" s="610"/>
      <c r="CZ10" s="610"/>
      <c r="DA10" s="610"/>
      <c r="DB10" s="610"/>
      <c r="DC10" s="610"/>
      <c r="DD10" s="610"/>
      <c r="DE10" s="610"/>
      <c r="DF10" s="610"/>
      <c r="DG10" s="610"/>
      <c r="DH10" s="610"/>
      <c r="DI10" s="610"/>
      <c r="DJ10" s="610"/>
      <c r="DK10" s="610"/>
      <c r="DL10" s="610"/>
    </row>
    <row r="11" spans="1:116" ht="15" customHeight="1" x14ac:dyDescent="0.15">
      <c r="A11" s="430"/>
      <c r="B11" s="703"/>
      <c r="C11" s="430"/>
      <c r="D11" s="704"/>
      <c r="E11" s="31"/>
      <c r="F11" s="33"/>
      <c r="G11" s="705" t="s">
        <v>584</v>
      </c>
      <c r="H11" s="706"/>
      <c r="I11" s="707"/>
      <c r="J11" s="707"/>
      <c r="K11" s="708" t="s">
        <v>585</v>
      </c>
      <c r="L11" s="708"/>
      <c r="M11" s="708" t="s">
        <v>586</v>
      </c>
      <c r="N11" s="708"/>
      <c r="O11" s="708" t="s">
        <v>587</v>
      </c>
      <c r="P11" s="709"/>
      <c r="Q11" s="430"/>
      <c r="R11" s="430"/>
      <c r="S11" s="430"/>
      <c r="T11" s="430"/>
      <c r="U11" s="43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0"/>
      <c r="BB11" s="610"/>
      <c r="BC11" s="610"/>
      <c r="BD11" s="610"/>
      <c r="BE11" s="610"/>
      <c r="BF11" s="610"/>
      <c r="BG11" s="610"/>
      <c r="BH11" s="610"/>
      <c r="BI11" s="610"/>
      <c r="BJ11" s="610"/>
      <c r="BK11" s="610"/>
      <c r="BL11" s="610"/>
      <c r="BM11" s="610"/>
      <c r="BN11" s="610"/>
      <c r="BO11" s="610"/>
      <c r="BP11" s="610"/>
      <c r="BQ11" s="610"/>
      <c r="BR11" s="610"/>
      <c r="BS11" s="610"/>
      <c r="BT11" s="610"/>
      <c r="BU11" s="610"/>
      <c r="BV11" s="610"/>
      <c r="BW11" s="610"/>
      <c r="BX11" s="610"/>
      <c r="BY11" s="610"/>
      <c r="BZ11" s="610"/>
      <c r="CA11" s="610"/>
      <c r="CB11" s="610"/>
      <c r="CC11" s="610"/>
      <c r="CD11" s="610"/>
      <c r="CE11" s="610"/>
      <c r="CF11" s="610"/>
      <c r="CG11" s="610"/>
      <c r="CH11" s="610"/>
      <c r="CI11" s="610"/>
      <c r="CJ11" s="610"/>
      <c r="CK11" s="610"/>
      <c r="CL11" s="610"/>
      <c r="CM11" s="610"/>
      <c r="CN11" s="610"/>
      <c r="CO11" s="610"/>
      <c r="CP11" s="610"/>
      <c r="CQ11" s="610"/>
      <c r="CR11" s="610"/>
      <c r="CS11" s="610"/>
      <c r="CT11" s="610"/>
      <c r="CU11" s="610"/>
      <c r="CV11" s="610"/>
      <c r="CW11" s="610"/>
      <c r="CX11" s="610"/>
      <c r="CY11" s="610"/>
      <c r="CZ11" s="610"/>
      <c r="DA11" s="610"/>
      <c r="DB11" s="610"/>
      <c r="DC11" s="610"/>
      <c r="DD11" s="610"/>
      <c r="DE11" s="610"/>
      <c r="DF11" s="610"/>
      <c r="DG11" s="610"/>
      <c r="DH11" s="610"/>
      <c r="DI11" s="610"/>
      <c r="DJ11" s="610"/>
      <c r="DK11" s="610"/>
      <c r="DL11" s="610"/>
    </row>
    <row r="12" spans="1:116" ht="20.25" customHeight="1" x14ac:dyDescent="0.15">
      <c r="A12" s="430"/>
      <c r="B12" s="703"/>
      <c r="C12" s="430" t="s">
        <v>588</v>
      </c>
      <c r="D12" s="704" t="s">
        <v>589</v>
      </c>
      <c r="E12" s="31"/>
      <c r="F12" s="33"/>
      <c r="G12" s="705" t="s">
        <v>590</v>
      </c>
      <c r="H12" s="710" t="s">
        <v>591</v>
      </c>
      <c r="I12" s="710" t="s">
        <v>592</v>
      </c>
      <c r="J12" s="710" t="s">
        <v>593</v>
      </c>
      <c r="K12" s="348" t="s">
        <v>594</v>
      </c>
      <c r="L12" s="710" t="s">
        <v>595</v>
      </c>
      <c r="M12" s="710" t="s">
        <v>596</v>
      </c>
      <c r="N12" s="710" t="s">
        <v>597</v>
      </c>
      <c r="O12" s="710" t="s">
        <v>332</v>
      </c>
      <c r="P12" s="348" t="s">
        <v>598</v>
      </c>
      <c r="Q12" s="430"/>
      <c r="R12" s="430"/>
      <c r="S12" s="430"/>
      <c r="T12" s="430"/>
      <c r="U12" s="43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/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  <c r="BQ12" s="610"/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0"/>
      <c r="CC12" s="610"/>
      <c r="CD12" s="610"/>
      <c r="CE12" s="610"/>
      <c r="CF12" s="610"/>
      <c r="CG12" s="610"/>
      <c r="CH12" s="610"/>
      <c r="CI12" s="610"/>
      <c r="CJ12" s="610"/>
      <c r="CK12" s="610"/>
      <c r="CL12" s="610"/>
      <c r="CM12" s="610"/>
      <c r="CN12" s="610"/>
      <c r="CO12" s="610"/>
      <c r="CP12" s="610"/>
      <c r="CQ12" s="610"/>
      <c r="CR12" s="610"/>
      <c r="CS12" s="610"/>
      <c r="CT12" s="610"/>
      <c r="CU12" s="610"/>
      <c r="CV12" s="610"/>
      <c r="CW12" s="610"/>
      <c r="CX12" s="610"/>
      <c r="CY12" s="610"/>
      <c r="CZ12" s="610"/>
      <c r="DA12" s="610"/>
      <c r="DB12" s="610"/>
      <c r="DC12" s="610"/>
      <c r="DD12" s="610"/>
      <c r="DE12" s="610"/>
      <c r="DF12" s="610"/>
      <c r="DG12" s="610"/>
      <c r="DH12" s="610"/>
      <c r="DI12" s="610"/>
      <c r="DJ12" s="610"/>
      <c r="DK12" s="610"/>
      <c r="DL12" s="610"/>
    </row>
    <row r="13" spans="1:116" ht="12.6" customHeight="1" x14ac:dyDescent="0.15">
      <c r="A13" s="430"/>
      <c r="B13" s="703"/>
      <c r="C13" s="430"/>
      <c r="D13" s="704"/>
      <c r="E13" s="31"/>
      <c r="F13" s="33"/>
      <c r="G13" s="711"/>
      <c r="H13" s="712"/>
      <c r="I13" s="712"/>
      <c r="J13" s="712"/>
      <c r="K13" s="713"/>
      <c r="L13" s="712"/>
      <c r="M13" s="712"/>
      <c r="N13" s="712"/>
      <c r="O13" s="712"/>
      <c r="P13" s="713"/>
      <c r="Q13" s="430"/>
      <c r="R13" s="430"/>
      <c r="S13" s="430"/>
      <c r="T13" s="430"/>
      <c r="U13" s="430"/>
      <c r="V13" s="610"/>
      <c r="W13" s="610"/>
      <c r="X13" s="610"/>
      <c r="Y13" s="610"/>
      <c r="Z13" s="610"/>
      <c r="AA13" s="610"/>
      <c r="AB13" s="610"/>
      <c r="AC13" s="610"/>
      <c r="AD13" s="610"/>
      <c r="AE13" s="610"/>
      <c r="AF13" s="610"/>
      <c r="AG13" s="610"/>
      <c r="AH13" s="610"/>
      <c r="AI13" s="610"/>
      <c r="AJ13" s="610"/>
      <c r="AK13" s="610"/>
      <c r="AL13" s="610"/>
      <c r="AM13" s="610"/>
      <c r="AN13" s="610"/>
      <c r="AO13" s="610"/>
      <c r="AP13" s="610"/>
      <c r="AQ13" s="610"/>
      <c r="AR13" s="610"/>
      <c r="AS13" s="610"/>
      <c r="AT13" s="610"/>
      <c r="AU13" s="610"/>
      <c r="AV13" s="610"/>
      <c r="AW13" s="610"/>
      <c r="AX13" s="610"/>
      <c r="AY13" s="610"/>
      <c r="AZ13" s="610"/>
      <c r="BA13" s="610"/>
      <c r="BB13" s="610"/>
      <c r="BC13" s="610"/>
      <c r="BD13" s="610"/>
      <c r="BE13" s="610"/>
      <c r="BF13" s="610"/>
      <c r="BG13" s="610"/>
      <c r="BH13" s="610"/>
      <c r="BI13" s="610"/>
      <c r="BJ13" s="610"/>
      <c r="BK13" s="610"/>
      <c r="BL13" s="610"/>
      <c r="BM13" s="610"/>
      <c r="BN13" s="610"/>
      <c r="BO13" s="610"/>
      <c r="BP13" s="610"/>
      <c r="BQ13" s="610"/>
      <c r="BR13" s="610"/>
      <c r="BS13" s="610"/>
      <c r="BT13" s="610"/>
      <c r="BU13" s="610"/>
      <c r="BV13" s="610"/>
      <c r="BW13" s="610"/>
      <c r="BX13" s="610"/>
      <c r="BY13" s="610"/>
      <c r="BZ13" s="610"/>
      <c r="CA13" s="610"/>
      <c r="CB13" s="610"/>
      <c r="CC13" s="610"/>
      <c r="CD13" s="610"/>
      <c r="CE13" s="610"/>
      <c r="CF13" s="610"/>
      <c r="CG13" s="610"/>
      <c r="CH13" s="610"/>
      <c r="CI13" s="610"/>
      <c r="CJ13" s="610"/>
      <c r="CK13" s="610"/>
      <c r="CL13" s="610"/>
      <c r="CM13" s="610"/>
      <c r="CN13" s="610"/>
      <c r="CO13" s="610"/>
      <c r="CP13" s="610"/>
      <c r="CQ13" s="610"/>
      <c r="CR13" s="610"/>
      <c r="CS13" s="610"/>
      <c r="CT13" s="610"/>
      <c r="CU13" s="610"/>
      <c r="CV13" s="610"/>
      <c r="CW13" s="610"/>
      <c r="CX13" s="610"/>
      <c r="CY13" s="610"/>
      <c r="CZ13" s="610"/>
      <c r="DA13" s="610"/>
      <c r="DB13" s="610"/>
      <c r="DC13" s="610"/>
      <c r="DD13" s="610"/>
      <c r="DE13" s="610"/>
      <c r="DF13" s="610"/>
      <c r="DG13" s="610"/>
      <c r="DH13" s="610"/>
      <c r="DI13" s="610"/>
      <c r="DJ13" s="610"/>
      <c r="DK13" s="610"/>
      <c r="DL13" s="610"/>
    </row>
    <row r="14" spans="1:116" ht="7.5" customHeight="1" thickBot="1" x14ac:dyDescent="0.2">
      <c r="A14" s="430"/>
      <c r="B14" s="706"/>
      <c r="C14" s="707"/>
      <c r="D14" s="709"/>
      <c r="E14" s="31"/>
      <c r="F14" s="33"/>
      <c r="G14" s="714"/>
      <c r="H14" s="712"/>
      <c r="I14" s="712"/>
      <c r="J14" s="712"/>
      <c r="K14" s="713"/>
      <c r="L14" s="712"/>
      <c r="M14" s="712"/>
      <c r="N14" s="712"/>
      <c r="O14" s="712"/>
      <c r="P14" s="713"/>
      <c r="Q14" s="430"/>
      <c r="R14" s="430"/>
      <c r="S14" s="430"/>
      <c r="T14" s="430"/>
      <c r="U14" s="430"/>
      <c r="V14" s="610"/>
      <c r="W14" s="610"/>
      <c r="X14" s="610"/>
      <c r="Y14" s="610"/>
      <c r="Z14" s="610"/>
      <c r="AA14" s="610"/>
      <c r="AB14" s="610"/>
      <c r="AC14" s="610"/>
      <c r="AD14" s="610"/>
      <c r="AE14" s="610"/>
      <c r="AF14" s="610"/>
      <c r="AG14" s="610"/>
      <c r="AH14" s="610"/>
      <c r="AI14" s="610"/>
      <c r="AJ14" s="610"/>
      <c r="AK14" s="610"/>
      <c r="AL14" s="610"/>
      <c r="AM14" s="610"/>
      <c r="AN14" s="610"/>
      <c r="AO14" s="610"/>
      <c r="AP14" s="610"/>
      <c r="AQ14" s="610"/>
      <c r="AR14" s="610"/>
      <c r="AS14" s="610"/>
      <c r="AT14" s="610"/>
      <c r="AU14" s="610"/>
      <c r="AV14" s="610"/>
      <c r="AW14" s="610"/>
      <c r="AX14" s="610"/>
      <c r="AY14" s="610"/>
      <c r="AZ14" s="610"/>
      <c r="BA14" s="610"/>
      <c r="BB14" s="610"/>
      <c r="BC14" s="610"/>
      <c r="BD14" s="610"/>
      <c r="BE14" s="610"/>
      <c r="BF14" s="610"/>
      <c r="BG14" s="610"/>
      <c r="BH14" s="610"/>
      <c r="BI14" s="610"/>
      <c r="BJ14" s="610"/>
      <c r="BK14" s="610"/>
      <c r="BL14" s="610"/>
      <c r="BM14" s="610"/>
      <c r="BN14" s="610"/>
      <c r="BO14" s="610"/>
      <c r="BP14" s="610"/>
      <c r="BQ14" s="610"/>
      <c r="BR14" s="610"/>
      <c r="BS14" s="610"/>
      <c r="BT14" s="610"/>
      <c r="BU14" s="610"/>
      <c r="BV14" s="610"/>
      <c r="BW14" s="610"/>
      <c r="BX14" s="610"/>
      <c r="BY14" s="610"/>
      <c r="BZ14" s="610"/>
      <c r="CA14" s="610"/>
      <c r="CB14" s="610"/>
      <c r="CC14" s="610"/>
      <c r="CD14" s="610"/>
      <c r="CE14" s="610"/>
      <c r="CF14" s="610"/>
      <c r="CG14" s="610"/>
      <c r="CH14" s="610"/>
      <c r="CI14" s="610"/>
      <c r="CJ14" s="610"/>
      <c r="CK14" s="610"/>
      <c r="CL14" s="610"/>
      <c r="CM14" s="610"/>
      <c r="CN14" s="610"/>
      <c r="CO14" s="610"/>
      <c r="CP14" s="610"/>
      <c r="CQ14" s="610"/>
      <c r="CR14" s="610"/>
      <c r="CS14" s="610"/>
      <c r="CT14" s="610"/>
      <c r="CU14" s="610"/>
      <c r="CV14" s="610"/>
      <c r="CW14" s="610"/>
      <c r="CX14" s="610"/>
      <c r="CY14" s="610"/>
      <c r="CZ14" s="610"/>
      <c r="DA14" s="610"/>
      <c r="DB14" s="610"/>
      <c r="DC14" s="610"/>
      <c r="DD14" s="610"/>
      <c r="DE14" s="610"/>
      <c r="DF14" s="610"/>
      <c r="DG14" s="610"/>
      <c r="DH14" s="610"/>
      <c r="DI14" s="610"/>
      <c r="DJ14" s="610"/>
      <c r="DK14" s="610"/>
      <c r="DL14" s="610"/>
    </row>
    <row r="15" spans="1:116" ht="32.1" customHeight="1" x14ac:dyDescent="0.15">
      <c r="A15" s="430"/>
      <c r="B15" s="715" t="s">
        <v>599</v>
      </c>
      <c r="C15" s="716" t="s">
        <v>600</v>
      </c>
      <c r="D15" s="717"/>
      <c r="E15" s="375">
        <v>0</v>
      </c>
      <c r="F15" s="718">
        <v>1</v>
      </c>
      <c r="G15" s="182">
        <f>SUM(H15:P15)</f>
        <v>0</v>
      </c>
      <c r="H15" s="181"/>
      <c r="I15" s="181"/>
      <c r="J15" s="181"/>
      <c r="K15" s="181"/>
      <c r="L15" s="181"/>
      <c r="M15" s="181"/>
      <c r="N15" s="181"/>
      <c r="O15" s="181"/>
      <c r="P15" s="51"/>
      <c r="Q15" s="430"/>
      <c r="R15" s="430"/>
      <c r="S15" s="430"/>
      <c r="T15" s="430"/>
      <c r="U15" s="430"/>
      <c r="V15" s="610"/>
      <c r="W15" s="610"/>
      <c r="X15" s="610"/>
      <c r="Y15" s="610"/>
      <c r="Z15" s="610"/>
      <c r="AA15" s="610"/>
      <c r="AB15" s="610"/>
      <c r="AC15" s="610"/>
      <c r="AD15" s="610"/>
      <c r="AE15" s="610"/>
      <c r="AF15" s="610"/>
      <c r="AG15" s="610"/>
      <c r="AH15" s="610"/>
      <c r="AI15" s="610"/>
      <c r="AJ15" s="610"/>
      <c r="AK15" s="610"/>
      <c r="AL15" s="610"/>
      <c r="AM15" s="610"/>
      <c r="AN15" s="610"/>
      <c r="AO15" s="610"/>
      <c r="AP15" s="610"/>
      <c r="AQ15" s="610"/>
      <c r="AR15" s="610"/>
      <c r="AS15" s="610"/>
      <c r="AT15" s="610"/>
      <c r="AU15" s="610"/>
      <c r="AV15" s="610"/>
      <c r="AW15" s="610"/>
      <c r="AX15" s="610"/>
      <c r="AY15" s="610"/>
      <c r="AZ15" s="610"/>
      <c r="BA15" s="610"/>
      <c r="BB15" s="610"/>
      <c r="BC15" s="610"/>
      <c r="BD15" s="610"/>
      <c r="BE15" s="610"/>
      <c r="BF15" s="610"/>
      <c r="BG15" s="610"/>
      <c r="BH15" s="610"/>
      <c r="BI15" s="610"/>
      <c r="BJ15" s="610"/>
      <c r="BK15" s="610"/>
      <c r="BL15" s="610"/>
      <c r="BM15" s="610"/>
      <c r="BN15" s="610"/>
      <c r="BO15" s="610"/>
      <c r="BP15" s="610"/>
      <c r="BQ15" s="610"/>
      <c r="BR15" s="610"/>
      <c r="BS15" s="610"/>
      <c r="BT15" s="610"/>
      <c r="BU15" s="610"/>
      <c r="BV15" s="610"/>
      <c r="BW15" s="610"/>
      <c r="BX15" s="610"/>
      <c r="BY15" s="610"/>
      <c r="BZ15" s="610"/>
      <c r="CA15" s="610"/>
      <c r="CB15" s="610"/>
      <c r="CC15" s="610"/>
      <c r="CD15" s="610"/>
      <c r="CE15" s="610"/>
      <c r="CF15" s="610"/>
      <c r="CG15" s="610"/>
      <c r="CH15" s="610"/>
      <c r="CI15" s="610"/>
      <c r="CJ15" s="610"/>
      <c r="CK15" s="610"/>
      <c r="CL15" s="610"/>
      <c r="CM15" s="610"/>
      <c r="CN15" s="610"/>
      <c r="CO15" s="610"/>
      <c r="CP15" s="610"/>
      <c r="CQ15" s="610"/>
      <c r="CR15" s="610"/>
      <c r="CS15" s="610"/>
      <c r="CT15" s="610"/>
      <c r="CU15" s="610"/>
      <c r="CV15" s="610"/>
      <c r="CW15" s="610"/>
      <c r="CX15" s="610"/>
      <c r="CY15" s="610"/>
      <c r="CZ15" s="610"/>
      <c r="DA15" s="610"/>
      <c r="DB15" s="610"/>
      <c r="DC15" s="610"/>
      <c r="DD15" s="610"/>
      <c r="DE15" s="610"/>
      <c r="DF15" s="610"/>
      <c r="DG15" s="610"/>
      <c r="DH15" s="610"/>
      <c r="DI15" s="610"/>
      <c r="DJ15" s="610"/>
      <c r="DK15" s="610"/>
      <c r="DL15" s="610"/>
    </row>
    <row r="16" spans="1:116" ht="32.1" customHeight="1" thickBot="1" x14ac:dyDescent="0.2">
      <c r="A16" s="430"/>
      <c r="B16" s="715"/>
      <c r="C16" s="717" t="s">
        <v>601</v>
      </c>
      <c r="D16" s="719"/>
      <c r="E16" s="383">
        <v>0</v>
      </c>
      <c r="F16" s="720">
        <v>2</v>
      </c>
      <c r="G16" s="197">
        <f>SUM(H16:P16)</f>
        <v>0</v>
      </c>
      <c r="H16" s="385"/>
      <c r="I16" s="385"/>
      <c r="J16" s="385"/>
      <c r="K16" s="385"/>
      <c r="L16" s="385"/>
      <c r="M16" s="385"/>
      <c r="N16" s="385"/>
      <c r="O16" s="385"/>
      <c r="P16" s="268"/>
      <c r="Q16" s="430"/>
      <c r="R16" s="430"/>
      <c r="S16" s="430"/>
      <c r="T16" s="430"/>
      <c r="U16" s="430"/>
      <c r="V16" s="610"/>
      <c r="W16" s="610"/>
      <c r="X16" s="610"/>
      <c r="Y16" s="610"/>
      <c r="Z16" s="610"/>
      <c r="AA16" s="610"/>
      <c r="AB16" s="610"/>
      <c r="AC16" s="610"/>
      <c r="AD16" s="610"/>
      <c r="AE16" s="610"/>
      <c r="AF16" s="610"/>
      <c r="AG16" s="610"/>
      <c r="AH16" s="610"/>
      <c r="AI16" s="610"/>
      <c r="AJ16" s="610"/>
      <c r="AK16" s="610"/>
      <c r="AL16" s="610"/>
      <c r="AM16" s="610"/>
      <c r="AN16" s="610"/>
      <c r="AO16" s="610"/>
      <c r="AP16" s="610"/>
      <c r="AQ16" s="610"/>
      <c r="AR16" s="610"/>
      <c r="AS16" s="610"/>
      <c r="AT16" s="610"/>
      <c r="AU16" s="610"/>
      <c r="AV16" s="610"/>
      <c r="AW16" s="610"/>
      <c r="AX16" s="610"/>
      <c r="AY16" s="610"/>
      <c r="AZ16" s="610"/>
      <c r="BA16" s="610"/>
      <c r="BB16" s="610"/>
      <c r="BC16" s="610"/>
      <c r="BD16" s="610"/>
      <c r="BE16" s="610"/>
      <c r="BF16" s="610"/>
      <c r="BG16" s="610"/>
      <c r="BH16" s="610"/>
      <c r="BI16" s="610"/>
      <c r="BJ16" s="610"/>
      <c r="BK16" s="610"/>
      <c r="BL16" s="610"/>
      <c r="BM16" s="610"/>
      <c r="BN16" s="610"/>
      <c r="BO16" s="610"/>
      <c r="BP16" s="610"/>
      <c r="BQ16" s="610"/>
      <c r="BR16" s="610"/>
      <c r="BS16" s="610"/>
      <c r="BT16" s="610"/>
      <c r="BU16" s="610"/>
      <c r="BV16" s="610"/>
      <c r="BW16" s="610"/>
      <c r="BX16" s="610"/>
      <c r="BY16" s="610"/>
      <c r="BZ16" s="610"/>
      <c r="CA16" s="610"/>
      <c r="CB16" s="610"/>
      <c r="CC16" s="610"/>
      <c r="CD16" s="610"/>
      <c r="CE16" s="610"/>
      <c r="CF16" s="610"/>
      <c r="CG16" s="610"/>
      <c r="CH16" s="610"/>
      <c r="CI16" s="610"/>
      <c r="CJ16" s="610"/>
      <c r="CK16" s="610"/>
      <c r="CL16" s="610"/>
      <c r="CM16" s="610"/>
      <c r="CN16" s="610"/>
      <c r="CO16" s="610"/>
      <c r="CP16" s="610"/>
      <c r="CQ16" s="610"/>
      <c r="CR16" s="610"/>
      <c r="CS16" s="610"/>
      <c r="CT16" s="610"/>
      <c r="CU16" s="610"/>
      <c r="CV16" s="610"/>
      <c r="CW16" s="610"/>
      <c r="CX16" s="610"/>
      <c r="CY16" s="610"/>
      <c r="CZ16" s="610"/>
      <c r="DA16" s="610"/>
      <c r="DB16" s="610"/>
      <c r="DC16" s="610"/>
      <c r="DD16" s="610"/>
      <c r="DE16" s="610"/>
      <c r="DF16" s="610"/>
      <c r="DG16" s="610"/>
      <c r="DH16" s="610"/>
      <c r="DI16" s="610"/>
      <c r="DJ16" s="610"/>
      <c r="DK16" s="610"/>
      <c r="DL16" s="610"/>
    </row>
    <row r="17" spans="1:116" ht="32.1" customHeight="1" thickBot="1" x14ac:dyDescent="0.2">
      <c r="A17" s="430"/>
      <c r="B17" s="715"/>
      <c r="C17" s="716" t="s">
        <v>602</v>
      </c>
      <c r="D17" s="716"/>
      <c r="E17" s="721"/>
      <c r="F17" s="722"/>
      <c r="G17" s="723">
        <f>SUM(G15:G16)</f>
        <v>0</v>
      </c>
      <c r="H17" s="723">
        <f t="shared" ref="H17:N17" si="0">SUM(H15:H16)</f>
        <v>0</v>
      </c>
      <c r="I17" s="723">
        <f t="shared" si="0"/>
        <v>0</v>
      </c>
      <c r="J17" s="723">
        <f t="shared" si="0"/>
        <v>0</v>
      </c>
      <c r="K17" s="723">
        <f t="shared" si="0"/>
        <v>0</v>
      </c>
      <c r="L17" s="723">
        <f t="shared" si="0"/>
        <v>0</v>
      </c>
      <c r="M17" s="723">
        <f t="shared" si="0"/>
        <v>0</v>
      </c>
      <c r="N17" s="723">
        <f t="shared" si="0"/>
        <v>0</v>
      </c>
      <c r="O17" s="723">
        <f>SUM(O15:O16)</f>
        <v>0</v>
      </c>
      <c r="P17" s="723">
        <f>SUM(P15:P16)</f>
        <v>0</v>
      </c>
      <c r="Q17" s="430"/>
      <c r="R17" s="430"/>
      <c r="S17" s="430"/>
      <c r="T17" s="430"/>
      <c r="U17" s="430"/>
      <c r="V17" s="610"/>
      <c r="W17" s="610"/>
      <c r="X17" s="610"/>
      <c r="Y17" s="610"/>
      <c r="Z17" s="610"/>
      <c r="AA17" s="610"/>
      <c r="AB17" s="610"/>
      <c r="AC17" s="610"/>
      <c r="AD17" s="610"/>
      <c r="AE17" s="610"/>
      <c r="AF17" s="610"/>
      <c r="AG17" s="610"/>
      <c r="AH17" s="610"/>
      <c r="AI17" s="610"/>
      <c r="AJ17" s="610"/>
      <c r="AK17" s="610"/>
      <c r="AL17" s="610"/>
      <c r="AM17" s="610"/>
      <c r="AN17" s="610"/>
      <c r="AO17" s="610"/>
      <c r="AP17" s="610"/>
      <c r="AQ17" s="610"/>
      <c r="AR17" s="610"/>
      <c r="AS17" s="610"/>
      <c r="AT17" s="610"/>
      <c r="AU17" s="610"/>
      <c r="AV17" s="610"/>
      <c r="AW17" s="610"/>
      <c r="AX17" s="610"/>
      <c r="AY17" s="610"/>
      <c r="AZ17" s="610"/>
      <c r="BA17" s="610"/>
      <c r="BB17" s="610"/>
      <c r="BC17" s="610"/>
      <c r="BD17" s="610"/>
      <c r="BE17" s="610"/>
      <c r="BF17" s="610"/>
      <c r="BG17" s="610"/>
      <c r="BH17" s="610"/>
      <c r="BI17" s="610"/>
      <c r="BJ17" s="610"/>
      <c r="BK17" s="610"/>
      <c r="BL17" s="610"/>
      <c r="BM17" s="610"/>
      <c r="BN17" s="610"/>
      <c r="BO17" s="610"/>
      <c r="BP17" s="610"/>
      <c r="BQ17" s="610"/>
      <c r="BR17" s="610"/>
      <c r="BS17" s="610"/>
      <c r="BT17" s="610"/>
      <c r="BU17" s="610"/>
      <c r="BV17" s="610"/>
      <c r="BW17" s="610"/>
      <c r="BX17" s="610"/>
      <c r="BY17" s="610"/>
      <c r="BZ17" s="610"/>
      <c r="CA17" s="610"/>
      <c r="CB17" s="610"/>
      <c r="CC17" s="610"/>
      <c r="CD17" s="610"/>
      <c r="CE17" s="610"/>
      <c r="CF17" s="610"/>
      <c r="CG17" s="610"/>
      <c r="CH17" s="610"/>
      <c r="CI17" s="610"/>
      <c r="CJ17" s="610"/>
      <c r="CK17" s="610"/>
      <c r="CL17" s="610"/>
      <c r="CM17" s="610"/>
      <c r="CN17" s="610"/>
      <c r="CO17" s="610"/>
      <c r="CP17" s="610"/>
      <c r="CQ17" s="610"/>
      <c r="CR17" s="610"/>
      <c r="CS17" s="610"/>
      <c r="CT17" s="610"/>
      <c r="CU17" s="610"/>
      <c r="CV17" s="610"/>
      <c r="CW17" s="610"/>
      <c r="CX17" s="610"/>
      <c r="CY17" s="610"/>
      <c r="CZ17" s="610"/>
      <c r="DA17" s="610"/>
      <c r="DB17" s="610"/>
      <c r="DC17" s="610"/>
      <c r="DD17" s="610"/>
      <c r="DE17" s="610"/>
      <c r="DF17" s="610"/>
      <c r="DG17" s="610"/>
      <c r="DH17" s="610"/>
      <c r="DI17" s="610"/>
      <c r="DJ17" s="610"/>
      <c r="DK17" s="610"/>
      <c r="DL17" s="610"/>
    </row>
    <row r="18" spans="1:116" ht="32.85" customHeight="1" x14ac:dyDescent="0.15">
      <c r="A18" s="430"/>
      <c r="B18" s="724" t="s">
        <v>603</v>
      </c>
      <c r="C18" s="716" t="s">
        <v>600</v>
      </c>
      <c r="D18" s="717"/>
      <c r="E18" s="375">
        <v>0</v>
      </c>
      <c r="F18" s="718">
        <v>3</v>
      </c>
      <c r="G18" s="182">
        <f>SUM(H18:P18)</f>
        <v>5000</v>
      </c>
      <c r="H18" s="181"/>
      <c r="I18" s="181"/>
      <c r="J18" s="181"/>
      <c r="K18" s="181"/>
      <c r="L18" s="181">
        <v>5000</v>
      </c>
      <c r="M18" s="181"/>
      <c r="N18" s="181"/>
      <c r="O18" s="181"/>
      <c r="P18" s="51"/>
      <c r="Q18" s="430"/>
      <c r="R18" s="430"/>
      <c r="S18" s="430"/>
      <c r="T18" s="430"/>
      <c r="U18" s="430"/>
      <c r="V18" s="610"/>
      <c r="W18" s="610"/>
      <c r="X18" s="610"/>
      <c r="Y18" s="610"/>
      <c r="Z18" s="610"/>
      <c r="AA18" s="610"/>
      <c r="AB18" s="610"/>
      <c r="AC18" s="610"/>
      <c r="AD18" s="610"/>
      <c r="AE18" s="610"/>
      <c r="AF18" s="610"/>
      <c r="AG18" s="610"/>
      <c r="AH18" s="610"/>
      <c r="AI18" s="610"/>
      <c r="AJ18" s="610"/>
      <c r="AK18" s="610"/>
      <c r="AL18" s="610"/>
      <c r="AM18" s="610"/>
      <c r="AN18" s="610"/>
      <c r="AO18" s="610"/>
      <c r="AP18" s="610"/>
      <c r="AQ18" s="610"/>
      <c r="AR18" s="610"/>
      <c r="AS18" s="610"/>
      <c r="AT18" s="610"/>
      <c r="AU18" s="610"/>
      <c r="AV18" s="610"/>
      <c r="AW18" s="610"/>
      <c r="AX18" s="610"/>
      <c r="AY18" s="610"/>
      <c r="AZ18" s="610"/>
      <c r="BA18" s="610"/>
      <c r="BB18" s="610"/>
      <c r="BC18" s="610"/>
      <c r="BD18" s="610"/>
      <c r="BE18" s="610"/>
      <c r="BF18" s="610"/>
      <c r="BG18" s="610"/>
      <c r="BH18" s="610"/>
      <c r="BI18" s="610"/>
      <c r="BJ18" s="610"/>
      <c r="BK18" s="610"/>
      <c r="BL18" s="610"/>
      <c r="BM18" s="610"/>
      <c r="BN18" s="610"/>
      <c r="BO18" s="610"/>
      <c r="BP18" s="610"/>
      <c r="BQ18" s="610"/>
      <c r="BR18" s="610"/>
      <c r="BS18" s="610"/>
      <c r="BT18" s="610"/>
      <c r="BU18" s="610"/>
      <c r="BV18" s="610"/>
      <c r="BW18" s="610"/>
      <c r="BX18" s="610"/>
      <c r="BY18" s="610"/>
      <c r="BZ18" s="610"/>
      <c r="CA18" s="610"/>
      <c r="CB18" s="610"/>
      <c r="CC18" s="610"/>
      <c r="CD18" s="610"/>
      <c r="CE18" s="610"/>
      <c r="CF18" s="610"/>
      <c r="CG18" s="610"/>
      <c r="CH18" s="610"/>
      <c r="CI18" s="610"/>
      <c r="CJ18" s="610"/>
      <c r="CK18" s="610"/>
      <c r="CL18" s="610"/>
      <c r="CM18" s="610"/>
      <c r="CN18" s="610"/>
      <c r="CO18" s="610"/>
      <c r="CP18" s="610"/>
      <c r="CQ18" s="610"/>
      <c r="CR18" s="610"/>
      <c r="CS18" s="610"/>
      <c r="CT18" s="610"/>
      <c r="CU18" s="610"/>
      <c r="CV18" s="610"/>
      <c r="CW18" s="610"/>
      <c r="CX18" s="610"/>
      <c r="CY18" s="610"/>
      <c r="CZ18" s="610"/>
      <c r="DA18" s="610"/>
      <c r="DB18" s="610"/>
      <c r="DC18" s="610"/>
      <c r="DD18" s="610"/>
      <c r="DE18" s="610"/>
      <c r="DF18" s="610"/>
      <c r="DG18" s="610"/>
      <c r="DH18" s="610"/>
      <c r="DI18" s="610"/>
      <c r="DJ18" s="610"/>
      <c r="DK18" s="610"/>
      <c r="DL18" s="610"/>
    </row>
    <row r="19" spans="1:116" ht="32.85" customHeight="1" thickBot="1" x14ac:dyDescent="0.2">
      <c r="A19" s="430"/>
      <c r="B19" s="724"/>
      <c r="C19" s="716" t="s">
        <v>601</v>
      </c>
      <c r="D19" s="717"/>
      <c r="E19" s="383">
        <v>0</v>
      </c>
      <c r="F19" s="720">
        <v>4</v>
      </c>
      <c r="G19" s="197">
        <f>SUM(H19:P19)</f>
        <v>0</v>
      </c>
      <c r="H19" s="385"/>
      <c r="I19" s="385"/>
      <c r="J19" s="385"/>
      <c r="K19" s="385"/>
      <c r="L19" s="385"/>
      <c r="M19" s="385"/>
      <c r="N19" s="385"/>
      <c r="O19" s="385"/>
      <c r="P19" s="268"/>
      <c r="Q19" s="430"/>
      <c r="R19" s="430"/>
      <c r="S19" s="430"/>
      <c r="T19" s="430"/>
      <c r="U19" s="430"/>
      <c r="V19" s="610"/>
      <c r="W19" s="610"/>
      <c r="X19" s="610"/>
      <c r="Y19" s="610"/>
      <c r="Z19" s="610"/>
      <c r="AA19" s="610"/>
      <c r="AB19" s="610"/>
      <c r="AC19" s="610"/>
      <c r="AD19" s="610"/>
      <c r="AE19" s="610"/>
      <c r="AF19" s="610"/>
      <c r="AG19" s="610"/>
      <c r="AH19" s="610"/>
      <c r="AI19" s="610"/>
      <c r="AJ19" s="610"/>
      <c r="AK19" s="610"/>
      <c r="AL19" s="610"/>
      <c r="AM19" s="610"/>
      <c r="AN19" s="610"/>
      <c r="AO19" s="610"/>
      <c r="AP19" s="610"/>
      <c r="AQ19" s="610"/>
      <c r="AR19" s="610"/>
      <c r="AS19" s="610"/>
      <c r="AT19" s="610"/>
      <c r="AU19" s="610"/>
      <c r="AV19" s="610"/>
      <c r="AW19" s="610"/>
      <c r="AX19" s="610"/>
      <c r="AY19" s="610"/>
      <c r="AZ19" s="610"/>
      <c r="BA19" s="610"/>
      <c r="BB19" s="610"/>
      <c r="BC19" s="610"/>
      <c r="BD19" s="610"/>
      <c r="BE19" s="610"/>
      <c r="BF19" s="610"/>
      <c r="BG19" s="610"/>
      <c r="BH19" s="610"/>
      <c r="BI19" s="610"/>
      <c r="BJ19" s="610"/>
      <c r="BK19" s="610"/>
      <c r="BL19" s="610"/>
      <c r="BM19" s="610"/>
      <c r="BN19" s="610"/>
      <c r="BO19" s="610"/>
      <c r="BP19" s="610"/>
      <c r="BQ19" s="610"/>
      <c r="BR19" s="610"/>
      <c r="BS19" s="610"/>
      <c r="BT19" s="610"/>
      <c r="BU19" s="610"/>
      <c r="BV19" s="610"/>
      <c r="BW19" s="610"/>
      <c r="BX19" s="610"/>
      <c r="BY19" s="610"/>
      <c r="BZ19" s="610"/>
      <c r="CA19" s="610"/>
      <c r="CB19" s="610"/>
      <c r="CC19" s="610"/>
      <c r="CD19" s="610"/>
      <c r="CE19" s="610"/>
      <c r="CF19" s="610"/>
      <c r="CG19" s="610"/>
      <c r="CH19" s="610"/>
      <c r="CI19" s="610"/>
      <c r="CJ19" s="610"/>
      <c r="CK19" s="610"/>
      <c r="CL19" s="610"/>
      <c r="CM19" s="610"/>
      <c r="CN19" s="610"/>
      <c r="CO19" s="610"/>
      <c r="CP19" s="610"/>
      <c r="CQ19" s="610"/>
      <c r="CR19" s="610"/>
      <c r="CS19" s="610"/>
      <c r="CT19" s="610"/>
      <c r="CU19" s="610"/>
      <c r="CV19" s="610"/>
      <c r="CW19" s="610"/>
      <c r="CX19" s="610"/>
      <c r="CY19" s="610"/>
      <c r="CZ19" s="610"/>
      <c r="DA19" s="610"/>
      <c r="DB19" s="610"/>
      <c r="DC19" s="610"/>
      <c r="DD19" s="610"/>
      <c r="DE19" s="610"/>
      <c r="DF19" s="610"/>
      <c r="DG19" s="610"/>
      <c r="DH19" s="610"/>
      <c r="DI19" s="610"/>
      <c r="DJ19" s="610"/>
      <c r="DK19" s="610"/>
      <c r="DL19" s="610"/>
    </row>
    <row r="20" spans="1:116" ht="32.85" customHeight="1" thickBot="1" x14ac:dyDescent="0.2">
      <c r="A20" s="430"/>
      <c r="B20" s="724"/>
      <c r="C20" s="716" t="s">
        <v>602</v>
      </c>
      <c r="D20" s="716"/>
      <c r="E20" s="721"/>
      <c r="F20" s="722"/>
      <c r="G20" s="723">
        <f>SUM(G18:G19)</f>
        <v>5000</v>
      </c>
      <c r="H20" s="723">
        <f t="shared" ref="H20" si="1">SUM(H18:H19)</f>
        <v>0</v>
      </c>
      <c r="I20" s="723">
        <f>SUM(I18:I19)</f>
        <v>0</v>
      </c>
      <c r="J20" s="723">
        <f t="shared" ref="J20:N20" si="2">SUM(J18:J19)</f>
        <v>0</v>
      </c>
      <c r="K20" s="723">
        <f t="shared" si="2"/>
        <v>0</v>
      </c>
      <c r="L20" s="723">
        <f t="shared" si="2"/>
        <v>5000</v>
      </c>
      <c r="M20" s="723">
        <f t="shared" si="2"/>
        <v>0</v>
      </c>
      <c r="N20" s="723">
        <f t="shared" si="2"/>
        <v>0</v>
      </c>
      <c r="O20" s="723">
        <f>SUM(O18:O19)</f>
        <v>0</v>
      </c>
      <c r="P20" s="723">
        <f>SUM(P18:P19)</f>
        <v>0</v>
      </c>
      <c r="Q20" s="430"/>
      <c r="R20" s="430"/>
      <c r="S20" s="430"/>
      <c r="T20" s="430"/>
      <c r="U20" s="430"/>
      <c r="V20" s="610"/>
      <c r="W20" s="610"/>
      <c r="X20" s="610"/>
      <c r="Y20" s="610"/>
      <c r="Z20" s="610"/>
      <c r="AA20" s="610"/>
      <c r="AB20" s="610"/>
      <c r="AC20" s="610"/>
      <c r="AD20" s="610"/>
      <c r="AE20" s="610"/>
      <c r="AF20" s="610"/>
      <c r="AG20" s="610"/>
      <c r="AH20" s="610"/>
      <c r="AI20" s="610"/>
      <c r="AJ20" s="610"/>
      <c r="AK20" s="610"/>
      <c r="AL20" s="610"/>
      <c r="AM20" s="610"/>
      <c r="AN20" s="610"/>
      <c r="AO20" s="610"/>
      <c r="AP20" s="610"/>
      <c r="AQ20" s="610"/>
      <c r="AR20" s="610"/>
      <c r="AS20" s="610"/>
      <c r="AT20" s="610"/>
      <c r="AU20" s="610"/>
      <c r="AV20" s="610"/>
      <c r="AW20" s="610"/>
      <c r="AX20" s="610"/>
      <c r="AY20" s="610"/>
      <c r="AZ20" s="610"/>
      <c r="BA20" s="610"/>
      <c r="BB20" s="610"/>
      <c r="BC20" s="610"/>
      <c r="BD20" s="610"/>
      <c r="BE20" s="610"/>
      <c r="BF20" s="610"/>
      <c r="BG20" s="610"/>
      <c r="BH20" s="610"/>
      <c r="BI20" s="610"/>
      <c r="BJ20" s="610"/>
      <c r="BK20" s="610"/>
      <c r="BL20" s="610"/>
      <c r="BM20" s="610"/>
      <c r="BN20" s="610"/>
      <c r="BO20" s="610"/>
      <c r="BP20" s="610"/>
      <c r="BQ20" s="610"/>
      <c r="BR20" s="610"/>
      <c r="BS20" s="610"/>
      <c r="BT20" s="610"/>
      <c r="BU20" s="610"/>
      <c r="BV20" s="610"/>
      <c r="BW20" s="610"/>
      <c r="BX20" s="610"/>
      <c r="BY20" s="610"/>
      <c r="BZ20" s="610"/>
      <c r="CA20" s="610"/>
      <c r="CB20" s="610"/>
      <c r="CC20" s="610"/>
      <c r="CD20" s="610"/>
      <c r="CE20" s="610"/>
      <c r="CF20" s="610"/>
      <c r="CG20" s="610"/>
      <c r="CH20" s="610"/>
      <c r="CI20" s="610"/>
      <c r="CJ20" s="610"/>
      <c r="CK20" s="610"/>
      <c r="CL20" s="610"/>
      <c r="CM20" s="610"/>
      <c r="CN20" s="610"/>
      <c r="CO20" s="610"/>
      <c r="CP20" s="610"/>
      <c r="CQ20" s="610"/>
      <c r="CR20" s="610"/>
      <c r="CS20" s="610"/>
      <c r="CT20" s="610"/>
      <c r="CU20" s="610"/>
      <c r="CV20" s="610"/>
      <c r="CW20" s="610"/>
      <c r="CX20" s="610"/>
      <c r="CY20" s="610"/>
      <c r="CZ20" s="610"/>
      <c r="DA20" s="610"/>
      <c r="DB20" s="610"/>
      <c r="DC20" s="610"/>
      <c r="DD20" s="610"/>
      <c r="DE20" s="610"/>
      <c r="DF20" s="610"/>
      <c r="DG20" s="610"/>
      <c r="DH20" s="610"/>
      <c r="DI20" s="610"/>
      <c r="DJ20" s="610"/>
      <c r="DK20" s="610"/>
      <c r="DL20" s="610"/>
    </row>
    <row r="21" spans="1:116" ht="32.1" customHeight="1" x14ac:dyDescent="0.15">
      <c r="A21" s="430"/>
      <c r="B21" s="725" t="s">
        <v>604</v>
      </c>
      <c r="C21" s="716" t="s">
        <v>600</v>
      </c>
      <c r="D21" s="717"/>
      <c r="E21" s="375">
        <v>0</v>
      </c>
      <c r="F21" s="718">
        <v>5</v>
      </c>
      <c r="G21" s="182">
        <f>SUM(H21:P21)</f>
        <v>0</v>
      </c>
      <c r="H21" s="181"/>
      <c r="I21" s="181"/>
      <c r="J21" s="181"/>
      <c r="K21" s="181"/>
      <c r="L21" s="181"/>
      <c r="M21" s="181"/>
      <c r="N21" s="181"/>
      <c r="O21" s="181"/>
      <c r="P21" s="51"/>
      <c r="Q21" s="430"/>
      <c r="R21" s="430"/>
      <c r="S21" s="430"/>
      <c r="T21" s="430"/>
      <c r="U21" s="430"/>
      <c r="V21" s="610"/>
      <c r="W21" s="610"/>
      <c r="X21" s="610"/>
      <c r="Y21" s="610"/>
      <c r="Z21" s="610"/>
      <c r="AA21" s="610"/>
      <c r="AB21" s="610"/>
      <c r="AC21" s="610"/>
      <c r="AD21" s="610"/>
      <c r="AE21" s="610"/>
      <c r="AF21" s="610"/>
      <c r="AG21" s="610"/>
      <c r="AH21" s="610"/>
      <c r="AI21" s="610"/>
      <c r="AJ21" s="610"/>
      <c r="AK21" s="610"/>
      <c r="AL21" s="610"/>
      <c r="AM21" s="610"/>
      <c r="AN21" s="610"/>
      <c r="AO21" s="610"/>
      <c r="AP21" s="610"/>
      <c r="AQ21" s="610"/>
      <c r="AR21" s="610"/>
      <c r="AS21" s="610"/>
      <c r="AT21" s="610"/>
      <c r="AU21" s="610"/>
      <c r="AV21" s="610"/>
      <c r="AW21" s="610"/>
      <c r="AX21" s="610"/>
      <c r="AY21" s="610"/>
      <c r="AZ21" s="610"/>
      <c r="BA21" s="610"/>
      <c r="BB21" s="610"/>
      <c r="BC21" s="610"/>
      <c r="BD21" s="610"/>
      <c r="BE21" s="610"/>
      <c r="BF21" s="610"/>
      <c r="BG21" s="610"/>
      <c r="BH21" s="610"/>
      <c r="BI21" s="610"/>
      <c r="BJ21" s="610"/>
      <c r="BK21" s="610"/>
      <c r="BL21" s="610"/>
      <c r="BM21" s="610"/>
      <c r="BN21" s="610"/>
      <c r="BO21" s="610"/>
      <c r="BP21" s="610"/>
      <c r="BQ21" s="610"/>
      <c r="BR21" s="610"/>
      <c r="BS21" s="610"/>
      <c r="BT21" s="610"/>
      <c r="BU21" s="610"/>
      <c r="BV21" s="610"/>
      <c r="BW21" s="610"/>
      <c r="BX21" s="610"/>
      <c r="BY21" s="610"/>
      <c r="BZ21" s="610"/>
      <c r="CA21" s="610"/>
      <c r="CB21" s="610"/>
      <c r="CC21" s="610"/>
      <c r="CD21" s="610"/>
      <c r="CE21" s="610"/>
      <c r="CF21" s="610"/>
      <c r="CG21" s="610"/>
      <c r="CH21" s="610"/>
      <c r="CI21" s="610"/>
      <c r="CJ21" s="610"/>
      <c r="CK21" s="610"/>
      <c r="CL21" s="610"/>
      <c r="CM21" s="610"/>
      <c r="CN21" s="610"/>
      <c r="CO21" s="610"/>
      <c r="CP21" s="610"/>
      <c r="CQ21" s="610"/>
      <c r="CR21" s="610"/>
      <c r="CS21" s="610"/>
      <c r="CT21" s="610"/>
      <c r="CU21" s="610"/>
      <c r="CV21" s="610"/>
      <c r="CW21" s="610"/>
      <c r="CX21" s="610"/>
      <c r="CY21" s="610"/>
      <c r="CZ21" s="610"/>
      <c r="DA21" s="610"/>
      <c r="DB21" s="610"/>
      <c r="DC21" s="610"/>
      <c r="DD21" s="610"/>
      <c r="DE21" s="610"/>
      <c r="DF21" s="610"/>
      <c r="DG21" s="610"/>
      <c r="DH21" s="610"/>
      <c r="DI21" s="610"/>
      <c r="DJ21" s="610"/>
      <c r="DK21" s="610"/>
      <c r="DL21" s="610"/>
    </row>
    <row r="22" spans="1:116" ht="32.1" customHeight="1" thickBot="1" x14ac:dyDescent="0.2">
      <c r="A22" s="430"/>
      <c r="B22" s="724"/>
      <c r="C22" s="716" t="s">
        <v>601</v>
      </c>
      <c r="D22" s="717"/>
      <c r="E22" s="383">
        <v>0</v>
      </c>
      <c r="F22" s="720">
        <v>6</v>
      </c>
      <c r="G22" s="726">
        <f>SUM(H22:P22)</f>
        <v>0</v>
      </c>
      <c r="H22" s="727">
        <v>0</v>
      </c>
      <c r="I22" s="727">
        <v>0</v>
      </c>
      <c r="J22" s="727">
        <v>0</v>
      </c>
      <c r="K22" s="727">
        <v>0</v>
      </c>
      <c r="L22" s="727">
        <v>0</v>
      </c>
      <c r="M22" s="727">
        <v>0</v>
      </c>
      <c r="N22" s="727">
        <v>0</v>
      </c>
      <c r="O22" s="727">
        <v>0</v>
      </c>
      <c r="P22" s="728">
        <v>0</v>
      </c>
      <c r="Q22" s="430"/>
      <c r="R22" s="430"/>
      <c r="S22" s="430"/>
      <c r="T22" s="430"/>
      <c r="U22" s="430"/>
      <c r="V22" s="610"/>
      <c r="W22" s="610"/>
      <c r="X22" s="610"/>
      <c r="Y22" s="610"/>
      <c r="Z22" s="610"/>
      <c r="AA22" s="610"/>
      <c r="AB22" s="610"/>
      <c r="AC22" s="610"/>
      <c r="AD22" s="610"/>
      <c r="AE22" s="610"/>
      <c r="AF22" s="610"/>
      <c r="AG22" s="610"/>
      <c r="AH22" s="610"/>
      <c r="AI22" s="610"/>
      <c r="AJ22" s="610"/>
      <c r="AK22" s="610"/>
      <c r="AL22" s="610"/>
      <c r="AM22" s="610"/>
      <c r="AN22" s="610"/>
      <c r="AO22" s="610"/>
      <c r="AP22" s="610"/>
      <c r="AQ22" s="610"/>
      <c r="AR22" s="610"/>
      <c r="AS22" s="610"/>
      <c r="AT22" s="610"/>
      <c r="AU22" s="610"/>
      <c r="AV22" s="610"/>
      <c r="AW22" s="610"/>
      <c r="AX22" s="610"/>
      <c r="AY22" s="610"/>
      <c r="AZ22" s="610"/>
      <c r="BA22" s="610"/>
      <c r="BB22" s="610"/>
      <c r="BC22" s="610"/>
      <c r="BD22" s="610"/>
      <c r="BE22" s="610"/>
      <c r="BF22" s="610"/>
      <c r="BG22" s="610"/>
      <c r="BH22" s="610"/>
      <c r="BI22" s="610"/>
      <c r="BJ22" s="610"/>
      <c r="BK22" s="610"/>
      <c r="BL22" s="610"/>
      <c r="BM22" s="610"/>
      <c r="BN22" s="610"/>
      <c r="BO22" s="610"/>
      <c r="BP22" s="610"/>
      <c r="BQ22" s="610"/>
      <c r="BR22" s="610"/>
      <c r="BS22" s="610"/>
      <c r="BT22" s="610"/>
      <c r="BU22" s="610"/>
      <c r="BV22" s="610"/>
      <c r="BW22" s="610"/>
      <c r="BX22" s="610"/>
      <c r="BY22" s="610"/>
      <c r="BZ22" s="610"/>
      <c r="CA22" s="610"/>
      <c r="CB22" s="610"/>
      <c r="CC22" s="610"/>
      <c r="CD22" s="610"/>
      <c r="CE22" s="610"/>
      <c r="CF22" s="610"/>
      <c r="CG22" s="610"/>
      <c r="CH22" s="610"/>
      <c r="CI22" s="610"/>
      <c r="CJ22" s="610"/>
      <c r="CK22" s="610"/>
      <c r="CL22" s="610"/>
      <c r="CM22" s="610"/>
      <c r="CN22" s="610"/>
      <c r="CO22" s="610"/>
      <c r="CP22" s="610"/>
      <c r="CQ22" s="610"/>
      <c r="CR22" s="610"/>
      <c r="CS22" s="610"/>
      <c r="CT22" s="610"/>
      <c r="CU22" s="610"/>
      <c r="CV22" s="610"/>
      <c r="CW22" s="610"/>
      <c r="CX22" s="610"/>
      <c r="CY22" s="610"/>
      <c r="CZ22" s="610"/>
      <c r="DA22" s="610"/>
      <c r="DB22" s="610"/>
      <c r="DC22" s="610"/>
      <c r="DD22" s="610"/>
      <c r="DE22" s="610"/>
      <c r="DF22" s="610"/>
      <c r="DG22" s="610"/>
      <c r="DH22" s="610"/>
      <c r="DI22" s="610"/>
      <c r="DJ22" s="610"/>
      <c r="DK22" s="610"/>
      <c r="DL22" s="610"/>
    </row>
    <row r="23" spans="1:116" ht="32.1" customHeight="1" thickBot="1" x14ac:dyDescent="0.2">
      <c r="A23" s="430"/>
      <c r="B23" s="724"/>
      <c r="C23" s="716" t="s">
        <v>602</v>
      </c>
      <c r="D23" s="716"/>
      <c r="E23" s="721"/>
      <c r="F23" s="722"/>
      <c r="G23" s="723">
        <f>SUM(G21:G22)</f>
        <v>0</v>
      </c>
      <c r="H23" s="723">
        <f t="shared" ref="H23" si="3">SUM(H21:H22)</f>
        <v>0</v>
      </c>
      <c r="I23" s="723">
        <f>SUM(I21:I22)</f>
        <v>0</v>
      </c>
      <c r="J23" s="723">
        <f t="shared" ref="J23:N23" si="4">SUM(J21:J22)</f>
        <v>0</v>
      </c>
      <c r="K23" s="723">
        <f t="shared" si="4"/>
        <v>0</v>
      </c>
      <c r="L23" s="723">
        <f t="shared" si="4"/>
        <v>0</v>
      </c>
      <c r="M23" s="723">
        <f t="shared" si="4"/>
        <v>0</v>
      </c>
      <c r="N23" s="723">
        <f t="shared" si="4"/>
        <v>0</v>
      </c>
      <c r="O23" s="723">
        <f>SUM(O21:O22)</f>
        <v>0</v>
      </c>
      <c r="P23" s="723">
        <f>SUM(P21:P22)</f>
        <v>0</v>
      </c>
      <c r="Q23" s="430"/>
      <c r="R23" s="430"/>
      <c r="S23" s="430"/>
      <c r="T23" s="430"/>
      <c r="U23" s="430"/>
      <c r="V23" s="610"/>
      <c r="W23" s="610"/>
      <c r="X23" s="610"/>
      <c r="Y23" s="610"/>
      <c r="Z23" s="610"/>
      <c r="AA23" s="610"/>
      <c r="AB23" s="610"/>
      <c r="AC23" s="610"/>
      <c r="AD23" s="610"/>
      <c r="AE23" s="610"/>
      <c r="AF23" s="610"/>
      <c r="AG23" s="610"/>
      <c r="AH23" s="610"/>
      <c r="AI23" s="610"/>
      <c r="AJ23" s="610"/>
      <c r="AK23" s="610"/>
      <c r="AL23" s="610"/>
      <c r="AM23" s="610"/>
      <c r="AN23" s="610"/>
      <c r="AO23" s="610"/>
      <c r="AP23" s="610"/>
      <c r="AQ23" s="610"/>
      <c r="AR23" s="610"/>
      <c r="AS23" s="610"/>
      <c r="AT23" s="610"/>
      <c r="AU23" s="610"/>
      <c r="AV23" s="610"/>
      <c r="AW23" s="610"/>
      <c r="AX23" s="610"/>
      <c r="AY23" s="610"/>
      <c r="AZ23" s="610"/>
      <c r="BA23" s="610"/>
      <c r="BB23" s="610"/>
      <c r="BC23" s="610"/>
      <c r="BD23" s="610"/>
      <c r="BE23" s="610"/>
      <c r="BF23" s="610"/>
      <c r="BG23" s="610"/>
      <c r="BH23" s="610"/>
      <c r="BI23" s="610"/>
      <c r="BJ23" s="610"/>
      <c r="BK23" s="610"/>
      <c r="BL23" s="610"/>
      <c r="BM23" s="610"/>
      <c r="BN23" s="610"/>
      <c r="BO23" s="610"/>
      <c r="BP23" s="610"/>
      <c r="BQ23" s="610"/>
      <c r="BR23" s="610"/>
      <c r="BS23" s="610"/>
      <c r="BT23" s="610"/>
      <c r="BU23" s="610"/>
      <c r="BV23" s="610"/>
      <c r="BW23" s="610"/>
      <c r="BX23" s="610"/>
      <c r="BY23" s="610"/>
      <c r="BZ23" s="610"/>
      <c r="CA23" s="610"/>
      <c r="CB23" s="610"/>
      <c r="CC23" s="610"/>
      <c r="CD23" s="610"/>
      <c r="CE23" s="610"/>
      <c r="CF23" s="610"/>
      <c r="CG23" s="610"/>
      <c r="CH23" s="610"/>
      <c r="CI23" s="610"/>
      <c r="CJ23" s="610"/>
      <c r="CK23" s="610"/>
      <c r="CL23" s="610"/>
      <c r="CM23" s="610"/>
      <c r="CN23" s="610"/>
      <c r="CO23" s="610"/>
      <c r="CP23" s="610"/>
      <c r="CQ23" s="610"/>
      <c r="CR23" s="610"/>
      <c r="CS23" s="610"/>
      <c r="CT23" s="610"/>
      <c r="CU23" s="610"/>
      <c r="CV23" s="610"/>
      <c r="CW23" s="610"/>
      <c r="CX23" s="610"/>
      <c r="CY23" s="610"/>
      <c r="CZ23" s="610"/>
      <c r="DA23" s="610"/>
      <c r="DB23" s="610"/>
      <c r="DC23" s="610"/>
      <c r="DD23" s="610"/>
      <c r="DE23" s="610"/>
      <c r="DF23" s="610"/>
      <c r="DG23" s="610"/>
      <c r="DH23" s="610"/>
      <c r="DI23" s="610"/>
      <c r="DJ23" s="610"/>
      <c r="DK23" s="610"/>
      <c r="DL23" s="610"/>
    </row>
    <row r="24" spans="1:116" ht="32.1" customHeight="1" x14ac:dyDescent="0.15">
      <c r="A24" s="430"/>
      <c r="B24" s="725" t="s">
        <v>605</v>
      </c>
      <c r="C24" s="716" t="s">
        <v>600</v>
      </c>
      <c r="D24" s="717"/>
      <c r="E24" s="375">
        <v>0</v>
      </c>
      <c r="F24" s="718">
        <v>7</v>
      </c>
      <c r="G24" s="182">
        <f>SUM(H24:P24)</f>
        <v>0</v>
      </c>
      <c r="H24" s="181"/>
      <c r="I24" s="181"/>
      <c r="J24" s="181"/>
      <c r="K24" s="181"/>
      <c r="L24" s="181"/>
      <c r="M24" s="181"/>
      <c r="N24" s="181"/>
      <c r="O24" s="181"/>
      <c r="P24" s="51"/>
      <c r="Q24" s="430"/>
      <c r="R24" s="430"/>
      <c r="S24" s="430"/>
      <c r="T24" s="430"/>
      <c r="U24" s="430"/>
      <c r="V24" s="610"/>
      <c r="W24" s="610"/>
      <c r="X24" s="610"/>
      <c r="Y24" s="610"/>
      <c r="Z24" s="610"/>
      <c r="AA24" s="610"/>
      <c r="AB24" s="610"/>
      <c r="AC24" s="610"/>
      <c r="AD24" s="610"/>
      <c r="AE24" s="610"/>
      <c r="AF24" s="610"/>
      <c r="AG24" s="610"/>
      <c r="AH24" s="610"/>
      <c r="AI24" s="610"/>
      <c r="AJ24" s="610"/>
      <c r="AK24" s="610"/>
      <c r="AL24" s="610"/>
      <c r="AM24" s="610"/>
      <c r="AN24" s="610"/>
      <c r="AO24" s="610"/>
      <c r="AP24" s="610"/>
      <c r="AQ24" s="610"/>
      <c r="AR24" s="610"/>
      <c r="AS24" s="610"/>
      <c r="AT24" s="610"/>
      <c r="AU24" s="610"/>
      <c r="AV24" s="610"/>
      <c r="AW24" s="610"/>
      <c r="AX24" s="610"/>
      <c r="AY24" s="610"/>
      <c r="AZ24" s="610"/>
      <c r="BA24" s="610"/>
      <c r="BB24" s="610"/>
      <c r="BC24" s="610"/>
      <c r="BD24" s="610"/>
      <c r="BE24" s="610"/>
      <c r="BF24" s="610"/>
      <c r="BG24" s="610"/>
      <c r="BH24" s="610"/>
      <c r="BI24" s="610"/>
      <c r="BJ24" s="610"/>
      <c r="BK24" s="610"/>
      <c r="BL24" s="610"/>
      <c r="BM24" s="610"/>
      <c r="BN24" s="610"/>
      <c r="BO24" s="610"/>
      <c r="BP24" s="610"/>
      <c r="BQ24" s="610"/>
      <c r="BR24" s="610"/>
      <c r="BS24" s="610"/>
      <c r="BT24" s="610"/>
      <c r="BU24" s="610"/>
      <c r="BV24" s="610"/>
      <c r="BW24" s="610"/>
      <c r="BX24" s="610"/>
      <c r="BY24" s="610"/>
      <c r="BZ24" s="610"/>
      <c r="CA24" s="610"/>
      <c r="CB24" s="610"/>
      <c r="CC24" s="610"/>
      <c r="CD24" s="610"/>
      <c r="CE24" s="610"/>
      <c r="CF24" s="610"/>
      <c r="CG24" s="610"/>
      <c r="CH24" s="610"/>
      <c r="CI24" s="610"/>
      <c r="CJ24" s="610"/>
      <c r="CK24" s="610"/>
      <c r="CL24" s="610"/>
      <c r="CM24" s="610"/>
      <c r="CN24" s="610"/>
      <c r="CO24" s="610"/>
      <c r="CP24" s="610"/>
      <c r="CQ24" s="610"/>
      <c r="CR24" s="610"/>
      <c r="CS24" s="610"/>
      <c r="CT24" s="610"/>
      <c r="CU24" s="610"/>
      <c r="CV24" s="610"/>
      <c r="CW24" s="610"/>
      <c r="CX24" s="610"/>
      <c r="CY24" s="610"/>
      <c r="CZ24" s="610"/>
      <c r="DA24" s="610"/>
      <c r="DB24" s="610"/>
      <c r="DC24" s="610"/>
      <c r="DD24" s="610"/>
      <c r="DE24" s="610"/>
      <c r="DF24" s="610"/>
      <c r="DG24" s="610"/>
      <c r="DH24" s="610"/>
      <c r="DI24" s="610"/>
      <c r="DJ24" s="610"/>
      <c r="DK24" s="610"/>
      <c r="DL24" s="610"/>
    </row>
    <row r="25" spans="1:116" ht="32.1" customHeight="1" thickBot="1" x14ac:dyDescent="0.2">
      <c r="A25" s="430"/>
      <c r="B25" s="724"/>
      <c r="C25" s="716" t="s">
        <v>601</v>
      </c>
      <c r="D25" s="717"/>
      <c r="E25" s="383">
        <v>0</v>
      </c>
      <c r="F25" s="720">
        <v>8</v>
      </c>
      <c r="G25" s="197">
        <f>SUM(H25:P25)</f>
        <v>0</v>
      </c>
      <c r="H25" s="385"/>
      <c r="I25" s="385"/>
      <c r="J25" s="385"/>
      <c r="K25" s="385"/>
      <c r="L25" s="385"/>
      <c r="M25" s="385"/>
      <c r="N25" s="385"/>
      <c r="O25" s="385"/>
      <c r="P25" s="268"/>
      <c r="Q25" s="430"/>
      <c r="R25" s="430"/>
      <c r="S25" s="430"/>
      <c r="T25" s="430"/>
      <c r="U25" s="430"/>
      <c r="V25" s="610"/>
      <c r="W25" s="610"/>
      <c r="X25" s="610"/>
      <c r="Y25" s="610"/>
      <c r="Z25" s="610"/>
      <c r="AA25" s="610"/>
      <c r="AB25" s="610"/>
      <c r="AC25" s="610"/>
      <c r="AD25" s="610"/>
      <c r="AE25" s="610"/>
      <c r="AF25" s="610"/>
      <c r="AG25" s="610"/>
      <c r="AH25" s="610"/>
      <c r="AI25" s="610"/>
      <c r="AJ25" s="610"/>
      <c r="AK25" s="610"/>
      <c r="AL25" s="610"/>
      <c r="AM25" s="610"/>
      <c r="AN25" s="610"/>
      <c r="AO25" s="610"/>
      <c r="AP25" s="610"/>
      <c r="AQ25" s="610"/>
      <c r="AR25" s="610"/>
      <c r="AS25" s="610"/>
      <c r="AT25" s="610"/>
      <c r="AU25" s="610"/>
      <c r="AV25" s="610"/>
      <c r="AW25" s="610"/>
      <c r="AX25" s="610"/>
      <c r="AY25" s="610"/>
      <c r="AZ25" s="610"/>
      <c r="BA25" s="610"/>
      <c r="BB25" s="610"/>
      <c r="BC25" s="610"/>
      <c r="BD25" s="610"/>
      <c r="BE25" s="610"/>
      <c r="BF25" s="610"/>
      <c r="BG25" s="610"/>
      <c r="BH25" s="610"/>
      <c r="BI25" s="610"/>
      <c r="BJ25" s="610"/>
      <c r="BK25" s="610"/>
      <c r="BL25" s="610"/>
      <c r="BM25" s="610"/>
      <c r="BN25" s="610"/>
      <c r="BO25" s="610"/>
      <c r="BP25" s="610"/>
      <c r="BQ25" s="610"/>
      <c r="BR25" s="610"/>
      <c r="BS25" s="610"/>
      <c r="BT25" s="610"/>
      <c r="BU25" s="610"/>
      <c r="BV25" s="610"/>
      <c r="BW25" s="610"/>
      <c r="BX25" s="610"/>
      <c r="BY25" s="610"/>
      <c r="BZ25" s="610"/>
      <c r="CA25" s="610"/>
      <c r="CB25" s="610"/>
      <c r="CC25" s="610"/>
      <c r="CD25" s="610"/>
      <c r="CE25" s="610"/>
      <c r="CF25" s="610"/>
      <c r="CG25" s="610"/>
      <c r="CH25" s="610"/>
      <c r="CI25" s="610"/>
      <c r="CJ25" s="610"/>
      <c r="CK25" s="610"/>
      <c r="CL25" s="610"/>
      <c r="CM25" s="610"/>
      <c r="CN25" s="610"/>
      <c r="CO25" s="610"/>
      <c r="CP25" s="610"/>
      <c r="CQ25" s="610"/>
      <c r="CR25" s="610"/>
      <c r="CS25" s="610"/>
      <c r="CT25" s="610"/>
      <c r="CU25" s="610"/>
      <c r="CV25" s="610"/>
      <c r="CW25" s="610"/>
      <c r="CX25" s="610"/>
      <c r="CY25" s="610"/>
      <c r="CZ25" s="610"/>
      <c r="DA25" s="610"/>
      <c r="DB25" s="610"/>
      <c r="DC25" s="610"/>
      <c r="DD25" s="610"/>
      <c r="DE25" s="610"/>
      <c r="DF25" s="610"/>
      <c r="DG25" s="610"/>
      <c r="DH25" s="610"/>
      <c r="DI25" s="610"/>
      <c r="DJ25" s="610"/>
      <c r="DK25" s="610"/>
      <c r="DL25" s="610"/>
    </row>
    <row r="26" spans="1:116" ht="34.5" customHeight="1" thickBot="1" x14ac:dyDescent="0.2">
      <c r="A26" s="430"/>
      <c r="B26" s="724"/>
      <c r="C26" s="716" t="s">
        <v>602</v>
      </c>
      <c r="D26" s="716"/>
      <c r="E26" s="721"/>
      <c r="F26" s="722"/>
      <c r="G26" s="723">
        <f>SUM(G24:G25)</f>
        <v>0</v>
      </c>
      <c r="H26" s="723">
        <f t="shared" ref="H26" si="5">SUM(H24:H25)</f>
        <v>0</v>
      </c>
      <c r="I26" s="723">
        <f>SUM(I24:I25)</f>
        <v>0</v>
      </c>
      <c r="J26" s="723">
        <f t="shared" ref="J26:N26" si="6">SUM(J24:J25)</f>
        <v>0</v>
      </c>
      <c r="K26" s="723">
        <f t="shared" si="6"/>
        <v>0</v>
      </c>
      <c r="L26" s="723">
        <f t="shared" si="6"/>
        <v>0</v>
      </c>
      <c r="M26" s="723">
        <f t="shared" si="6"/>
        <v>0</v>
      </c>
      <c r="N26" s="723">
        <f t="shared" si="6"/>
        <v>0</v>
      </c>
      <c r="O26" s="723">
        <f>SUM(O24:O25)</f>
        <v>0</v>
      </c>
      <c r="P26" s="723">
        <f>SUM(P24:P25)</f>
        <v>0</v>
      </c>
      <c r="Q26" s="430"/>
      <c r="R26" s="430"/>
      <c r="S26" s="430"/>
      <c r="T26" s="430"/>
      <c r="U26" s="430"/>
      <c r="V26" s="610"/>
      <c r="W26" s="610"/>
      <c r="X26" s="610"/>
      <c r="Y26" s="610"/>
      <c r="Z26" s="610"/>
      <c r="AA26" s="610"/>
      <c r="AB26" s="610"/>
      <c r="AC26" s="610"/>
      <c r="AD26" s="610"/>
      <c r="AE26" s="610"/>
      <c r="AF26" s="610"/>
      <c r="AG26" s="610"/>
      <c r="AH26" s="610"/>
      <c r="AI26" s="610"/>
      <c r="AJ26" s="610"/>
      <c r="AK26" s="610"/>
      <c r="AL26" s="610"/>
      <c r="AM26" s="610"/>
      <c r="AN26" s="610"/>
      <c r="AO26" s="610"/>
      <c r="AP26" s="610"/>
      <c r="AQ26" s="610"/>
      <c r="AR26" s="610"/>
      <c r="AS26" s="610"/>
      <c r="AT26" s="610"/>
      <c r="AU26" s="610"/>
      <c r="AV26" s="610"/>
      <c r="AW26" s="610"/>
      <c r="AX26" s="610"/>
      <c r="AY26" s="610"/>
      <c r="AZ26" s="610"/>
      <c r="BA26" s="610"/>
      <c r="BB26" s="610"/>
      <c r="BC26" s="610"/>
      <c r="BD26" s="610"/>
      <c r="BE26" s="610"/>
      <c r="BF26" s="610"/>
      <c r="BG26" s="610"/>
      <c r="BH26" s="610"/>
      <c r="BI26" s="610"/>
      <c r="BJ26" s="610"/>
      <c r="BK26" s="610"/>
      <c r="BL26" s="610"/>
      <c r="BM26" s="610"/>
      <c r="BN26" s="610"/>
      <c r="BO26" s="610"/>
      <c r="BP26" s="610"/>
      <c r="BQ26" s="610"/>
      <c r="BR26" s="610"/>
      <c r="BS26" s="610"/>
      <c r="BT26" s="610"/>
      <c r="BU26" s="610"/>
      <c r="BV26" s="610"/>
      <c r="BW26" s="610"/>
      <c r="BX26" s="610"/>
      <c r="BY26" s="610"/>
      <c r="BZ26" s="610"/>
      <c r="CA26" s="610"/>
      <c r="CB26" s="610"/>
      <c r="CC26" s="610"/>
      <c r="CD26" s="610"/>
      <c r="CE26" s="610"/>
      <c r="CF26" s="610"/>
      <c r="CG26" s="610"/>
      <c r="CH26" s="610"/>
      <c r="CI26" s="610"/>
      <c r="CJ26" s="610"/>
      <c r="CK26" s="610"/>
      <c r="CL26" s="610"/>
      <c r="CM26" s="610"/>
      <c r="CN26" s="610"/>
      <c r="CO26" s="610"/>
      <c r="CP26" s="610"/>
      <c r="CQ26" s="610"/>
      <c r="CR26" s="610"/>
      <c r="CS26" s="610"/>
      <c r="CT26" s="610"/>
      <c r="CU26" s="610"/>
      <c r="CV26" s="610"/>
      <c r="CW26" s="610"/>
      <c r="CX26" s="610"/>
      <c r="CY26" s="610"/>
      <c r="CZ26" s="610"/>
      <c r="DA26" s="610"/>
      <c r="DB26" s="610"/>
      <c r="DC26" s="610"/>
      <c r="DD26" s="610"/>
      <c r="DE26" s="610"/>
      <c r="DF26" s="610"/>
      <c r="DG26" s="610"/>
      <c r="DH26" s="610"/>
      <c r="DI26" s="610"/>
      <c r="DJ26" s="610"/>
      <c r="DK26" s="610"/>
      <c r="DL26" s="610"/>
    </row>
    <row r="27" spans="1:116" ht="32.1" customHeight="1" x14ac:dyDescent="0.15">
      <c r="A27" s="430"/>
      <c r="B27" s="374" t="s">
        <v>606</v>
      </c>
      <c r="C27" s="374"/>
      <c r="D27" s="45"/>
      <c r="E27" s="375">
        <v>0</v>
      </c>
      <c r="F27" s="718">
        <v>9</v>
      </c>
      <c r="G27" s="182">
        <f>SUM(H27:P27)</f>
        <v>2511316</v>
      </c>
      <c r="H27" s="181">
        <v>704458</v>
      </c>
      <c r="I27" s="181">
        <v>26558</v>
      </c>
      <c r="J27" s="181">
        <v>56317</v>
      </c>
      <c r="K27" s="181"/>
      <c r="L27" s="181">
        <v>843891</v>
      </c>
      <c r="M27" s="181">
        <v>723940</v>
      </c>
      <c r="N27" s="181"/>
      <c r="O27" s="181">
        <v>156152</v>
      </c>
      <c r="P27" s="51"/>
      <c r="Q27" s="430"/>
      <c r="R27" s="430"/>
      <c r="S27" s="430"/>
      <c r="T27" s="430"/>
      <c r="U27" s="430"/>
      <c r="V27" s="610"/>
      <c r="W27" s="610"/>
      <c r="X27" s="610"/>
      <c r="Y27" s="610"/>
      <c r="Z27" s="610"/>
      <c r="AA27" s="610"/>
      <c r="AB27" s="610"/>
      <c r="AC27" s="610"/>
      <c r="AD27" s="610"/>
      <c r="AE27" s="610"/>
      <c r="AF27" s="610"/>
      <c r="AG27" s="610"/>
      <c r="AH27" s="610"/>
      <c r="AI27" s="610"/>
      <c r="AJ27" s="610"/>
      <c r="AK27" s="610"/>
      <c r="AL27" s="610"/>
      <c r="AM27" s="610"/>
      <c r="AN27" s="610"/>
      <c r="AO27" s="610"/>
      <c r="AP27" s="610"/>
      <c r="AQ27" s="610"/>
      <c r="AR27" s="610"/>
      <c r="AS27" s="610"/>
      <c r="AT27" s="610"/>
      <c r="AU27" s="610"/>
      <c r="AV27" s="610"/>
      <c r="AW27" s="610"/>
      <c r="AX27" s="610"/>
      <c r="AY27" s="610"/>
      <c r="AZ27" s="610"/>
      <c r="BA27" s="610"/>
      <c r="BB27" s="610"/>
      <c r="BC27" s="610"/>
      <c r="BD27" s="610"/>
      <c r="BE27" s="610"/>
      <c r="BF27" s="610"/>
      <c r="BG27" s="610"/>
      <c r="BH27" s="610"/>
      <c r="BI27" s="610"/>
      <c r="BJ27" s="610"/>
      <c r="BK27" s="610"/>
      <c r="BL27" s="610"/>
      <c r="BM27" s="610"/>
      <c r="BN27" s="610"/>
      <c r="BO27" s="610"/>
      <c r="BP27" s="610"/>
      <c r="BQ27" s="610"/>
      <c r="BR27" s="610"/>
      <c r="BS27" s="610"/>
      <c r="BT27" s="610"/>
      <c r="BU27" s="610"/>
      <c r="BV27" s="610"/>
      <c r="BW27" s="610"/>
      <c r="BX27" s="610"/>
      <c r="BY27" s="610"/>
      <c r="BZ27" s="610"/>
      <c r="CA27" s="610"/>
      <c r="CB27" s="610"/>
      <c r="CC27" s="610"/>
      <c r="CD27" s="610"/>
      <c r="CE27" s="610"/>
      <c r="CF27" s="610"/>
      <c r="CG27" s="610"/>
      <c r="CH27" s="610"/>
      <c r="CI27" s="610"/>
      <c r="CJ27" s="610"/>
      <c r="CK27" s="610"/>
      <c r="CL27" s="610"/>
      <c r="CM27" s="610"/>
      <c r="CN27" s="610"/>
      <c r="CO27" s="610"/>
      <c r="CP27" s="610"/>
      <c r="CQ27" s="610"/>
      <c r="CR27" s="610"/>
      <c r="CS27" s="610"/>
      <c r="CT27" s="610"/>
      <c r="CU27" s="610"/>
      <c r="CV27" s="610"/>
      <c r="CW27" s="610"/>
      <c r="CX27" s="610"/>
      <c r="CY27" s="610"/>
      <c r="CZ27" s="610"/>
      <c r="DA27" s="610"/>
      <c r="DB27" s="610"/>
      <c r="DC27" s="610"/>
      <c r="DD27" s="610"/>
      <c r="DE27" s="610"/>
      <c r="DF27" s="610"/>
      <c r="DG27" s="610"/>
      <c r="DH27" s="610"/>
      <c r="DI27" s="610"/>
      <c r="DJ27" s="610"/>
      <c r="DK27" s="610"/>
      <c r="DL27" s="610"/>
    </row>
    <row r="28" spans="1:116" ht="32.1" customHeight="1" thickBot="1" x14ac:dyDescent="0.2">
      <c r="A28" s="430"/>
      <c r="B28" s="374" t="s">
        <v>483</v>
      </c>
      <c r="C28" s="374"/>
      <c r="D28" s="45"/>
      <c r="E28" s="383">
        <v>1</v>
      </c>
      <c r="F28" s="720">
        <v>0</v>
      </c>
      <c r="G28" s="197">
        <f>SUM(H28:P28)</f>
        <v>2516316</v>
      </c>
      <c r="H28" s="197">
        <f>SUM(H15:H16,H18:H19,H21:H22,H24:H25,H27)</f>
        <v>704458</v>
      </c>
      <c r="I28" s="197">
        <f>SUM(I15:I16,I18:I19,I21:I22,I24:I25,I27)</f>
        <v>26558</v>
      </c>
      <c r="J28" s="197">
        <f t="shared" ref="J28:N28" si="7">SUM(J15:J16,J18:J19,J21:J22,J24:J25,J27)</f>
        <v>56317</v>
      </c>
      <c r="K28" s="197">
        <f t="shared" si="7"/>
        <v>0</v>
      </c>
      <c r="L28" s="197">
        <f t="shared" si="7"/>
        <v>848891</v>
      </c>
      <c r="M28" s="197">
        <f t="shared" si="7"/>
        <v>723940</v>
      </c>
      <c r="N28" s="197">
        <f t="shared" si="7"/>
        <v>0</v>
      </c>
      <c r="O28" s="197">
        <f>SUM(O15:O16,O18:O19,O21:O22,O24:O25,O27)</f>
        <v>156152</v>
      </c>
      <c r="P28" s="387">
        <f>SUM(P15:P16,P18:P19,P21:P22,P24:P25,P27)</f>
        <v>0</v>
      </c>
      <c r="Q28" s="430"/>
      <c r="R28" s="430"/>
      <c r="S28" s="430"/>
      <c r="T28" s="430"/>
      <c r="U28" s="430"/>
      <c r="V28" s="610"/>
      <c r="W28" s="610"/>
      <c r="X28" s="610"/>
      <c r="Y28" s="610"/>
      <c r="Z28" s="610"/>
      <c r="AA28" s="610"/>
      <c r="AB28" s="610"/>
      <c r="AC28" s="610"/>
      <c r="AD28" s="610"/>
      <c r="AE28" s="610"/>
      <c r="AF28" s="610"/>
      <c r="AG28" s="610"/>
      <c r="AH28" s="610"/>
      <c r="AI28" s="610"/>
      <c r="AJ28" s="610"/>
      <c r="AK28" s="610"/>
      <c r="AL28" s="610"/>
      <c r="AM28" s="610"/>
      <c r="AN28" s="610"/>
      <c r="AO28" s="610"/>
      <c r="AP28" s="610"/>
      <c r="AQ28" s="610"/>
      <c r="AR28" s="610"/>
      <c r="AS28" s="610"/>
      <c r="AT28" s="610"/>
      <c r="AU28" s="610"/>
      <c r="AV28" s="610"/>
      <c r="AW28" s="610"/>
      <c r="AX28" s="610"/>
      <c r="AY28" s="610"/>
      <c r="AZ28" s="610"/>
      <c r="BA28" s="610"/>
      <c r="BB28" s="610"/>
      <c r="BC28" s="610"/>
      <c r="BD28" s="610"/>
      <c r="BE28" s="610"/>
      <c r="BF28" s="610"/>
      <c r="BG28" s="610"/>
      <c r="BH28" s="610"/>
      <c r="BI28" s="610"/>
      <c r="BJ28" s="610"/>
      <c r="BK28" s="610"/>
      <c r="BL28" s="610"/>
      <c r="BM28" s="610"/>
      <c r="BN28" s="610"/>
      <c r="BO28" s="610"/>
      <c r="BP28" s="610"/>
      <c r="BQ28" s="610"/>
      <c r="BR28" s="610"/>
      <c r="BS28" s="610"/>
      <c r="BT28" s="610"/>
      <c r="BU28" s="610"/>
      <c r="BV28" s="610"/>
      <c r="BW28" s="610"/>
      <c r="BX28" s="610"/>
      <c r="BY28" s="610"/>
      <c r="BZ28" s="610"/>
      <c r="CA28" s="610"/>
      <c r="CB28" s="610"/>
      <c r="CC28" s="610"/>
      <c r="CD28" s="610"/>
      <c r="CE28" s="610"/>
      <c r="CF28" s="610"/>
      <c r="CG28" s="610"/>
      <c r="CH28" s="610"/>
      <c r="CI28" s="610"/>
      <c r="CJ28" s="610"/>
      <c r="CK28" s="610"/>
      <c r="CL28" s="610"/>
      <c r="CM28" s="610"/>
      <c r="CN28" s="610"/>
      <c r="CO28" s="610"/>
      <c r="CP28" s="610"/>
      <c r="CQ28" s="610"/>
      <c r="CR28" s="610"/>
      <c r="CS28" s="610"/>
      <c r="CT28" s="610"/>
      <c r="CU28" s="610"/>
      <c r="CV28" s="610"/>
      <c r="CW28" s="610"/>
      <c r="CX28" s="610"/>
      <c r="CY28" s="610"/>
      <c r="CZ28" s="610"/>
      <c r="DA28" s="610"/>
      <c r="DB28" s="610"/>
      <c r="DC28" s="610"/>
      <c r="DD28" s="610"/>
      <c r="DE28" s="610"/>
      <c r="DF28" s="610"/>
      <c r="DG28" s="610"/>
      <c r="DH28" s="610"/>
      <c r="DI28" s="610"/>
      <c r="DJ28" s="610"/>
      <c r="DK28" s="610"/>
      <c r="DL28" s="610"/>
    </row>
    <row r="29" spans="1:116" ht="28.5" customHeight="1" x14ac:dyDescent="0.15">
      <c r="A29" s="430"/>
      <c r="B29" s="729"/>
      <c r="C29" s="430"/>
      <c r="D29" s="730"/>
      <c r="E29" s="610"/>
      <c r="F29" s="588"/>
      <c r="G29" s="81"/>
      <c r="H29" s="81"/>
      <c r="I29" s="81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610"/>
      <c r="W29" s="610"/>
      <c r="X29" s="610"/>
      <c r="Y29" s="610"/>
      <c r="Z29" s="610"/>
      <c r="AA29" s="610"/>
      <c r="AB29" s="610"/>
      <c r="AC29" s="610"/>
      <c r="AD29" s="610"/>
      <c r="AE29" s="610"/>
      <c r="AF29" s="610"/>
      <c r="AG29" s="610"/>
      <c r="AH29" s="610"/>
      <c r="AI29" s="610"/>
      <c r="AJ29" s="610"/>
      <c r="AK29" s="610"/>
      <c r="AL29" s="610"/>
      <c r="AM29" s="610"/>
      <c r="AN29" s="610"/>
      <c r="AO29" s="610"/>
      <c r="AP29" s="610"/>
      <c r="AQ29" s="610"/>
      <c r="AR29" s="610"/>
      <c r="AS29" s="610"/>
      <c r="AT29" s="610"/>
      <c r="AU29" s="610"/>
      <c r="AV29" s="610"/>
      <c r="AW29" s="610"/>
      <c r="AX29" s="610"/>
      <c r="AY29" s="610"/>
      <c r="AZ29" s="610"/>
      <c r="BA29" s="610"/>
      <c r="BB29" s="610"/>
      <c r="BC29" s="610"/>
      <c r="BD29" s="610"/>
      <c r="BE29" s="610"/>
      <c r="BF29" s="610"/>
      <c r="BG29" s="610"/>
      <c r="BH29" s="610"/>
      <c r="BI29" s="610"/>
      <c r="BJ29" s="610"/>
      <c r="BK29" s="610"/>
      <c r="BL29" s="610"/>
      <c r="BM29" s="610"/>
      <c r="BN29" s="610"/>
      <c r="BO29" s="610"/>
      <c r="BP29" s="610"/>
      <c r="BQ29" s="610"/>
      <c r="BR29" s="610"/>
      <c r="BS29" s="610"/>
      <c r="BT29" s="610"/>
      <c r="BU29" s="610"/>
      <c r="BV29" s="610"/>
      <c r="BW29" s="610"/>
      <c r="BX29" s="610"/>
      <c r="BY29" s="610"/>
      <c r="BZ29" s="610"/>
      <c r="CA29" s="610"/>
      <c r="CB29" s="610"/>
      <c r="CC29" s="610"/>
      <c r="CD29" s="610"/>
      <c r="CE29" s="610"/>
      <c r="CF29" s="610"/>
      <c r="CG29" s="610"/>
      <c r="CH29" s="610"/>
      <c r="CI29" s="610"/>
      <c r="CJ29" s="610"/>
      <c r="CK29" s="610"/>
      <c r="CL29" s="610"/>
      <c r="CM29" s="610"/>
      <c r="CN29" s="610"/>
      <c r="CO29" s="610"/>
      <c r="CP29" s="610"/>
      <c r="CQ29" s="610"/>
      <c r="CR29" s="610"/>
      <c r="CS29" s="610"/>
      <c r="CT29" s="610"/>
      <c r="CU29" s="610"/>
      <c r="CV29" s="610"/>
      <c r="CW29" s="610"/>
      <c r="CX29" s="610"/>
      <c r="CY29" s="610"/>
      <c r="CZ29" s="610"/>
      <c r="DA29" s="610"/>
      <c r="DB29" s="610"/>
      <c r="DC29" s="610"/>
      <c r="DD29" s="610"/>
      <c r="DE29" s="610"/>
      <c r="DF29" s="610"/>
      <c r="DG29" s="610"/>
      <c r="DH29" s="610"/>
      <c r="DI29" s="610"/>
      <c r="DJ29" s="610"/>
      <c r="DK29" s="610"/>
      <c r="DL29" s="610"/>
    </row>
    <row r="30" spans="1:116" ht="24.75" customHeight="1" x14ac:dyDescent="0.15">
      <c r="A30" s="731"/>
      <c r="B30" s="732"/>
      <c r="C30" s="733"/>
      <c r="D30" s="734"/>
      <c r="E30" s="735"/>
      <c r="F30" s="735"/>
      <c r="G30" s="736"/>
      <c r="H30" s="737"/>
      <c r="I30" s="737"/>
      <c r="J30" s="738" t="s">
        <v>607</v>
      </c>
      <c r="K30" s="737"/>
      <c r="L30" s="737"/>
      <c r="M30" s="737"/>
      <c r="N30" s="737"/>
      <c r="O30" s="739"/>
      <c r="P30" s="731"/>
      <c r="Q30" s="740"/>
      <c r="R30" s="740"/>
      <c r="S30" s="740"/>
      <c r="T30" s="740"/>
      <c r="U30" s="740"/>
      <c r="V30" s="740"/>
      <c r="W30" s="740"/>
      <c r="X30" s="740"/>
      <c r="Y30" s="740"/>
      <c r="Z30" s="740"/>
      <c r="AA30" s="740"/>
      <c r="AB30" s="740"/>
      <c r="AC30" s="740"/>
      <c r="AD30" s="740"/>
      <c r="AE30" s="740"/>
      <c r="AF30" s="740"/>
      <c r="AG30" s="740"/>
      <c r="AH30" s="740"/>
      <c r="AI30" s="740"/>
      <c r="AJ30" s="740"/>
      <c r="AK30" s="740"/>
      <c r="AL30" s="740"/>
      <c r="AM30" s="740"/>
      <c r="AN30" s="610"/>
      <c r="AO30" s="610"/>
      <c r="AP30" s="610"/>
      <c r="AQ30" s="610"/>
      <c r="AR30" s="610"/>
      <c r="AS30" s="610"/>
      <c r="AT30" s="610"/>
      <c r="AU30" s="610"/>
      <c r="AV30" s="610"/>
      <c r="AW30" s="610"/>
      <c r="AX30" s="610"/>
      <c r="AY30" s="610"/>
      <c r="AZ30" s="610"/>
      <c r="BA30" s="610"/>
      <c r="BB30" s="610"/>
      <c r="BC30" s="610"/>
      <c r="BD30" s="610"/>
      <c r="BE30" s="610"/>
      <c r="BF30" s="610"/>
      <c r="BG30" s="610"/>
      <c r="BH30" s="610"/>
      <c r="BI30" s="610"/>
      <c r="BJ30" s="610"/>
      <c r="BK30" s="610"/>
      <c r="BL30" s="610"/>
      <c r="BM30" s="610"/>
      <c r="BN30" s="610"/>
      <c r="BO30" s="610"/>
      <c r="BP30" s="610"/>
      <c r="BQ30" s="610"/>
      <c r="BR30" s="610"/>
      <c r="BS30" s="610"/>
      <c r="BT30" s="610"/>
      <c r="BU30" s="610"/>
      <c r="BV30" s="610"/>
      <c r="BW30" s="610"/>
      <c r="BX30" s="610"/>
      <c r="BY30" s="610"/>
      <c r="BZ30" s="610"/>
      <c r="CA30" s="610"/>
      <c r="CB30" s="610"/>
      <c r="CC30" s="610"/>
      <c r="CD30" s="610"/>
      <c r="CE30" s="610"/>
      <c r="CF30" s="610"/>
      <c r="CG30" s="610"/>
      <c r="CH30" s="610"/>
      <c r="CI30" s="610"/>
      <c r="CJ30" s="610"/>
      <c r="CK30" s="610"/>
      <c r="CL30" s="610"/>
      <c r="CM30" s="610"/>
      <c r="CN30" s="610"/>
      <c r="CO30" s="610"/>
      <c r="CP30" s="610"/>
      <c r="CQ30" s="610"/>
      <c r="CR30" s="610"/>
      <c r="CS30" s="610"/>
      <c r="CT30" s="610"/>
      <c r="CU30" s="610"/>
      <c r="CV30" s="610"/>
      <c r="CW30" s="610"/>
      <c r="CX30" s="610"/>
      <c r="CY30" s="610"/>
      <c r="CZ30" s="610"/>
      <c r="DA30" s="610"/>
      <c r="DB30" s="610"/>
      <c r="DC30" s="610"/>
      <c r="DD30" s="610"/>
      <c r="DE30" s="610"/>
      <c r="DF30" s="610"/>
      <c r="DG30" s="610"/>
      <c r="DH30" s="610"/>
      <c r="DI30" s="610"/>
      <c r="DJ30" s="610"/>
      <c r="DK30" s="610"/>
      <c r="DL30" s="610"/>
    </row>
    <row r="31" spans="1:116" ht="13.5" customHeight="1" x14ac:dyDescent="0.15">
      <c r="A31" s="731"/>
      <c r="B31" s="732"/>
      <c r="C31" s="733"/>
      <c r="D31" s="734"/>
      <c r="E31" s="735"/>
      <c r="F31" s="735"/>
      <c r="G31" s="741"/>
      <c r="H31" s="737"/>
      <c r="I31" s="742"/>
      <c r="J31" s="737"/>
      <c r="K31" s="743" t="s">
        <v>608</v>
      </c>
      <c r="L31" s="737"/>
      <c r="M31" s="737"/>
      <c r="N31" s="737"/>
      <c r="O31" s="739"/>
      <c r="P31" s="731"/>
      <c r="Q31" s="740"/>
      <c r="R31" s="740"/>
      <c r="S31" s="740"/>
      <c r="T31" s="740"/>
      <c r="U31" s="740"/>
      <c r="V31" s="740"/>
      <c r="W31" s="740"/>
      <c r="X31" s="740"/>
      <c r="Y31" s="740"/>
      <c r="Z31" s="740"/>
      <c r="AA31" s="740"/>
      <c r="AB31" s="740"/>
      <c r="AC31" s="740"/>
      <c r="AD31" s="740"/>
      <c r="AE31" s="740"/>
      <c r="AF31" s="740"/>
      <c r="AG31" s="740"/>
      <c r="AH31" s="740"/>
      <c r="AI31" s="740"/>
      <c r="AJ31" s="740"/>
      <c r="AK31" s="740"/>
      <c r="AL31" s="740"/>
      <c r="AM31" s="740"/>
      <c r="AN31" s="610"/>
      <c r="AO31" s="610"/>
      <c r="AP31" s="610"/>
      <c r="AQ31" s="610"/>
      <c r="AR31" s="610"/>
      <c r="AS31" s="610"/>
      <c r="AT31" s="610"/>
      <c r="AU31" s="610"/>
      <c r="AV31" s="610"/>
      <c r="AW31" s="610"/>
      <c r="AX31" s="610"/>
      <c r="AY31" s="610"/>
      <c r="AZ31" s="610"/>
      <c r="BA31" s="610"/>
      <c r="BB31" s="610"/>
      <c r="BC31" s="610"/>
      <c r="BD31" s="610"/>
      <c r="BE31" s="610"/>
      <c r="BF31" s="610"/>
      <c r="BG31" s="610"/>
      <c r="BH31" s="610"/>
      <c r="BI31" s="610"/>
      <c r="BJ31" s="610"/>
      <c r="BK31" s="610"/>
      <c r="BL31" s="610"/>
      <c r="BM31" s="610"/>
      <c r="BN31" s="610"/>
      <c r="BO31" s="610"/>
      <c r="BP31" s="610"/>
      <c r="BQ31" s="610"/>
      <c r="BR31" s="610"/>
      <c r="BS31" s="610"/>
      <c r="BT31" s="610"/>
      <c r="BU31" s="610"/>
      <c r="BV31" s="610"/>
      <c r="BW31" s="610"/>
      <c r="BX31" s="610"/>
      <c r="BY31" s="610"/>
      <c r="BZ31" s="610"/>
      <c r="CA31" s="610"/>
      <c r="CB31" s="610"/>
      <c r="CC31" s="610"/>
      <c r="CD31" s="610"/>
      <c r="CE31" s="610"/>
      <c r="CF31" s="610"/>
      <c r="CG31" s="610"/>
      <c r="CH31" s="610"/>
      <c r="CI31" s="610"/>
      <c r="CJ31" s="610"/>
      <c r="CK31" s="610"/>
      <c r="CL31" s="610"/>
      <c r="CM31" s="610"/>
      <c r="CN31" s="610"/>
      <c r="CO31" s="610"/>
      <c r="CP31" s="610"/>
      <c r="CQ31" s="610"/>
      <c r="CR31" s="610"/>
      <c r="CS31" s="610"/>
      <c r="CT31" s="610"/>
      <c r="CU31" s="610"/>
      <c r="CV31" s="610"/>
      <c r="CW31" s="610"/>
      <c r="CX31" s="610"/>
      <c r="CY31" s="610"/>
      <c r="CZ31" s="610"/>
      <c r="DA31" s="610"/>
      <c r="DB31" s="610"/>
      <c r="DC31" s="610"/>
      <c r="DD31" s="610"/>
      <c r="DE31" s="610"/>
      <c r="DF31" s="610"/>
      <c r="DG31" s="610"/>
      <c r="DH31" s="610"/>
      <c r="DI31" s="610"/>
      <c r="DJ31" s="610"/>
      <c r="DK31" s="610"/>
      <c r="DL31" s="610"/>
    </row>
    <row r="32" spans="1:116" ht="12" customHeight="1" x14ac:dyDescent="0.15">
      <c r="A32" s="731"/>
      <c r="B32" s="732"/>
      <c r="C32" s="733"/>
      <c r="D32" s="734"/>
      <c r="E32" s="735"/>
      <c r="F32" s="735"/>
      <c r="G32" s="736"/>
      <c r="H32" s="741"/>
      <c r="I32" s="742"/>
      <c r="J32" s="737"/>
      <c r="K32" s="737"/>
      <c r="L32" s="737"/>
      <c r="M32" s="739"/>
      <c r="N32" s="744" t="s">
        <v>224</v>
      </c>
      <c r="O32" s="734"/>
      <c r="P32" s="745"/>
      <c r="Q32" s="740"/>
      <c r="R32" s="740"/>
      <c r="S32" s="740"/>
      <c r="T32" s="740"/>
      <c r="U32" s="740"/>
      <c r="V32" s="740"/>
      <c r="W32" s="740"/>
      <c r="X32" s="740"/>
      <c r="Y32" s="740"/>
      <c r="Z32" s="740"/>
      <c r="AA32" s="740"/>
      <c r="AB32" s="740"/>
      <c r="AC32" s="740"/>
      <c r="AD32" s="740"/>
      <c r="AE32" s="740"/>
      <c r="AF32" s="740"/>
      <c r="AG32" s="740"/>
      <c r="AH32" s="740"/>
      <c r="AI32" s="740"/>
      <c r="AJ32" s="740"/>
      <c r="AK32" s="740"/>
      <c r="AL32" s="740"/>
      <c r="AM32" s="740"/>
      <c r="AN32" s="610"/>
      <c r="AO32" s="610"/>
      <c r="AP32" s="610"/>
      <c r="AQ32" s="610"/>
      <c r="AR32" s="610"/>
      <c r="AS32" s="610"/>
      <c r="AT32" s="610"/>
      <c r="AU32" s="610"/>
      <c r="AV32" s="610"/>
      <c r="AW32" s="610"/>
      <c r="AX32" s="610"/>
      <c r="AY32" s="610"/>
      <c r="AZ32" s="610"/>
      <c r="BA32" s="610"/>
      <c r="BB32" s="610"/>
      <c r="BC32" s="610"/>
      <c r="BD32" s="610"/>
      <c r="BE32" s="610"/>
      <c r="BF32" s="610"/>
      <c r="BG32" s="610"/>
      <c r="BH32" s="610"/>
      <c r="BI32" s="610"/>
      <c r="BJ32" s="610"/>
      <c r="BK32" s="610"/>
      <c r="BL32" s="610"/>
      <c r="BM32" s="610"/>
      <c r="BN32" s="610"/>
      <c r="BO32" s="610"/>
      <c r="BP32" s="610"/>
      <c r="BQ32" s="610"/>
      <c r="BR32" s="610"/>
      <c r="BS32" s="610"/>
      <c r="BT32" s="610"/>
      <c r="BU32" s="610"/>
      <c r="BV32" s="610"/>
      <c r="BW32" s="610"/>
      <c r="BX32" s="610"/>
      <c r="BY32" s="610"/>
      <c r="BZ32" s="610"/>
      <c r="CA32" s="610"/>
      <c r="CB32" s="610"/>
      <c r="CC32" s="610"/>
      <c r="CD32" s="610"/>
      <c r="CE32" s="610"/>
      <c r="CF32" s="610"/>
      <c r="CG32" s="610"/>
      <c r="CH32" s="610"/>
      <c r="CI32" s="610"/>
      <c r="CJ32" s="610"/>
      <c r="CK32" s="610"/>
      <c r="CL32" s="610"/>
      <c r="CM32" s="610"/>
      <c r="CN32" s="610"/>
      <c r="CO32" s="610"/>
      <c r="CP32" s="610"/>
      <c r="CQ32" s="610"/>
      <c r="CR32" s="610"/>
      <c r="CS32" s="610"/>
      <c r="CT32" s="610"/>
      <c r="CU32" s="610"/>
      <c r="CV32" s="610"/>
      <c r="CW32" s="610"/>
      <c r="CX32" s="610"/>
      <c r="CY32" s="610"/>
      <c r="CZ32" s="610"/>
      <c r="DA32" s="610"/>
      <c r="DB32" s="610"/>
      <c r="DC32" s="610"/>
      <c r="DD32" s="610"/>
      <c r="DE32" s="610"/>
      <c r="DF32" s="610"/>
      <c r="DG32" s="610"/>
      <c r="DH32" s="610"/>
      <c r="DI32" s="610"/>
      <c r="DJ32" s="610"/>
      <c r="DK32" s="610"/>
      <c r="DL32" s="610"/>
    </row>
    <row r="33" spans="1:116" ht="29.1" customHeight="1" x14ac:dyDescent="0.15">
      <c r="A33" s="20"/>
      <c r="B33" s="746"/>
      <c r="C33" s="610"/>
      <c r="D33" s="572"/>
      <c r="E33" s="747"/>
      <c r="F33" s="747"/>
      <c r="G33" s="748" t="s">
        <v>18</v>
      </c>
      <c r="H33" s="748" t="s">
        <v>25</v>
      </c>
      <c r="I33" s="748" t="s">
        <v>32</v>
      </c>
      <c r="J33" s="748" t="s">
        <v>39</v>
      </c>
      <c r="K33" s="572"/>
      <c r="L33" s="748" t="s">
        <v>46</v>
      </c>
      <c r="M33" s="748" t="s">
        <v>54</v>
      </c>
      <c r="N33" s="748" t="s">
        <v>62</v>
      </c>
      <c r="O33" s="748"/>
      <c r="P33" s="572"/>
      <c r="Q33" s="430"/>
      <c r="R33" s="430"/>
      <c r="S33" s="430"/>
      <c r="T33" s="430"/>
      <c r="U33" s="430"/>
      <c r="V33" s="610"/>
      <c r="W33" s="610"/>
      <c r="X33" s="610"/>
      <c r="Y33" s="610"/>
      <c r="Z33" s="610"/>
      <c r="AA33" s="610"/>
      <c r="AB33" s="610"/>
      <c r="AC33" s="610"/>
      <c r="AD33" s="610"/>
      <c r="AE33" s="610"/>
      <c r="AF33" s="610"/>
      <c r="AG33" s="610"/>
      <c r="AH33" s="610"/>
      <c r="AI33" s="610"/>
      <c r="AJ33" s="610"/>
      <c r="AK33" s="610"/>
      <c r="AL33" s="610"/>
      <c r="AM33" s="610"/>
      <c r="AN33" s="610"/>
      <c r="AO33" s="610"/>
      <c r="AP33" s="610"/>
      <c r="AQ33" s="610"/>
      <c r="AR33" s="610"/>
      <c r="AS33" s="610"/>
      <c r="AT33" s="610"/>
      <c r="AU33" s="610"/>
      <c r="AV33" s="610"/>
      <c r="AW33" s="610"/>
      <c r="AX33" s="610"/>
      <c r="AY33" s="610"/>
      <c r="AZ33" s="610"/>
      <c r="BA33" s="610"/>
      <c r="BB33" s="610"/>
      <c r="BC33" s="610"/>
      <c r="BD33" s="610"/>
      <c r="BE33" s="610"/>
      <c r="BF33" s="610"/>
      <c r="BG33" s="610"/>
      <c r="BH33" s="610"/>
      <c r="BI33" s="610"/>
      <c r="BJ33" s="610"/>
      <c r="BK33" s="610"/>
      <c r="BL33" s="610"/>
      <c r="BM33" s="610"/>
      <c r="BN33" s="610"/>
      <c r="BO33" s="610"/>
      <c r="BP33" s="610"/>
      <c r="BQ33" s="610"/>
      <c r="BR33" s="610"/>
      <c r="BS33" s="610"/>
      <c r="BT33" s="610"/>
      <c r="BU33" s="610"/>
      <c r="BV33" s="610"/>
      <c r="BW33" s="610"/>
      <c r="BX33" s="610"/>
      <c r="BY33" s="610"/>
      <c r="BZ33" s="610"/>
      <c r="CA33" s="610"/>
      <c r="CB33" s="610"/>
      <c r="CC33" s="610"/>
      <c r="CD33" s="610"/>
      <c r="CE33" s="610"/>
      <c r="CF33" s="610"/>
      <c r="CG33" s="610"/>
      <c r="CH33" s="610"/>
      <c r="CI33" s="610"/>
      <c r="CJ33" s="610"/>
      <c r="CK33" s="610"/>
      <c r="CL33" s="610"/>
      <c r="CM33" s="610"/>
      <c r="CN33" s="610"/>
      <c r="CO33" s="610"/>
      <c r="CP33" s="610"/>
      <c r="CQ33" s="610"/>
      <c r="CR33" s="610"/>
      <c r="CS33" s="610"/>
      <c r="CT33" s="610"/>
      <c r="CU33" s="610"/>
      <c r="CV33" s="610"/>
      <c r="CW33" s="610"/>
      <c r="CX33" s="610"/>
      <c r="CY33" s="610"/>
      <c r="CZ33" s="610"/>
      <c r="DA33" s="610"/>
      <c r="DB33" s="610"/>
      <c r="DC33" s="610"/>
      <c r="DD33" s="610"/>
      <c r="DE33" s="610"/>
      <c r="DF33" s="610"/>
      <c r="DG33" s="610"/>
      <c r="DH33" s="610"/>
      <c r="DI33" s="610"/>
      <c r="DJ33" s="610"/>
      <c r="DK33" s="610"/>
      <c r="DL33" s="610"/>
    </row>
    <row r="34" spans="1:116" ht="26.25" customHeight="1" x14ac:dyDescent="0.15">
      <c r="A34" s="430"/>
      <c r="B34" s="749"/>
      <c r="C34" s="698"/>
      <c r="D34" s="750"/>
      <c r="E34" s="751"/>
      <c r="F34" s="752"/>
      <c r="G34" s="753"/>
      <c r="H34" s="754"/>
      <c r="I34" s="754"/>
      <c r="J34" s="754"/>
      <c r="K34" s="755"/>
      <c r="L34" s="756" t="s">
        <v>609</v>
      </c>
      <c r="M34" s="757" t="s">
        <v>610</v>
      </c>
      <c r="N34" s="758" t="s">
        <v>288</v>
      </c>
      <c r="O34" s="572"/>
      <c r="P34" s="572"/>
      <c r="Q34" s="430"/>
      <c r="R34" s="430"/>
      <c r="S34" s="430"/>
      <c r="T34" s="430"/>
      <c r="U34" s="610"/>
      <c r="V34" s="610"/>
      <c r="W34" s="610"/>
      <c r="X34" s="610"/>
      <c r="Y34" s="610"/>
      <c r="Z34" s="610"/>
      <c r="AA34" s="610"/>
      <c r="AB34" s="610"/>
      <c r="AC34" s="610"/>
      <c r="AD34" s="610"/>
      <c r="AE34" s="610"/>
      <c r="AF34" s="610"/>
      <c r="AG34" s="610"/>
      <c r="AH34" s="610"/>
      <c r="AI34" s="610"/>
      <c r="AJ34" s="610"/>
      <c r="AK34" s="610"/>
      <c r="AL34" s="610"/>
      <c r="AM34" s="610"/>
      <c r="AN34" s="610"/>
      <c r="AO34" s="610"/>
      <c r="AP34" s="610"/>
      <c r="AQ34" s="610"/>
      <c r="AR34" s="610"/>
      <c r="AS34" s="610"/>
      <c r="AT34" s="610"/>
      <c r="AU34" s="610"/>
      <c r="AV34" s="610"/>
      <c r="AW34" s="610"/>
      <c r="AX34" s="610"/>
      <c r="AY34" s="610"/>
      <c r="AZ34" s="610"/>
      <c r="BA34" s="610"/>
      <c r="BB34" s="610"/>
      <c r="BC34" s="610"/>
      <c r="BD34" s="610"/>
      <c r="BE34" s="610"/>
      <c r="BF34" s="610"/>
      <c r="BG34" s="610"/>
      <c r="BH34" s="610"/>
      <c r="BI34" s="610"/>
      <c r="BJ34" s="610"/>
      <c r="BK34" s="610"/>
      <c r="BL34" s="610"/>
      <c r="BM34" s="610"/>
      <c r="BN34" s="610"/>
      <c r="BO34" s="610"/>
      <c r="BP34" s="610"/>
      <c r="BQ34" s="610"/>
      <c r="BR34" s="610"/>
      <c r="BS34" s="610"/>
      <c r="BT34" s="610"/>
      <c r="BU34" s="610"/>
      <c r="BV34" s="610"/>
      <c r="BW34" s="610"/>
      <c r="BX34" s="610"/>
      <c r="BY34" s="610"/>
      <c r="BZ34" s="610"/>
      <c r="CA34" s="610"/>
      <c r="CB34" s="610"/>
      <c r="CC34" s="610"/>
      <c r="CD34" s="610"/>
      <c r="CE34" s="610"/>
      <c r="CF34" s="610"/>
      <c r="CG34" s="610"/>
      <c r="CH34" s="610"/>
      <c r="CI34" s="610"/>
      <c r="CJ34" s="610"/>
      <c r="CK34" s="610"/>
      <c r="CL34" s="610"/>
      <c r="CM34" s="610"/>
      <c r="CN34" s="610"/>
      <c r="CO34" s="610"/>
      <c r="CP34" s="610"/>
      <c r="CQ34" s="610"/>
      <c r="CR34" s="610"/>
      <c r="CS34" s="610"/>
      <c r="CT34" s="610"/>
      <c r="CU34" s="610"/>
      <c r="CV34" s="610"/>
      <c r="CW34" s="610"/>
      <c r="CX34" s="610"/>
      <c r="CY34" s="610"/>
      <c r="CZ34" s="610"/>
      <c r="DA34" s="610"/>
      <c r="DB34" s="610"/>
      <c r="DC34" s="610"/>
      <c r="DD34" s="610"/>
      <c r="DE34" s="610"/>
      <c r="DF34" s="610"/>
      <c r="DG34" s="610"/>
      <c r="DH34" s="610"/>
      <c r="DI34" s="610"/>
      <c r="DJ34" s="610"/>
      <c r="DK34" s="610"/>
      <c r="DL34" s="610"/>
    </row>
    <row r="35" spans="1:116" ht="27.75" customHeight="1" x14ac:dyDescent="0.15">
      <c r="A35" s="430"/>
      <c r="B35" s="759"/>
      <c r="C35" s="729" t="s">
        <v>611</v>
      </c>
      <c r="D35" s="760" t="s">
        <v>612</v>
      </c>
      <c r="E35" s="761"/>
      <c r="F35" s="762"/>
      <c r="G35" s="763" t="s">
        <v>613</v>
      </c>
      <c r="H35" s="763" t="s">
        <v>614</v>
      </c>
      <c r="I35" s="763" t="s">
        <v>615</v>
      </c>
      <c r="J35" s="763" t="s">
        <v>616</v>
      </c>
      <c r="K35" s="764" t="s">
        <v>617</v>
      </c>
      <c r="L35" s="765" t="s">
        <v>618</v>
      </c>
      <c r="M35" s="765" t="s">
        <v>619</v>
      </c>
      <c r="N35" s="766" t="s">
        <v>620</v>
      </c>
      <c r="O35" s="572"/>
      <c r="P35" s="572"/>
      <c r="Q35" s="430"/>
      <c r="R35" s="430"/>
      <c r="S35" s="430"/>
      <c r="T35" s="430"/>
      <c r="U35" s="610"/>
      <c r="V35" s="610"/>
      <c r="W35" s="610"/>
      <c r="X35" s="610"/>
      <c r="Y35" s="610"/>
      <c r="Z35" s="610"/>
      <c r="AA35" s="610"/>
      <c r="AB35" s="610"/>
      <c r="AC35" s="610"/>
      <c r="AD35" s="610"/>
      <c r="AE35" s="610"/>
      <c r="AF35" s="610"/>
      <c r="AG35" s="610"/>
      <c r="AH35" s="610"/>
      <c r="AI35" s="610"/>
      <c r="AJ35" s="610"/>
      <c r="AK35" s="610"/>
      <c r="AL35" s="610"/>
      <c r="AM35" s="610"/>
      <c r="AN35" s="610"/>
      <c r="AO35" s="610"/>
      <c r="AP35" s="610"/>
      <c r="AQ35" s="610"/>
      <c r="AR35" s="610"/>
      <c r="AS35" s="610"/>
      <c r="AT35" s="610"/>
      <c r="AU35" s="610"/>
      <c r="AV35" s="610"/>
      <c r="AW35" s="610"/>
      <c r="AX35" s="610"/>
      <c r="AY35" s="610"/>
      <c r="AZ35" s="610"/>
      <c r="BA35" s="610"/>
      <c r="BB35" s="610"/>
      <c r="BC35" s="610"/>
      <c r="BD35" s="610"/>
      <c r="BE35" s="610"/>
      <c r="BF35" s="610"/>
      <c r="BG35" s="610"/>
      <c r="BH35" s="610"/>
      <c r="BI35" s="610"/>
      <c r="BJ35" s="610"/>
      <c r="BK35" s="610"/>
      <c r="BL35" s="610"/>
      <c r="BM35" s="610"/>
      <c r="BN35" s="610"/>
      <c r="BO35" s="610"/>
      <c r="BP35" s="610"/>
      <c r="BQ35" s="610"/>
      <c r="BR35" s="610"/>
      <c r="BS35" s="610"/>
      <c r="BT35" s="610"/>
      <c r="BU35" s="610"/>
      <c r="BV35" s="610"/>
      <c r="BW35" s="610"/>
      <c r="BX35" s="610"/>
      <c r="BY35" s="610"/>
      <c r="BZ35" s="610"/>
      <c r="CA35" s="610"/>
      <c r="CB35" s="610"/>
      <c r="CC35" s="610"/>
      <c r="CD35" s="610"/>
      <c r="CE35" s="610"/>
      <c r="CF35" s="610"/>
      <c r="CG35" s="610"/>
      <c r="CH35" s="610"/>
      <c r="CI35" s="610"/>
      <c r="CJ35" s="610"/>
      <c r="CK35" s="610"/>
      <c r="CL35" s="610"/>
      <c r="CM35" s="610"/>
      <c r="CN35" s="610"/>
      <c r="CO35" s="610"/>
      <c r="CP35" s="610"/>
      <c r="CQ35" s="610"/>
      <c r="CR35" s="610"/>
      <c r="CS35" s="610"/>
      <c r="CT35" s="610"/>
      <c r="CU35" s="610"/>
      <c r="CV35" s="610"/>
      <c r="CW35" s="610"/>
      <c r="CX35" s="610"/>
      <c r="CY35" s="610"/>
      <c r="CZ35" s="610"/>
      <c r="DA35" s="610"/>
      <c r="DB35" s="610"/>
      <c r="DC35" s="610"/>
      <c r="DD35" s="610"/>
      <c r="DE35" s="610"/>
      <c r="DF35" s="610"/>
      <c r="DG35" s="610"/>
      <c r="DH35" s="610"/>
      <c r="DI35" s="610"/>
      <c r="DJ35" s="610"/>
      <c r="DK35" s="610"/>
      <c r="DL35" s="610"/>
    </row>
    <row r="36" spans="1:116" ht="36" customHeight="1" thickBot="1" x14ac:dyDescent="0.2">
      <c r="A36" s="430"/>
      <c r="B36" s="767"/>
      <c r="C36" s="707"/>
      <c r="D36" s="768"/>
      <c r="E36" s="769"/>
      <c r="F36" s="770"/>
      <c r="G36" s="771" t="s">
        <v>621</v>
      </c>
      <c r="H36" s="772"/>
      <c r="I36" s="772"/>
      <c r="J36" s="772"/>
      <c r="K36" s="773" t="s">
        <v>622</v>
      </c>
      <c r="L36" s="774" t="s">
        <v>623</v>
      </c>
      <c r="M36" s="774" t="s">
        <v>624</v>
      </c>
      <c r="N36" s="775"/>
      <c r="O36" s="572"/>
      <c r="P36" s="572"/>
      <c r="Q36" s="430"/>
      <c r="R36" s="430"/>
      <c r="S36" s="430"/>
      <c r="T36" s="43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610"/>
      <c r="AL36" s="610"/>
      <c r="AM36" s="610"/>
      <c r="AN36" s="610"/>
      <c r="AO36" s="610"/>
      <c r="AP36" s="610"/>
      <c r="AQ36" s="610"/>
      <c r="AR36" s="610"/>
      <c r="AS36" s="610"/>
      <c r="AT36" s="610"/>
      <c r="AU36" s="610"/>
      <c r="AV36" s="610"/>
      <c r="AW36" s="610"/>
      <c r="AX36" s="610"/>
      <c r="AY36" s="610"/>
      <c r="AZ36" s="610"/>
      <c r="BA36" s="610"/>
      <c r="BB36" s="610"/>
      <c r="BC36" s="610"/>
      <c r="BD36" s="610"/>
      <c r="BE36" s="610"/>
      <c r="BF36" s="610"/>
      <c r="BG36" s="610"/>
      <c r="BH36" s="610"/>
      <c r="BI36" s="610"/>
      <c r="BJ36" s="610"/>
      <c r="BK36" s="610"/>
      <c r="BL36" s="610"/>
      <c r="BM36" s="610"/>
      <c r="BN36" s="610"/>
      <c r="BO36" s="610"/>
      <c r="BP36" s="610"/>
      <c r="BQ36" s="610"/>
      <c r="BR36" s="610"/>
      <c r="BS36" s="610"/>
      <c r="BT36" s="610"/>
      <c r="BU36" s="610"/>
      <c r="BV36" s="610"/>
      <c r="BW36" s="610"/>
      <c r="BX36" s="610"/>
      <c r="BY36" s="610"/>
      <c r="BZ36" s="610"/>
      <c r="CA36" s="610"/>
      <c r="CB36" s="610"/>
      <c r="CC36" s="610"/>
      <c r="CD36" s="610"/>
      <c r="CE36" s="610"/>
      <c r="CF36" s="610"/>
      <c r="CG36" s="610"/>
      <c r="CH36" s="610"/>
      <c r="CI36" s="610"/>
      <c r="CJ36" s="610"/>
      <c r="CK36" s="610"/>
      <c r="CL36" s="610"/>
      <c r="CM36" s="610"/>
      <c r="CN36" s="610"/>
      <c r="CO36" s="610"/>
      <c r="CP36" s="610"/>
      <c r="CQ36" s="610"/>
      <c r="CR36" s="610"/>
      <c r="CS36" s="610"/>
      <c r="CT36" s="610"/>
      <c r="CU36" s="610"/>
      <c r="CV36" s="610"/>
      <c r="CW36" s="610"/>
      <c r="CX36" s="610"/>
      <c r="CY36" s="610"/>
      <c r="CZ36" s="610"/>
      <c r="DA36" s="610"/>
      <c r="DB36" s="610"/>
      <c r="DC36" s="610"/>
      <c r="DD36" s="610"/>
      <c r="DE36" s="610"/>
      <c r="DF36" s="610"/>
      <c r="DG36" s="610"/>
      <c r="DH36" s="610"/>
      <c r="DI36" s="610"/>
      <c r="DJ36" s="610"/>
      <c r="DK36" s="610"/>
      <c r="DL36" s="610"/>
    </row>
    <row r="37" spans="1:116" ht="31.5" customHeight="1" thickBot="1" x14ac:dyDescent="0.2">
      <c r="A37" s="776"/>
      <c r="B37" s="45" t="s">
        <v>625</v>
      </c>
      <c r="C37" s="46"/>
      <c r="D37" s="777"/>
      <c r="E37" s="778">
        <v>1</v>
      </c>
      <c r="F37" s="779">
        <v>1</v>
      </c>
      <c r="G37" s="780">
        <v>852</v>
      </c>
      <c r="H37" s="780">
        <v>10000000</v>
      </c>
      <c r="I37" s="780">
        <v>7819297</v>
      </c>
      <c r="J37" s="781">
        <v>6397852</v>
      </c>
      <c r="K37" s="782">
        <f>IF(OR(J37=0,I37=0),"",(J37/I37)*100)</f>
        <v>81.821319742682746</v>
      </c>
      <c r="L37" s="783">
        <v>2406823</v>
      </c>
      <c r="M37" s="780">
        <v>104493</v>
      </c>
      <c r="N37" s="784">
        <f>SUM(L37:M37)</f>
        <v>2511316</v>
      </c>
      <c r="O37" s="572"/>
      <c r="P37" s="572"/>
      <c r="Q37" s="776"/>
      <c r="R37" s="430"/>
      <c r="S37" s="430"/>
      <c r="T37" s="430"/>
      <c r="U37" s="610"/>
      <c r="V37" s="610"/>
      <c r="W37" s="610"/>
      <c r="X37" s="610"/>
      <c r="Y37" s="610"/>
      <c r="Z37" s="610"/>
      <c r="AA37" s="610"/>
      <c r="AB37" s="610"/>
      <c r="AC37" s="610"/>
      <c r="AD37" s="610"/>
      <c r="AE37" s="610"/>
      <c r="AF37" s="610"/>
      <c r="AG37" s="610"/>
      <c r="AH37" s="610"/>
      <c r="AI37" s="610"/>
      <c r="AJ37" s="610"/>
      <c r="AK37" s="610"/>
      <c r="AL37" s="610"/>
      <c r="AM37" s="610"/>
      <c r="AN37" s="610"/>
      <c r="AO37" s="610"/>
      <c r="AP37" s="610"/>
      <c r="AQ37" s="610"/>
      <c r="AR37" s="610"/>
      <c r="AS37" s="610"/>
      <c r="AT37" s="610"/>
      <c r="AU37" s="610"/>
      <c r="AV37" s="610"/>
      <c r="AW37" s="610"/>
      <c r="AX37" s="610"/>
      <c r="AY37" s="610"/>
      <c r="AZ37" s="610"/>
      <c r="BA37" s="610"/>
      <c r="BB37" s="610"/>
      <c r="BC37" s="610"/>
      <c r="BD37" s="610"/>
      <c r="BE37" s="610"/>
      <c r="BF37" s="610"/>
      <c r="BG37" s="610"/>
      <c r="BH37" s="610"/>
      <c r="BI37" s="610"/>
      <c r="BJ37" s="610"/>
      <c r="BK37" s="610"/>
      <c r="BL37" s="610"/>
      <c r="BM37" s="610"/>
      <c r="BN37" s="610"/>
      <c r="BO37" s="610"/>
      <c r="BP37" s="610"/>
      <c r="BQ37" s="610"/>
      <c r="BR37" s="610"/>
      <c r="BS37" s="610"/>
      <c r="BT37" s="610"/>
      <c r="BU37" s="610"/>
      <c r="BV37" s="610"/>
      <c r="BW37" s="610"/>
      <c r="BX37" s="610"/>
      <c r="BY37" s="610"/>
      <c r="BZ37" s="610"/>
      <c r="CA37" s="610"/>
      <c r="CB37" s="610"/>
      <c r="CC37" s="610"/>
      <c r="CD37" s="610"/>
      <c r="CE37" s="610"/>
      <c r="CF37" s="610"/>
      <c r="CG37" s="610"/>
      <c r="CH37" s="610"/>
      <c r="CI37" s="610"/>
      <c r="CJ37" s="610"/>
      <c r="CK37" s="610"/>
      <c r="CL37" s="610"/>
      <c r="CM37" s="610"/>
      <c r="CN37" s="610"/>
      <c r="CO37" s="610"/>
      <c r="CP37" s="610"/>
      <c r="CQ37" s="610"/>
      <c r="CR37" s="610"/>
      <c r="CS37" s="610"/>
      <c r="CT37" s="610"/>
      <c r="CU37" s="610"/>
      <c r="CV37" s="610"/>
      <c r="CW37" s="610"/>
      <c r="CX37" s="610"/>
      <c r="CY37" s="610"/>
      <c r="CZ37" s="610"/>
      <c r="DA37" s="610"/>
      <c r="DB37" s="610"/>
      <c r="DC37" s="610"/>
      <c r="DD37" s="610"/>
      <c r="DE37" s="610"/>
      <c r="DF37" s="610"/>
      <c r="DG37" s="610"/>
      <c r="DH37" s="610"/>
      <c r="DI37" s="610"/>
      <c r="DJ37" s="610"/>
      <c r="DK37" s="610"/>
      <c r="DL37" s="610"/>
    </row>
    <row r="38" spans="1:116" ht="17.25" customHeight="1" x14ac:dyDescent="0.15">
      <c r="A38" s="776"/>
      <c r="B38" s="785"/>
      <c r="C38" s="610"/>
      <c r="D38" s="572"/>
      <c r="E38" s="786"/>
      <c r="F38" s="786"/>
      <c r="G38" s="787"/>
      <c r="H38" s="787"/>
      <c r="I38" s="787"/>
      <c r="J38" s="787"/>
      <c r="K38" s="787"/>
      <c r="L38" s="787"/>
      <c r="M38" s="787"/>
      <c r="N38" s="787"/>
      <c r="O38" s="562"/>
      <c r="P38" s="572"/>
      <c r="Q38" s="776"/>
      <c r="R38" s="430"/>
      <c r="S38" s="430"/>
      <c r="T38" s="430"/>
      <c r="U38" s="610"/>
      <c r="V38" s="610"/>
      <c r="W38" s="610"/>
      <c r="X38" s="610"/>
      <c r="Y38" s="610"/>
      <c r="Z38" s="610"/>
      <c r="AA38" s="610"/>
      <c r="AB38" s="610"/>
      <c r="AC38" s="610"/>
      <c r="AD38" s="610"/>
      <c r="AE38" s="610"/>
      <c r="AF38" s="610"/>
      <c r="AG38" s="610"/>
      <c r="AH38" s="610"/>
      <c r="AI38" s="610"/>
      <c r="AJ38" s="610"/>
      <c r="AK38" s="610"/>
      <c r="AL38" s="610"/>
      <c r="AM38" s="610"/>
      <c r="AN38" s="610"/>
      <c r="AO38" s="610"/>
      <c r="AP38" s="610"/>
      <c r="AQ38" s="610"/>
      <c r="AR38" s="610"/>
      <c r="AS38" s="610"/>
      <c r="AT38" s="610"/>
      <c r="AU38" s="610"/>
      <c r="AV38" s="610"/>
      <c r="AW38" s="610"/>
      <c r="AX38" s="610"/>
      <c r="AY38" s="610"/>
      <c r="AZ38" s="610"/>
      <c r="BA38" s="610"/>
      <c r="BB38" s="610"/>
      <c r="BC38" s="610"/>
      <c r="BD38" s="610"/>
      <c r="BE38" s="610"/>
      <c r="BF38" s="610"/>
      <c r="BG38" s="610"/>
      <c r="BH38" s="610"/>
      <c r="BI38" s="610"/>
      <c r="BJ38" s="610"/>
      <c r="BK38" s="610"/>
      <c r="BL38" s="610"/>
      <c r="BM38" s="610"/>
      <c r="BN38" s="610"/>
      <c r="BO38" s="610"/>
      <c r="BP38" s="610"/>
      <c r="BQ38" s="610"/>
      <c r="BR38" s="610"/>
      <c r="BS38" s="610"/>
      <c r="BT38" s="610"/>
      <c r="BU38" s="610"/>
      <c r="BV38" s="610"/>
      <c r="BW38" s="610"/>
      <c r="BX38" s="610"/>
      <c r="BY38" s="610"/>
      <c r="BZ38" s="610"/>
      <c r="CA38" s="610"/>
      <c r="CB38" s="610"/>
      <c r="CC38" s="610"/>
      <c r="CD38" s="610"/>
      <c r="CE38" s="610"/>
      <c r="CF38" s="610"/>
      <c r="CG38" s="610"/>
      <c r="CH38" s="610"/>
      <c r="CI38" s="610"/>
      <c r="CJ38" s="610"/>
      <c r="CK38" s="610"/>
      <c r="CL38" s="610"/>
      <c r="CM38" s="610"/>
      <c r="CN38" s="610"/>
      <c r="CO38" s="610"/>
      <c r="CP38" s="610"/>
      <c r="CQ38" s="610"/>
      <c r="CR38" s="610"/>
      <c r="CS38" s="610"/>
      <c r="CT38" s="610"/>
      <c r="CU38" s="610"/>
      <c r="CV38" s="610"/>
      <c r="CW38" s="610"/>
      <c r="CX38" s="610"/>
      <c r="CY38" s="610"/>
      <c r="CZ38" s="610"/>
      <c r="DA38" s="610"/>
      <c r="DB38" s="610"/>
      <c r="DC38" s="610"/>
      <c r="DD38" s="610"/>
      <c r="DE38" s="610"/>
      <c r="DF38" s="610"/>
      <c r="DG38" s="610"/>
      <c r="DH38" s="610"/>
      <c r="DI38" s="610"/>
      <c r="DJ38" s="610"/>
      <c r="DK38" s="610"/>
      <c r="DL38" s="610"/>
    </row>
    <row r="39" spans="1:116" hidden="1" x14ac:dyDescent="0.15">
      <c r="A39" s="430"/>
      <c r="B39" s="610"/>
      <c r="C39" s="610"/>
      <c r="D39" s="610"/>
      <c r="E39" s="788"/>
      <c r="F39" s="788"/>
      <c r="G39" s="610"/>
      <c r="H39" s="610"/>
      <c r="I39" s="610"/>
      <c r="J39" s="610"/>
      <c r="K39" s="610"/>
      <c r="L39" s="610"/>
      <c r="M39" s="610"/>
      <c r="N39" s="610"/>
      <c r="O39" s="610"/>
      <c r="P39" s="610"/>
      <c r="Q39" s="430"/>
      <c r="R39" s="430"/>
      <c r="S39" s="430"/>
      <c r="T39" s="430"/>
      <c r="U39" s="430"/>
      <c r="V39" s="610"/>
      <c r="W39" s="610"/>
      <c r="X39" s="610"/>
      <c r="Y39" s="610"/>
      <c r="Z39" s="610"/>
      <c r="AA39" s="610"/>
      <c r="AB39" s="610"/>
      <c r="AC39" s="610"/>
      <c r="AD39" s="610"/>
      <c r="AE39" s="610"/>
      <c r="AF39" s="610"/>
      <c r="AG39" s="610"/>
      <c r="AH39" s="610"/>
      <c r="AI39" s="610"/>
      <c r="AJ39" s="610"/>
      <c r="AK39" s="610"/>
      <c r="AL39" s="610"/>
      <c r="AM39" s="610"/>
      <c r="AN39" s="610"/>
      <c r="AO39" s="610"/>
      <c r="AP39" s="610"/>
      <c r="AQ39" s="610"/>
      <c r="AR39" s="610"/>
      <c r="AS39" s="610"/>
      <c r="AT39" s="610"/>
      <c r="AU39" s="610"/>
      <c r="AV39" s="610"/>
      <c r="AW39" s="610"/>
      <c r="AX39" s="610"/>
      <c r="AY39" s="610"/>
      <c r="AZ39" s="610"/>
      <c r="BA39" s="610"/>
      <c r="BB39" s="610"/>
      <c r="BC39" s="610"/>
      <c r="BD39" s="610"/>
      <c r="BE39" s="610"/>
      <c r="BF39" s="610"/>
      <c r="BG39" s="610"/>
      <c r="BH39" s="610"/>
      <c r="BI39" s="610"/>
      <c r="BJ39" s="610"/>
      <c r="BK39" s="610"/>
      <c r="BL39" s="610"/>
      <c r="BM39" s="610"/>
      <c r="BN39" s="610"/>
      <c r="BO39" s="610"/>
      <c r="BP39" s="610"/>
      <c r="BQ39" s="610"/>
      <c r="BR39" s="610"/>
      <c r="BS39" s="610"/>
      <c r="BT39" s="610"/>
      <c r="BU39" s="610"/>
      <c r="BV39" s="610"/>
      <c r="BW39" s="610"/>
      <c r="BX39" s="610"/>
      <c r="BY39" s="610"/>
      <c r="BZ39" s="610"/>
      <c r="CA39" s="610"/>
      <c r="CB39" s="610"/>
      <c r="CC39" s="610"/>
      <c r="CD39" s="610"/>
      <c r="CE39" s="610"/>
      <c r="CF39" s="610"/>
      <c r="CG39" s="610"/>
      <c r="CH39" s="610"/>
      <c r="CI39" s="610"/>
      <c r="CJ39" s="610"/>
      <c r="CK39" s="610"/>
      <c r="CL39" s="610"/>
      <c r="CM39" s="610"/>
      <c r="CN39" s="610"/>
      <c r="CO39" s="610"/>
      <c r="CP39" s="610"/>
      <c r="CQ39" s="610"/>
      <c r="CR39" s="610"/>
      <c r="CS39" s="610"/>
      <c r="CT39" s="610"/>
      <c r="CU39" s="610"/>
      <c r="CV39" s="610"/>
      <c r="CW39" s="610"/>
      <c r="CX39" s="610"/>
      <c r="CY39" s="610"/>
      <c r="CZ39" s="610"/>
      <c r="DA39" s="610"/>
      <c r="DB39" s="610"/>
      <c r="DC39" s="610"/>
      <c r="DD39" s="610"/>
      <c r="DE39" s="610"/>
      <c r="DF39" s="610"/>
      <c r="DG39" s="610"/>
      <c r="DH39" s="610"/>
      <c r="DI39" s="610"/>
      <c r="DJ39" s="610"/>
      <c r="DK39" s="610"/>
      <c r="DL39" s="610"/>
    </row>
    <row r="40" spans="1:116" hidden="1" x14ac:dyDescent="0.15">
      <c r="A40" s="430"/>
      <c r="B40" s="610"/>
      <c r="C40" s="610"/>
      <c r="D40" s="610"/>
      <c r="E40" s="788"/>
      <c r="F40" s="788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Q40" s="430"/>
      <c r="R40" s="430"/>
      <c r="S40" s="430"/>
      <c r="T40" s="430"/>
      <c r="U40" s="430"/>
      <c r="V40" s="610"/>
      <c r="W40" s="610"/>
      <c r="X40" s="610"/>
      <c r="Y40" s="610"/>
      <c r="Z40" s="610"/>
      <c r="AA40" s="610"/>
      <c r="AB40" s="610"/>
      <c r="AC40" s="610"/>
      <c r="AD40" s="610"/>
      <c r="AE40" s="610"/>
      <c r="AF40" s="610"/>
      <c r="AG40" s="610"/>
      <c r="AH40" s="610"/>
      <c r="AI40" s="610"/>
      <c r="AJ40" s="610"/>
      <c r="AK40" s="610"/>
      <c r="AL40" s="610"/>
      <c r="AM40" s="610"/>
      <c r="AN40" s="610"/>
      <c r="AO40" s="610"/>
      <c r="AP40" s="610"/>
      <c r="AQ40" s="610"/>
      <c r="AR40" s="610"/>
      <c r="AS40" s="610"/>
      <c r="AT40" s="610"/>
      <c r="AU40" s="610"/>
      <c r="AV40" s="610"/>
      <c r="AW40" s="610"/>
      <c r="AX40" s="610"/>
      <c r="AY40" s="610"/>
      <c r="AZ40" s="610"/>
      <c r="BA40" s="610"/>
      <c r="BB40" s="610"/>
      <c r="BC40" s="610"/>
      <c r="BD40" s="610"/>
      <c r="BE40" s="610"/>
      <c r="BF40" s="610"/>
      <c r="BG40" s="610"/>
      <c r="BH40" s="610"/>
      <c r="BI40" s="610"/>
      <c r="BJ40" s="610"/>
      <c r="BK40" s="610"/>
      <c r="BL40" s="610"/>
      <c r="BM40" s="610"/>
      <c r="BN40" s="610"/>
      <c r="BO40" s="610"/>
      <c r="BP40" s="610"/>
      <c r="BQ40" s="610"/>
      <c r="BR40" s="610"/>
      <c r="BS40" s="610"/>
      <c r="BT40" s="610"/>
      <c r="BU40" s="610"/>
      <c r="BV40" s="610"/>
      <c r="BW40" s="610"/>
      <c r="BX40" s="610"/>
      <c r="BY40" s="610"/>
      <c r="BZ40" s="610"/>
      <c r="CA40" s="610"/>
      <c r="CB40" s="610"/>
      <c r="CC40" s="610"/>
      <c r="CD40" s="610"/>
      <c r="CE40" s="610"/>
      <c r="CF40" s="610"/>
      <c r="CG40" s="610"/>
      <c r="CH40" s="610"/>
      <c r="CI40" s="610"/>
      <c r="CJ40" s="610"/>
      <c r="CK40" s="610"/>
      <c r="CL40" s="610"/>
      <c r="CM40" s="610"/>
      <c r="CN40" s="610"/>
      <c r="CO40" s="610"/>
      <c r="CP40" s="610"/>
      <c r="CQ40" s="610"/>
      <c r="CR40" s="610"/>
      <c r="CS40" s="610"/>
      <c r="CT40" s="610"/>
      <c r="CU40" s="610"/>
      <c r="CV40" s="610"/>
      <c r="CW40" s="610"/>
      <c r="CX40" s="610"/>
      <c r="CY40" s="610"/>
      <c r="CZ40" s="610"/>
      <c r="DA40" s="610"/>
      <c r="DB40" s="610"/>
      <c r="DC40" s="610"/>
      <c r="DD40" s="610"/>
      <c r="DE40" s="610"/>
      <c r="DF40" s="610"/>
      <c r="DG40" s="610"/>
      <c r="DH40" s="610"/>
      <c r="DI40" s="610"/>
      <c r="DJ40" s="610"/>
      <c r="DK40" s="610"/>
      <c r="DL40" s="610"/>
    </row>
    <row r="41" spans="1:116" hidden="1" x14ac:dyDescent="0.15">
      <c r="A41" s="430"/>
      <c r="B41" s="610"/>
      <c r="C41" s="610"/>
      <c r="D41" s="610"/>
      <c r="E41" s="788"/>
      <c r="F41" s="788"/>
      <c r="G41" s="610"/>
      <c r="H41" s="610"/>
      <c r="I41" s="610"/>
      <c r="J41" s="610"/>
      <c r="K41" s="610"/>
      <c r="L41" s="610"/>
      <c r="M41" s="610"/>
      <c r="N41" s="610"/>
      <c r="O41" s="610"/>
      <c r="P41" s="610"/>
      <c r="Q41" s="430"/>
      <c r="R41" s="430"/>
      <c r="S41" s="430"/>
      <c r="T41" s="430"/>
      <c r="U41" s="430"/>
      <c r="V41" s="610"/>
      <c r="W41" s="610"/>
      <c r="X41" s="610"/>
      <c r="Y41" s="610"/>
      <c r="Z41" s="610"/>
      <c r="AA41" s="610"/>
      <c r="AB41" s="610"/>
      <c r="AC41" s="610"/>
      <c r="AD41" s="610"/>
      <c r="AE41" s="610"/>
      <c r="AF41" s="610"/>
      <c r="AG41" s="610"/>
      <c r="AH41" s="610"/>
      <c r="AI41" s="610"/>
      <c r="AJ41" s="610"/>
      <c r="AK41" s="610"/>
      <c r="AL41" s="610"/>
      <c r="AM41" s="610"/>
      <c r="AN41" s="610"/>
      <c r="AO41" s="610"/>
      <c r="AP41" s="610"/>
      <c r="AQ41" s="610"/>
      <c r="AR41" s="610"/>
      <c r="AS41" s="610"/>
      <c r="AT41" s="610"/>
      <c r="AU41" s="610"/>
      <c r="AV41" s="610"/>
      <c r="AW41" s="610"/>
      <c r="AX41" s="610"/>
      <c r="AY41" s="610"/>
      <c r="AZ41" s="610"/>
      <c r="BA41" s="610"/>
      <c r="BB41" s="610"/>
      <c r="BC41" s="610"/>
      <c r="BD41" s="610"/>
      <c r="BE41" s="610"/>
      <c r="BF41" s="610"/>
      <c r="BG41" s="610"/>
      <c r="BH41" s="610"/>
      <c r="BI41" s="610"/>
      <c r="BJ41" s="610"/>
      <c r="BK41" s="610"/>
      <c r="BL41" s="610"/>
      <c r="BM41" s="610"/>
      <c r="BN41" s="610"/>
      <c r="BO41" s="610"/>
      <c r="BP41" s="610"/>
      <c r="BQ41" s="610"/>
      <c r="BR41" s="610"/>
      <c r="BS41" s="610"/>
      <c r="BT41" s="610"/>
      <c r="BU41" s="610"/>
      <c r="BV41" s="610"/>
      <c r="BW41" s="610"/>
      <c r="BX41" s="610"/>
      <c r="BY41" s="610"/>
      <c r="BZ41" s="610"/>
      <c r="CA41" s="610"/>
      <c r="CB41" s="610"/>
      <c r="CC41" s="610"/>
      <c r="CD41" s="610"/>
      <c r="CE41" s="610"/>
      <c r="CF41" s="610"/>
      <c r="CG41" s="610"/>
      <c r="CH41" s="610"/>
      <c r="CI41" s="610"/>
      <c r="CJ41" s="610"/>
      <c r="CK41" s="610"/>
      <c r="CL41" s="610"/>
      <c r="CM41" s="610"/>
      <c r="CN41" s="610"/>
      <c r="CO41" s="610"/>
      <c r="CP41" s="610"/>
      <c r="CQ41" s="610"/>
      <c r="CR41" s="610"/>
      <c r="CS41" s="610"/>
      <c r="CT41" s="610"/>
      <c r="CU41" s="610"/>
      <c r="CV41" s="610"/>
      <c r="CW41" s="610"/>
      <c r="CX41" s="610"/>
      <c r="CY41" s="610"/>
      <c r="CZ41" s="610"/>
      <c r="DA41" s="610"/>
      <c r="DB41" s="610"/>
      <c r="DC41" s="610"/>
      <c r="DD41" s="610"/>
      <c r="DE41" s="610"/>
      <c r="DF41" s="610"/>
      <c r="DG41" s="610"/>
      <c r="DH41" s="610"/>
      <c r="DI41" s="610"/>
      <c r="DJ41" s="610"/>
      <c r="DK41" s="610"/>
      <c r="DL41" s="610"/>
    </row>
    <row r="42" spans="1:116" hidden="1" x14ac:dyDescent="0.15">
      <c r="A42" s="430"/>
      <c r="B42" s="610"/>
      <c r="C42" s="610"/>
      <c r="D42" s="610"/>
      <c r="E42" s="788"/>
      <c r="F42" s="788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430"/>
      <c r="R42" s="430"/>
      <c r="S42" s="430"/>
      <c r="T42" s="430"/>
      <c r="U42" s="430"/>
      <c r="V42" s="610"/>
      <c r="W42" s="610"/>
      <c r="X42" s="610"/>
      <c r="Y42" s="610"/>
      <c r="Z42" s="610"/>
      <c r="AA42" s="610"/>
      <c r="AB42" s="610"/>
      <c r="AC42" s="610"/>
      <c r="AD42" s="610"/>
      <c r="AE42" s="610"/>
      <c r="AF42" s="610"/>
      <c r="AG42" s="610"/>
      <c r="AH42" s="610"/>
      <c r="AI42" s="610"/>
      <c r="AJ42" s="610"/>
      <c r="AK42" s="610"/>
      <c r="AL42" s="610"/>
      <c r="AM42" s="610"/>
      <c r="AN42" s="610"/>
      <c r="AO42" s="610"/>
      <c r="AP42" s="610"/>
      <c r="AQ42" s="610"/>
      <c r="AR42" s="610"/>
      <c r="AS42" s="610"/>
      <c r="AT42" s="610"/>
      <c r="AU42" s="610"/>
      <c r="AV42" s="610"/>
      <c r="AW42" s="610"/>
      <c r="AX42" s="610"/>
      <c r="AY42" s="610"/>
      <c r="AZ42" s="610"/>
      <c r="BA42" s="610"/>
      <c r="BB42" s="610"/>
      <c r="BC42" s="610"/>
      <c r="BD42" s="610"/>
      <c r="BE42" s="610"/>
      <c r="BF42" s="610"/>
      <c r="BG42" s="610"/>
      <c r="BH42" s="610"/>
      <c r="BI42" s="610"/>
      <c r="BJ42" s="610"/>
      <c r="BK42" s="610"/>
      <c r="BL42" s="610"/>
      <c r="BM42" s="610"/>
      <c r="BN42" s="610"/>
      <c r="BO42" s="610"/>
      <c r="BP42" s="610"/>
      <c r="BQ42" s="610"/>
      <c r="BR42" s="610"/>
      <c r="BS42" s="610"/>
      <c r="BT42" s="610"/>
      <c r="BU42" s="610"/>
      <c r="BV42" s="610"/>
      <c r="BW42" s="610"/>
      <c r="BX42" s="610"/>
      <c r="BY42" s="610"/>
      <c r="BZ42" s="610"/>
      <c r="CA42" s="610"/>
      <c r="CB42" s="610"/>
      <c r="CC42" s="610"/>
      <c r="CD42" s="610"/>
      <c r="CE42" s="610"/>
      <c r="CF42" s="610"/>
      <c r="CG42" s="610"/>
      <c r="CH42" s="610"/>
      <c r="CI42" s="610"/>
      <c r="CJ42" s="610"/>
      <c r="CK42" s="610"/>
      <c r="CL42" s="610"/>
      <c r="CM42" s="610"/>
      <c r="CN42" s="610"/>
      <c r="CO42" s="610"/>
      <c r="CP42" s="610"/>
      <c r="CQ42" s="610"/>
      <c r="CR42" s="610"/>
      <c r="CS42" s="610"/>
      <c r="CT42" s="610"/>
      <c r="CU42" s="610"/>
      <c r="CV42" s="610"/>
      <c r="CW42" s="610"/>
      <c r="CX42" s="610"/>
      <c r="CY42" s="610"/>
      <c r="CZ42" s="610"/>
      <c r="DA42" s="610"/>
      <c r="DB42" s="610"/>
      <c r="DC42" s="610"/>
      <c r="DD42" s="610"/>
      <c r="DE42" s="610"/>
      <c r="DF42" s="610"/>
      <c r="DG42" s="610"/>
      <c r="DH42" s="610"/>
      <c r="DI42" s="610"/>
      <c r="DJ42" s="610"/>
      <c r="DK42" s="610"/>
      <c r="DL42" s="610"/>
    </row>
    <row r="43" spans="1:116" hidden="1" x14ac:dyDescent="0.15">
      <c r="A43" s="430"/>
      <c r="B43" s="610"/>
      <c r="C43" s="610"/>
      <c r="D43" s="610"/>
      <c r="E43" s="788"/>
      <c r="F43" s="788"/>
      <c r="G43" s="610"/>
      <c r="H43" s="610"/>
      <c r="I43" s="610"/>
      <c r="J43" s="610"/>
      <c r="K43" s="610"/>
      <c r="L43" s="610"/>
      <c r="M43" s="610"/>
      <c r="N43" s="610"/>
      <c r="O43" s="610"/>
      <c r="P43" s="610"/>
      <c r="Q43" s="430"/>
      <c r="R43" s="430"/>
      <c r="S43" s="430"/>
      <c r="T43" s="430"/>
      <c r="U43" s="430"/>
      <c r="V43" s="610"/>
      <c r="W43" s="610"/>
      <c r="X43" s="610"/>
      <c r="Y43" s="610"/>
      <c r="Z43" s="610"/>
      <c r="AA43" s="610"/>
      <c r="AB43" s="610"/>
      <c r="AC43" s="610"/>
      <c r="AD43" s="610"/>
      <c r="AE43" s="610"/>
      <c r="AF43" s="610"/>
      <c r="AG43" s="610"/>
      <c r="AH43" s="610"/>
      <c r="AI43" s="610"/>
      <c r="AJ43" s="610"/>
      <c r="AK43" s="610"/>
      <c r="AL43" s="610"/>
      <c r="AM43" s="610"/>
      <c r="AN43" s="610"/>
      <c r="AO43" s="610"/>
      <c r="AP43" s="610"/>
      <c r="AQ43" s="610"/>
      <c r="AR43" s="610"/>
      <c r="AS43" s="610"/>
      <c r="AT43" s="610"/>
      <c r="AU43" s="610"/>
      <c r="AV43" s="610"/>
      <c r="AW43" s="610"/>
      <c r="AX43" s="610"/>
      <c r="AY43" s="610"/>
      <c r="AZ43" s="610"/>
      <c r="BA43" s="610"/>
      <c r="BB43" s="610"/>
      <c r="BC43" s="610"/>
      <c r="BD43" s="610"/>
      <c r="BE43" s="610"/>
      <c r="BF43" s="610"/>
      <c r="BG43" s="610"/>
      <c r="BH43" s="610"/>
      <c r="BI43" s="610"/>
      <c r="BJ43" s="610"/>
      <c r="BK43" s="610"/>
      <c r="BL43" s="610"/>
      <c r="BM43" s="610"/>
      <c r="BN43" s="610"/>
      <c r="BO43" s="610"/>
      <c r="BP43" s="610"/>
      <c r="BQ43" s="610"/>
      <c r="BR43" s="610"/>
      <c r="BS43" s="610"/>
      <c r="BT43" s="610"/>
      <c r="BU43" s="610"/>
      <c r="BV43" s="610"/>
      <c r="BW43" s="610"/>
      <c r="BX43" s="610"/>
      <c r="BY43" s="610"/>
      <c r="BZ43" s="610"/>
      <c r="CA43" s="610"/>
      <c r="CB43" s="610"/>
      <c r="CC43" s="610"/>
      <c r="CD43" s="610"/>
      <c r="CE43" s="610"/>
      <c r="CF43" s="610"/>
      <c r="CG43" s="610"/>
      <c r="CH43" s="610"/>
      <c r="CI43" s="610"/>
      <c r="CJ43" s="610"/>
      <c r="CK43" s="610"/>
      <c r="CL43" s="610"/>
      <c r="CM43" s="610"/>
      <c r="CN43" s="610"/>
      <c r="CO43" s="610"/>
      <c r="CP43" s="610"/>
      <c r="CQ43" s="610"/>
      <c r="CR43" s="610"/>
      <c r="CS43" s="610"/>
      <c r="CT43" s="610"/>
      <c r="CU43" s="610"/>
      <c r="CV43" s="610"/>
      <c r="CW43" s="610"/>
      <c r="CX43" s="610"/>
      <c r="CY43" s="610"/>
      <c r="CZ43" s="610"/>
      <c r="DA43" s="610"/>
      <c r="DB43" s="610"/>
      <c r="DC43" s="610"/>
      <c r="DD43" s="610"/>
      <c r="DE43" s="610"/>
      <c r="DF43" s="610"/>
      <c r="DG43" s="610"/>
      <c r="DH43" s="610"/>
      <c r="DI43" s="610"/>
      <c r="DJ43" s="610"/>
      <c r="DK43" s="610"/>
      <c r="DL43" s="610"/>
    </row>
    <row r="44" spans="1:116" hidden="1" x14ac:dyDescent="0.15">
      <c r="A44" s="430"/>
      <c r="B44" s="610"/>
      <c r="C44" s="610"/>
      <c r="D44" s="610"/>
      <c r="E44" s="788"/>
      <c r="F44" s="788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430"/>
      <c r="R44" s="430"/>
      <c r="S44" s="430"/>
      <c r="T44" s="430"/>
      <c r="U44" s="430"/>
      <c r="V44" s="610"/>
      <c r="W44" s="610"/>
      <c r="X44" s="610"/>
      <c r="Y44" s="610"/>
      <c r="Z44" s="610"/>
      <c r="AA44" s="610"/>
      <c r="AB44" s="610"/>
      <c r="AC44" s="610"/>
      <c r="AD44" s="610"/>
      <c r="AE44" s="610"/>
      <c r="AF44" s="610"/>
      <c r="AG44" s="610"/>
      <c r="AH44" s="610"/>
      <c r="AI44" s="610"/>
      <c r="AJ44" s="610"/>
      <c r="AK44" s="610"/>
      <c r="AL44" s="610"/>
      <c r="AM44" s="610"/>
      <c r="AN44" s="610"/>
      <c r="AO44" s="610"/>
      <c r="AP44" s="610"/>
      <c r="AQ44" s="610"/>
      <c r="AR44" s="610"/>
      <c r="AS44" s="610"/>
      <c r="AT44" s="610"/>
      <c r="AU44" s="610"/>
      <c r="AV44" s="610"/>
      <c r="AW44" s="610"/>
      <c r="AX44" s="610"/>
      <c r="AY44" s="610"/>
      <c r="AZ44" s="610"/>
      <c r="BA44" s="610"/>
      <c r="BB44" s="610"/>
      <c r="BC44" s="610"/>
      <c r="BD44" s="610"/>
      <c r="BE44" s="610"/>
      <c r="BF44" s="610"/>
      <c r="BG44" s="610"/>
      <c r="BH44" s="610"/>
      <c r="BI44" s="610"/>
      <c r="BJ44" s="610"/>
      <c r="BK44" s="610"/>
      <c r="BL44" s="610"/>
      <c r="BM44" s="610"/>
      <c r="BN44" s="610"/>
      <c r="BO44" s="610"/>
      <c r="BP44" s="610"/>
      <c r="BQ44" s="610"/>
      <c r="BR44" s="610"/>
      <c r="BS44" s="610"/>
      <c r="BT44" s="610"/>
      <c r="BU44" s="610"/>
      <c r="BV44" s="610"/>
      <c r="BW44" s="610"/>
      <c r="BX44" s="610"/>
      <c r="BY44" s="610"/>
      <c r="BZ44" s="610"/>
      <c r="CA44" s="610"/>
      <c r="CB44" s="610"/>
      <c r="CC44" s="610"/>
      <c r="CD44" s="610"/>
      <c r="CE44" s="610"/>
      <c r="CF44" s="610"/>
      <c r="CG44" s="610"/>
      <c r="CH44" s="610"/>
      <c r="CI44" s="610"/>
      <c r="CJ44" s="610"/>
      <c r="CK44" s="610"/>
      <c r="CL44" s="610"/>
      <c r="CM44" s="610"/>
      <c r="CN44" s="610"/>
      <c r="CO44" s="610"/>
      <c r="CP44" s="610"/>
      <c r="CQ44" s="610"/>
      <c r="CR44" s="610"/>
      <c r="CS44" s="610"/>
      <c r="CT44" s="610"/>
      <c r="CU44" s="610"/>
      <c r="CV44" s="610"/>
      <c r="CW44" s="610"/>
      <c r="CX44" s="610"/>
      <c r="CY44" s="610"/>
      <c r="CZ44" s="610"/>
      <c r="DA44" s="610"/>
      <c r="DB44" s="610"/>
      <c r="DC44" s="610"/>
      <c r="DD44" s="610"/>
      <c r="DE44" s="610"/>
      <c r="DF44" s="610"/>
      <c r="DG44" s="610"/>
      <c r="DH44" s="610"/>
      <c r="DI44" s="610"/>
      <c r="DJ44" s="610"/>
      <c r="DK44" s="610"/>
      <c r="DL44" s="610"/>
    </row>
    <row r="45" spans="1:116" hidden="1" x14ac:dyDescent="0.15">
      <c r="A45" s="430"/>
      <c r="B45" s="610"/>
      <c r="C45" s="610"/>
      <c r="D45" s="610"/>
      <c r="E45" s="788"/>
      <c r="F45" s="788"/>
      <c r="G45" s="610"/>
      <c r="H45" s="610"/>
      <c r="I45" s="610"/>
      <c r="J45" s="610"/>
      <c r="K45" s="610"/>
      <c r="L45" s="610"/>
      <c r="M45" s="610"/>
      <c r="N45" s="610"/>
      <c r="O45" s="610"/>
      <c r="P45" s="610"/>
      <c r="Q45" s="430"/>
      <c r="R45" s="430"/>
      <c r="S45" s="430"/>
      <c r="T45" s="430"/>
      <c r="U45" s="430"/>
      <c r="V45" s="610"/>
      <c r="W45" s="610"/>
      <c r="X45" s="610"/>
      <c r="Y45" s="610"/>
      <c r="Z45" s="610"/>
      <c r="AA45" s="610"/>
      <c r="AB45" s="610"/>
      <c r="AC45" s="610"/>
      <c r="AD45" s="610"/>
      <c r="AE45" s="610"/>
      <c r="AF45" s="610"/>
      <c r="AG45" s="610"/>
      <c r="AH45" s="610"/>
      <c r="AI45" s="610"/>
      <c r="AJ45" s="610"/>
      <c r="AK45" s="610"/>
      <c r="AL45" s="610"/>
      <c r="AM45" s="610"/>
      <c r="AN45" s="610"/>
      <c r="AO45" s="610"/>
      <c r="AP45" s="610"/>
      <c r="AQ45" s="610"/>
      <c r="AR45" s="610"/>
      <c r="AS45" s="610"/>
      <c r="AT45" s="610"/>
      <c r="AU45" s="610"/>
      <c r="AV45" s="610"/>
      <c r="AW45" s="610"/>
      <c r="AX45" s="610"/>
      <c r="AY45" s="610"/>
      <c r="AZ45" s="610"/>
      <c r="BA45" s="610"/>
      <c r="BB45" s="610"/>
      <c r="BC45" s="610"/>
      <c r="BD45" s="610"/>
      <c r="BE45" s="610"/>
      <c r="BF45" s="610"/>
      <c r="BG45" s="610"/>
      <c r="BH45" s="610"/>
      <c r="BI45" s="610"/>
      <c r="BJ45" s="610"/>
      <c r="BK45" s="610"/>
      <c r="BL45" s="610"/>
      <c r="BM45" s="610"/>
      <c r="BN45" s="610"/>
      <c r="BO45" s="610"/>
      <c r="BP45" s="610"/>
      <c r="BQ45" s="610"/>
      <c r="BR45" s="610"/>
      <c r="BS45" s="610"/>
      <c r="BT45" s="610"/>
      <c r="BU45" s="610"/>
      <c r="BV45" s="610"/>
      <c r="BW45" s="610"/>
      <c r="BX45" s="610"/>
      <c r="BY45" s="610"/>
      <c r="BZ45" s="610"/>
      <c r="CA45" s="610"/>
      <c r="CB45" s="610"/>
      <c r="CC45" s="610"/>
      <c r="CD45" s="610"/>
      <c r="CE45" s="610"/>
      <c r="CF45" s="610"/>
      <c r="CG45" s="610"/>
      <c r="CH45" s="610"/>
      <c r="CI45" s="610"/>
      <c r="CJ45" s="610"/>
      <c r="CK45" s="610"/>
      <c r="CL45" s="610"/>
      <c r="CM45" s="610"/>
      <c r="CN45" s="610"/>
      <c r="CO45" s="610"/>
      <c r="CP45" s="610"/>
      <c r="CQ45" s="610"/>
      <c r="CR45" s="610"/>
      <c r="CS45" s="610"/>
      <c r="CT45" s="610"/>
      <c r="CU45" s="610"/>
      <c r="CV45" s="610"/>
      <c r="CW45" s="610"/>
      <c r="CX45" s="610"/>
      <c r="CY45" s="610"/>
      <c r="CZ45" s="610"/>
      <c r="DA45" s="610"/>
      <c r="DB45" s="610"/>
      <c r="DC45" s="610"/>
      <c r="DD45" s="610"/>
      <c r="DE45" s="610"/>
      <c r="DF45" s="610"/>
      <c r="DG45" s="610"/>
      <c r="DH45" s="610"/>
      <c r="DI45" s="610"/>
      <c r="DJ45" s="610"/>
      <c r="DK45" s="610"/>
      <c r="DL45" s="610"/>
    </row>
    <row r="46" spans="1:116" hidden="1" x14ac:dyDescent="0.15">
      <c r="A46" s="430"/>
      <c r="B46" s="610"/>
      <c r="C46" s="610"/>
      <c r="D46" s="610"/>
      <c r="E46" s="788"/>
      <c r="F46" s="788"/>
      <c r="G46" s="610"/>
      <c r="H46" s="610"/>
      <c r="I46" s="610"/>
      <c r="J46" s="610"/>
      <c r="K46" s="610"/>
      <c r="L46" s="610"/>
      <c r="M46" s="610"/>
      <c r="N46" s="610"/>
      <c r="O46" s="610"/>
      <c r="P46" s="610"/>
      <c r="Q46" s="430"/>
      <c r="R46" s="430"/>
      <c r="S46" s="430"/>
      <c r="T46" s="430"/>
      <c r="U46" s="430"/>
      <c r="V46" s="610"/>
      <c r="W46" s="610"/>
      <c r="X46" s="610"/>
      <c r="Y46" s="610"/>
      <c r="Z46" s="610"/>
      <c r="AA46" s="610"/>
      <c r="AB46" s="610"/>
      <c r="AC46" s="610"/>
      <c r="AD46" s="610"/>
      <c r="AE46" s="610"/>
      <c r="AF46" s="610"/>
      <c r="AG46" s="610"/>
      <c r="AH46" s="610"/>
      <c r="AI46" s="610"/>
      <c r="AJ46" s="610"/>
      <c r="AK46" s="610"/>
      <c r="AL46" s="610"/>
      <c r="AM46" s="610"/>
      <c r="AN46" s="610"/>
      <c r="AO46" s="610"/>
      <c r="AP46" s="610"/>
      <c r="AQ46" s="610"/>
      <c r="AR46" s="610"/>
      <c r="AS46" s="610"/>
      <c r="AT46" s="610"/>
      <c r="AU46" s="610"/>
      <c r="AV46" s="610"/>
      <c r="AW46" s="610"/>
      <c r="AX46" s="610"/>
      <c r="AY46" s="610"/>
      <c r="AZ46" s="610"/>
      <c r="BA46" s="610"/>
      <c r="BB46" s="610"/>
      <c r="BC46" s="610"/>
      <c r="BD46" s="610"/>
      <c r="BE46" s="610"/>
      <c r="BF46" s="610"/>
      <c r="BG46" s="610"/>
      <c r="BH46" s="610"/>
      <c r="BI46" s="610"/>
      <c r="BJ46" s="610"/>
      <c r="BK46" s="610"/>
      <c r="BL46" s="610"/>
      <c r="BM46" s="610"/>
      <c r="BN46" s="610"/>
      <c r="BO46" s="610"/>
      <c r="BP46" s="610"/>
      <c r="BQ46" s="610"/>
      <c r="BR46" s="610"/>
      <c r="BS46" s="610"/>
      <c r="BT46" s="610"/>
      <c r="BU46" s="610"/>
      <c r="BV46" s="610"/>
      <c r="BW46" s="610"/>
      <c r="BX46" s="610"/>
      <c r="BY46" s="610"/>
      <c r="BZ46" s="610"/>
      <c r="CA46" s="610"/>
      <c r="CB46" s="610"/>
      <c r="CC46" s="610"/>
      <c r="CD46" s="610"/>
      <c r="CE46" s="610"/>
      <c r="CF46" s="610"/>
      <c r="CG46" s="610"/>
      <c r="CH46" s="610"/>
      <c r="CI46" s="610"/>
      <c r="CJ46" s="610"/>
      <c r="CK46" s="610"/>
      <c r="CL46" s="610"/>
      <c r="CM46" s="610"/>
      <c r="CN46" s="610"/>
      <c r="CO46" s="610"/>
      <c r="CP46" s="610"/>
      <c r="CQ46" s="610"/>
      <c r="CR46" s="610"/>
      <c r="CS46" s="610"/>
      <c r="CT46" s="610"/>
      <c r="CU46" s="610"/>
      <c r="CV46" s="610"/>
      <c r="CW46" s="610"/>
      <c r="CX46" s="610"/>
      <c r="CY46" s="610"/>
      <c r="CZ46" s="610"/>
      <c r="DA46" s="610"/>
      <c r="DB46" s="610"/>
      <c r="DC46" s="610"/>
      <c r="DD46" s="610"/>
      <c r="DE46" s="610"/>
      <c r="DF46" s="610"/>
      <c r="DG46" s="610"/>
      <c r="DH46" s="610"/>
      <c r="DI46" s="610"/>
      <c r="DJ46" s="610"/>
      <c r="DK46" s="610"/>
      <c r="DL46" s="610"/>
    </row>
    <row r="47" spans="1:116" hidden="1" x14ac:dyDescent="0.15">
      <c r="A47" s="430"/>
      <c r="B47" s="610"/>
      <c r="C47" s="610"/>
      <c r="D47" s="610"/>
      <c r="E47" s="788"/>
      <c r="F47" s="788"/>
      <c r="G47" s="610"/>
      <c r="H47" s="610"/>
      <c r="I47" s="610"/>
      <c r="J47" s="610"/>
      <c r="K47" s="610"/>
      <c r="L47" s="610"/>
      <c r="M47" s="610"/>
      <c r="N47" s="610"/>
      <c r="O47" s="610"/>
      <c r="P47" s="610"/>
      <c r="Q47" s="430"/>
      <c r="R47" s="430"/>
      <c r="S47" s="430"/>
      <c r="T47" s="430"/>
      <c r="U47" s="430"/>
      <c r="V47" s="610"/>
      <c r="W47" s="610"/>
      <c r="X47" s="610"/>
      <c r="Y47" s="610"/>
      <c r="Z47" s="610"/>
      <c r="AA47" s="610"/>
      <c r="AB47" s="610"/>
      <c r="AC47" s="610"/>
      <c r="AD47" s="610"/>
      <c r="AE47" s="610"/>
      <c r="AF47" s="610"/>
      <c r="AG47" s="610"/>
      <c r="AH47" s="610"/>
      <c r="AI47" s="610"/>
      <c r="AJ47" s="610"/>
      <c r="AK47" s="610"/>
      <c r="AL47" s="610"/>
      <c r="AM47" s="610"/>
      <c r="AN47" s="610"/>
      <c r="AO47" s="610"/>
      <c r="AP47" s="610"/>
      <c r="AQ47" s="610"/>
      <c r="AR47" s="610"/>
      <c r="AS47" s="610"/>
      <c r="AT47" s="610"/>
      <c r="AU47" s="610"/>
      <c r="AV47" s="610"/>
      <c r="AW47" s="610"/>
      <c r="AX47" s="610"/>
      <c r="AY47" s="610"/>
      <c r="AZ47" s="610"/>
      <c r="BA47" s="610"/>
      <c r="BB47" s="610"/>
      <c r="BC47" s="610"/>
      <c r="BD47" s="610"/>
      <c r="BE47" s="610"/>
      <c r="BF47" s="610"/>
      <c r="BG47" s="610"/>
      <c r="BH47" s="610"/>
      <c r="BI47" s="610"/>
      <c r="BJ47" s="610"/>
      <c r="BK47" s="610"/>
      <c r="BL47" s="610"/>
      <c r="BM47" s="610"/>
      <c r="BN47" s="610"/>
      <c r="BO47" s="610"/>
      <c r="BP47" s="610"/>
      <c r="BQ47" s="610"/>
      <c r="BR47" s="610"/>
      <c r="BS47" s="610"/>
      <c r="BT47" s="610"/>
      <c r="BU47" s="610"/>
      <c r="BV47" s="610"/>
      <c r="BW47" s="610"/>
      <c r="BX47" s="610"/>
      <c r="BY47" s="610"/>
      <c r="BZ47" s="610"/>
      <c r="CA47" s="610"/>
      <c r="CB47" s="610"/>
      <c r="CC47" s="610"/>
      <c r="CD47" s="610"/>
      <c r="CE47" s="610"/>
      <c r="CF47" s="610"/>
      <c r="CG47" s="610"/>
      <c r="CH47" s="610"/>
      <c r="CI47" s="610"/>
      <c r="CJ47" s="610"/>
      <c r="CK47" s="610"/>
      <c r="CL47" s="610"/>
      <c r="CM47" s="610"/>
      <c r="CN47" s="610"/>
      <c r="CO47" s="610"/>
      <c r="CP47" s="610"/>
      <c r="CQ47" s="610"/>
      <c r="CR47" s="610"/>
      <c r="CS47" s="610"/>
      <c r="CT47" s="610"/>
      <c r="CU47" s="610"/>
      <c r="CV47" s="610"/>
      <c r="CW47" s="610"/>
      <c r="CX47" s="610"/>
      <c r="CY47" s="610"/>
      <c r="CZ47" s="610"/>
      <c r="DA47" s="610"/>
      <c r="DB47" s="610"/>
      <c r="DC47" s="610"/>
      <c r="DD47" s="610"/>
      <c r="DE47" s="610"/>
      <c r="DF47" s="610"/>
      <c r="DG47" s="610"/>
      <c r="DH47" s="610"/>
      <c r="DI47" s="610"/>
      <c r="DJ47" s="610"/>
      <c r="DK47" s="610"/>
      <c r="DL47" s="610"/>
    </row>
    <row r="48" spans="1:116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</sheetData>
  <sheetProtection sheet="1" objects="1" scenarios="1"/>
  <mergeCells count="29">
    <mergeCell ref="B37:D37"/>
    <mergeCell ref="B24:B26"/>
    <mergeCell ref="C24:D24"/>
    <mergeCell ref="C25:D25"/>
    <mergeCell ref="C26:D26"/>
    <mergeCell ref="B27:D27"/>
    <mergeCell ref="B28:D28"/>
    <mergeCell ref="B18:B20"/>
    <mergeCell ref="C18:D18"/>
    <mergeCell ref="C19:D19"/>
    <mergeCell ref="C20:D20"/>
    <mergeCell ref="B21:B23"/>
    <mergeCell ref="C21:D21"/>
    <mergeCell ref="C22:D22"/>
    <mergeCell ref="C23:D23"/>
    <mergeCell ref="M12:M14"/>
    <mergeCell ref="N12:N14"/>
    <mergeCell ref="O12:O14"/>
    <mergeCell ref="P12:P14"/>
    <mergeCell ref="B15:B17"/>
    <mergeCell ref="C15:D15"/>
    <mergeCell ref="C16:D16"/>
    <mergeCell ref="C17:D17"/>
    <mergeCell ref="E10:F14"/>
    <mergeCell ref="H12:H14"/>
    <mergeCell ref="I12:I14"/>
    <mergeCell ref="J12:J14"/>
    <mergeCell ref="K12:K14"/>
    <mergeCell ref="L12:L14"/>
  </mergeCells>
  <phoneticPr fontId="1"/>
  <dataValidations count="1">
    <dataValidation type="decimal" imeMode="off" allowBlank="1" showErrorMessage="1" errorTitle="000072E" error="数値のみ入力可能です。_x000d__x000a_-9,999,999,999 ～ 99,999,999,999" sqref="H15:P16 H18:P19 H21:P21 H24:P25 H27:P27 G37:J37 L37:M37" xr:uid="{4EED55BA-826C-44FE-8AA1-D4856F6C3D8F}">
      <formula1>-9999999999</formula1>
      <formula2>99999999999</formula2>
    </dataValidation>
  </dataValidations>
  <pageMargins left="0.59055118110236227" right="0" top="0" bottom="0" header="0" footer="0"/>
  <pageSetup paperSize="9" scale="69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C62FB-609F-42E9-B159-7460C2F5E747}">
  <sheetPr codeName="Sheet11">
    <pageSetUpPr autoPageBreaks="0" fitToPage="1"/>
  </sheetPr>
  <dimension ref="A1:WXQ62"/>
  <sheetViews>
    <sheetView showGridLines="0" zoomScale="90" zoomScaleNormal="90" workbookViewId="0">
      <pane ySplit="10" topLeftCell="A11" activePane="bottomLeft" state="frozen"/>
      <selection pane="bottomLeft" activeCell="A11" sqref="A11"/>
    </sheetView>
  </sheetViews>
  <sheetFormatPr defaultColWidth="0" defaultRowHeight="14.25" customHeight="1" zeroHeight="1" x14ac:dyDescent="0.15"/>
  <cols>
    <col min="1" max="3" width="1.625" style="25" customWidth="1"/>
    <col min="4" max="10" width="2" style="25" customWidth="1"/>
    <col min="11" max="17" width="2.25" style="25" customWidth="1"/>
    <col min="18" max="19" width="2.125" style="849" customWidth="1"/>
    <col min="20" max="20" width="20.625" style="849" customWidth="1"/>
    <col min="21" max="21" width="5.625" style="849" customWidth="1"/>
    <col min="22" max="23" width="1.625" style="849" customWidth="1"/>
    <col min="24" max="33" width="2" style="849" customWidth="1"/>
    <col min="34" max="37" width="2" style="25" customWidth="1"/>
    <col min="38" max="38" width="1.875" style="25" customWidth="1"/>
    <col min="39" max="39" width="2.125" style="25" customWidth="1"/>
    <col min="40" max="40" width="20.625" style="25" customWidth="1"/>
    <col min="41" max="41" width="5.625" style="25" customWidth="1"/>
    <col min="42" max="43" width="1.625" style="25" customWidth="1"/>
    <col min="44" max="50" width="2.125" style="25" customWidth="1"/>
    <col min="51" max="57" width="2.25" style="25" customWidth="1"/>
    <col min="58" max="59" width="2.125" style="25" customWidth="1"/>
    <col min="60" max="60" width="20.625" style="25" customWidth="1"/>
    <col min="61" max="61" width="11.25" style="25" customWidth="1"/>
    <col min="62" max="62" width="2.5" style="801" customWidth="1"/>
    <col min="63" max="66" width="17.875" style="801" hidden="1"/>
    <col min="67" max="256" width="7.75" style="801" hidden="1"/>
    <col min="257" max="264" width="1.625" style="801" hidden="1"/>
    <col min="265" max="265" width="1.75" style="801" hidden="1"/>
    <col min="266" max="267" width="1.625" style="801" hidden="1"/>
    <col min="268" max="268" width="1.875" style="801" hidden="1"/>
    <col min="269" max="273" width="1.625" style="801" hidden="1"/>
    <col min="274" max="275" width="2.125" style="801" hidden="1"/>
    <col min="276" max="276" width="20.625" style="801" hidden="1"/>
    <col min="277" max="277" width="5.625" style="801" hidden="1"/>
    <col min="278" max="284" width="1.625" style="801" hidden="1"/>
    <col min="285" max="285" width="2" style="801" hidden="1"/>
    <col min="286" max="287" width="1.625" style="801" hidden="1"/>
    <col min="288" max="288" width="1.875" style="801" hidden="1"/>
    <col min="289" max="290" width="1.625" style="801" hidden="1"/>
    <col min="291" max="291" width="1.75" style="801" hidden="1"/>
    <col min="292" max="293" width="1.625" style="801" hidden="1"/>
    <col min="294" max="294" width="1.875" style="801" hidden="1"/>
    <col min="295" max="295" width="2.125" style="801" hidden="1"/>
    <col min="296" max="296" width="20.625" style="801" hidden="1"/>
    <col min="297" max="297" width="5.625" style="801" hidden="1"/>
    <col min="298" max="299" width="1.625" style="801" hidden="1"/>
    <col min="300" max="300" width="2.125" style="801" hidden="1"/>
    <col min="301" max="301" width="1.875" style="801" hidden="1"/>
    <col min="302" max="312" width="1.625" style="801" hidden="1"/>
    <col min="313" max="313" width="2.875" style="801" hidden="1"/>
    <col min="314" max="315" width="2.125" style="801" hidden="1"/>
    <col min="316" max="316" width="20.625" style="801" hidden="1"/>
    <col min="317" max="317" width="8.625" style="801" hidden="1"/>
    <col min="318" max="512" width="7.75" style="801" hidden="1"/>
    <col min="513" max="520" width="1.625" style="801" hidden="1"/>
    <col min="521" max="521" width="1.75" style="801" hidden="1"/>
    <col min="522" max="523" width="1.625" style="801" hidden="1"/>
    <col min="524" max="524" width="1.875" style="801" hidden="1"/>
    <col min="525" max="529" width="1.625" style="801" hidden="1"/>
    <col min="530" max="531" width="2.125" style="801" hidden="1"/>
    <col min="532" max="532" width="20.625" style="801" hidden="1"/>
    <col min="533" max="533" width="5.625" style="801" hidden="1"/>
    <col min="534" max="540" width="1.625" style="801" hidden="1"/>
    <col min="541" max="541" width="2" style="801" hidden="1"/>
    <col min="542" max="543" width="1.625" style="801" hidden="1"/>
    <col min="544" max="544" width="1.875" style="801" hidden="1"/>
    <col min="545" max="546" width="1.625" style="801" hidden="1"/>
    <col min="547" max="547" width="1.75" style="801" hidden="1"/>
    <col min="548" max="549" width="1.625" style="801" hidden="1"/>
    <col min="550" max="550" width="1.875" style="801" hidden="1"/>
    <col min="551" max="551" width="2.125" style="801" hidden="1"/>
    <col min="552" max="552" width="20.625" style="801" hidden="1"/>
    <col min="553" max="553" width="5.625" style="801" hidden="1"/>
    <col min="554" max="555" width="1.625" style="801" hidden="1"/>
    <col min="556" max="556" width="2.125" style="801" hidden="1"/>
    <col min="557" max="557" width="1.875" style="801" hidden="1"/>
    <col min="558" max="568" width="1.625" style="801" hidden="1"/>
    <col min="569" max="569" width="2.875" style="801" hidden="1"/>
    <col min="570" max="571" width="2.125" style="801" hidden="1"/>
    <col min="572" max="572" width="20.625" style="801" hidden="1"/>
    <col min="573" max="573" width="8.625" style="801" hidden="1"/>
    <col min="574" max="768" width="7.75" style="801" hidden="1"/>
    <col min="769" max="776" width="1.625" style="801" hidden="1"/>
    <col min="777" max="777" width="1.75" style="801" hidden="1"/>
    <col min="778" max="779" width="1.625" style="801" hidden="1"/>
    <col min="780" max="780" width="1.875" style="801" hidden="1"/>
    <col min="781" max="785" width="1.625" style="801" hidden="1"/>
    <col min="786" max="787" width="2.125" style="801" hidden="1"/>
    <col min="788" max="788" width="20.625" style="801" hidden="1"/>
    <col min="789" max="789" width="5.625" style="801" hidden="1"/>
    <col min="790" max="796" width="1.625" style="801" hidden="1"/>
    <col min="797" max="797" width="2" style="801" hidden="1"/>
    <col min="798" max="799" width="1.625" style="801" hidden="1"/>
    <col min="800" max="800" width="1.875" style="801" hidden="1"/>
    <col min="801" max="802" width="1.625" style="801" hidden="1"/>
    <col min="803" max="803" width="1.75" style="801" hidden="1"/>
    <col min="804" max="805" width="1.625" style="801" hidden="1"/>
    <col min="806" max="806" width="1.875" style="801" hidden="1"/>
    <col min="807" max="807" width="2.125" style="801" hidden="1"/>
    <col min="808" max="808" width="20.625" style="801" hidden="1"/>
    <col min="809" max="809" width="5.625" style="801" hidden="1"/>
    <col min="810" max="811" width="1.625" style="801" hidden="1"/>
    <col min="812" max="812" width="2.125" style="801" hidden="1"/>
    <col min="813" max="813" width="1.875" style="801" hidden="1"/>
    <col min="814" max="824" width="1.625" style="801" hidden="1"/>
    <col min="825" max="825" width="2.875" style="801" hidden="1"/>
    <col min="826" max="827" width="2.125" style="801" hidden="1"/>
    <col min="828" max="828" width="20.625" style="801" hidden="1"/>
    <col min="829" max="829" width="8.625" style="801" hidden="1"/>
    <col min="830" max="1024" width="7.75" style="801" hidden="1"/>
    <col min="1025" max="1032" width="1.625" style="801" hidden="1"/>
    <col min="1033" max="1033" width="1.75" style="801" hidden="1"/>
    <col min="1034" max="1035" width="1.625" style="801" hidden="1"/>
    <col min="1036" max="1036" width="1.875" style="801" hidden="1"/>
    <col min="1037" max="1041" width="1.625" style="801" hidden="1"/>
    <col min="1042" max="1043" width="2.125" style="801" hidden="1"/>
    <col min="1044" max="1044" width="20.625" style="801" hidden="1"/>
    <col min="1045" max="1045" width="5.625" style="801" hidden="1"/>
    <col min="1046" max="1052" width="1.625" style="801" hidden="1"/>
    <col min="1053" max="1053" width="2" style="801" hidden="1"/>
    <col min="1054" max="1055" width="1.625" style="801" hidden="1"/>
    <col min="1056" max="1056" width="1.875" style="801" hidden="1"/>
    <col min="1057" max="1058" width="1.625" style="801" hidden="1"/>
    <col min="1059" max="1059" width="1.75" style="801" hidden="1"/>
    <col min="1060" max="1061" width="1.625" style="801" hidden="1"/>
    <col min="1062" max="1062" width="1.875" style="801" hidden="1"/>
    <col min="1063" max="1063" width="2.125" style="801" hidden="1"/>
    <col min="1064" max="1064" width="20.625" style="801" hidden="1"/>
    <col min="1065" max="1065" width="5.625" style="801" hidden="1"/>
    <col min="1066" max="1067" width="1.625" style="801" hidden="1"/>
    <col min="1068" max="1068" width="2.125" style="801" hidden="1"/>
    <col min="1069" max="1069" width="1.875" style="801" hidden="1"/>
    <col min="1070" max="1080" width="1.625" style="801" hidden="1"/>
    <col min="1081" max="1081" width="2.875" style="801" hidden="1"/>
    <col min="1082" max="1083" width="2.125" style="801" hidden="1"/>
    <col min="1084" max="1084" width="20.625" style="801" hidden="1"/>
    <col min="1085" max="1085" width="8.625" style="801" hidden="1"/>
    <col min="1086" max="1280" width="7.75" style="801" hidden="1"/>
    <col min="1281" max="1288" width="1.625" style="801" hidden="1"/>
    <col min="1289" max="1289" width="1.75" style="801" hidden="1"/>
    <col min="1290" max="1291" width="1.625" style="801" hidden="1"/>
    <col min="1292" max="1292" width="1.875" style="801" hidden="1"/>
    <col min="1293" max="1297" width="1.625" style="801" hidden="1"/>
    <col min="1298" max="1299" width="2.125" style="801" hidden="1"/>
    <col min="1300" max="1300" width="20.625" style="801" hidden="1"/>
    <col min="1301" max="1301" width="5.625" style="801" hidden="1"/>
    <col min="1302" max="1308" width="1.625" style="801" hidden="1"/>
    <col min="1309" max="1309" width="2" style="801" hidden="1"/>
    <col min="1310" max="1311" width="1.625" style="801" hidden="1"/>
    <col min="1312" max="1312" width="1.875" style="801" hidden="1"/>
    <col min="1313" max="1314" width="1.625" style="801" hidden="1"/>
    <col min="1315" max="1315" width="1.75" style="801" hidden="1"/>
    <col min="1316" max="1317" width="1.625" style="801" hidden="1"/>
    <col min="1318" max="1318" width="1.875" style="801" hidden="1"/>
    <col min="1319" max="1319" width="2.125" style="801" hidden="1"/>
    <col min="1320" max="1320" width="20.625" style="801" hidden="1"/>
    <col min="1321" max="1321" width="5.625" style="801" hidden="1"/>
    <col min="1322" max="1323" width="1.625" style="801" hidden="1"/>
    <col min="1324" max="1324" width="2.125" style="801" hidden="1"/>
    <col min="1325" max="1325" width="1.875" style="801" hidden="1"/>
    <col min="1326" max="1336" width="1.625" style="801" hidden="1"/>
    <col min="1337" max="1337" width="2.875" style="801" hidden="1"/>
    <col min="1338" max="1339" width="2.125" style="801" hidden="1"/>
    <col min="1340" max="1340" width="20.625" style="801" hidden="1"/>
    <col min="1341" max="1341" width="8.625" style="801" hidden="1"/>
    <col min="1342" max="1536" width="7.75" style="801" hidden="1"/>
    <col min="1537" max="1544" width="1.625" style="801" hidden="1"/>
    <col min="1545" max="1545" width="1.75" style="801" hidden="1"/>
    <col min="1546" max="1547" width="1.625" style="801" hidden="1"/>
    <col min="1548" max="1548" width="1.875" style="801" hidden="1"/>
    <col min="1549" max="1553" width="1.625" style="801" hidden="1"/>
    <col min="1554" max="1555" width="2.125" style="801" hidden="1"/>
    <col min="1556" max="1556" width="20.625" style="801" hidden="1"/>
    <col min="1557" max="1557" width="5.625" style="801" hidden="1"/>
    <col min="1558" max="1564" width="1.625" style="801" hidden="1"/>
    <col min="1565" max="1565" width="2" style="801" hidden="1"/>
    <col min="1566" max="1567" width="1.625" style="801" hidden="1"/>
    <col min="1568" max="1568" width="1.875" style="801" hidden="1"/>
    <col min="1569" max="1570" width="1.625" style="801" hidden="1"/>
    <col min="1571" max="1571" width="1.75" style="801" hidden="1"/>
    <col min="1572" max="1573" width="1.625" style="801" hidden="1"/>
    <col min="1574" max="1574" width="1.875" style="801" hidden="1"/>
    <col min="1575" max="1575" width="2.125" style="801" hidden="1"/>
    <col min="1576" max="1576" width="20.625" style="801" hidden="1"/>
    <col min="1577" max="1577" width="5.625" style="801" hidden="1"/>
    <col min="1578" max="1579" width="1.625" style="801" hidden="1"/>
    <col min="1580" max="1580" width="2.125" style="801" hidden="1"/>
    <col min="1581" max="1581" width="1.875" style="801" hidden="1"/>
    <col min="1582" max="1592" width="1.625" style="801" hidden="1"/>
    <col min="1593" max="1593" width="2.875" style="801" hidden="1"/>
    <col min="1594" max="1595" width="2.125" style="801" hidden="1"/>
    <col min="1596" max="1596" width="20.625" style="801" hidden="1"/>
    <col min="1597" max="1597" width="8.625" style="801" hidden="1"/>
    <col min="1598" max="1792" width="7.75" style="801" hidden="1"/>
    <col min="1793" max="1800" width="1.625" style="801" hidden="1"/>
    <col min="1801" max="1801" width="1.75" style="801" hidden="1"/>
    <col min="1802" max="1803" width="1.625" style="801" hidden="1"/>
    <col min="1804" max="1804" width="1.875" style="801" hidden="1"/>
    <col min="1805" max="1809" width="1.625" style="801" hidden="1"/>
    <col min="1810" max="1811" width="2.125" style="801" hidden="1"/>
    <col min="1812" max="1812" width="20.625" style="801" hidden="1"/>
    <col min="1813" max="1813" width="5.625" style="801" hidden="1"/>
    <col min="1814" max="1820" width="1.625" style="801" hidden="1"/>
    <col min="1821" max="1821" width="2" style="801" hidden="1"/>
    <col min="1822" max="1823" width="1.625" style="801" hidden="1"/>
    <col min="1824" max="1824" width="1.875" style="801" hidden="1"/>
    <col min="1825" max="1826" width="1.625" style="801" hidden="1"/>
    <col min="1827" max="1827" width="1.75" style="801" hidden="1"/>
    <col min="1828" max="1829" width="1.625" style="801" hidden="1"/>
    <col min="1830" max="1830" width="1.875" style="801" hidden="1"/>
    <col min="1831" max="1831" width="2.125" style="801" hidden="1"/>
    <col min="1832" max="1832" width="20.625" style="801" hidden="1"/>
    <col min="1833" max="1833" width="5.625" style="801" hidden="1"/>
    <col min="1834" max="1835" width="1.625" style="801" hidden="1"/>
    <col min="1836" max="1836" width="2.125" style="801" hidden="1"/>
    <col min="1837" max="1837" width="1.875" style="801" hidden="1"/>
    <col min="1838" max="1848" width="1.625" style="801" hidden="1"/>
    <col min="1849" max="1849" width="2.875" style="801" hidden="1"/>
    <col min="1850" max="1851" width="2.125" style="801" hidden="1"/>
    <col min="1852" max="1852" width="20.625" style="801" hidden="1"/>
    <col min="1853" max="1853" width="8.625" style="801" hidden="1"/>
    <col min="1854" max="2048" width="7.75" style="801" hidden="1"/>
    <col min="2049" max="2056" width="1.625" style="801" hidden="1"/>
    <col min="2057" max="2057" width="1.75" style="801" hidden="1"/>
    <col min="2058" max="2059" width="1.625" style="801" hidden="1"/>
    <col min="2060" max="2060" width="1.875" style="801" hidden="1"/>
    <col min="2061" max="2065" width="1.625" style="801" hidden="1"/>
    <col min="2066" max="2067" width="2.125" style="801" hidden="1"/>
    <col min="2068" max="2068" width="20.625" style="801" hidden="1"/>
    <col min="2069" max="2069" width="5.625" style="801" hidden="1"/>
    <col min="2070" max="2076" width="1.625" style="801" hidden="1"/>
    <col min="2077" max="2077" width="2" style="801" hidden="1"/>
    <col min="2078" max="2079" width="1.625" style="801" hidden="1"/>
    <col min="2080" max="2080" width="1.875" style="801" hidden="1"/>
    <col min="2081" max="2082" width="1.625" style="801" hidden="1"/>
    <col min="2083" max="2083" width="1.75" style="801" hidden="1"/>
    <col min="2084" max="2085" width="1.625" style="801" hidden="1"/>
    <col min="2086" max="2086" width="1.875" style="801" hidden="1"/>
    <col min="2087" max="2087" width="2.125" style="801" hidden="1"/>
    <col min="2088" max="2088" width="20.625" style="801" hidden="1"/>
    <col min="2089" max="2089" width="5.625" style="801" hidden="1"/>
    <col min="2090" max="2091" width="1.625" style="801" hidden="1"/>
    <col min="2092" max="2092" width="2.125" style="801" hidden="1"/>
    <col min="2093" max="2093" width="1.875" style="801" hidden="1"/>
    <col min="2094" max="2104" width="1.625" style="801" hidden="1"/>
    <col min="2105" max="2105" width="2.875" style="801" hidden="1"/>
    <col min="2106" max="2107" width="2.125" style="801" hidden="1"/>
    <col min="2108" max="2108" width="20.625" style="801" hidden="1"/>
    <col min="2109" max="2109" width="8.625" style="801" hidden="1"/>
    <col min="2110" max="2304" width="7.75" style="801" hidden="1"/>
    <col min="2305" max="2312" width="1.625" style="801" hidden="1"/>
    <col min="2313" max="2313" width="1.75" style="801" hidden="1"/>
    <col min="2314" max="2315" width="1.625" style="801" hidden="1"/>
    <col min="2316" max="2316" width="1.875" style="801" hidden="1"/>
    <col min="2317" max="2321" width="1.625" style="801" hidden="1"/>
    <col min="2322" max="2323" width="2.125" style="801" hidden="1"/>
    <col min="2324" max="2324" width="20.625" style="801" hidden="1"/>
    <col min="2325" max="2325" width="5.625" style="801" hidden="1"/>
    <col min="2326" max="2332" width="1.625" style="801" hidden="1"/>
    <col min="2333" max="2333" width="2" style="801" hidden="1"/>
    <col min="2334" max="2335" width="1.625" style="801" hidden="1"/>
    <col min="2336" max="2336" width="1.875" style="801" hidden="1"/>
    <col min="2337" max="2338" width="1.625" style="801" hidden="1"/>
    <col min="2339" max="2339" width="1.75" style="801" hidden="1"/>
    <col min="2340" max="2341" width="1.625" style="801" hidden="1"/>
    <col min="2342" max="2342" width="1.875" style="801" hidden="1"/>
    <col min="2343" max="2343" width="2.125" style="801" hidden="1"/>
    <col min="2344" max="2344" width="20.625" style="801" hidden="1"/>
    <col min="2345" max="2345" width="5.625" style="801" hidden="1"/>
    <col min="2346" max="2347" width="1.625" style="801" hidden="1"/>
    <col min="2348" max="2348" width="2.125" style="801" hidden="1"/>
    <col min="2349" max="2349" width="1.875" style="801" hidden="1"/>
    <col min="2350" max="2360" width="1.625" style="801" hidden="1"/>
    <col min="2361" max="2361" width="2.875" style="801" hidden="1"/>
    <col min="2362" max="2363" width="2.125" style="801" hidden="1"/>
    <col min="2364" max="2364" width="20.625" style="801" hidden="1"/>
    <col min="2365" max="2365" width="8.625" style="801" hidden="1"/>
    <col min="2366" max="2560" width="7.75" style="801" hidden="1"/>
    <col min="2561" max="2568" width="1.625" style="801" hidden="1"/>
    <col min="2569" max="2569" width="1.75" style="801" hidden="1"/>
    <col min="2570" max="2571" width="1.625" style="801" hidden="1"/>
    <col min="2572" max="2572" width="1.875" style="801" hidden="1"/>
    <col min="2573" max="2577" width="1.625" style="801" hidden="1"/>
    <col min="2578" max="2579" width="2.125" style="801" hidden="1"/>
    <col min="2580" max="2580" width="20.625" style="801" hidden="1"/>
    <col min="2581" max="2581" width="5.625" style="801" hidden="1"/>
    <col min="2582" max="2588" width="1.625" style="801" hidden="1"/>
    <col min="2589" max="2589" width="2" style="801" hidden="1"/>
    <col min="2590" max="2591" width="1.625" style="801" hidden="1"/>
    <col min="2592" max="2592" width="1.875" style="801" hidden="1"/>
    <col min="2593" max="2594" width="1.625" style="801" hidden="1"/>
    <col min="2595" max="2595" width="1.75" style="801" hidden="1"/>
    <col min="2596" max="2597" width="1.625" style="801" hidden="1"/>
    <col min="2598" max="2598" width="1.875" style="801" hidden="1"/>
    <col min="2599" max="2599" width="2.125" style="801" hidden="1"/>
    <col min="2600" max="2600" width="20.625" style="801" hidden="1"/>
    <col min="2601" max="2601" width="5.625" style="801" hidden="1"/>
    <col min="2602" max="2603" width="1.625" style="801" hidden="1"/>
    <col min="2604" max="2604" width="2.125" style="801" hidden="1"/>
    <col min="2605" max="2605" width="1.875" style="801" hidden="1"/>
    <col min="2606" max="2616" width="1.625" style="801" hidden="1"/>
    <col min="2617" max="2617" width="2.875" style="801" hidden="1"/>
    <col min="2618" max="2619" width="2.125" style="801" hidden="1"/>
    <col min="2620" max="2620" width="20.625" style="801" hidden="1"/>
    <col min="2621" max="2621" width="8.625" style="801" hidden="1"/>
    <col min="2622" max="2816" width="7.75" style="801" hidden="1"/>
    <col min="2817" max="2824" width="1.625" style="801" hidden="1"/>
    <col min="2825" max="2825" width="1.75" style="801" hidden="1"/>
    <col min="2826" max="2827" width="1.625" style="801" hidden="1"/>
    <col min="2828" max="2828" width="1.875" style="801" hidden="1"/>
    <col min="2829" max="2833" width="1.625" style="801" hidden="1"/>
    <col min="2834" max="2835" width="2.125" style="801" hidden="1"/>
    <col min="2836" max="2836" width="20.625" style="801" hidden="1"/>
    <col min="2837" max="2837" width="5.625" style="801" hidden="1"/>
    <col min="2838" max="2844" width="1.625" style="801" hidden="1"/>
    <col min="2845" max="2845" width="2" style="801" hidden="1"/>
    <col min="2846" max="2847" width="1.625" style="801" hidden="1"/>
    <col min="2848" max="2848" width="1.875" style="801" hidden="1"/>
    <col min="2849" max="2850" width="1.625" style="801" hidden="1"/>
    <col min="2851" max="2851" width="1.75" style="801" hidden="1"/>
    <col min="2852" max="2853" width="1.625" style="801" hidden="1"/>
    <col min="2854" max="2854" width="1.875" style="801" hidden="1"/>
    <col min="2855" max="2855" width="2.125" style="801" hidden="1"/>
    <col min="2856" max="2856" width="20.625" style="801" hidden="1"/>
    <col min="2857" max="2857" width="5.625" style="801" hidden="1"/>
    <col min="2858" max="2859" width="1.625" style="801" hidden="1"/>
    <col min="2860" max="2860" width="2.125" style="801" hidden="1"/>
    <col min="2861" max="2861" width="1.875" style="801" hidden="1"/>
    <col min="2862" max="2872" width="1.625" style="801" hidden="1"/>
    <col min="2873" max="2873" width="2.875" style="801" hidden="1"/>
    <col min="2874" max="2875" width="2.125" style="801" hidden="1"/>
    <col min="2876" max="2876" width="20.625" style="801" hidden="1"/>
    <col min="2877" max="2877" width="8.625" style="801" hidden="1"/>
    <col min="2878" max="3072" width="7.75" style="801" hidden="1"/>
    <col min="3073" max="3080" width="1.625" style="801" hidden="1"/>
    <col min="3081" max="3081" width="1.75" style="801" hidden="1"/>
    <col min="3082" max="3083" width="1.625" style="801" hidden="1"/>
    <col min="3084" max="3084" width="1.875" style="801" hidden="1"/>
    <col min="3085" max="3089" width="1.625" style="801" hidden="1"/>
    <col min="3090" max="3091" width="2.125" style="801" hidden="1"/>
    <col min="3092" max="3092" width="20.625" style="801" hidden="1"/>
    <col min="3093" max="3093" width="5.625" style="801" hidden="1"/>
    <col min="3094" max="3100" width="1.625" style="801" hidden="1"/>
    <col min="3101" max="3101" width="2" style="801" hidden="1"/>
    <col min="3102" max="3103" width="1.625" style="801" hidden="1"/>
    <col min="3104" max="3104" width="1.875" style="801" hidden="1"/>
    <col min="3105" max="3106" width="1.625" style="801" hidden="1"/>
    <col min="3107" max="3107" width="1.75" style="801" hidden="1"/>
    <col min="3108" max="3109" width="1.625" style="801" hidden="1"/>
    <col min="3110" max="3110" width="1.875" style="801" hidden="1"/>
    <col min="3111" max="3111" width="2.125" style="801" hidden="1"/>
    <col min="3112" max="3112" width="20.625" style="801" hidden="1"/>
    <col min="3113" max="3113" width="5.625" style="801" hidden="1"/>
    <col min="3114" max="3115" width="1.625" style="801" hidden="1"/>
    <col min="3116" max="3116" width="2.125" style="801" hidden="1"/>
    <col min="3117" max="3117" width="1.875" style="801" hidden="1"/>
    <col min="3118" max="3128" width="1.625" style="801" hidden="1"/>
    <col min="3129" max="3129" width="2.875" style="801" hidden="1"/>
    <col min="3130" max="3131" width="2.125" style="801" hidden="1"/>
    <col min="3132" max="3132" width="20.625" style="801" hidden="1"/>
    <col min="3133" max="3133" width="8.625" style="801" hidden="1"/>
    <col min="3134" max="3328" width="7.75" style="801" hidden="1"/>
    <col min="3329" max="3336" width="1.625" style="801" hidden="1"/>
    <col min="3337" max="3337" width="1.75" style="801" hidden="1"/>
    <col min="3338" max="3339" width="1.625" style="801" hidden="1"/>
    <col min="3340" max="3340" width="1.875" style="801" hidden="1"/>
    <col min="3341" max="3345" width="1.625" style="801" hidden="1"/>
    <col min="3346" max="3347" width="2.125" style="801" hidden="1"/>
    <col min="3348" max="3348" width="20.625" style="801" hidden="1"/>
    <col min="3349" max="3349" width="5.625" style="801" hidden="1"/>
    <col min="3350" max="3356" width="1.625" style="801" hidden="1"/>
    <col min="3357" max="3357" width="2" style="801" hidden="1"/>
    <col min="3358" max="3359" width="1.625" style="801" hidden="1"/>
    <col min="3360" max="3360" width="1.875" style="801" hidden="1"/>
    <col min="3361" max="3362" width="1.625" style="801" hidden="1"/>
    <col min="3363" max="3363" width="1.75" style="801" hidden="1"/>
    <col min="3364" max="3365" width="1.625" style="801" hidden="1"/>
    <col min="3366" max="3366" width="1.875" style="801" hidden="1"/>
    <col min="3367" max="3367" width="2.125" style="801" hidden="1"/>
    <col min="3368" max="3368" width="20.625" style="801" hidden="1"/>
    <col min="3369" max="3369" width="5.625" style="801" hidden="1"/>
    <col min="3370" max="3371" width="1.625" style="801" hidden="1"/>
    <col min="3372" max="3372" width="2.125" style="801" hidden="1"/>
    <col min="3373" max="3373" width="1.875" style="801" hidden="1"/>
    <col min="3374" max="3384" width="1.625" style="801" hidden="1"/>
    <col min="3385" max="3385" width="2.875" style="801" hidden="1"/>
    <col min="3386" max="3387" width="2.125" style="801" hidden="1"/>
    <col min="3388" max="3388" width="20.625" style="801" hidden="1"/>
    <col min="3389" max="3389" width="8.625" style="801" hidden="1"/>
    <col min="3390" max="3584" width="7.75" style="801" hidden="1"/>
    <col min="3585" max="3592" width="1.625" style="801" hidden="1"/>
    <col min="3593" max="3593" width="1.75" style="801" hidden="1"/>
    <col min="3594" max="3595" width="1.625" style="801" hidden="1"/>
    <col min="3596" max="3596" width="1.875" style="801" hidden="1"/>
    <col min="3597" max="3601" width="1.625" style="801" hidden="1"/>
    <col min="3602" max="3603" width="2.125" style="801" hidden="1"/>
    <col min="3604" max="3604" width="20.625" style="801" hidden="1"/>
    <col min="3605" max="3605" width="5.625" style="801" hidden="1"/>
    <col min="3606" max="3612" width="1.625" style="801" hidden="1"/>
    <col min="3613" max="3613" width="2" style="801" hidden="1"/>
    <col min="3614" max="3615" width="1.625" style="801" hidden="1"/>
    <col min="3616" max="3616" width="1.875" style="801" hidden="1"/>
    <col min="3617" max="3618" width="1.625" style="801" hidden="1"/>
    <col min="3619" max="3619" width="1.75" style="801" hidden="1"/>
    <col min="3620" max="3621" width="1.625" style="801" hidden="1"/>
    <col min="3622" max="3622" width="1.875" style="801" hidden="1"/>
    <col min="3623" max="3623" width="2.125" style="801" hidden="1"/>
    <col min="3624" max="3624" width="20.625" style="801" hidden="1"/>
    <col min="3625" max="3625" width="5.625" style="801" hidden="1"/>
    <col min="3626" max="3627" width="1.625" style="801" hidden="1"/>
    <col min="3628" max="3628" width="2.125" style="801" hidden="1"/>
    <col min="3629" max="3629" width="1.875" style="801" hidden="1"/>
    <col min="3630" max="3640" width="1.625" style="801" hidden="1"/>
    <col min="3641" max="3641" width="2.875" style="801" hidden="1"/>
    <col min="3642" max="3643" width="2.125" style="801" hidden="1"/>
    <col min="3644" max="3644" width="20.625" style="801" hidden="1"/>
    <col min="3645" max="3645" width="8.625" style="801" hidden="1"/>
    <col min="3646" max="3840" width="7.75" style="801" hidden="1"/>
    <col min="3841" max="3848" width="1.625" style="801" hidden="1"/>
    <col min="3849" max="3849" width="1.75" style="801" hidden="1"/>
    <col min="3850" max="3851" width="1.625" style="801" hidden="1"/>
    <col min="3852" max="3852" width="1.875" style="801" hidden="1"/>
    <col min="3853" max="3857" width="1.625" style="801" hidden="1"/>
    <col min="3858" max="3859" width="2.125" style="801" hidden="1"/>
    <col min="3860" max="3860" width="20.625" style="801" hidden="1"/>
    <col min="3861" max="3861" width="5.625" style="801" hidden="1"/>
    <col min="3862" max="3868" width="1.625" style="801" hidden="1"/>
    <col min="3869" max="3869" width="2" style="801" hidden="1"/>
    <col min="3870" max="3871" width="1.625" style="801" hidden="1"/>
    <col min="3872" max="3872" width="1.875" style="801" hidden="1"/>
    <col min="3873" max="3874" width="1.625" style="801" hidden="1"/>
    <col min="3875" max="3875" width="1.75" style="801" hidden="1"/>
    <col min="3876" max="3877" width="1.625" style="801" hidden="1"/>
    <col min="3878" max="3878" width="1.875" style="801" hidden="1"/>
    <col min="3879" max="3879" width="2.125" style="801" hidden="1"/>
    <col min="3880" max="3880" width="20.625" style="801" hidden="1"/>
    <col min="3881" max="3881" width="5.625" style="801" hidden="1"/>
    <col min="3882" max="3883" width="1.625" style="801" hidden="1"/>
    <col min="3884" max="3884" width="2.125" style="801" hidden="1"/>
    <col min="3885" max="3885" width="1.875" style="801" hidden="1"/>
    <col min="3886" max="3896" width="1.625" style="801" hidden="1"/>
    <col min="3897" max="3897" width="2.875" style="801" hidden="1"/>
    <col min="3898" max="3899" width="2.125" style="801" hidden="1"/>
    <col min="3900" max="3900" width="20.625" style="801" hidden="1"/>
    <col min="3901" max="3901" width="8.625" style="801" hidden="1"/>
    <col min="3902" max="4096" width="7.75" style="801" hidden="1"/>
    <col min="4097" max="4104" width="1.625" style="801" hidden="1"/>
    <col min="4105" max="4105" width="1.75" style="801" hidden="1"/>
    <col min="4106" max="4107" width="1.625" style="801" hidden="1"/>
    <col min="4108" max="4108" width="1.875" style="801" hidden="1"/>
    <col min="4109" max="4113" width="1.625" style="801" hidden="1"/>
    <col min="4114" max="4115" width="2.125" style="801" hidden="1"/>
    <col min="4116" max="4116" width="20.625" style="801" hidden="1"/>
    <col min="4117" max="4117" width="5.625" style="801" hidden="1"/>
    <col min="4118" max="4124" width="1.625" style="801" hidden="1"/>
    <col min="4125" max="4125" width="2" style="801" hidden="1"/>
    <col min="4126" max="4127" width="1.625" style="801" hidden="1"/>
    <col min="4128" max="4128" width="1.875" style="801" hidden="1"/>
    <col min="4129" max="4130" width="1.625" style="801" hidden="1"/>
    <col min="4131" max="4131" width="1.75" style="801" hidden="1"/>
    <col min="4132" max="4133" width="1.625" style="801" hidden="1"/>
    <col min="4134" max="4134" width="1.875" style="801" hidden="1"/>
    <col min="4135" max="4135" width="2.125" style="801" hidden="1"/>
    <col min="4136" max="4136" width="20.625" style="801" hidden="1"/>
    <col min="4137" max="4137" width="5.625" style="801" hidden="1"/>
    <col min="4138" max="4139" width="1.625" style="801" hidden="1"/>
    <col min="4140" max="4140" width="2.125" style="801" hidden="1"/>
    <col min="4141" max="4141" width="1.875" style="801" hidden="1"/>
    <col min="4142" max="4152" width="1.625" style="801" hidden="1"/>
    <col min="4153" max="4153" width="2.875" style="801" hidden="1"/>
    <col min="4154" max="4155" width="2.125" style="801" hidden="1"/>
    <col min="4156" max="4156" width="20.625" style="801" hidden="1"/>
    <col min="4157" max="4157" width="8.625" style="801" hidden="1"/>
    <col min="4158" max="4352" width="7.75" style="801" hidden="1"/>
    <col min="4353" max="4360" width="1.625" style="801" hidden="1"/>
    <col min="4361" max="4361" width="1.75" style="801" hidden="1"/>
    <col min="4362" max="4363" width="1.625" style="801" hidden="1"/>
    <col min="4364" max="4364" width="1.875" style="801" hidden="1"/>
    <col min="4365" max="4369" width="1.625" style="801" hidden="1"/>
    <col min="4370" max="4371" width="2.125" style="801" hidden="1"/>
    <col min="4372" max="4372" width="20.625" style="801" hidden="1"/>
    <col min="4373" max="4373" width="5.625" style="801" hidden="1"/>
    <col min="4374" max="4380" width="1.625" style="801" hidden="1"/>
    <col min="4381" max="4381" width="2" style="801" hidden="1"/>
    <col min="4382" max="4383" width="1.625" style="801" hidden="1"/>
    <col min="4384" max="4384" width="1.875" style="801" hidden="1"/>
    <col min="4385" max="4386" width="1.625" style="801" hidden="1"/>
    <col min="4387" max="4387" width="1.75" style="801" hidden="1"/>
    <col min="4388" max="4389" width="1.625" style="801" hidden="1"/>
    <col min="4390" max="4390" width="1.875" style="801" hidden="1"/>
    <col min="4391" max="4391" width="2.125" style="801" hidden="1"/>
    <col min="4392" max="4392" width="20.625" style="801" hidden="1"/>
    <col min="4393" max="4393" width="5.625" style="801" hidden="1"/>
    <col min="4394" max="4395" width="1.625" style="801" hidden="1"/>
    <col min="4396" max="4396" width="2.125" style="801" hidden="1"/>
    <col min="4397" max="4397" width="1.875" style="801" hidden="1"/>
    <col min="4398" max="4408" width="1.625" style="801" hidden="1"/>
    <col min="4409" max="4409" width="2.875" style="801" hidden="1"/>
    <col min="4410" max="4411" width="2.125" style="801" hidden="1"/>
    <col min="4412" max="4412" width="20.625" style="801" hidden="1"/>
    <col min="4413" max="4413" width="8.625" style="801" hidden="1"/>
    <col min="4414" max="4608" width="7.75" style="801" hidden="1"/>
    <col min="4609" max="4616" width="1.625" style="801" hidden="1"/>
    <col min="4617" max="4617" width="1.75" style="801" hidden="1"/>
    <col min="4618" max="4619" width="1.625" style="801" hidden="1"/>
    <col min="4620" max="4620" width="1.875" style="801" hidden="1"/>
    <col min="4621" max="4625" width="1.625" style="801" hidden="1"/>
    <col min="4626" max="4627" width="2.125" style="801" hidden="1"/>
    <col min="4628" max="4628" width="20.625" style="801" hidden="1"/>
    <col min="4629" max="4629" width="5.625" style="801" hidden="1"/>
    <col min="4630" max="4636" width="1.625" style="801" hidden="1"/>
    <col min="4637" max="4637" width="2" style="801" hidden="1"/>
    <col min="4638" max="4639" width="1.625" style="801" hidden="1"/>
    <col min="4640" max="4640" width="1.875" style="801" hidden="1"/>
    <col min="4641" max="4642" width="1.625" style="801" hidden="1"/>
    <col min="4643" max="4643" width="1.75" style="801" hidden="1"/>
    <col min="4644" max="4645" width="1.625" style="801" hidden="1"/>
    <col min="4646" max="4646" width="1.875" style="801" hidden="1"/>
    <col min="4647" max="4647" width="2.125" style="801" hidden="1"/>
    <col min="4648" max="4648" width="20.625" style="801" hidden="1"/>
    <col min="4649" max="4649" width="5.625" style="801" hidden="1"/>
    <col min="4650" max="4651" width="1.625" style="801" hidden="1"/>
    <col min="4652" max="4652" width="2.125" style="801" hidden="1"/>
    <col min="4653" max="4653" width="1.875" style="801" hidden="1"/>
    <col min="4654" max="4664" width="1.625" style="801" hidden="1"/>
    <col min="4665" max="4665" width="2.875" style="801" hidden="1"/>
    <col min="4666" max="4667" width="2.125" style="801" hidden="1"/>
    <col min="4668" max="4668" width="20.625" style="801" hidden="1"/>
    <col min="4669" max="4669" width="8.625" style="801" hidden="1"/>
    <col min="4670" max="4864" width="7.75" style="801" hidden="1"/>
    <col min="4865" max="4872" width="1.625" style="801" hidden="1"/>
    <col min="4873" max="4873" width="1.75" style="801" hidden="1"/>
    <col min="4874" max="4875" width="1.625" style="801" hidden="1"/>
    <col min="4876" max="4876" width="1.875" style="801" hidden="1"/>
    <col min="4877" max="4881" width="1.625" style="801" hidden="1"/>
    <col min="4882" max="4883" width="2.125" style="801" hidden="1"/>
    <col min="4884" max="4884" width="20.625" style="801" hidden="1"/>
    <col min="4885" max="4885" width="5.625" style="801" hidden="1"/>
    <col min="4886" max="4892" width="1.625" style="801" hidden="1"/>
    <col min="4893" max="4893" width="2" style="801" hidden="1"/>
    <col min="4894" max="4895" width="1.625" style="801" hidden="1"/>
    <col min="4896" max="4896" width="1.875" style="801" hidden="1"/>
    <col min="4897" max="4898" width="1.625" style="801" hidden="1"/>
    <col min="4899" max="4899" width="1.75" style="801" hidden="1"/>
    <col min="4900" max="4901" width="1.625" style="801" hidden="1"/>
    <col min="4902" max="4902" width="1.875" style="801" hidden="1"/>
    <col min="4903" max="4903" width="2.125" style="801" hidden="1"/>
    <col min="4904" max="4904" width="20.625" style="801" hidden="1"/>
    <col min="4905" max="4905" width="5.625" style="801" hidden="1"/>
    <col min="4906" max="4907" width="1.625" style="801" hidden="1"/>
    <col min="4908" max="4908" width="2.125" style="801" hidden="1"/>
    <col min="4909" max="4909" width="1.875" style="801" hidden="1"/>
    <col min="4910" max="4920" width="1.625" style="801" hidden="1"/>
    <col min="4921" max="4921" width="2.875" style="801" hidden="1"/>
    <col min="4922" max="4923" width="2.125" style="801" hidden="1"/>
    <col min="4924" max="4924" width="20.625" style="801" hidden="1"/>
    <col min="4925" max="4925" width="8.625" style="801" hidden="1"/>
    <col min="4926" max="5120" width="7.75" style="801" hidden="1"/>
    <col min="5121" max="5128" width="1.625" style="801" hidden="1"/>
    <col min="5129" max="5129" width="1.75" style="801" hidden="1"/>
    <col min="5130" max="5131" width="1.625" style="801" hidden="1"/>
    <col min="5132" max="5132" width="1.875" style="801" hidden="1"/>
    <col min="5133" max="5137" width="1.625" style="801" hidden="1"/>
    <col min="5138" max="5139" width="2.125" style="801" hidden="1"/>
    <col min="5140" max="5140" width="20.625" style="801" hidden="1"/>
    <col min="5141" max="5141" width="5.625" style="801" hidden="1"/>
    <col min="5142" max="5148" width="1.625" style="801" hidden="1"/>
    <col min="5149" max="5149" width="2" style="801" hidden="1"/>
    <col min="5150" max="5151" width="1.625" style="801" hidden="1"/>
    <col min="5152" max="5152" width="1.875" style="801" hidden="1"/>
    <col min="5153" max="5154" width="1.625" style="801" hidden="1"/>
    <col min="5155" max="5155" width="1.75" style="801" hidden="1"/>
    <col min="5156" max="5157" width="1.625" style="801" hidden="1"/>
    <col min="5158" max="5158" width="1.875" style="801" hidden="1"/>
    <col min="5159" max="5159" width="2.125" style="801" hidden="1"/>
    <col min="5160" max="5160" width="20.625" style="801" hidden="1"/>
    <col min="5161" max="5161" width="5.625" style="801" hidden="1"/>
    <col min="5162" max="5163" width="1.625" style="801" hidden="1"/>
    <col min="5164" max="5164" width="2.125" style="801" hidden="1"/>
    <col min="5165" max="5165" width="1.875" style="801" hidden="1"/>
    <col min="5166" max="5176" width="1.625" style="801" hidden="1"/>
    <col min="5177" max="5177" width="2.875" style="801" hidden="1"/>
    <col min="5178" max="5179" width="2.125" style="801" hidden="1"/>
    <col min="5180" max="5180" width="20.625" style="801" hidden="1"/>
    <col min="5181" max="5181" width="8.625" style="801" hidden="1"/>
    <col min="5182" max="5376" width="7.75" style="801" hidden="1"/>
    <col min="5377" max="5384" width="1.625" style="801" hidden="1"/>
    <col min="5385" max="5385" width="1.75" style="801" hidden="1"/>
    <col min="5386" max="5387" width="1.625" style="801" hidden="1"/>
    <col min="5388" max="5388" width="1.875" style="801" hidden="1"/>
    <col min="5389" max="5393" width="1.625" style="801" hidden="1"/>
    <col min="5394" max="5395" width="2.125" style="801" hidden="1"/>
    <col min="5396" max="5396" width="20.625" style="801" hidden="1"/>
    <col min="5397" max="5397" width="5.625" style="801" hidden="1"/>
    <col min="5398" max="5404" width="1.625" style="801" hidden="1"/>
    <col min="5405" max="5405" width="2" style="801" hidden="1"/>
    <col min="5406" max="5407" width="1.625" style="801" hidden="1"/>
    <col min="5408" max="5408" width="1.875" style="801" hidden="1"/>
    <col min="5409" max="5410" width="1.625" style="801" hidden="1"/>
    <col min="5411" max="5411" width="1.75" style="801" hidden="1"/>
    <col min="5412" max="5413" width="1.625" style="801" hidden="1"/>
    <col min="5414" max="5414" width="1.875" style="801" hidden="1"/>
    <col min="5415" max="5415" width="2.125" style="801" hidden="1"/>
    <col min="5416" max="5416" width="20.625" style="801" hidden="1"/>
    <col min="5417" max="5417" width="5.625" style="801" hidden="1"/>
    <col min="5418" max="5419" width="1.625" style="801" hidden="1"/>
    <col min="5420" max="5420" width="2.125" style="801" hidden="1"/>
    <col min="5421" max="5421" width="1.875" style="801" hidden="1"/>
    <col min="5422" max="5432" width="1.625" style="801" hidden="1"/>
    <col min="5433" max="5433" width="2.875" style="801" hidden="1"/>
    <col min="5434" max="5435" width="2.125" style="801" hidden="1"/>
    <col min="5436" max="5436" width="20.625" style="801" hidden="1"/>
    <col min="5437" max="5437" width="8.625" style="801" hidden="1"/>
    <col min="5438" max="5632" width="7.75" style="801" hidden="1"/>
    <col min="5633" max="5640" width="1.625" style="801" hidden="1"/>
    <col min="5641" max="5641" width="1.75" style="801" hidden="1"/>
    <col min="5642" max="5643" width="1.625" style="801" hidden="1"/>
    <col min="5644" max="5644" width="1.875" style="801" hidden="1"/>
    <col min="5645" max="5649" width="1.625" style="801" hidden="1"/>
    <col min="5650" max="5651" width="2.125" style="801" hidden="1"/>
    <col min="5652" max="5652" width="20.625" style="801" hidden="1"/>
    <col min="5653" max="5653" width="5.625" style="801" hidden="1"/>
    <col min="5654" max="5660" width="1.625" style="801" hidden="1"/>
    <col min="5661" max="5661" width="2" style="801" hidden="1"/>
    <col min="5662" max="5663" width="1.625" style="801" hidden="1"/>
    <col min="5664" max="5664" width="1.875" style="801" hidden="1"/>
    <col min="5665" max="5666" width="1.625" style="801" hidden="1"/>
    <col min="5667" max="5667" width="1.75" style="801" hidden="1"/>
    <col min="5668" max="5669" width="1.625" style="801" hidden="1"/>
    <col min="5670" max="5670" width="1.875" style="801" hidden="1"/>
    <col min="5671" max="5671" width="2.125" style="801" hidden="1"/>
    <col min="5672" max="5672" width="20.625" style="801" hidden="1"/>
    <col min="5673" max="5673" width="5.625" style="801" hidden="1"/>
    <col min="5674" max="5675" width="1.625" style="801" hidden="1"/>
    <col min="5676" max="5676" width="2.125" style="801" hidden="1"/>
    <col min="5677" max="5677" width="1.875" style="801" hidden="1"/>
    <col min="5678" max="5688" width="1.625" style="801" hidden="1"/>
    <col min="5689" max="5689" width="2.875" style="801" hidden="1"/>
    <col min="5690" max="5691" width="2.125" style="801" hidden="1"/>
    <col min="5692" max="5692" width="20.625" style="801" hidden="1"/>
    <col min="5693" max="5693" width="8.625" style="801" hidden="1"/>
    <col min="5694" max="5888" width="7.75" style="801" hidden="1"/>
    <col min="5889" max="5896" width="1.625" style="801" hidden="1"/>
    <col min="5897" max="5897" width="1.75" style="801" hidden="1"/>
    <col min="5898" max="5899" width="1.625" style="801" hidden="1"/>
    <col min="5900" max="5900" width="1.875" style="801" hidden="1"/>
    <col min="5901" max="5905" width="1.625" style="801" hidden="1"/>
    <col min="5906" max="5907" width="2.125" style="801" hidden="1"/>
    <col min="5908" max="5908" width="20.625" style="801" hidden="1"/>
    <col min="5909" max="5909" width="5.625" style="801" hidden="1"/>
    <col min="5910" max="5916" width="1.625" style="801" hidden="1"/>
    <col min="5917" max="5917" width="2" style="801" hidden="1"/>
    <col min="5918" max="5919" width="1.625" style="801" hidden="1"/>
    <col min="5920" max="5920" width="1.875" style="801" hidden="1"/>
    <col min="5921" max="5922" width="1.625" style="801" hidden="1"/>
    <col min="5923" max="5923" width="1.75" style="801" hidden="1"/>
    <col min="5924" max="5925" width="1.625" style="801" hidden="1"/>
    <col min="5926" max="5926" width="1.875" style="801" hidden="1"/>
    <col min="5927" max="5927" width="2.125" style="801" hidden="1"/>
    <col min="5928" max="5928" width="20.625" style="801" hidden="1"/>
    <col min="5929" max="5929" width="5.625" style="801" hidden="1"/>
    <col min="5930" max="5931" width="1.625" style="801" hidden="1"/>
    <col min="5932" max="5932" width="2.125" style="801" hidden="1"/>
    <col min="5933" max="5933" width="1.875" style="801" hidden="1"/>
    <col min="5934" max="5944" width="1.625" style="801" hidden="1"/>
    <col min="5945" max="5945" width="2.875" style="801" hidden="1"/>
    <col min="5946" max="5947" width="2.125" style="801" hidden="1"/>
    <col min="5948" max="5948" width="20.625" style="801" hidden="1"/>
    <col min="5949" max="5949" width="8.625" style="801" hidden="1"/>
    <col min="5950" max="6144" width="7.75" style="801" hidden="1"/>
    <col min="6145" max="6152" width="1.625" style="801" hidden="1"/>
    <col min="6153" max="6153" width="1.75" style="801" hidden="1"/>
    <col min="6154" max="6155" width="1.625" style="801" hidden="1"/>
    <col min="6156" max="6156" width="1.875" style="801" hidden="1"/>
    <col min="6157" max="6161" width="1.625" style="801" hidden="1"/>
    <col min="6162" max="6163" width="2.125" style="801" hidden="1"/>
    <col min="6164" max="6164" width="20.625" style="801" hidden="1"/>
    <col min="6165" max="6165" width="5.625" style="801" hidden="1"/>
    <col min="6166" max="6172" width="1.625" style="801" hidden="1"/>
    <col min="6173" max="6173" width="2" style="801" hidden="1"/>
    <col min="6174" max="6175" width="1.625" style="801" hidden="1"/>
    <col min="6176" max="6176" width="1.875" style="801" hidden="1"/>
    <col min="6177" max="6178" width="1.625" style="801" hidden="1"/>
    <col min="6179" max="6179" width="1.75" style="801" hidden="1"/>
    <col min="6180" max="6181" width="1.625" style="801" hidden="1"/>
    <col min="6182" max="6182" width="1.875" style="801" hidden="1"/>
    <col min="6183" max="6183" width="2.125" style="801" hidden="1"/>
    <col min="6184" max="6184" width="20.625" style="801" hidden="1"/>
    <col min="6185" max="6185" width="5.625" style="801" hidden="1"/>
    <col min="6186" max="6187" width="1.625" style="801" hidden="1"/>
    <col min="6188" max="6188" width="2.125" style="801" hidden="1"/>
    <col min="6189" max="6189" width="1.875" style="801" hidden="1"/>
    <col min="6190" max="6200" width="1.625" style="801" hidden="1"/>
    <col min="6201" max="6201" width="2.875" style="801" hidden="1"/>
    <col min="6202" max="6203" width="2.125" style="801" hidden="1"/>
    <col min="6204" max="6204" width="20.625" style="801" hidden="1"/>
    <col min="6205" max="6205" width="8.625" style="801" hidden="1"/>
    <col min="6206" max="6400" width="7.75" style="801" hidden="1"/>
    <col min="6401" max="6408" width="1.625" style="801" hidden="1"/>
    <col min="6409" max="6409" width="1.75" style="801" hidden="1"/>
    <col min="6410" max="6411" width="1.625" style="801" hidden="1"/>
    <col min="6412" max="6412" width="1.875" style="801" hidden="1"/>
    <col min="6413" max="6417" width="1.625" style="801" hidden="1"/>
    <col min="6418" max="6419" width="2.125" style="801" hidden="1"/>
    <col min="6420" max="6420" width="20.625" style="801" hidden="1"/>
    <col min="6421" max="6421" width="5.625" style="801" hidden="1"/>
    <col min="6422" max="6428" width="1.625" style="801" hidden="1"/>
    <col min="6429" max="6429" width="2" style="801" hidden="1"/>
    <col min="6430" max="6431" width="1.625" style="801" hidden="1"/>
    <col min="6432" max="6432" width="1.875" style="801" hidden="1"/>
    <col min="6433" max="6434" width="1.625" style="801" hidden="1"/>
    <col min="6435" max="6435" width="1.75" style="801" hidden="1"/>
    <col min="6436" max="6437" width="1.625" style="801" hidden="1"/>
    <col min="6438" max="6438" width="1.875" style="801" hidden="1"/>
    <col min="6439" max="6439" width="2.125" style="801" hidden="1"/>
    <col min="6440" max="6440" width="20.625" style="801" hidden="1"/>
    <col min="6441" max="6441" width="5.625" style="801" hidden="1"/>
    <col min="6442" max="6443" width="1.625" style="801" hidden="1"/>
    <col min="6444" max="6444" width="2.125" style="801" hidden="1"/>
    <col min="6445" max="6445" width="1.875" style="801" hidden="1"/>
    <col min="6446" max="6456" width="1.625" style="801" hidden="1"/>
    <col min="6457" max="6457" width="2.875" style="801" hidden="1"/>
    <col min="6458" max="6459" width="2.125" style="801" hidden="1"/>
    <col min="6460" max="6460" width="20.625" style="801" hidden="1"/>
    <col min="6461" max="6461" width="8.625" style="801" hidden="1"/>
    <col min="6462" max="6656" width="7.75" style="801" hidden="1"/>
    <col min="6657" max="6664" width="1.625" style="801" hidden="1"/>
    <col min="6665" max="6665" width="1.75" style="801" hidden="1"/>
    <col min="6666" max="6667" width="1.625" style="801" hidden="1"/>
    <col min="6668" max="6668" width="1.875" style="801" hidden="1"/>
    <col min="6669" max="6673" width="1.625" style="801" hidden="1"/>
    <col min="6674" max="6675" width="2.125" style="801" hidden="1"/>
    <col min="6676" max="6676" width="20.625" style="801" hidden="1"/>
    <col min="6677" max="6677" width="5.625" style="801" hidden="1"/>
    <col min="6678" max="6684" width="1.625" style="801" hidden="1"/>
    <col min="6685" max="6685" width="2" style="801" hidden="1"/>
    <col min="6686" max="6687" width="1.625" style="801" hidden="1"/>
    <col min="6688" max="6688" width="1.875" style="801" hidden="1"/>
    <col min="6689" max="6690" width="1.625" style="801" hidden="1"/>
    <col min="6691" max="6691" width="1.75" style="801" hidden="1"/>
    <col min="6692" max="6693" width="1.625" style="801" hidden="1"/>
    <col min="6694" max="6694" width="1.875" style="801" hidden="1"/>
    <col min="6695" max="6695" width="2.125" style="801" hidden="1"/>
    <col min="6696" max="6696" width="20.625" style="801" hidden="1"/>
    <col min="6697" max="6697" width="5.625" style="801" hidden="1"/>
    <col min="6698" max="6699" width="1.625" style="801" hidden="1"/>
    <col min="6700" max="6700" width="2.125" style="801" hidden="1"/>
    <col min="6701" max="6701" width="1.875" style="801" hidden="1"/>
    <col min="6702" max="6712" width="1.625" style="801" hidden="1"/>
    <col min="6713" max="6713" width="2.875" style="801" hidden="1"/>
    <col min="6714" max="6715" width="2.125" style="801" hidden="1"/>
    <col min="6716" max="6716" width="20.625" style="801" hidden="1"/>
    <col min="6717" max="6717" width="8.625" style="801" hidden="1"/>
    <col min="6718" max="6912" width="7.75" style="801" hidden="1"/>
    <col min="6913" max="6920" width="1.625" style="801" hidden="1"/>
    <col min="6921" max="6921" width="1.75" style="801" hidden="1"/>
    <col min="6922" max="6923" width="1.625" style="801" hidden="1"/>
    <col min="6924" max="6924" width="1.875" style="801" hidden="1"/>
    <col min="6925" max="6929" width="1.625" style="801" hidden="1"/>
    <col min="6930" max="6931" width="2.125" style="801" hidden="1"/>
    <col min="6932" max="6932" width="20.625" style="801" hidden="1"/>
    <col min="6933" max="6933" width="5.625" style="801" hidden="1"/>
    <col min="6934" max="6940" width="1.625" style="801" hidden="1"/>
    <col min="6941" max="6941" width="2" style="801" hidden="1"/>
    <col min="6942" max="6943" width="1.625" style="801" hidden="1"/>
    <col min="6944" max="6944" width="1.875" style="801" hidden="1"/>
    <col min="6945" max="6946" width="1.625" style="801" hidden="1"/>
    <col min="6947" max="6947" width="1.75" style="801" hidden="1"/>
    <col min="6948" max="6949" width="1.625" style="801" hidden="1"/>
    <col min="6950" max="6950" width="1.875" style="801" hidden="1"/>
    <col min="6951" max="6951" width="2.125" style="801" hidden="1"/>
    <col min="6952" max="6952" width="20.625" style="801" hidden="1"/>
    <col min="6953" max="6953" width="5.625" style="801" hidden="1"/>
    <col min="6954" max="6955" width="1.625" style="801" hidden="1"/>
    <col min="6956" max="6956" width="2.125" style="801" hidden="1"/>
    <col min="6957" max="6957" width="1.875" style="801" hidden="1"/>
    <col min="6958" max="6968" width="1.625" style="801" hidden="1"/>
    <col min="6969" max="6969" width="2.875" style="801" hidden="1"/>
    <col min="6970" max="6971" width="2.125" style="801" hidden="1"/>
    <col min="6972" max="6972" width="20.625" style="801" hidden="1"/>
    <col min="6973" max="6973" width="8.625" style="801" hidden="1"/>
    <col min="6974" max="7168" width="7.75" style="801" hidden="1"/>
    <col min="7169" max="7176" width="1.625" style="801" hidden="1"/>
    <col min="7177" max="7177" width="1.75" style="801" hidden="1"/>
    <col min="7178" max="7179" width="1.625" style="801" hidden="1"/>
    <col min="7180" max="7180" width="1.875" style="801" hidden="1"/>
    <col min="7181" max="7185" width="1.625" style="801" hidden="1"/>
    <col min="7186" max="7187" width="2.125" style="801" hidden="1"/>
    <col min="7188" max="7188" width="20.625" style="801" hidden="1"/>
    <col min="7189" max="7189" width="5.625" style="801" hidden="1"/>
    <col min="7190" max="7196" width="1.625" style="801" hidden="1"/>
    <col min="7197" max="7197" width="2" style="801" hidden="1"/>
    <col min="7198" max="7199" width="1.625" style="801" hidden="1"/>
    <col min="7200" max="7200" width="1.875" style="801" hidden="1"/>
    <col min="7201" max="7202" width="1.625" style="801" hidden="1"/>
    <col min="7203" max="7203" width="1.75" style="801" hidden="1"/>
    <col min="7204" max="7205" width="1.625" style="801" hidden="1"/>
    <col min="7206" max="7206" width="1.875" style="801" hidden="1"/>
    <col min="7207" max="7207" width="2.125" style="801" hidden="1"/>
    <col min="7208" max="7208" width="20.625" style="801" hidden="1"/>
    <col min="7209" max="7209" width="5.625" style="801" hidden="1"/>
    <col min="7210" max="7211" width="1.625" style="801" hidden="1"/>
    <col min="7212" max="7212" width="2.125" style="801" hidden="1"/>
    <col min="7213" max="7213" width="1.875" style="801" hidden="1"/>
    <col min="7214" max="7224" width="1.625" style="801" hidden="1"/>
    <col min="7225" max="7225" width="2.875" style="801" hidden="1"/>
    <col min="7226" max="7227" width="2.125" style="801" hidden="1"/>
    <col min="7228" max="7228" width="20.625" style="801" hidden="1"/>
    <col min="7229" max="7229" width="8.625" style="801" hidden="1"/>
    <col min="7230" max="7424" width="7.75" style="801" hidden="1"/>
    <col min="7425" max="7432" width="1.625" style="801" hidden="1"/>
    <col min="7433" max="7433" width="1.75" style="801" hidden="1"/>
    <col min="7434" max="7435" width="1.625" style="801" hidden="1"/>
    <col min="7436" max="7436" width="1.875" style="801" hidden="1"/>
    <col min="7437" max="7441" width="1.625" style="801" hidden="1"/>
    <col min="7442" max="7443" width="2.125" style="801" hidden="1"/>
    <col min="7444" max="7444" width="20.625" style="801" hidden="1"/>
    <col min="7445" max="7445" width="5.625" style="801" hidden="1"/>
    <col min="7446" max="7452" width="1.625" style="801" hidden="1"/>
    <col min="7453" max="7453" width="2" style="801" hidden="1"/>
    <col min="7454" max="7455" width="1.625" style="801" hidden="1"/>
    <col min="7456" max="7456" width="1.875" style="801" hidden="1"/>
    <col min="7457" max="7458" width="1.625" style="801" hidden="1"/>
    <col min="7459" max="7459" width="1.75" style="801" hidden="1"/>
    <col min="7460" max="7461" width="1.625" style="801" hidden="1"/>
    <col min="7462" max="7462" width="1.875" style="801" hidden="1"/>
    <col min="7463" max="7463" width="2.125" style="801" hidden="1"/>
    <col min="7464" max="7464" width="20.625" style="801" hidden="1"/>
    <col min="7465" max="7465" width="5.625" style="801" hidden="1"/>
    <col min="7466" max="7467" width="1.625" style="801" hidden="1"/>
    <col min="7468" max="7468" width="2.125" style="801" hidden="1"/>
    <col min="7469" max="7469" width="1.875" style="801" hidden="1"/>
    <col min="7470" max="7480" width="1.625" style="801" hidden="1"/>
    <col min="7481" max="7481" width="2.875" style="801" hidden="1"/>
    <col min="7482" max="7483" width="2.125" style="801" hidden="1"/>
    <col min="7484" max="7484" width="20.625" style="801" hidden="1"/>
    <col min="7485" max="7485" width="8.625" style="801" hidden="1"/>
    <col min="7486" max="7680" width="7.75" style="801" hidden="1"/>
    <col min="7681" max="7688" width="1.625" style="801" hidden="1"/>
    <col min="7689" max="7689" width="1.75" style="801" hidden="1"/>
    <col min="7690" max="7691" width="1.625" style="801" hidden="1"/>
    <col min="7692" max="7692" width="1.875" style="801" hidden="1"/>
    <col min="7693" max="7697" width="1.625" style="801" hidden="1"/>
    <col min="7698" max="7699" width="2.125" style="801" hidden="1"/>
    <col min="7700" max="7700" width="20.625" style="801" hidden="1"/>
    <col min="7701" max="7701" width="5.625" style="801" hidden="1"/>
    <col min="7702" max="7708" width="1.625" style="801" hidden="1"/>
    <col min="7709" max="7709" width="2" style="801" hidden="1"/>
    <col min="7710" max="7711" width="1.625" style="801" hidden="1"/>
    <col min="7712" max="7712" width="1.875" style="801" hidden="1"/>
    <col min="7713" max="7714" width="1.625" style="801" hidden="1"/>
    <col min="7715" max="7715" width="1.75" style="801" hidden="1"/>
    <col min="7716" max="7717" width="1.625" style="801" hidden="1"/>
    <col min="7718" max="7718" width="1.875" style="801" hidden="1"/>
    <col min="7719" max="7719" width="2.125" style="801" hidden="1"/>
    <col min="7720" max="7720" width="20.625" style="801" hidden="1"/>
    <col min="7721" max="7721" width="5.625" style="801" hidden="1"/>
    <col min="7722" max="7723" width="1.625" style="801" hidden="1"/>
    <col min="7724" max="7724" width="2.125" style="801" hidden="1"/>
    <col min="7725" max="7725" width="1.875" style="801" hidden="1"/>
    <col min="7726" max="7736" width="1.625" style="801" hidden="1"/>
    <col min="7737" max="7737" width="2.875" style="801" hidden="1"/>
    <col min="7738" max="7739" width="2.125" style="801" hidden="1"/>
    <col min="7740" max="7740" width="20.625" style="801" hidden="1"/>
    <col min="7741" max="7741" width="8.625" style="801" hidden="1"/>
    <col min="7742" max="7936" width="7.75" style="801" hidden="1"/>
    <col min="7937" max="7944" width="1.625" style="801" hidden="1"/>
    <col min="7945" max="7945" width="1.75" style="801" hidden="1"/>
    <col min="7946" max="7947" width="1.625" style="801" hidden="1"/>
    <col min="7948" max="7948" width="1.875" style="801" hidden="1"/>
    <col min="7949" max="7953" width="1.625" style="801" hidden="1"/>
    <col min="7954" max="7955" width="2.125" style="801" hidden="1"/>
    <col min="7956" max="7956" width="20.625" style="801" hidden="1"/>
    <col min="7957" max="7957" width="5.625" style="801" hidden="1"/>
    <col min="7958" max="7964" width="1.625" style="801" hidden="1"/>
    <col min="7965" max="7965" width="2" style="801" hidden="1"/>
    <col min="7966" max="7967" width="1.625" style="801" hidden="1"/>
    <col min="7968" max="7968" width="1.875" style="801" hidden="1"/>
    <col min="7969" max="7970" width="1.625" style="801" hidden="1"/>
    <col min="7971" max="7971" width="1.75" style="801" hidden="1"/>
    <col min="7972" max="7973" width="1.625" style="801" hidden="1"/>
    <col min="7974" max="7974" width="1.875" style="801" hidden="1"/>
    <col min="7975" max="7975" width="2.125" style="801" hidden="1"/>
    <col min="7976" max="7976" width="20.625" style="801" hidden="1"/>
    <col min="7977" max="7977" width="5.625" style="801" hidden="1"/>
    <col min="7978" max="7979" width="1.625" style="801" hidden="1"/>
    <col min="7980" max="7980" width="2.125" style="801" hidden="1"/>
    <col min="7981" max="7981" width="1.875" style="801" hidden="1"/>
    <col min="7982" max="7992" width="1.625" style="801" hidden="1"/>
    <col min="7993" max="7993" width="2.875" style="801" hidden="1"/>
    <col min="7994" max="7995" width="2.125" style="801" hidden="1"/>
    <col min="7996" max="7996" width="20.625" style="801" hidden="1"/>
    <col min="7997" max="7997" width="8.625" style="801" hidden="1"/>
    <col min="7998" max="8192" width="7.75" style="801" hidden="1"/>
    <col min="8193" max="8200" width="1.625" style="801" hidden="1"/>
    <col min="8201" max="8201" width="1.75" style="801" hidden="1"/>
    <col min="8202" max="8203" width="1.625" style="801" hidden="1"/>
    <col min="8204" max="8204" width="1.875" style="801" hidden="1"/>
    <col min="8205" max="8209" width="1.625" style="801" hidden="1"/>
    <col min="8210" max="8211" width="2.125" style="801" hidden="1"/>
    <col min="8212" max="8212" width="20.625" style="801" hidden="1"/>
    <col min="8213" max="8213" width="5.625" style="801" hidden="1"/>
    <col min="8214" max="8220" width="1.625" style="801" hidden="1"/>
    <col min="8221" max="8221" width="2" style="801" hidden="1"/>
    <col min="8222" max="8223" width="1.625" style="801" hidden="1"/>
    <col min="8224" max="8224" width="1.875" style="801" hidden="1"/>
    <col min="8225" max="8226" width="1.625" style="801" hidden="1"/>
    <col min="8227" max="8227" width="1.75" style="801" hidden="1"/>
    <col min="8228" max="8229" width="1.625" style="801" hidden="1"/>
    <col min="8230" max="8230" width="1.875" style="801" hidden="1"/>
    <col min="8231" max="8231" width="2.125" style="801" hidden="1"/>
    <col min="8232" max="8232" width="20.625" style="801" hidden="1"/>
    <col min="8233" max="8233" width="5.625" style="801" hidden="1"/>
    <col min="8234" max="8235" width="1.625" style="801" hidden="1"/>
    <col min="8236" max="8236" width="2.125" style="801" hidden="1"/>
    <col min="8237" max="8237" width="1.875" style="801" hidden="1"/>
    <col min="8238" max="8248" width="1.625" style="801" hidden="1"/>
    <col min="8249" max="8249" width="2.875" style="801" hidden="1"/>
    <col min="8250" max="8251" width="2.125" style="801" hidden="1"/>
    <col min="8252" max="8252" width="20.625" style="801" hidden="1"/>
    <col min="8253" max="8253" width="8.625" style="801" hidden="1"/>
    <col min="8254" max="8448" width="7.75" style="801" hidden="1"/>
    <col min="8449" max="8456" width="1.625" style="801" hidden="1"/>
    <col min="8457" max="8457" width="1.75" style="801" hidden="1"/>
    <col min="8458" max="8459" width="1.625" style="801" hidden="1"/>
    <col min="8460" max="8460" width="1.875" style="801" hidden="1"/>
    <col min="8461" max="8465" width="1.625" style="801" hidden="1"/>
    <col min="8466" max="8467" width="2.125" style="801" hidden="1"/>
    <col min="8468" max="8468" width="20.625" style="801" hidden="1"/>
    <col min="8469" max="8469" width="5.625" style="801" hidden="1"/>
    <col min="8470" max="8476" width="1.625" style="801" hidden="1"/>
    <col min="8477" max="8477" width="2" style="801" hidden="1"/>
    <col min="8478" max="8479" width="1.625" style="801" hidden="1"/>
    <col min="8480" max="8480" width="1.875" style="801" hidden="1"/>
    <col min="8481" max="8482" width="1.625" style="801" hidden="1"/>
    <col min="8483" max="8483" width="1.75" style="801" hidden="1"/>
    <col min="8484" max="8485" width="1.625" style="801" hidden="1"/>
    <col min="8486" max="8486" width="1.875" style="801" hidden="1"/>
    <col min="8487" max="8487" width="2.125" style="801" hidden="1"/>
    <col min="8488" max="8488" width="20.625" style="801" hidden="1"/>
    <col min="8489" max="8489" width="5.625" style="801" hidden="1"/>
    <col min="8490" max="8491" width="1.625" style="801" hidden="1"/>
    <col min="8492" max="8492" width="2.125" style="801" hidden="1"/>
    <col min="8493" max="8493" width="1.875" style="801" hidden="1"/>
    <col min="8494" max="8504" width="1.625" style="801" hidden="1"/>
    <col min="8505" max="8505" width="2.875" style="801" hidden="1"/>
    <col min="8506" max="8507" width="2.125" style="801" hidden="1"/>
    <col min="8508" max="8508" width="20.625" style="801" hidden="1"/>
    <col min="8509" max="8509" width="8.625" style="801" hidden="1"/>
    <col min="8510" max="8704" width="7.75" style="801" hidden="1"/>
    <col min="8705" max="8712" width="1.625" style="801" hidden="1"/>
    <col min="8713" max="8713" width="1.75" style="801" hidden="1"/>
    <col min="8714" max="8715" width="1.625" style="801" hidden="1"/>
    <col min="8716" max="8716" width="1.875" style="801" hidden="1"/>
    <col min="8717" max="8721" width="1.625" style="801" hidden="1"/>
    <col min="8722" max="8723" width="2.125" style="801" hidden="1"/>
    <col min="8724" max="8724" width="20.625" style="801" hidden="1"/>
    <col min="8725" max="8725" width="5.625" style="801" hidden="1"/>
    <col min="8726" max="8732" width="1.625" style="801" hidden="1"/>
    <col min="8733" max="8733" width="2" style="801" hidden="1"/>
    <col min="8734" max="8735" width="1.625" style="801" hidden="1"/>
    <col min="8736" max="8736" width="1.875" style="801" hidden="1"/>
    <col min="8737" max="8738" width="1.625" style="801" hidden="1"/>
    <col min="8739" max="8739" width="1.75" style="801" hidden="1"/>
    <col min="8740" max="8741" width="1.625" style="801" hidden="1"/>
    <col min="8742" max="8742" width="1.875" style="801" hidden="1"/>
    <col min="8743" max="8743" width="2.125" style="801" hidden="1"/>
    <col min="8744" max="8744" width="20.625" style="801" hidden="1"/>
    <col min="8745" max="8745" width="5.625" style="801" hidden="1"/>
    <col min="8746" max="8747" width="1.625" style="801" hidden="1"/>
    <col min="8748" max="8748" width="2.125" style="801" hidden="1"/>
    <col min="8749" max="8749" width="1.875" style="801" hidden="1"/>
    <col min="8750" max="8760" width="1.625" style="801" hidden="1"/>
    <col min="8761" max="8761" width="2.875" style="801" hidden="1"/>
    <col min="8762" max="8763" width="2.125" style="801" hidden="1"/>
    <col min="8764" max="8764" width="20.625" style="801" hidden="1"/>
    <col min="8765" max="8765" width="8.625" style="801" hidden="1"/>
    <col min="8766" max="8960" width="7.75" style="801" hidden="1"/>
    <col min="8961" max="8968" width="1.625" style="801" hidden="1"/>
    <col min="8969" max="8969" width="1.75" style="801" hidden="1"/>
    <col min="8970" max="8971" width="1.625" style="801" hidden="1"/>
    <col min="8972" max="8972" width="1.875" style="801" hidden="1"/>
    <col min="8973" max="8977" width="1.625" style="801" hidden="1"/>
    <col min="8978" max="8979" width="2.125" style="801" hidden="1"/>
    <col min="8980" max="8980" width="20.625" style="801" hidden="1"/>
    <col min="8981" max="8981" width="5.625" style="801" hidden="1"/>
    <col min="8982" max="8988" width="1.625" style="801" hidden="1"/>
    <col min="8989" max="8989" width="2" style="801" hidden="1"/>
    <col min="8990" max="8991" width="1.625" style="801" hidden="1"/>
    <col min="8992" max="8992" width="1.875" style="801" hidden="1"/>
    <col min="8993" max="8994" width="1.625" style="801" hidden="1"/>
    <col min="8995" max="8995" width="1.75" style="801" hidden="1"/>
    <col min="8996" max="8997" width="1.625" style="801" hidden="1"/>
    <col min="8998" max="8998" width="1.875" style="801" hidden="1"/>
    <col min="8999" max="8999" width="2.125" style="801" hidden="1"/>
    <col min="9000" max="9000" width="20.625" style="801" hidden="1"/>
    <col min="9001" max="9001" width="5.625" style="801" hidden="1"/>
    <col min="9002" max="9003" width="1.625" style="801" hidden="1"/>
    <col min="9004" max="9004" width="2.125" style="801" hidden="1"/>
    <col min="9005" max="9005" width="1.875" style="801" hidden="1"/>
    <col min="9006" max="9016" width="1.625" style="801" hidden="1"/>
    <col min="9017" max="9017" width="2.875" style="801" hidden="1"/>
    <col min="9018" max="9019" width="2.125" style="801" hidden="1"/>
    <col min="9020" max="9020" width="20.625" style="801" hidden="1"/>
    <col min="9021" max="9021" width="8.625" style="801" hidden="1"/>
    <col min="9022" max="9216" width="7.75" style="801" hidden="1"/>
    <col min="9217" max="9224" width="1.625" style="801" hidden="1"/>
    <col min="9225" max="9225" width="1.75" style="801" hidden="1"/>
    <col min="9226" max="9227" width="1.625" style="801" hidden="1"/>
    <col min="9228" max="9228" width="1.875" style="801" hidden="1"/>
    <col min="9229" max="9233" width="1.625" style="801" hidden="1"/>
    <col min="9234" max="9235" width="2.125" style="801" hidden="1"/>
    <col min="9236" max="9236" width="20.625" style="801" hidden="1"/>
    <col min="9237" max="9237" width="5.625" style="801" hidden="1"/>
    <col min="9238" max="9244" width="1.625" style="801" hidden="1"/>
    <col min="9245" max="9245" width="2" style="801" hidden="1"/>
    <col min="9246" max="9247" width="1.625" style="801" hidden="1"/>
    <col min="9248" max="9248" width="1.875" style="801" hidden="1"/>
    <col min="9249" max="9250" width="1.625" style="801" hidden="1"/>
    <col min="9251" max="9251" width="1.75" style="801" hidden="1"/>
    <col min="9252" max="9253" width="1.625" style="801" hidden="1"/>
    <col min="9254" max="9254" width="1.875" style="801" hidden="1"/>
    <col min="9255" max="9255" width="2.125" style="801" hidden="1"/>
    <col min="9256" max="9256" width="20.625" style="801" hidden="1"/>
    <col min="9257" max="9257" width="5.625" style="801" hidden="1"/>
    <col min="9258" max="9259" width="1.625" style="801" hidden="1"/>
    <col min="9260" max="9260" width="2.125" style="801" hidden="1"/>
    <col min="9261" max="9261" width="1.875" style="801" hidden="1"/>
    <col min="9262" max="9272" width="1.625" style="801" hidden="1"/>
    <col min="9273" max="9273" width="2.875" style="801" hidden="1"/>
    <col min="9274" max="9275" width="2.125" style="801" hidden="1"/>
    <col min="9276" max="9276" width="20.625" style="801" hidden="1"/>
    <col min="9277" max="9277" width="8.625" style="801" hidden="1"/>
    <col min="9278" max="9472" width="7.75" style="801" hidden="1"/>
    <col min="9473" max="9480" width="1.625" style="801" hidden="1"/>
    <col min="9481" max="9481" width="1.75" style="801" hidden="1"/>
    <col min="9482" max="9483" width="1.625" style="801" hidden="1"/>
    <col min="9484" max="9484" width="1.875" style="801" hidden="1"/>
    <col min="9485" max="9489" width="1.625" style="801" hidden="1"/>
    <col min="9490" max="9491" width="2.125" style="801" hidden="1"/>
    <col min="9492" max="9492" width="20.625" style="801" hidden="1"/>
    <col min="9493" max="9493" width="5.625" style="801" hidden="1"/>
    <col min="9494" max="9500" width="1.625" style="801" hidden="1"/>
    <col min="9501" max="9501" width="2" style="801" hidden="1"/>
    <col min="9502" max="9503" width="1.625" style="801" hidden="1"/>
    <col min="9504" max="9504" width="1.875" style="801" hidden="1"/>
    <col min="9505" max="9506" width="1.625" style="801" hidden="1"/>
    <col min="9507" max="9507" width="1.75" style="801" hidden="1"/>
    <col min="9508" max="9509" width="1.625" style="801" hidden="1"/>
    <col min="9510" max="9510" width="1.875" style="801" hidden="1"/>
    <col min="9511" max="9511" width="2.125" style="801" hidden="1"/>
    <col min="9512" max="9512" width="20.625" style="801" hidden="1"/>
    <col min="9513" max="9513" width="5.625" style="801" hidden="1"/>
    <col min="9514" max="9515" width="1.625" style="801" hidden="1"/>
    <col min="9516" max="9516" width="2.125" style="801" hidden="1"/>
    <col min="9517" max="9517" width="1.875" style="801" hidden="1"/>
    <col min="9518" max="9528" width="1.625" style="801" hidden="1"/>
    <col min="9529" max="9529" width="2.875" style="801" hidden="1"/>
    <col min="9530" max="9531" width="2.125" style="801" hidden="1"/>
    <col min="9532" max="9532" width="20.625" style="801" hidden="1"/>
    <col min="9533" max="9533" width="8.625" style="801" hidden="1"/>
    <col min="9534" max="9728" width="7.75" style="801" hidden="1"/>
    <col min="9729" max="9736" width="1.625" style="801" hidden="1"/>
    <col min="9737" max="9737" width="1.75" style="801" hidden="1"/>
    <col min="9738" max="9739" width="1.625" style="801" hidden="1"/>
    <col min="9740" max="9740" width="1.875" style="801" hidden="1"/>
    <col min="9741" max="9745" width="1.625" style="801" hidden="1"/>
    <col min="9746" max="9747" width="2.125" style="801" hidden="1"/>
    <col min="9748" max="9748" width="20.625" style="801" hidden="1"/>
    <col min="9749" max="9749" width="5.625" style="801" hidden="1"/>
    <col min="9750" max="9756" width="1.625" style="801" hidden="1"/>
    <col min="9757" max="9757" width="2" style="801" hidden="1"/>
    <col min="9758" max="9759" width="1.625" style="801" hidden="1"/>
    <col min="9760" max="9760" width="1.875" style="801" hidden="1"/>
    <col min="9761" max="9762" width="1.625" style="801" hidden="1"/>
    <col min="9763" max="9763" width="1.75" style="801" hidden="1"/>
    <col min="9764" max="9765" width="1.625" style="801" hidden="1"/>
    <col min="9766" max="9766" width="1.875" style="801" hidden="1"/>
    <col min="9767" max="9767" width="2.125" style="801" hidden="1"/>
    <col min="9768" max="9768" width="20.625" style="801" hidden="1"/>
    <col min="9769" max="9769" width="5.625" style="801" hidden="1"/>
    <col min="9770" max="9771" width="1.625" style="801" hidden="1"/>
    <col min="9772" max="9772" width="2.125" style="801" hidden="1"/>
    <col min="9773" max="9773" width="1.875" style="801" hidden="1"/>
    <col min="9774" max="9784" width="1.625" style="801" hidden="1"/>
    <col min="9785" max="9785" width="2.875" style="801" hidden="1"/>
    <col min="9786" max="9787" width="2.125" style="801" hidden="1"/>
    <col min="9788" max="9788" width="20.625" style="801" hidden="1"/>
    <col min="9789" max="9789" width="8.625" style="801" hidden="1"/>
    <col min="9790" max="9984" width="7.75" style="801" hidden="1"/>
    <col min="9985" max="9992" width="1.625" style="801" hidden="1"/>
    <col min="9993" max="9993" width="1.75" style="801" hidden="1"/>
    <col min="9994" max="9995" width="1.625" style="801" hidden="1"/>
    <col min="9996" max="9996" width="1.875" style="801" hidden="1"/>
    <col min="9997" max="10001" width="1.625" style="801" hidden="1"/>
    <col min="10002" max="10003" width="2.125" style="801" hidden="1"/>
    <col min="10004" max="10004" width="20.625" style="801" hidden="1"/>
    <col min="10005" max="10005" width="5.625" style="801" hidden="1"/>
    <col min="10006" max="10012" width="1.625" style="801" hidden="1"/>
    <col min="10013" max="10013" width="2" style="801" hidden="1"/>
    <col min="10014" max="10015" width="1.625" style="801" hidden="1"/>
    <col min="10016" max="10016" width="1.875" style="801" hidden="1"/>
    <col min="10017" max="10018" width="1.625" style="801" hidden="1"/>
    <col min="10019" max="10019" width="1.75" style="801" hidden="1"/>
    <col min="10020" max="10021" width="1.625" style="801" hidden="1"/>
    <col min="10022" max="10022" width="1.875" style="801" hidden="1"/>
    <col min="10023" max="10023" width="2.125" style="801" hidden="1"/>
    <col min="10024" max="10024" width="20.625" style="801" hidden="1"/>
    <col min="10025" max="10025" width="5.625" style="801" hidden="1"/>
    <col min="10026" max="10027" width="1.625" style="801" hidden="1"/>
    <col min="10028" max="10028" width="2.125" style="801" hidden="1"/>
    <col min="10029" max="10029" width="1.875" style="801" hidden="1"/>
    <col min="10030" max="10040" width="1.625" style="801" hidden="1"/>
    <col min="10041" max="10041" width="2.875" style="801" hidden="1"/>
    <col min="10042" max="10043" width="2.125" style="801" hidden="1"/>
    <col min="10044" max="10044" width="20.625" style="801" hidden="1"/>
    <col min="10045" max="10045" width="8.625" style="801" hidden="1"/>
    <col min="10046" max="10240" width="7.75" style="801" hidden="1"/>
    <col min="10241" max="10248" width="1.625" style="801" hidden="1"/>
    <col min="10249" max="10249" width="1.75" style="801" hidden="1"/>
    <col min="10250" max="10251" width="1.625" style="801" hidden="1"/>
    <col min="10252" max="10252" width="1.875" style="801" hidden="1"/>
    <col min="10253" max="10257" width="1.625" style="801" hidden="1"/>
    <col min="10258" max="10259" width="2.125" style="801" hidden="1"/>
    <col min="10260" max="10260" width="20.625" style="801" hidden="1"/>
    <col min="10261" max="10261" width="5.625" style="801" hidden="1"/>
    <col min="10262" max="10268" width="1.625" style="801" hidden="1"/>
    <col min="10269" max="10269" width="2" style="801" hidden="1"/>
    <col min="10270" max="10271" width="1.625" style="801" hidden="1"/>
    <col min="10272" max="10272" width="1.875" style="801" hidden="1"/>
    <col min="10273" max="10274" width="1.625" style="801" hidden="1"/>
    <col min="10275" max="10275" width="1.75" style="801" hidden="1"/>
    <col min="10276" max="10277" width="1.625" style="801" hidden="1"/>
    <col min="10278" max="10278" width="1.875" style="801" hidden="1"/>
    <col min="10279" max="10279" width="2.125" style="801" hidden="1"/>
    <col min="10280" max="10280" width="20.625" style="801" hidden="1"/>
    <col min="10281" max="10281" width="5.625" style="801" hidden="1"/>
    <col min="10282" max="10283" width="1.625" style="801" hidden="1"/>
    <col min="10284" max="10284" width="2.125" style="801" hidden="1"/>
    <col min="10285" max="10285" width="1.875" style="801" hidden="1"/>
    <col min="10286" max="10296" width="1.625" style="801" hidden="1"/>
    <col min="10297" max="10297" width="2.875" style="801" hidden="1"/>
    <col min="10298" max="10299" width="2.125" style="801" hidden="1"/>
    <col min="10300" max="10300" width="20.625" style="801" hidden="1"/>
    <col min="10301" max="10301" width="8.625" style="801" hidden="1"/>
    <col min="10302" max="10496" width="7.75" style="801" hidden="1"/>
    <col min="10497" max="10504" width="1.625" style="801" hidden="1"/>
    <col min="10505" max="10505" width="1.75" style="801" hidden="1"/>
    <col min="10506" max="10507" width="1.625" style="801" hidden="1"/>
    <col min="10508" max="10508" width="1.875" style="801" hidden="1"/>
    <col min="10509" max="10513" width="1.625" style="801" hidden="1"/>
    <col min="10514" max="10515" width="2.125" style="801" hidden="1"/>
    <col min="10516" max="10516" width="20.625" style="801" hidden="1"/>
    <col min="10517" max="10517" width="5.625" style="801" hidden="1"/>
    <col min="10518" max="10524" width="1.625" style="801" hidden="1"/>
    <col min="10525" max="10525" width="2" style="801" hidden="1"/>
    <col min="10526" max="10527" width="1.625" style="801" hidden="1"/>
    <col min="10528" max="10528" width="1.875" style="801" hidden="1"/>
    <col min="10529" max="10530" width="1.625" style="801" hidden="1"/>
    <col min="10531" max="10531" width="1.75" style="801" hidden="1"/>
    <col min="10532" max="10533" width="1.625" style="801" hidden="1"/>
    <col min="10534" max="10534" width="1.875" style="801" hidden="1"/>
    <col min="10535" max="10535" width="2.125" style="801" hidden="1"/>
    <col min="10536" max="10536" width="20.625" style="801" hidden="1"/>
    <col min="10537" max="10537" width="5.625" style="801" hidden="1"/>
    <col min="10538" max="10539" width="1.625" style="801" hidden="1"/>
    <col min="10540" max="10540" width="2.125" style="801" hidden="1"/>
    <col min="10541" max="10541" width="1.875" style="801" hidden="1"/>
    <col min="10542" max="10552" width="1.625" style="801" hidden="1"/>
    <col min="10553" max="10553" width="2.875" style="801" hidden="1"/>
    <col min="10554" max="10555" width="2.125" style="801" hidden="1"/>
    <col min="10556" max="10556" width="20.625" style="801" hidden="1"/>
    <col min="10557" max="10557" width="8.625" style="801" hidden="1"/>
    <col min="10558" max="10752" width="7.75" style="801" hidden="1"/>
    <col min="10753" max="10760" width="1.625" style="801" hidden="1"/>
    <col min="10761" max="10761" width="1.75" style="801" hidden="1"/>
    <col min="10762" max="10763" width="1.625" style="801" hidden="1"/>
    <col min="10764" max="10764" width="1.875" style="801" hidden="1"/>
    <col min="10765" max="10769" width="1.625" style="801" hidden="1"/>
    <col min="10770" max="10771" width="2.125" style="801" hidden="1"/>
    <col min="10772" max="10772" width="20.625" style="801" hidden="1"/>
    <col min="10773" max="10773" width="5.625" style="801" hidden="1"/>
    <col min="10774" max="10780" width="1.625" style="801" hidden="1"/>
    <col min="10781" max="10781" width="2" style="801" hidden="1"/>
    <col min="10782" max="10783" width="1.625" style="801" hidden="1"/>
    <col min="10784" max="10784" width="1.875" style="801" hidden="1"/>
    <col min="10785" max="10786" width="1.625" style="801" hidden="1"/>
    <col min="10787" max="10787" width="1.75" style="801" hidden="1"/>
    <col min="10788" max="10789" width="1.625" style="801" hidden="1"/>
    <col min="10790" max="10790" width="1.875" style="801" hidden="1"/>
    <col min="10791" max="10791" width="2.125" style="801" hidden="1"/>
    <col min="10792" max="10792" width="20.625" style="801" hidden="1"/>
    <col min="10793" max="10793" width="5.625" style="801" hidden="1"/>
    <col min="10794" max="10795" width="1.625" style="801" hidden="1"/>
    <col min="10796" max="10796" width="2.125" style="801" hidden="1"/>
    <col min="10797" max="10797" width="1.875" style="801" hidden="1"/>
    <col min="10798" max="10808" width="1.625" style="801" hidden="1"/>
    <col min="10809" max="10809" width="2.875" style="801" hidden="1"/>
    <col min="10810" max="10811" width="2.125" style="801" hidden="1"/>
    <col min="10812" max="10812" width="20.625" style="801" hidden="1"/>
    <col min="10813" max="10813" width="8.625" style="801" hidden="1"/>
    <col min="10814" max="11008" width="7.75" style="801" hidden="1"/>
    <col min="11009" max="11016" width="1.625" style="801" hidden="1"/>
    <col min="11017" max="11017" width="1.75" style="801" hidden="1"/>
    <col min="11018" max="11019" width="1.625" style="801" hidden="1"/>
    <col min="11020" max="11020" width="1.875" style="801" hidden="1"/>
    <col min="11021" max="11025" width="1.625" style="801" hidden="1"/>
    <col min="11026" max="11027" width="2.125" style="801" hidden="1"/>
    <col min="11028" max="11028" width="20.625" style="801" hidden="1"/>
    <col min="11029" max="11029" width="5.625" style="801" hidden="1"/>
    <col min="11030" max="11036" width="1.625" style="801" hidden="1"/>
    <col min="11037" max="11037" width="2" style="801" hidden="1"/>
    <col min="11038" max="11039" width="1.625" style="801" hidden="1"/>
    <col min="11040" max="11040" width="1.875" style="801" hidden="1"/>
    <col min="11041" max="11042" width="1.625" style="801" hidden="1"/>
    <col min="11043" max="11043" width="1.75" style="801" hidden="1"/>
    <col min="11044" max="11045" width="1.625" style="801" hidden="1"/>
    <col min="11046" max="11046" width="1.875" style="801" hidden="1"/>
    <col min="11047" max="11047" width="2.125" style="801" hidden="1"/>
    <col min="11048" max="11048" width="20.625" style="801" hidden="1"/>
    <col min="11049" max="11049" width="5.625" style="801" hidden="1"/>
    <col min="11050" max="11051" width="1.625" style="801" hidden="1"/>
    <col min="11052" max="11052" width="2.125" style="801" hidden="1"/>
    <col min="11053" max="11053" width="1.875" style="801" hidden="1"/>
    <col min="11054" max="11064" width="1.625" style="801" hidden="1"/>
    <col min="11065" max="11065" width="2.875" style="801" hidden="1"/>
    <col min="11066" max="11067" width="2.125" style="801" hidden="1"/>
    <col min="11068" max="11068" width="20.625" style="801" hidden="1"/>
    <col min="11069" max="11069" width="8.625" style="801" hidden="1"/>
    <col min="11070" max="11264" width="7.75" style="801" hidden="1"/>
    <col min="11265" max="11272" width="1.625" style="801" hidden="1"/>
    <col min="11273" max="11273" width="1.75" style="801" hidden="1"/>
    <col min="11274" max="11275" width="1.625" style="801" hidden="1"/>
    <col min="11276" max="11276" width="1.875" style="801" hidden="1"/>
    <col min="11277" max="11281" width="1.625" style="801" hidden="1"/>
    <col min="11282" max="11283" width="2.125" style="801" hidden="1"/>
    <col min="11284" max="11284" width="20.625" style="801" hidden="1"/>
    <col min="11285" max="11285" width="5.625" style="801" hidden="1"/>
    <col min="11286" max="11292" width="1.625" style="801" hidden="1"/>
    <col min="11293" max="11293" width="2" style="801" hidden="1"/>
    <col min="11294" max="11295" width="1.625" style="801" hidden="1"/>
    <col min="11296" max="11296" width="1.875" style="801" hidden="1"/>
    <col min="11297" max="11298" width="1.625" style="801" hidden="1"/>
    <col min="11299" max="11299" width="1.75" style="801" hidden="1"/>
    <col min="11300" max="11301" width="1.625" style="801" hidden="1"/>
    <col min="11302" max="11302" width="1.875" style="801" hidden="1"/>
    <col min="11303" max="11303" width="2.125" style="801" hidden="1"/>
    <col min="11304" max="11304" width="20.625" style="801" hidden="1"/>
    <col min="11305" max="11305" width="5.625" style="801" hidden="1"/>
    <col min="11306" max="11307" width="1.625" style="801" hidden="1"/>
    <col min="11308" max="11308" width="2.125" style="801" hidden="1"/>
    <col min="11309" max="11309" width="1.875" style="801" hidden="1"/>
    <col min="11310" max="11320" width="1.625" style="801" hidden="1"/>
    <col min="11321" max="11321" width="2.875" style="801" hidden="1"/>
    <col min="11322" max="11323" width="2.125" style="801" hidden="1"/>
    <col min="11324" max="11324" width="20.625" style="801" hidden="1"/>
    <col min="11325" max="11325" width="8.625" style="801" hidden="1"/>
    <col min="11326" max="11520" width="7.75" style="801" hidden="1"/>
    <col min="11521" max="11528" width="1.625" style="801" hidden="1"/>
    <col min="11529" max="11529" width="1.75" style="801" hidden="1"/>
    <col min="11530" max="11531" width="1.625" style="801" hidden="1"/>
    <col min="11532" max="11532" width="1.875" style="801" hidden="1"/>
    <col min="11533" max="11537" width="1.625" style="801" hidden="1"/>
    <col min="11538" max="11539" width="2.125" style="801" hidden="1"/>
    <col min="11540" max="11540" width="20.625" style="801" hidden="1"/>
    <col min="11541" max="11541" width="5.625" style="801" hidden="1"/>
    <col min="11542" max="11548" width="1.625" style="801" hidden="1"/>
    <col min="11549" max="11549" width="2" style="801" hidden="1"/>
    <col min="11550" max="11551" width="1.625" style="801" hidden="1"/>
    <col min="11552" max="11552" width="1.875" style="801" hidden="1"/>
    <col min="11553" max="11554" width="1.625" style="801" hidden="1"/>
    <col min="11555" max="11555" width="1.75" style="801" hidden="1"/>
    <col min="11556" max="11557" width="1.625" style="801" hidden="1"/>
    <col min="11558" max="11558" width="1.875" style="801" hidden="1"/>
    <col min="11559" max="11559" width="2.125" style="801" hidden="1"/>
    <col min="11560" max="11560" width="20.625" style="801" hidden="1"/>
    <col min="11561" max="11561" width="5.625" style="801" hidden="1"/>
    <col min="11562" max="11563" width="1.625" style="801" hidden="1"/>
    <col min="11564" max="11564" width="2.125" style="801" hidden="1"/>
    <col min="11565" max="11565" width="1.875" style="801" hidden="1"/>
    <col min="11566" max="11576" width="1.625" style="801" hidden="1"/>
    <col min="11577" max="11577" width="2.875" style="801" hidden="1"/>
    <col min="11578" max="11579" width="2.125" style="801" hidden="1"/>
    <col min="11580" max="11580" width="20.625" style="801" hidden="1"/>
    <col min="11581" max="11581" width="8.625" style="801" hidden="1"/>
    <col min="11582" max="11776" width="7.75" style="801" hidden="1"/>
    <col min="11777" max="11784" width="1.625" style="801" hidden="1"/>
    <col min="11785" max="11785" width="1.75" style="801" hidden="1"/>
    <col min="11786" max="11787" width="1.625" style="801" hidden="1"/>
    <col min="11788" max="11788" width="1.875" style="801" hidden="1"/>
    <col min="11789" max="11793" width="1.625" style="801" hidden="1"/>
    <col min="11794" max="11795" width="2.125" style="801" hidden="1"/>
    <col min="11796" max="11796" width="20.625" style="801" hidden="1"/>
    <col min="11797" max="11797" width="5.625" style="801" hidden="1"/>
    <col min="11798" max="11804" width="1.625" style="801" hidden="1"/>
    <col min="11805" max="11805" width="2" style="801" hidden="1"/>
    <col min="11806" max="11807" width="1.625" style="801" hidden="1"/>
    <col min="11808" max="11808" width="1.875" style="801" hidden="1"/>
    <col min="11809" max="11810" width="1.625" style="801" hidden="1"/>
    <col min="11811" max="11811" width="1.75" style="801" hidden="1"/>
    <col min="11812" max="11813" width="1.625" style="801" hidden="1"/>
    <col min="11814" max="11814" width="1.875" style="801" hidden="1"/>
    <col min="11815" max="11815" width="2.125" style="801" hidden="1"/>
    <col min="11816" max="11816" width="20.625" style="801" hidden="1"/>
    <col min="11817" max="11817" width="5.625" style="801" hidden="1"/>
    <col min="11818" max="11819" width="1.625" style="801" hidden="1"/>
    <col min="11820" max="11820" width="2.125" style="801" hidden="1"/>
    <col min="11821" max="11821" width="1.875" style="801" hidden="1"/>
    <col min="11822" max="11832" width="1.625" style="801" hidden="1"/>
    <col min="11833" max="11833" width="2.875" style="801" hidden="1"/>
    <col min="11834" max="11835" width="2.125" style="801" hidden="1"/>
    <col min="11836" max="11836" width="20.625" style="801" hidden="1"/>
    <col min="11837" max="11837" width="8.625" style="801" hidden="1"/>
    <col min="11838" max="12032" width="7.75" style="801" hidden="1"/>
    <col min="12033" max="12040" width="1.625" style="801" hidden="1"/>
    <col min="12041" max="12041" width="1.75" style="801" hidden="1"/>
    <col min="12042" max="12043" width="1.625" style="801" hidden="1"/>
    <col min="12044" max="12044" width="1.875" style="801" hidden="1"/>
    <col min="12045" max="12049" width="1.625" style="801" hidden="1"/>
    <col min="12050" max="12051" width="2.125" style="801" hidden="1"/>
    <col min="12052" max="12052" width="20.625" style="801" hidden="1"/>
    <col min="12053" max="12053" width="5.625" style="801" hidden="1"/>
    <col min="12054" max="12060" width="1.625" style="801" hidden="1"/>
    <col min="12061" max="12061" width="2" style="801" hidden="1"/>
    <col min="12062" max="12063" width="1.625" style="801" hidden="1"/>
    <col min="12064" max="12064" width="1.875" style="801" hidden="1"/>
    <col min="12065" max="12066" width="1.625" style="801" hidden="1"/>
    <col min="12067" max="12067" width="1.75" style="801" hidden="1"/>
    <col min="12068" max="12069" width="1.625" style="801" hidden="1"/>
    <col min="12070" max="12070" width="1.875" style="801" hidden="1"/>
    <col min="12071" max="12071" width="2.125" style="801" hidden="1"/>
    <col min="12072" max="12072" width="20.625" style="801" hidden="1"/>
    <col min="12073" max="12073" width="5.625" style="801" hidden="1"/>
    <col min="12074" max="12075" width="1.625" style="801" hidden="1"/>
    <col min="12076" max="12076" width="2.125" style="801" hidden="1"/>
    <col min="12077" max="12077" width="1.875" style="801" hidden="1"/>
    <col min="12078" max="12088" width="1.625" style="801" hidden="1"/>
    <col min="12089" max="12089" width="2.875" style="801" hidden="1"/>
    <col min="12090" max="12091" width="2.125" style="801" hidden="1"/>
    <col min="12092" max="12092" width="20.625" style="801" hidden="1"/>
    <col min="12093" max="12093" width="8.625" style="801" hidden="1"/>
    <col min="12094" max="12288" width="7.75" style="801" hidden="1"/>
    <col min="12289" max="12296" width="1.625" style="801" hidden="1"/>
    <col min="12297" max="12297" width="1.75" style="801" hidden="1"/>
    <col min="12298" max="12299" width="1.625" style="801" hidden="1"/>
    <col min="12300" max="12300" width="1.875" style="801" hidden="1"/>
    <col min="12301" max="12305" width="1.625" style="801" hidden="1"/>
    <col min="12306" max="12307" width="2.125" style="801" hidden="1"/>
    <col min="12308" max="12308" width="20.625" style="801" hidden="1"/>
    <col min="12309" max="12309" width="5.625" style="801" hidden="1"/>
    <col min="12310" max="12316" width="1.625" style="801" hidden="1"/>
    <col min="12317" max="12317" width="2" style="801" hidden="1"/>
    <col min="12318" max="12319" width="1.625" style="801" hidden="1"/>
    <col min="12320" max="12320" width="1.875" style="801" hidden="1"/>
    <col min="12321" max="12322" width="1.625" style="801" hidden="1"/>
    <col min="12323" max="12323" width="1.75" style="801" hidden="1"/>
    <col min="12324" max="12325" width="1.625" style="801" hidden="1"/>
    <col min="12326" max="12326" width="1.875" style="801" hidden="1"/>
    <col min="12327" max="12327" width="2.125" style="801" hidden="1"/>
    <col min="12328" max="12328" width="20.625" style="801" hidden="1"/>
    <col min="12329" max="12329" width="5.625" style="801" hidden="1"/>
    <col min="12330" max="12331" width="1.625" style="801" hidden="1"/>
    <col min="12332" max="12332" width="2.125" style="801" hidden="1"/>
    <col min="12333" max="12333" width="1.875" style="801" hidden="1"/>
    <col min="12334" max="12344" width="1.625" style="801" hidden="1"/>
    <col min="12345" max="12345" width="2.875" style="801" hidden="1"/>
    <col min="12346" max="12347" width="2.125" style="801" hidden="1"/>
    <col min="12348" max="12348" width="20.625" style="801" hidden="1"/>
    <col min="12349" max="12349" width="8.625" style="801" hidden="1"/>
    <col min="12350" max="12544" width="7.75" style="801" hidden="1"/>
    <col min="12545" max="12552" width="1.625" style="801" hidden="1"/>
    <col min="12553" max="12553" width="1.75" style="801" hidden="1"/>
    <col min="12554" max="12555" width="1.625" style="801" hidden="1"/>
    <col min="12556" max="12556" width="1.875" style="801" hidden="1"/>
    <col min="12557" max="12561" width="1.625" style="801" hidden="1"/>
    <col min="12562" max="12563" width="2.125" style="801" hidden="1"/>
    <col min="12564" max="12564" width="20.625" style="801" hidden="1"/>
    <col min="12565" max="12565" width="5.625" style="801" hidden="1"/>
    <col min="12566" max="12572" width="1.625" style="801" hidden="1"/>
    <col min="12573" max="12573" width="2" style="801" hidden="1"/>
    <col min="12574" max="12575" width="1.625" style="801" hidden="1"/>
    <col min="12576" max="12576" width="1.875" style="801" hidden="1"/>
    <col min="12577" max="12578" width="1.625" style="801" hidden="1"/>
    <col min="12579" max="12579" width="1.75" style="801" hidden="1"/>
    <col min="12580" max="12581" width="1.625" style="801" hidden="1"/>
    <col min="12582" max="12582" width="1.875" style="801" hidden="1"/>
    <col min="12583" max="12583" width="2.125" style="801" hidden="1"/>
    <col min="12584" max="12584" width="20.625" style="801" hidden="1"/>
    <col min="12585" max="12585" width="5.625" style="801" hidden="1"/>
    <col min="12586" max="12587" width="1.625" style="801" hidden="1"/>
    <col min="12588" max="12588" width="2.125" style="801" hidden="1"/>
    <col min="12589" max="12589" width="1.875" style="801" hidden="1"/>
    <col min="12590" max="12600" width="1.625" style="801" hidden="1"/>
    <col min="12601" max="12601" width="2.875" style="801" hidden="1"/>
    <col min="12602" max="12603" width="2.125" style="801" hidden="1"/>
    <col min="12604" max="12604" width="20.625" style="801" hidden="1"/>
    <col min="12605" max="12605" width="8.625" style="801" hidden="1"/>
    <col min="12606" max="12800" width="7.75" style="801" hidden="1"/>
    <col min="12801" max="12808" width="1.625" style="801" hidden="1"/>
    <col min="12809" max="12809" width="1.75" style="801" hidden="1"/>
    <col min="12810" max="12811" width="1.625" style="801" hidden="1"/>
    <col min="12812" max="12812" width="1.875" style="801" hidden="1"/>
    <col min="12813" max="12817" width="1.625" style="801" hidden="1"/>
    <col min="12818" max="12819" width="2.125" style="801" hidden="1"/>
    <col min="12820" max="12820" width="20.625" style="801" hidden="1"/>
    <col min="12821" max="12821" width="5.625" style="801" hidden="1"/>
    <col min="12822" max="12828" width="1.625" style="801" hidden="1"/>
    <col min="12829" max="12829" width="2" style="801" hidden="1"/>
    <col min="12830" max="12831" width="1.625" style="801" hidden="1"/>
    <col min="12832" max="12832" width="1.875" style="801" hidden="1"/>
    <col min="12833" max="12834" width="1.625" style="801" hidden="1"/>
    <col min="12835" max="12835" width="1.75" style="801" hidden="1"/>
    <col min="12836" max="12837" width="1.625" style="801" hidden="1"/>
    <col min="12838" max="12838" width="1.875" style="801" hidden="1"/>
    <col min="12839" max="12839" width="2.125" style="801" hidden="1"/>
    <col min="12840" max="12840" width="20.625" style="801" hidden="1"/>
    <col min="12841" max="12841" width="5.625" style="801" hidden="1"/>
    <col min="12842" max="12843" width="1.625" style="801" hidden="1"/>
    <col min="12844" max="12844" width="2.125" style="801" hidden="1"/>
    <col min="12845" max="12845" width="1.875" style="801" hidden="1"/>
    <col min="12846" max="12856" width="1.625" style="801" hidden="1"/>
    <col min="12857" max="12857" width="2.875" style="801" hidden="1"/>
    <col min="12858" max="12859" width="2.125" style="801" hidden="1"/>
    <col min="12860" max="12860" width="20.625" style="801" hidden="1"/>
    <col min="12861" max="12861" width="8.625" style="801" hidden="1"/>
    <col min="12862" max="13056" width="7.75" style="801" hidden="1"/>
    <col min="13057" max="13064" width="1.625" style="801" hidden="1"/>
    <col min="13065" max="13065" width="1.75" style="801" hidden="1"/>
    <col min="13066" max="13067" width="1.625" style="801" hidden="1"/>
    <col min="13068" max="13068" width="1.875" style="801" hidden="1"/>
    <col min="13069" max="13073" width="1.625" style="801" hidden="1"/>
    <col min="13074" max="13075" width="2.125" style="801" hidden="1"/>
    <col min="13076" max="13076" width="20.625" style="801" hidden="1"/>
    <col min="13077" max="13077" width="5.625" style="801" hidden="1"/>
    <col min="13078" max="13084" width="1.625" style="801" hidden="1"/>
    <col min="13085" max="13085" width="2" style="801" hidden="1"/>
    <col min="13086" max="13087" width="1.625" style="801" hidden="1"/>
    <col min="13088" max="13088" width="1.875" style="801" hidden="1"/>
    <col min="13089" max="13090" width="1.625" style="801" hidden="1"/>
    <col min="13091" max="13091" width="1.75" style="801" hidden="1"/>
    <col min="13092" max="13093" width="1.625" style="801" hidden="1"/>
    <col min="13094" max="13094" width="1.875" style="801" hidden="1"/>
    <col min="13095" max="13095" width="2.125" style="801" hidden="1"/>
    <col min="13096" max="13096" width="20.625" style="801" hidden="1"/>
    <col min="13097" max="13097" width="5.625" style="801" hidden="1"/>
    <col min="13098" max="13099" width="1.625" style="801" hidden="1"/>
    <col min="13100" max="13100" width="2.125" style="801" hidden="1"/>
    <col min="13101" max="13101" width="1.875" style="801" hidden="1"/>
    <col min="13102" max="13112" width="1.625" style="801" hidden="1"/>
    <col min="13113" max="13113" width="2.875" style="801" hidden="1"/>
    <col min="13114" max="13115" width="2.125" style="801" hidden="1"/>
    <col min="13116" max="13116" width="20.625" style="801" hidden="1"/>
    <col min="13117" max="13117" width="8.625" style="801" hidden="1"/>
    <col min="13118" max="13312" width="7.75" style="801" hidden="1"/>
    <col min="13313" max="13320" width="1.625" style="801" hidden="1"/>
    <col min="13321" max="13321" width="1.75" style="801" hidden="1"/>
    <col min="13322" max="13323" width="1.625" style="801" hidden="1"/>
    <col min="13324" max="13324" width="1.875" style="801" hidden="1"/>
    <col min="13325" max="13329" width="1.625" style="801" hidden="1"/>
    <col min="13330" max="13331" width="2.125" style="801" hidden="1"/>
    <col min="13332" max="13332" width="20.625" style="801" hidden="1"/>
    <col min="13333" max="13333" width="5.625" style="801" hidden="1"/>
    <col min="13334" max="13340" width="1.625" style="801" hidden="1"/>
    <col min="13341" max="13341" width="2" style="801" hidden="1"/>
    <col min="13342" max="13343" width="1.625" style="801" hidden="1"/>
    <col min="13344" max="13344" width="1.875" style="801" hidden="1"/>
    <col min="13345" max="13346" width="1.625" style="801" hidden="1"/>
    <col min="13347" max="13347" width="1.75" style="801" hidden="1"/>
    <col min="13348" max="13349" width="1.625" style="801" hidden="1"/>
    <col min="13350" max="13350" width="1.875" style="801" hidden="1"/>
    <col min="13351" max="13351" width="2.125" style="801" hidden="1"/>
    <col min="13352" max="13352" width="20.625" style="801" hidden="1"/>
    <col min="13353" max="13353" width="5.625" style="801" hidden="1"/>
    <col min="13354" max="13355" width="1.625" style="801" hidden="1"/>
    <col min="13356" max="13356" width="2.125" style="801" hidden="1"/>
    <col min="13357" max="13357" width="1.875" style="801" hidden="1"/>
    <col min="13358" max="13368" width="1.625" style="801" hidden="1"/>
    <col min="13369" max="13369" width="2.875" style="801" hidden="1"/>
    <col min="13370" max="13371" width="2.125" style="801" hidden="1"/>
    <col min="13372" max="13372" width="20.625" style="801" hidden="1"/>
    <col min="13373" max="13373" width="8.625" style="801" hidden="1"/>
    <col min="13374" max="13568" width="7.75" style="801" hidden="1"/>
    <col min="13569" max="13576" width="1.625" style="801" hidden="1"/>
    <col min="13577" max="13577" width="1.75" style="801" hidden="1"/>
    <col min="13578" max="13579" width="1.625" style="801" hidden="1"/>
    <col min="13580" max="13580" width="1.875" style="801" hidden="1"/>
    <col min="13581" max="13585" width="1.625" style="801" hidden="1"/>
    <col min="13586" max="13587" width="2.125" style="801" hidden="1"/>
    <col min="13588" max="13588" width="20.625" style="801" hidden="1"/>
    <col min="13589" max="13589" width="5.625" style="801" hidden="1"/>
    <col min="13590" max="13596" width="1.625" style="801" hidden="1"/>
    <col min="13597" max="13597" width="2" style="801" hidden="1"/>
    <col min="13598" max="13599" width="1.625" style="801" hidden="1"/>
    <col min="13600" max="13600" width="1.875" style="801" hidden="1"/>
    <col min="13601" max="13602" width="1.625" style="801" hidden="1"/>
    <col min="13603" max="13603" width="1.75" style="801" hidden="1"/>
    <col min="13604" max="13605" width="1.625" style="801" hidden="1"/>
    <col min="13606" max="13606" width="1.875" style="801" hidden="1"/>
    <col min="13607" max="13607" width="2.125" style="801" hidden="1"/>
    <col min="13608" max="13608" width="20.625" style="801" hidden="1"/>
    <col min="13609" max="13609" width="5.625" style="801" hidden="1"/>
    <col min="13610" max="13611" width="1.625" style="801" hidden="1"/>
    <col min="13612" max="13612" width="2.125" style="801" hidden="1"/>
    <col min="13613" max="13613" width="1.875" style="801" hidden="1"/>
    <col min="13614" max="13624" width="1.625" style="801" hidden="1"/>
    <col min="13625" max="13625" width="2.875" style="801" hidden="1"/>
    <col min="13626" max="13627" width="2.125" style="801" hidden="1"/>
    <col min="13628" max="13628" width="20.625" style="801" hidden="1"/>
    <col min="13629" max="13629" width="8.625" style="801" hidden="1"/>
    <col min="13630" max="13824" width="7.75" style="801" hidden="1"/>
    <col min="13825" max="13832" width="1.625" style="801" hidden="1"/>
    <col min="13833" max="13833" width="1.75" style="801" hidden="1"/>
    <col min="13834" max="13835" width="1.625" style="801" hidden="1"/>
    <col min="13836" max="13836" width="1.875" style="801" hidden="1"/>
    <col min="13837" max="13841" width="1.625" style="801" hidden="1"/>
    <col min="13842" max="13843" width="2.125" style="801" hidden="1"/>
    <col min="13844" max="13844" width="20.625" style="801" hidden="1"/>
    <col min="13845" max="13845" width="5.625" style="801" hidden="1"/>
    <col min="13846" max="13852" width="1.625" style="801" hidden="1"/>
    <col min="13853" max="13853" width="2" style="801" hidden="1"/>
    <col min="13854" max="13855" width="1.625" style="801" hidden="1"/>
    <col min="13856" max="13856" width="1.875" style="801" hidden="1"/>
    <col min="13857" max="13858" width="1.625" style="801" hidden="1"/>
    <col min="13859" max="13859" width="1.75" style="801" hidden="1"/>
    <col min="13860" max="13861" width="1.625" style="801" hidden="1"/>
    <col min="13862" max="13862" width="1.875" style="801" hidden="1"/>
    <col min="13863" max="13863" width="2.125" style="801" hidden="1"/>
    <col min="13864" max="13864" width="20.625" style="801" hidden="1"/>
    <col min="13865" max="13865" width="5.625" style="801" hidden="1"/>
    <col min="13866" max="13867" width="1.625" style="801" hidden="1"/>
    <col min="13868" max="13868" width="2.125" style="801" hidden="1"/>
    <col min="13869" max="13869" width="1.875" style="801" hidden="1"/>
    <col min="13870" max="13880" width="1.625" style="801" hidden="1"/>
    <col min="13881" max="13881" width="2.875" style="801" hidden="1"/>
    <col min="13882" max="13883" width="2.125" style="801" hidden="1"/>
    <col min="13884" max="13884" width="20.625" style="801" hidden="1"/>
    <col min="13885" max="13885" width="8.625" style="801" hidden="1"/>
    <col min="13886" max="14080" width="7.75" style="801" hidden="1"/>
    <col min="14081" max="14088" width="1.625" style="801" hidden="1"/>
    <col min="14089" max="14089" width="1.75" style="801" hidden="1"/>
    <col min="14090" max="14091" width="1.625" style="801" hidden="1"/>
    <col min="14092" max="14092" width="1.875" style="801" hidden="1"/>
    <col min="14093" max="14097" width="1.625" style="801" hidden="1"/>
    <col min="14098" max="14099" width="2.125" style="801" hidden="1"/>
    <col min="14100" max="14100" width="20.625" style="801" hidden="1"/>
    <col min="14101" max="14101" width="5.625" style="801" hidden="1"/>
    <col min="14102" max="14108" width="1.625" style="801" hidden="1"/>
    <col min="14109" max="14109" width="2" style="801" hidden="1"/>
    <col min="14110" max="14111" width="1.625" style="801" hidden="1"/>
    <col min="14112" max="14112" width="1.875" style="801" hidden="1"/>
    <col min="14113" max="14114" width="1.625" style="801" hidden="1"/>
    <col min="14115" max="14115" width="1.75" style="801" hidden="1"/>
    <col min="14116" max="14117" width="1.625" style="801" hidden="1"/>
    <col min="14118" max="14118" width="1.875" style="801" hidden="1"/>
    <col min="14119" max="14119" width="2.125" style="801" hidden="1"/>
    <col min="14120" max="14120" width="20.625" style="801" hidden="1"/>
    <col min="14121" max="14121" width="5.625" style="801" hidden="1"/>
    <col min="14122" max="14123" width="1.625" style="801" hidden="1"/>
    <col min="14124" max="14124" width="2.125" style="801" hidden="1"/>
    <col min="14125" max="14125" width="1.875" style="801" hidden="1"/>
    <col min="14126" max="14136" width="1.625" style="801" hidden="1"/>
    <col min="14137" max="14137" width="2.875" style="801" hidden="1"/>
    <col min="14138" max="14139" width="2.125" style="801" hidden="1"/>
    <col min="14140" max="14140" width="20.625" style="801" hidden="1"/>
    <col min="14141" max="14141" width="8.625" style="801" hidden="1"/>
    <col min="14142" max="14336" width="7.75" style="801" hidden="1"/>
    <col min="14337" max="14344" width="1.625" style="801" hidden="1"/>
    <col min="14345" max="14345" width="1.75" style="801" hidden="1"/>
    <col min="14346" max="14347" width="1.625" style="801" hidden="1"/>
    <col min="14348" max="14348" width="1.875" style="801" hidden="1"/>
    <col min="14349" max="14353" width="1.625" style="801" hidden="1"/>
    <col min="14354" max="14355" width="2.125" style="801" hidden="1"/>
    <col min="14356" max="14356" width="20.625" style="801" hidden="1"/>
    <col min="14357" max="14357" width="5.625" style="801" hidden="1"/>
    <col min="14358" max="14364" width="1.625" style="801" hidden="1"/>
    <col min="14365" max="14365" width="2" style="801" hidden="1"/>
    <col min="14366" max="14367" width="1.625" style="801" hidden="1"/>
    <col min="14368" max="14368" width="1.875" style="801" hidden="1"/>
    <col min="14369" max="14370" width="1.625" style="801" hidden="1"/>
    <col min="14371" max="14371" width="1.75" style="801" hidden="1"/>
    <col min="14372" max="14373" width="1.625" style="801" hidden="1"/>
    <col min="14374" max="14374" width="1.875" style="801" hidden="1"/>
    <col min="14375" max="14375" width="2.125" style="801" hidden="1"/>
    <col min="14376" max="14376" width="20.625" style="801" hidden="1"/>
    <col min="14377" max="14377" width="5.625" style="801" hidden="1"/>
    <col min="14378" max="14379" width="1.625" style="801" hidden="1"/>
    <col min="14380" max="14380" width="2.125" style="801" hidden="1"/>
    <col min="14381" max="14381" width="1.875" style="801" hidden="1"/>
    <col min="14382" max="14392" width="1.625" style="801" hidden="1"/>
    <col min="14393" max="14393" width="2.875" style="801" hidden="1"/>
    <col min="14394" max="14395" width="2.125" style="801" hidden="1"/>
    <col min="14396" max="14396" width="20.625" style="801" hidden="1"/>
    <col min="14397" max="14397" width="8.625" style="801" hidden="1"/>
    <col min="14398" max="14592" width="7.75" style="801" hidden="1"/>
    <col min="14593" max="14600" width="1.625" style="801" hidden="1"/>
    <col min="14601" max="14601" width="1.75" style="801" hidden="1"/>
    <col min="14602" max="14603" width="1.625" style="801" hidden="1"/>
    <col min="14604" max="14604" width="1.875" style="801" hidden="1"/>
    <col min="14605" max="14609" width="1.625" style="801" hidden="1"/>
    <col min="14610" max="14611" width="2.125" style="801" hidden="1"/>
    <col min="14612" max="14612" width="20.625" style="801" hidden="1"/>
    <col min="14613" max="14613" width="5.625" style="801" hidden="1"/>
    <col min="14614" max="14620" width="1.625" style="801" hidden="1"/>
    <col min="14621" max="14621" width="2" style="801" hidden="1"/>
    <col min="14622" max="14623" width="1.625" style="801" hidden="1"/>
    <col min="14624" max="14624" width="1.875" style="801" hidden="1"/>
    <col min="14625" max="14626" width="1.625" style="801" hidden="1"/>
    <col min="14627" max="14627" width="1.75" style="801" hidden="1"/>
    <col min="14628" max="14629" width="1.625" style="801" hidden="1"/>
    <col min="14630" max="14630" width="1.875" style="801" hidden="1"/>
    <col min="14631" max="14631" width="2.125" style="801" hidden="1"/>
    <col min="14632" max="14632" width="20.625" style="801" hidden="1"/>
    <col min="14633" max="14633" width="5.625" style="801" hidden="1"/>
    <col min="14634" max="14635" width="1.625" style="801" hidden="1"/>
    <col min="14636" max="14636" width="2.125" style="801" hidden="1"/>
    <col min="14637" max="14637" width="1.875" style="801" hidden="1"/>
    <col min="14638" max="14648" width="1.625" style="801" hidden="1"/>
    <col min="14649" max="14649" width="2.875" style="801" hidden="1"/>
    <col min="14650" max="14651" width="2.125" style="801" hidden="1"/>
    <col min="14652" max="14652" width="20.625" style="801" hidden="1"/>
    <col min="14653" max="14653" width="8.625" style="801" hidden="1"/>
    <col min="14654" max="14848" width="7.75" style="801" hidden="1"/>
    <col min="14849" max="14856" width="1.625" style="801" hidden="1"/>
    <col min="14857" max="14857" width="1.75" style="801" hidden="1"/>
    <col min="14858" max="14859" width="1.625" style="801" hidden="1"/>
    <col min="14860" max="14860" width="1.875" style="801" hidden="1"/>
    <col min="14861" max="14865" width="1.625" style="801" hidden="1"/>
    <col min="14866" max="14867" width="2.125" style="801" hidden="1"/>
    <col min="14868" max="14868" width="20.625" style="801" hidden="1"/>
    <col min="14869" max="14869" width="5.625" style="801" hidden="1"/>
    <col min="14870" max="14876" width="1.625" style="801" hidden="1"/>
    <col min="14877" max="14877" width="2" style="801" hidden="1"/>
    <col min="14878" max="14879" width="1.625" style="801" hidden="1"/>
    <col min="14880" max="14880" width="1.875" style="801" hidden="1"/>
    <col min="14881" max="14882" width="1.625" style="801" hidden="1"/>
    <col min="14883" max="14883" width="1.75" style="801" hidden="1"/>
    <col min="14884" max="14885" width="1.625" style="801" hidden="1"/>
    <col min="14886" max="14886" width="1.875" style="801" hidden="1"/>
    <col min="14887" max="14887" width="2.125" style="801" hidden="1"/>
    <col min="14888" max="14888" width="20.625" style="801" hidden="1"/>
    <col min="14889" max="14889" width="5.625" style="801" hidden="1"/>
    <col min="14890" max="14891" width="1.625" style="801" hidden="1"/>
    <col min="14892" max="14892" width="2.125" style="801" hidden="1"/>
    <col min="14893" max="14893" width="1.875" style="801" hidden="1"/>
    <col min="14894" max="14904" width="1.625" style="801" hidden="1"/>
    <col min="14905" max="14905" width="2.875" style="801" hidden="1"/>
    <col min="14906" max="14907" width="2.125" style="801" hidden="1"/>
    <col min="14908" max="14908" width="20.625" style="801" hidden="1"/>
    <col min="14909" max="14909" width="8.625" style="801" hidden="1"/>
    <col min="14910" max="15104" width="7.75" style="801" hidden="1"/>
    <col min="15105" max="15112" width="1.625" style="801" hidden="1"/>
    <col min="15113" max="15113" width="1.75" style="801" hidden="1"/>
    <col min="15114" max="15115" width="1.625" style="801" hidden="1"/>
    <col min="15116" max="15116" width="1.875" style="801" hidden="1"/>
    <col min="15117" max="15121" width="1.625" style="801" hidden="1"/>
    <col min="15122" max="15123" width="2.125" style="801" hidden="1"/>
    <col min="15124" max="15124" width="20.625" style="801" hidden="1"/>
    <col min="15125" max="15125" width="5.625" style="801" hidden="1"/>
    <col min="15126" max="15132" width="1.625" style="801" hidden="1"/>
    <col min="15133" max="15133" width="2" style="801" hidden="1"/>
    <col min="15134" max="15135" width="1.625" style="801" hidden="1"/>
    <col min="15136" max="15136" width="1.875" style="801" hidden="1"/>
    <col min="15137" max="15138" width="1.625" style="801" hidden="1"/>
    <col min="15139" max="15139" width="1.75" style="801" hidden="1"/>
    <col min="15140" max="15141" width="1.625" style="801" hidden="1"/>
    <col min="15142" max="15142" width="1.875" style="801" hidden="1"/>
    <col min="15143" max="15143" width="2.125" style="801" hidden="1"/>
    <col min="15144" max="15144" width="20.625" style="801" hidden="1"/>
    <col min="15145" max="15145" width="5.625" style="801" hidden="1"/>
    <col min="15146" max="15147" width="1.625" style="801" hidden="1"/>
    <col min="15148" max="15148" width="2.125" style="801" hidden="1"/>
    <col min="15149" max="15149" width="1.875" style="801" hidden="1"/>
    <col min="15150" max="15160" width="1.625" style="801" hidden="1"/>
    <col min="15161" max="15161" width="2.875" style="801" hidden="1"/>
    <col min="15162" max="15163" width="2.125" style="801" hidden="1"/>
    <col min="15164" max="15164" width="20.625" style="801" hidden="1"/>
    <col min="15165" max="15165" width="8.625" style="801" hidden="1"/>
    <col min="15166" max="15360" width="7.75" style="801" hidden="1"/>
    <col min="15361" max="15368" width="1.625" style="801" hidden="1"/>
    <col min="15369" max="15369" width="1.75" style="801" hidden="1"/>
    <col min="15370" max="15371" width="1.625" style="801" hidden="1"/>
    <col min="15372" max="15372" width="1.875" style="801" hidden="1"/>
    <col min="15373" max="15377" width="1.625" style="801" hidden="1"/>
    <col min="15378" max="15379" width="2.125" style="801" hidden="1"/>
    <col min="15380" max="15380" width="20.625" style="801" hidden="1"/>
    <col min="15381" max="15381" width="5.625" style="801" hidden="1"/>
    <col min="15382" max="15388" width="1.625" style="801" hidden="1"/>
    <col min="15389" max="15389" width="2" style="801" hidden="1"/>
    <col min="15390" max="15391" width="1.625" style="801" hidden="1"/>
    <col min="15392" max="15392" width="1.875" style="801" hidden="1"/>
    <col min="15393" max="15394" width="1.625" style="801" hidden="1"/>
    <col min="15395" max="15395" width="1.75" style="801" hidden="1"/>
    <col min="15396" max="15397" width="1.625" style="801" hidden="1"/>
    <col min="15398" max="15398" width="1.875" style="801" hidden="1"/>
    <col min="15399" max="15399" width="2.125" style="801" hidden="1"/>
    <col min="15400" max="15400" width="20.625" style="801" hidden="1"/>
    <col min="15401" max="15401" width="5.625" style="801" hidden="1"/>
    <col min="15402" max="15403" width="1.625" style="801" hidden="1"/>
    <col min="15404" max="15404" width="2.125" style="801" hidden="1"/>
    <col min="15405" max="15405" width="1.875" style="801" hidden="1"/>
    <col min="15406" max="15416" width="1.625" style="801" hidden="1"/>
    <col min="15417" max="15417" width="2.875" style="801" hidden="1"/>
    <col min="15418" max="15419" width="2.125" style="801" hidden="1"/>
    <col min="15420" max="15420" width="20.625" style="801" hidden="1"/>
    <col min="15421" max="15421" width="8.625" style="801" hidden="1"/>
    <col min="15422" max="15616" width="7.75" style="801" hidden="1"/>
    <col min="15617" max="15624" width="1.625" style="801" hidden="1"/>
    <col min="15625" max="15625" width="1.75" style="801" hidden="1"/>
    <col min="15626" max="15627" width="1.625" style="801" hidden="1"/>
    <col min="15628" max="15628" width="1.875" style="801" hidden="1"/>
    <col min="15629" max="15633" width="1.625" style="801" hidden="1"/>
    <col min="15634" max="15635" width="2.125" style="801" hidden="1"/>
    <col min="15636" max="15636" width="20.625" style="801" hidden="1"/>
    <col min="15637" max="15637" width="5.625" style="801" hidden="1"/>
    <col min="15638" max="15644" width="1.625" style="801" hidden="1"/>
    <col min="15645" max="15645" width="2" style="801" hidden="1"/>
    <col min="15646" max="15647" width="1.625" style="801" hidden="1"/>
    <col min="15648" max="15648" width="1.875" style="801" hidden="1"/>
    <col min="15649" max="15650" width="1.625" style="801" hidden="1"/>
    <col min="15651" max="15651" width="1.75" style="801" hidden="1"/>
    <col min="15652" max="15653" width="1.625" style="801" hidden="1"/>
    <col min="15654" max="15654" width="1.875" style="801" hidden="1"/>
    <col min="15655" max="15655" width="2.125" style="801" hidden="1"/>
    <col min="15656" max="15656" width="20.625" style="801" hidden="1"/>
    <col min="15657" max="15657" width="5.625" style="801" hidden="1"/>
    <col min="15658" max="15659" width="1.625" style="801" hidden="1"/>
    <col min="15660" max="15660" width="2.125" style="801" hidden="1"/>
    <col min="15661" max="15661" width="1.875" style="801" hidden="1"/>
    <col min="15662" max="15672" width="1.625" style="801" hidden="1"/>
    <col min="15673" max="15673" width="2.875" style="801" hidden="1"/>
    <col min="15674" max="15675" width="2.125" style="801" hidden="1"/>
    <col min="15676" max="15676" width="20.625" style="801" hidden="1"/>
    <col min="15677" max="15677" width="8.625" style="801" hidden="1"/>
    <col min="15678" max="15872" width="7.75" style="801" hidden="1"/>
    <col min="15873" max="15880" width="1.625" style="801" hidden="1"/>
    <col min="15881" max="15881" width="1.75" style="801" hidden="1"/>
    <col min="15882" max="15883" width="1.625" style="801" hidden="1"/>
    <col min="15884" max="15884" width="1.875" style="801" hidden="1"/>
    <col min="15885" max="15889" width="1.625" style="801" hidden="1"/>
    <col min="15890" max="15891" width="2.125" style="801" hidden="1"/>
    <col min="15892" max="15892" width="20.625" style="801" hidden="1"/>
    <col min="15893" max="15893" width="5.625" style="801" hidden="1"/>
    <col min="15894" max="15900" width="1.625" style="801" hidden="1"/>
    <col min="15901" max="15901" width="2" style="801" hidden="1"/>
    <col min="15902" max="15903" width="1.625" style="801" hidden="1"/>
    <col min="15904" max="15904" width="1.875" style="801" hidden="1"/>
    <col min="15905" max="15906" width="1.625" style="801" hidden="1"/>
    <col min="15907" max="15907" width="1.75" style="801" hidden="1"/>
    <col min="15908" max="15909" width="1.625" style="801" hidden="1"/>
    <col min="15910" max="15910" width="1.875" style="801" hidden="1"/>
    <col min="15911" max="15911" width="2.125" style="801" hidden="1"/>
    <col min="15912" max="15912" width="20.625" style="801" hidden="1"/>
    <col min="15913" max="15913" width="5.625" style="801" hidden="1"/>
    <col min="15914" max="15915" width="1.625" style="801" hidden="1"/>
    <col min="15916" max="15916" width="2.125" style="801" hidden="1"/>
    <col min="15917" max="15917" width="1.875" style="801" hidden="1"/>
    <col min="15918" max="15928" width="1.625" style="801" hidden="1"/>
    <col min="15929" max="15929" width="2.875" style="801" hidden="1"/>
    <col min="15930" max="15931" width="2.125" style="801" hidden="1"/>
    <col min="15932" max="15932" width="20.625" style="801" hidden="1"/>
    <col min="15933" max="15933" width="8.625" style="801" hidden="1"/>
    <col min="15934" max="16128" width="7.75" style="801" hidden="1"/>
    <col min="16129" max="16136" width="1.625" style="801" hidden="1"/>
    <col min="16137" max="16137" width="1.75" style="801" hidden="1"/>
    <col min="16138" max="16139" width="1.625" style="801" hidden="1"/>
    <col min="16140" max="16140" width="1.875" style="801" hidden="1"/>
    <col min="16141" max="16145" width="1.625" style="801" hidden="1"/>
    <col min="16146" max="16147" width="2.125" style="801" hidden="1"/>
    <col min="16148" max="16148" width="20.625" style="801" hidden="1"/>
    <col min="16149" max="16149" width="5.625" style="801" hidden="1"/>
    <col min="16150" max="16156" width="1.625" style="801" hidden="1"/>
    <col min="16157" max="16157" width="2" style="801" hidden="1"/>
    <col min="16158" max="16159" width="1.625" style="801" hidden="1"/>
    <col min="16160" max="16160" width="1.875" style="801" hidden="1"/>
    <col min="16161" max="16162" width="1.625" style="801" hidden="1"/>
    <col min="16163" max="16163" width="1.75" style="801" hidden="1"/>
    <col min="16164" max="16165" width="1.625" style="801" hidden="1"/>
    <col min="16166" max="16166" width="1.875" style="801" hidden="1"/>
    <col min="16167" max="16167" width="2.125" style="801" hidden="1"/>
    <col min="16168" max="16168" width="20.625" style="801" hidden="1"/>
    <col min="16169" max="16169" width="5.625" style="801" hidden="1"/>
    <col min="16170" max="16171" width="1.625" style="801" hidden="1"/>
    <col min="16172" max="16172" width="2.125" style="801" hidden="1"/>
    <col min="16173" max="16173" width="1.875" style="801" hidden="1"/>
    <col min="16174" max="16184" width="1.625" style="801" hidden="1"/>
    <col min="16185" max="16185" width="2.875" style="801" hidden="1"/>
    <col min="16186" max="16187" width="2.125" style="801" hidden="1"/>
    <col min="16188" max="16188" width="20.625" style="801" hidden="1"/>
    <col min="16189" max="16189" width="8.625" style="801" hidden="1"/>
    <col min="16190" max="16384" width="7.75" style="801" hidden="1"/>
  </cols>
  <sheetData>
    <row r="1" spans="1:160" s="581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2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s="581" customFormat="1" ht="6" customHeight="1" x14ac:dyDescent="0.15">
      <c r="A2" s="1" t="s">
        <v>251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790"/>
      <c r="S2" s="790"/>
      <c r="T2" s="790"/>
      <c r="U2" s="790"/>
      <c r="V2" s="790"/>
      <c r="W2" s="790"/>
      <c r="X2" s="790"/>
      <c r="Y2" s="790"/>
      <c r="Z2" s="790"/>
      <c r="AA2" s="790"/>
      <c r="AB2" s="790"/>
      <c r="AC2" s="790"/>
      <c r="AD2" s="790"/>
      <c r="AE2" s="790"/>
      <c r="AF2" s="790"/>
      <c r="AG2" s="79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2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s="581" customFormat="1" ht="16.5" customHeight="1" x14ac:dyDescent="0.15">
      <c r="A3" s="1" t="s">
        <v>626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790"/>
      <c r="S3" s="790"/>
      <c r="T3" s="790"/>
      <c r="U3" s="790"/>
      <c r="V3" s="790"/>
      <c r="W3" s="790"/>
      <c r="X3" s="790"/>
      <c r="Y3" s="790"/>
      <c r="Z3" s="790"/>
      <c r="AA3" s="790"/>
      <c r="AB3" s="790"/>
      <c r="AC3" s="790"/>
      <c r="AD3" s="790"/>
      <c r="AE3" s="790"/>
      <c r="AF3" s="790"/>
      <c r="AG3" s="790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791"/>
      <c r="BD3" s="791"/>
      <c r="BE3" s="791"/>
      <c r="BF3" s="791"/>
      <c r="BG3" s="1"/>
      <c r="BH3" s="7" t="s">
        <v>1</v>
      </c>
      <c r="BI3" s="582" t="s">
        <v>627</v>
      </c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s="581" customFormat="1" ht="22.5" customHeight="1" x14ac:dyDescent="0.15">
      <c r="A4" s="1"/>
      <c r="B4" s="4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790"/>
      <c r="S4" s="790"/>
      <c r="T4" s="792"/>
      <c r="U4" s="792"/>
      <c r="V4" s="792"/>
      <c r="W4" s="688"/>
      <c r="X4" s="688"/>
      <c r="Y4" s="688"/>
      <c r="Z4" s="688"/>
      <c r="AA4" s="792"/>
      <c r="AB4" s="688"/>
      <c r="AC4" s="688"/>
      <c r="AD4" s="792"/>
      <c r="AE4" s="792"/>
      <c r="AF4" s="793" t="s">
        <v>628</v>
      </c>
      <c r="AG4" s="688"/>
      <c r="AH4" s="792"/>
      <c r="AI4" s="792"/>
      <c r="AJ4" s="792"/>
      <c r="AK4" s="792"/>
      <c r="AL4" s="792"/>
      <c r="AM4" s="792"/>
      <c r="AN4" s="792"/>
      <c r="AO4" s="792"/>
      <c r="AP4" s="1"/>
      <c r="AQ4" s="1"/>
      <c r="AR4" s="2"/>
      <c r="AS4" s="6"/>
      <c r="AT4" s="6"/>
      <c r="AU4" s="6"/>
      <c r="AV4" s="794" t="s">
        <v>254</v>
      </c>
      <c r="AW4" s="794"/>
      <c r="AX4" s="794"/>
      <c r="AY4" s="202"/>
      <c r="AZ4" s="794"/>
      <c r="BA4" s="794"/>
      <c r="BB4" s="794"/>
      <c r="BC4" s="794"/>
      <c r="BD4" s="10" t="s">
        <v>4</v>
      </c>
      <c r="BE4" s="794"/>
      <c r="BF4" s="794"/>
      <c r="BG4" s="794"/>
      <c r="BH4" s="202"/>
      <c r="BI4" s="795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s="581" customFormat="1" ht="18.75" customHeight="1" x14ac:dyDescent="0.15">
      <c r="A5" s="1"/>
      <c r="B5" s="4"/>
      <c r="C5" s="1" t="s">
        <v>5</v>
      </c>
      <c r="D5" s="4"/>
      <c r="E5" s="4"/>
      <c r="F5" s="4"/>
      <c r="G5" s="4"/>
      <c r="H5" s="4"/>
      <c r="I5" s="796"/>
      <c r="J5" s="13" t="s">
        <v>6</v>
      </c>
      <c r="K5" s="11"/>
      <c r="L5" s="11"/>
      <c r="M5" s="11"/>
      <c r="N5" s="11"/>
      <c r="O5" s="11"/>
      <c r="P5" s="1"/>
      <c r="Q5" s="1"/>
      <c r="R5" s="790"/>
      <c r="S5" s="790"/>
      <c r="T5" s="792"/>
      <c r="U5" s="792"/>
      <c r="V5" s="792"/>
      <c r="W5" s="688"/>
      <c r="X5" s="688"/>
      <c r="Y5" s="688"/>
      <c r="Z5" s="688"/>
      <c r="AA5" s="792"/>
      <c r="AB5" s="688"/>
      <c r="AC5" s="688"/>
      <c r="AD5" s="792"/>
      <c r="AE5" s="792"/>
      <c r="AF5" s="793"/>
      <c r="AG5" s="688"/>
      <c r="AH5" s="792"/>
      <c r="AI5" s="792"/>
      <c r="AJ5" s="792"/>
      <c r="AK5" s="792"/>
      <c r="AL5" s="792"/>
      <c r="AM5" s="792"/>
      <c r="AN5" s="792"/>
      <c r="AO5" s="792"/>
      <c r="AP5" s="1"/>
      <c r="AQ5" s="1"/>
      <c r="AR5" s="2"/>
      <c r="AS5" s="6"/>
      <c r="AT5" s="6"/>
      <c r="AU5" s="6"/>
      <c r="AV5" s="584" t="s">
        <v>629</v>
      </c>
      <c r="AW5" s="584"/>
      <c r="AX5" s="584"/>
      <c r="AY5" s="128"/>
      <c r="AZ5" s="794"/>
      <c r="BA5" s="584"/>
      <c r="BB5" s="584"/>
      <c r="BC5" s="584"/>
      <c r="BD5" s="16" t="s">
        <v>9</v>
      </c>
      <c r="BE5" s="584"/>
      <c r="BF5" s="584"/>
      <c r="BG5" s="584"/>
      <c r="BH5" s="797"/>
      <c r="BI5" s="795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s="581" customFormat="1" ht="21" customHeight="1" x14ac:dyDescent="0.15">
      <c r="A6" s="1"/>
      <c r="B6" s="4"/>
      <c r="C6" s="1" t="s">
        <v>10</v>
      </c>
      <c r="D6" s="4"/>
      <c r="E6" s="4"/>
      <c r="F6" s="4"/>
      <c r="G6" s="1"/>
      <c r="H6" s="5"/>
      <c r="I6" s="792"/>
      <c r="J6" s="5" t="s">
        <v>630</v>
      </c>
      <c r="K6" s="1"/>
      <c r="L6" s="1"/>
      <c r="M6" s="1"/>
      <c r="N6" s="1"/>
      <c r="O6" s="1"/>
      <c r="P6" s="1"/>
      <c r="Q6" s="1"/>
      <c r="R6" s="790"/>
      <c r="S6" s="790"/>
      <c r="T6" s="790"/>
      <c r="U6" s="790"/>
      <c r="V6" s="790"/>
      <c r="W6" s="790"/>
      <c r="X6" s="790"/>
      <c r="Y6" s="790"/>
      <c r="Z6" s="790"/>
      <c r="AA6" s="790"/>
      <c r="AB6" s="790"/>
      <c r="AC6" s="790"/>
      <c r="AD6" s="790"/>
      <c r="AE6" s="790"/>
      <c r="AF6" s="790"/>
      <c r="AG6" s="790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4"/>
      <c r="BJ6" s="4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12.75" customHeight="1" x14ac:dyDescent="0.15">
      <c r="A7" s="20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798"/>
      <c r="S7" s="798"/>
      <c r="T7" s="798"/>
      <c r="U7" s="799"/>
      <c r="V7" s="798"/>
      <c r="W7" s="798"/>
      <c r="X7" s="798"/>
      <c r="Y7" s="798"/>
      <c r="Z7" s="798"/>
      <c r="AA7" s="798"/>
      <c r="AB7" s="798"/>
      <c r="AC7" s="798"/>
      <c r="AD7" s="798"/>
      <c r="AE7" s="798"/>
      <c r="AF7" s="798"/>
      <c r="AG7" s="798"/>
      <c r="AH7" s="22"/>
      <c r="AI7" s="22"/>
      <c r="AJ7" s="22"/>
      <c r="AK7" s="22"/>
      <c r="AL7" s="22"/>
      <c r="AM7" s="22"/>
      <c r="AN7" s="22"/>
      <c r="AO7" s="20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800" t="s">
        <v>631</v>
      </c>
      <c r="BI7" s="24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</row>
    <row r="8" spans="1:160" ht="7.5" customHeight="1" x14ac:dyDescent="0.15">
      <c r="A8" s="30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6"/>
      <c r="S8" s="28"/>
      <c r="T8" s="28"/>
      <c r="U8" s="802"/>
      <c r="V8" s="26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6"/>
      <c r="AM8" s="28"/>
      <c r="AN8" s="28"/>
      <c r="AO8" s="21"/>
      <c r="AP8" s="26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6"/>
      <c r="BG8" s="28"/>
      <c r="BH8" s="28"/>
      <c r="BI8" s="24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</row>
    <row r="9" spans="1:160" ht="12" customHeight="1" x14ac:dyDescent="0.15">
      <c r="A9" s="30"/>
      <c r="B9" s="803"/>
      <c r="C9" s="81"/>
      <c r="D9" s="81"/>
      <c r="E9" s="81"/>
      <c r="F9" s="75" t="s">
        <v>632</v>
      </c>
      <c r="G9" s="81"/>
      <c r="H9" s="81"/>
      <c r="I9" s="81"/>
      <c r="J9" s="81"/>
      <c r="K9" s="81"/>
      <c r="L9" s="81"/>
      <c r="M9" s="75" t="s">
        <v>633</v>
      </c>
      <c r="N9" s="90"/>
      <c r="O9" s="81"/>
      <c r="P9" s="81"/>
      <c r="Q9" s="81"/>
      <c r="R9" s="804" t="s">
        <v>634</v>
      </c>
      <c r="S9" s="805"/>
      <c r="T9" s="806" t="s">
        <v>635</v>
      </c>
      <c r="U9" s="802"/>
      <c r="V9" s="803"/>
      <c r="W9" s="81"/>
      <c r="X9" s="81"/>
      <c r="Y9" s="81"/>
      <c r="Z9" s="75" t="s">
        <v>632</v>
      </c>
      <c r="AA9" s="81"/>
      <c r="AB9" s="81"/>
      <c r="AC9" s="81"/>
      <c r="AD9" s="81"/>
      <c r="AE9" s="81"/>
      <c r="AF9" s="81"/>
      <c r="AG9" s="75" t="s">
        <v>633</v>
      </c>
      <c r="AH9" s="90"/>
      <c r="AI9" s="81"/>
      <c r="AJ9" s="81"/>
      <c r="AK9" s="81"/>
      <c r="AL9" s="804" t="s">
        <v>634</v>
      </c>
      <c r="AM9" s="805"/>
      <c r="AN9" s="806" t="s">
        <v>635</v>
      </c>
      <c r="AO9" s="21"/>
      <c r="AP9" s="803"/>
      <c r="AQ9" s="81"/>
      <c r="AR9" s="81"/>
      <c r="AS9" s="81"/>
      <c r="AT9" s="75" t="s">
        <v>632</v>
      </c>
      <c r="AU9" s="81"/>
      <c r="AV9" s="81"/>
      <c r="AW9" s="81"/>
      <c r="AX9" s="81"/>
      <c r="AY9" s="81"/>
      <c r="AZ9" s="81"/>
      <c r="BA9" s="75" t="s">
        <v>633</v>
      </c>
      <c r="BB9" s="90"/>
      <c r="BC9" s="81"/>
      <c r="BD9" s="81"/>
      <c r="BE9" s="81"/>
      <c r="BF9" s="804" t="s">
        <v>634</v>
      </c>
      <c r="BG9" s="805"/>
      <c r="BH9" s="806" t="s">
        <v>635</v>
      </c>
      <c r="BI9" s="24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</row>
    <row r="10" spans="1:160" ht="6" customHeight="1" thickBot="1" x14ac:dyDescent="0.2">
      <c r="A10" s="30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5"/>
      <c r="S10" s="36"/>
      <c r="T10" s="36"/>
      <c r="U10" s="802"/>
      <c r="V10" s="38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5"/>
      <c r="AM10" s="36"/>
      <c r="AN10" s="36"/>
      <c r="AO10" s="50"/>
      <c r="AP10" s="38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5"/>
      <c r="BG10" s="36"/>
      <c r="BH10" s="36"/>
      <c r="BI10" s="5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</row>
    <row r="11" spans="1:160" ht="21" customHeight="1" thickBot="1" x14ac:dyDescent="0.2">
      <c r="A11" s="21"/>
      <c r="B11" s="472" t="s">
        <v>636</v>
      </c>
      <c r="C11" s="472"/>
      <c r="D11" s="374" t="s">
        <v>637</v>
      </c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45"/>
      <c r="R11" s="807">
        <v>0</v>
      </c>
      <c r="S11" s="808">
        <v>1</v>
      </c>
      <c r="T11" s="51">
        <v>19504412</v>
      </c>
      <c r="U11" s="50" t="s">
        <v>18</v>
      </c>
      <c r="V11" s="472" t="s">
        <v>638</v>
      </c>
      <c r="W11" s="472"/>
      <c r="X11" s="374" t="s">
        <v>639</v>
      </c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45"/>
      <c r="AL11" s="809">
        <v>0</v>
      </c>
      <c r="AM11" s="810">
        <v>1</v>
      </c>
      <c r="AN11" s="51">
        <v>332167</v>
      </c>
      <c r="AO11" s="50" t="s">
        <v>88</v>
      </c>
      <c r="AP11" s="472" t="s">
        <v>640</v>
      </c>
      <c r="AQ11" s="472"/>
      <c r="AR11" s="811" t="s">
        <v>641</v>
      </c>
      <c r="AS11" s="812"/>
      <c r="AT11" s="812"/>
      <c r="AU11" s="812"/>
      <c r="AV11" s="812"/>
      <c r="AW11" s="812"/>
      <c r="AX11" s="812"/>
      <c r="AY11" s="813" t="s">
        <v>642</v>
      </c>
      <c r="AZ11" s="813"/>
      <c r="BA11" s="813"/>
      <c r="BB11" s="813"/>
      <c r="BC11" s="813"/>
      <c r="BD11" s="813"/>
      <c r="BE11" s="814"/>
      <c r="BF11" s="809">
        <v>0</v>
      </c>
      <c r="BG11" s="810">
        <v>1</v>
      </c>
      <c r="BH11" s="51"/>
      <c r="BI11" s="50" t="s">
        <v>643</v>
      </c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</row>
    <row r="12" spans="1:160" ht="21" customHeight="1" thickBot="1" x14ac:dyDescent="0.2">
      <c r="A12" s="21"/>
      <c r="B12" s="472"/>
      <c r="C12" s="472"/>
      <c r="D12" s="374" t="s">
        <v>644</v>
      </c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799"/>
      <c r="S12" s="75"/>
      <c r="T12" s="56">
        <v>83290</v>
      </c>
      <c r="U12" s="50" t="s">
        <v>25</v>
      </c>
      <c r="V12" s="472"/>
      <c r="W12" s="472"/>
      <c r="X12" s="374" t="s">
        <v>645</v>
      </c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588"/>
      <c r="AM12" s="81"/>
      <c r="AN12" s="56">
        <v>129749</v>
      </c>
      <c r="AO12" s="50" t="s">
        <v>95</v>
      </c>
      <c r="AP12" s="472"/>
      <c r="AQ12" s="472"/>
      <c r="AR12" s="812"/>
      <c r="AS12" s="812"/>
      <c r="AT12" s="812"/>
      <c r="AU12" s="812"/>
      <c r="AV12" s="812"/>
      <c r="AW12" s="812"/>
      <c r="AX12" s="812"/>
      <c r="AY12" s="813" t="s">
        <v>646</v>
      </c>
      <c r="AZ12" s="813"/>
      <c r="BA12" s="813"/>
      <c r="BB12" s="813"/>
      <c r="BC12" s="813"/>
      <c r="BD12" s="813"/>
      <c r="BE12" s="813"/>
      <c r="BF12" s="20"/>
      <c r="BG12" s="21"/>
      <c r="BH12" s="109"/>
      <c r="BI12" s="50" t="s">
        <v>647</v>
      </c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</row>
    <row r="13" spans="1:160" ht="21" customHeight="1" thickBot="1" x14ac:dyDescent="0.2">
      <c r="A13" s="21"/>
      <c r="B13" s="472"/>
      <c r="C13" s="472"/>
      <c r="D13" s="374" t="s">
        <v>648</v>
      </c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799"/>
      <c r="S13" s="75"/>
      <c r="T13" s="56"/>
      <c r="U13" s="50" t="s">
        <v>32</v>
      </c>
      <c r="V13" s="472"/>
      <c r="W13" s="472"/>
      <c r="X13" s="815" t="s">
        <v>649</v>
      </c>
      <c r="Y13" s="816"/>
      <c r="Z13" s="816"/>
      <c r="AA13" s="817" t="s">
        <v>650</v>
      </c>
      <c r="AB13" s="818"/>
      <c r="AC13" s="818"/>
      <c r="AD13" s="818"/>
      <c r="AE13" s="818"/>
      <c r="AF13" s="818"/>
      <c r="AG13" s="818"/>
      <c r="AH13" s="818"/>
      <c r="AI13" s="818"/>
      <c r="AJ13" s="818"/>
      <c r="AK13" s="818"/>
      <c r="AL13" s="20"/>
      <c r="AM13" s="21"/>
      <c r="AN13" s="56">
        <v>194024</v>
      </c>
      <c r="AO13" s="50" t="s">
        <v>102</v>
      </c>
      <c r="AP13" s="472"/>
      <c r="AQ13" s="472"/>
      <c r="AR13" s="812"/>
      <c r="AS13" s="812"/>
      <c r="AT13" s="812"/>
      <c r="AU13" s="812"/>
      <c r="AV13" s="812"/>
      <c r="AW13" s="812"/>
      <c r="AX13" s="812"/>
      <c r="AY13" s="460"/>
      <c r="AZ13" s="819"/>
      <c r="BA13" s="819"/>
      <c r="BB13" s="819"/>
      <c r="BC13" s="819"/>
      <c r="BD13" s="819"/>
      <c r="BE13" s="820"/>
      <c r="BF13" s="20"/>
      <c r="BG13" s="21"/>
      <c r="BH13" s="723">
        <f>BH11-BH12</f>
        <v>0</v>
      </c>
      <c r="BI13" s="24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</row>
    <row r="14" spans="1:160" ht="21" customHeight="1" x14ac:dyDescent="0.15">
      <c r="A14" s="21"/>
      <c r="B14" s="472"/>
      <c r="C14" s="472"/>
      <c r="D14" s="374" t="s">
        <v>644</v>
      </c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799"/>
      <c r="S14" s="75"/>
      <c r="T14" s="821"/>
      <c r="U14" s="50" t="s">
        <v>39</v>
      </c>
      <c r="V14" s="472"/>
      <c r="W14" s="472"/>
      <c r="X14" s="813"/>
      <c r="Y14" s="813"/>
      <c r="Z14" s="813"/>
      <c r="AA14" s="813"/>
      <c r="AB14" s="813"/>
      <c r="AC14" s="813"/>
      <c r="AD14" s="813"/>
      <c r="AE14" s="813"/>
      <c r="AF14" s="813"/>
      <c r="AG14" s="813"/>
      <c r="AH14" s="813"/>
      <c r="AI14" s="813"/>
      <c r="AJ14" s="813"/>
      <c r="AK14" s="813"/>
      <c r="AL14" s="21"/>
      <c r="AM14" s="21"/>
      <c r="AN14" s="822">
        <v>0</v>
      </c>
      <c r="AO14" s="50" t="s">
        <v>111</v>
      </c>
      <c r="AP14" s="472"/>
      <c r="AQ14" s="472"/>
      <c r="AR14" s="812" t="s">
        <v>651</v>
      </c>
      <c r="AS14" s="812"/>
      <c r="AT14" s="812"/>
      <c r="AU14" s="812"/>
      <c r="AV14" s="812"/>
      <c r="AW14" s="812"/>
      <c r="AX14" s="812"/>
      <c r="AY14" s="460"/>
      <c r="AZ14" s="819"/>
      <c r="BA14" s="819"/>
      <c r="BB14" s="819"/>
      <c r="BC14" s="819"/>
      <c r="BD14" s="819"/>
      <c r="BE14" s="820"/>
      <c r="BF14" s="21"/>
      <c r="BG14" s="21"/>
      <c r="BH14" s="823">
        <f>BH15+AN44+BH13</f>
        <v>628014</v>
      </c>
      <c r="BI14" s="50" t="s">
        <v>652</v>
      </c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</row>
    <row r="15" spans="1:160" ht="21" customHeight="1" thickBot="1" x14ac:dyDescent="0.2">
      <c r="A15" s="21"/>
      <c r="B15" s="472"/>
      <c r="C15" s="472"/>
      <c r="D15" s="374" t="s">
        <v>653</v>
      </c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799"/>
      <c r="S15" s="75"/>
      <c r="T15" s="821">
        <v>773</v>
      </c>
      <c r="U15" s="50" t="s">
        <v>46</v>
      </c>
      <c r="V15" s="472"/>
      <c r="W15" s="472"/>
      <c r="X15" s="374" t="s">
        <v>654</v>
      </c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824"/>
      <c r="AM15" s="824"/>
      <c r="AN15" s="56">
        <v>24740440</v>
      </c>
      <c r="AO15" s="50" t="s">
        <v>120</v>
      </c>
      <c r="AP15" s="472"/>
      <c r="AQ15" s="472"/>
      <c r="AR15" s="812"/>
      <c r="AS15" s="812"/>
      <c r="AT15" s="812"/>
      <c r="AU15" s="812"/>
      <c r="AV15" s="812"/>
      <c r="AW15" s="812"/>
      <c r="AX15" s="812"/>
      <c r="AY15" s="38"/>
      <c r="AZ15" s="39"/>
      <c r="BA15" s="39"/>
      <c r="BB15" s="39"/>
      <c r="BC15" s="39"/>
      <c r="BD15" s="39"/>
      <c r="BE15" s="40"/>
      <c r="BF15" s="824"/>
      <c r="BG15" s="824"/>
      <c r="BH15" s="99">
        <f>AN36-AN39+AN41+AN45</f>
        <v>628014</v>
      </c>
      <c r="BI15" s="50" t="s">
        <v>655</v>
      </c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</row>
    <row r="16" spans="1:160" ht="21" customHeight="1" x14ac:dyDescent="0.15">
      <c r="A16" s="21"/>
      <c r="B16" s="472"/>
      <c r="C16" s="472"/>
      <c r="D16" s="374" t="s">
        <v>656</v>
      </c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799"/>
      <c r="S16" s="75"/>
      <c r="T16" s="60">
        <f>SUM(T17,T24:T26)</f>
        <v>59369202</v>
      </c>
      <c r="U16" s="50" t="s">
        <v>54</v>
      </c>
      <c r="V16" s="472"/>
      <c r="W16" s="472"/>
      <c r="X16" s="374" t="s">
        <v>657</v>
      </c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21"/>
      <c r="AM16" s="21"/>
      <c r="AN16" s="56">
        <v>61975</v>
      </c>
      <c r="AO16" s="50" t="s">
        <v>128</v>
      </c>
      <c r="AP16" s="472"/>
      <c r="AQ16" s="472"/>
      <c r="AR16" s="813" t="s">
        <v>658</v>
      </c>
      <c r="AS16" s="813"/>
      <c r="AT16" s="813"/>
      <c r="AU16" s="813"/>
      <c r="AV16" s="813"/>
      <c r="AW16" s="813"/>
      <c r="AX16" s="813"/>
      <c r="AY16" s="813"/>
      <c r="AZ16" s="813"/>
      <c r="BA16" s="813"/>
      <c r="BB16" s="813"/>
      <c r="BC16" s="813"/>
      <c r="BD16" s="813"/>
      <c r="BE16" s="813"/>
      <c r="BF16" s="20"/>
      <c r="BG16" s="21"/>
      <c r="BH16" s="392">
        <f>SUM(T25)</f>
        <v>0</v>
      </c>
      <c r="BI16" s="24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</row>
    <row r="17" spans="1:160" ht="21" customHeight="1" x14ac:dyDescent="0.15">
      <c r="A17" s="21"/>
      <c r="B17" s="472"/>
      <c r="C17" s="472"/>
      <c r="D17" s="374" t="s">
        <v>659</v>
      </c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75"/>
      <c r="S17" s="75"/>
      <c r="T17" s="60">
        <f>SUM(T18:T19)</f>
        <v>59369202</v>
      </c>
      <c r="U17" s="50" t="s">
        <v>62</v>
      </c>
      <c r="V17" s="472"/>
      <c r="W17" s="472"/>
      <c r="X17" s="374" t="s">
        <v>660</v>
      </c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21"/>
      <c r="AM17" s="21"/>
      <c r="AN17" s="56">
        <v>12</v>
      </c>
      <c r="AO17" s="50" t="s">
        <v>136</v>
      </c>
      <c r="AP17" s="472"/>
      <c r="AQ17" s="472"/>
      <c r="AR17" s="813" t="s">
        <v>661</v>
      </c>
      <c r="AS17" s="813"/>
      <c r="AT17" s="813"/>
      <c r="AU17" s="813"/>
      <c r="AV17" s="813"/>
      <c r="AW17" s="813"/>
      <c r="AX17" s="813"/>
      <c r="AY17" s="813"/>
      <c r="AZ17" s="813"/>
      <c r="BA17" s="813"/>
      <c r="BB17" s="813"/>
      <c r="BC17" s="813"/>
      <c r="BD17" s="813"/>
      <c r="BE17" s="813"/>
      <c r="BF17" s="20"/>
      <c r="BG17" s="21"/>
      <c r="BH17" s="185">
        <f>SUM(T28)</f>
        <v>209436</v>
      </c>
      <c r="BI17" s="24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</row>
    <row r="18" spans="1:160" ht="21" customHeight="1" thickBot="1" x14ac:dyDescent="0.2">
      <c r="A18" s="21"/>
      <c r="B18" s="472"/>
      <c r="C18" s="472"/>
      <c r="D18" s="374" t="s">
        <v>662</v>
      </c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825"/>
      <c r="S18" s="824"/>
      <c r="T18" s="56">
        <v>58112786</v>
      </c>
      <c r="U18" s="50" t="s">
        <v>69</v>
      </c>
      <c r="V18" s="472"/>
      <c r="W18" s="472"/>
      <c r="X18" s="374" t="s">
        <v>663</v>
      </c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21"/>
      <c r="AM18" s="21"/>
      <c r="AN18" s="56"/>
      <c r="AO18" s="50" t="s">
        <v>664</v>
      </c>
      <c r="AP18" s="472"/>
      <c r="AQ18" s="472"/>
      <c r="AR18" s="813" t="s">
        <v>665</v>
      </c>
      <c r="AS18" s="813"/>
      <c r="AT18" s="813"/>
      <c r="AU18" s="813"/>
      <c r="AV18" s="813"/>
      <c r="AW18" s="813"/>
      <c r="AX18" s="813"/>
      <c r="AY18" s="813"/>
      <c r="AZ18" s="813"/>
      <c r="BA18" s="813"/>
      <c r="BB18" s="813"/>
      <c r="BC18" s="813"/>
      <c r="BD18" s="813"/>
      <c r="BE18" s="813"/>
      <c r="BF18" s="20"/>
      <c r="BG18" s="21"/>
      <c r="BH18" s="398">
        <f>SUM(AN27)</f>
        <v>0</v>
      </c>
      <c r="BI18" s="24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</row>
    <row r="19" spans="1:160" ht="21" customHeight="1" x14ac:dyDescent="0.15">
      <c r="A19" s="21"/>
      <c r="B19" s="472"/>
      <c r="C19" s="472"/>
      <c r="D19" s="374" t="s">
        <v>666</v>
      </c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826"/>
      <c r="S19" s="75"/>
      <c r="T19" s="60">
        <f>SUM(T20:T23)</f>
        <v>1256416</v>
      </c>
      <c r="U19" s="50" t="s">
        <v>76</v>
      </c>
      <c r="V19" s="472"/>
      <c r="W19" s="472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13"/>
      <c r="AJ19" s="813"/>
      <c r="AK19" s="813"/>
      <c r="AL19" s="21"/>
      <c r="AM19" s="21"/>
      <c r="AN19" s="822">
        <v>0</v>
      </c>
      <c r="AO19" s="50" t="s">
        <v>667</v>
      </c>
      <c r="AP19" s="472"/>
      <c r="AQ19" s="472"/>
      <c r="AR19" s="812" t="s">
        <v>668</v>
      </c>
      <c r="AS19" s="812"/>
      <c r="AT19" s="812"/>
      <c r="AU19" s="812"/>
      <c r="AV19" s="812"/>
      <c r="AW19" s="812"/>
      <c r="AX19" s="812"/>
      <c r="AY19" s="827"/>
      <c r="AZ19" s="827"/>
      <c r="BA19" s="827"/>
      <c r="BB19" s="827"/>
      <c r="BC19" s="827"/>
      <c r="BD19" s="827"/>
      <c r="BE19" s="827"/>
      <c r="BF19" s="20"/>
      <c r="BG19" s="21"/>
      <c r="BH19" s="823">
        <f>BH14-BH16-BH17+BH18</f>
        <v>418578</v>
      </c>
      <c r="BI19" s="50" t="s">
        <v>669</v>
      </c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</row>
    <row r="20" spans="1:160" ht="21" customHeight="1" x14ac:dyDescent="0.15">
      <c r="A20" s="21"/>
      <c r="B20" s="472"/>
      <c r="C20" s="472"/>
      <c r="D20" s="374" t="s">
        <v>670</v>
      </c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828"/>
      <c r="S20" s="75"/>
      <c r="T20" s="56">
        <v>271149</v>
      </c>
      <c r="U20" s="50" t="s">
        <v>83</v>
      </c>
      <c r="V20" s="472"/>
      <c r="W20" s="472"/>
      <c r="X20" s="374" t="s">
        <v>671</v>
      </c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21"/>
      <c r="AM20" s="21"/>
      <c r="AN20" s="56">
        <v>613727</v>
      </c>
      <c r="AO20" s="50" t="s">
        <v>672</v>
      </c>
      <c r="AP20" s="472"/>
      <c r="AQ20" s="472"/>
      <c r="AR20" s="812"/>
      <c r="AS20" s="812"/>
      <c r="AT20" s="812"/>
      <c r="AU20" s="812"/>
      <c r="AV20" s="812"/>
      <c r="AW20" s="812"/>
      <c r="AX20" s="812"/>
      <c r="AY20" s="827"/>
      <c r="AZ20" s="827"/>
      <c r="BA20" s="827"/>
      <c r="BB20" s="827"/>
      <c r="BC20" s="827"/>
      <c r="BD20" s="827"/>
      <c r="BE20" s="827"/>
      <c r="BF20" s="20"/>
      <c r="BG20" s="21"/>
      <c r="BH20" s="60">
        <f>BH15-BH16-BH17+BH18</f>
        <v>418578</v>
      </c>
      <c r="BI20" s="50" t="s">
        <v>673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</row>
    <row r="21" spans="1:160" ht="21" customHeight="1" x14ac:dyDescent="0.15">
      <c r="A21" s="21"/>
      <c r="B21" s="472"/>
      <c r="C21" s="472"/>
      <c r="D21" s="374" t="s">
        <v>674</v>
      </c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826"/>
      <c r="S21" s="75"/>
      <c r="T21" s="56">
        <v>309189</v>
      </c>
      <c r="U21" s="50" t="s">
        <v>90</v>
      </c>
      <c r="V21" s="472"/>
      <c r="W21" s="472"/>
      <c r="X21" s="374" t="s">
        <v>675</v>
      </c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21"/>
      <c r="AM21" s="21"/>
      <c r="AN21" s="56"/>
      <c r="AO21" s="50" t="s">
        <v>676</v>
      </c>
      <c r="AP21" s="472" t="s">
        <v>677</v>
      </c>
      <c r="AQ21" s="472"/>
      <c r="AR21" s="374" t="s">
        <v>678</v>
      </c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20"/>
      <c r="BG21" s="21"/>
      <c r="BH21" s="60">
        <f>SUM(BH22:BH24)</f>
        <v>435140</v>
      </c>
      <c r="BI21" s="50" t="s">
        <v>679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</row>
    <row r="22" spans="1:160" ht="21" customHeight="1" x14ac:dyDescent="0.15">
      <c r="A22" s="21"/>
      <c r="B22" s="472"/>
      <c r="C22" s="472"/>
      <c r="D22" s="374" t="s">
        <v>680</v>
      </c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826"/>
      <c r="S22" s="75"/>
      <c r="T22" s="56">
        <v>435086</v>
      </c>
      <c r="U22" s="50" t="s">
        <v>97</v>
      </c>
      <c r="V22" s="472"/>
      <c r="W22" s="472"/>
      <c r="X22" s="374" t="s">
        <v>681</v>
      </c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21"/>
      <c r="AM22" s="21"/>
      <c r="AN22" s="60">
        <f>SUM(AN23,AN25)</f>
        <v>0</v>
      </c>
      <c r="AO22" s="50" t="s">
        <v>682</v>
      </c>
      <c r="AP22" s="472"/>
      <c r="AQ22" s="472"/>
      <c r="AR22" s="374" t="s">
        <v>683</v>
      </c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20"/>
      <c r="BG22" s="21"/>
      <c r="BH22" s="56">
        <v>238419</v>
      </c>
      <c r="BI22" s="50" t="s">
        <v>684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</row>
    <row r="23" spans="1:160" ht="21" customHeight="1" x14ac:dyDescent="0.15">
      <c r="A23" s="21"/>
      <c r="B23" s="472"/>
      <c r="C23" s="472"/>
      <c r="D23" s="374" t="s">
        <v>685</v>
      </c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826"/>
      <c r="S23" s="75"/>
      <c r="T23" s="56">
        <v>240992</v>
      </c>
      <c r="U23" s="50" t="s">
        <v>104</v>
      </c>
      <c r="V23" s="472"/>
      <c r="W23" s="472"/>
      <c r="X23" s="374" t="s">
        <v>686</v>
      </c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824"/>
      <c r="AM23" s="824"/>
      <c r="AN23" s="56"/>
      <c r="AO23" s="50" t="s">
        <v>687</v>
      </c>
      <c r="AP23" s="472"/>
      <c r="AQ23" s="472"/>
      <c r="AR23" s="374" t="s">
        <v>688</v>
      </c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20"/>
      <c r="BG23" s="21"/>
      <c r="BH23" s="56">
        <v>196721</v>
      </c>
      <c r="BI23" s="50" t="s">
        <v>689</v>
      </c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</row>
    <row r="24" spans="1:160" ht="21" customHeight="1" thickBot="1" x14ac:dyDescent="0.2">
      <c r="A24" s="21"/>
      <c r="B24" s="472"/>
      <c r="C24" s="472"/>
      <c r="D24" s="374" t="s">
        <v>690</v>
      </c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826"/>
      <c r="S24" s="75"/>
      <c r="T24" s="56"/>
      <c r="U24" s="50" t="s">
        <v>113</v>
      </c>
      <c r="V24" s="472"/>
      <c r="W24" s="472"/>
      <c r="X24" s="374" t="s">
        <v>691</v>
      </c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20"/>
      <c r="AM24" s="21"/>
      <c r="AN24" s="56"/>
      <c r="AO24" s="50" t="s">
        <v>692</v>
      </c>
      <c r="AP24" s="472"/>
      <c r="AQ24" s="472"/>
      <c r="AR24" s="374" t="s">
        <v>693</v>
      </c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21"/>
      <c r="BG24" s="21"/>
      <c r="BH24" s="821"/>
      <c r="BI24" s="50" t="s">
        <v>694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</row>
    <row r="25" spans="1:160" ht="21" customHeight="1" thickBot="1" x14ac:dyDescent="0.2">
      <c r="A25" s="21"/>
      <c r="B25" s="472"/>
      <c r="C25" s="472"/>
      <c r="D25" s="814" t="s">
        <v>695</v>
      </c>
      <c r="E25" s="829"/>
      <c r="F25" s="829"/>
      <c r="G25" s="829"/>
      <c r="H25" s="829"/>
      <c r="I25" s="829"/>
      <c r="J25" s="829"/>
      <c r="K25" s="829"/>
      <c r="L25" s="829"/>
      <c r="M25" s="829"/>
      <c r="N25" s="829"/>
      <c r="O25" s="829"/>
      <c r="P25" s="829"/>
      <c r="Q25" s="830"/>
      <c r="R25" s="826"/>
      <c r="S25" s="75"/>
      <c r="T25" s="56"/>
      <c r="U25" s="50" t="s">
        <v>122</v>
      </c>
      <c r="V25" s="472"/>
      <c r="W25" s="472"/>
      <c r="X25" s="374" t="s">
        <v>696</v>
      </c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20"/>
      <c r="AM25" s="21"/>
      <c r="AN25" s="56"/>
      <c r="AO25" s="50" t="s">
        <v>697</v>
      </c>
      <c r="AP25" s="472"/>
      <c r="AQ25" s="472"/>
      <c r="AR25" s="374" t="s">
        <v>698</v>
      </c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45"/>
      <c r="BF25" s="807">
        <v>0</v>
      </c>
      <c r="BG25" s="831">
        <v>2</v>
      </c>
      <c r="BH25" s="51">
        <v>90504</v>
      </c>
      <c r="BI25" s="50" t="s">
        <v>699</v>
      </c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</row>
    <row r="26" spans="1:160" ht="21" customHeight="1" x14ac:dyDescent="0.15">
      <c r="A26" s="21"/>
      <c r="B26" s="472"/>
      <c r="C26" s="472"/>
      <c r="D26" s="45" t="s">
        <v>700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54"/>
      <c r="R26" s="825"/>
      <c r="S26" s="824"/>
      <c r="T26" s="56"/>
      <c r="U26" s="50" t="s">
        <v>130</v>
      </c>
      <c r="V26" s="472"/>
      <c r="W26" s="472"/>
      <c r="X26" s="374" t="s">
        <v>298</v>
      </c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20"/>
      <c r="AM26" s="21"/>
      <c r="AN26" s="60">
        <f>SUM(AN27:AN28)</f>
        <v>0</v>
      </c>
      <c r="AO26" s="50" t="s">
        <v>701</v>
      </c>
      <c r="AP26" s="472"/>
      <c r="AQ26" s="472"/>
      <c r="AR26" s="374" t="s">
        <v>702</v>
      </c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20"/>
      <c r="BG26" s="21"/>
      <c r="BH26" s="56"/>
      <c r="BI26" s="50" t="s">
        <v>25</v>
      </c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</row>
    <row r="27" spans="1:160" ht="21" customHeight="1" x14ac:dyDescent="0.15">
      <c r="A27" s="21"/>
      <c r="B27" s="472"/>
      <c r="C27" s="472"/>
      <c r="D27" s="374" t="s">
        <v>703</v>
      </c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799"/>
      <c r="S27" s="75"/>
      <c r="T27" s="60">
        <f>SUM(T28:T29,T32)</f>
        <v>7344491</v>
      </c>
      <c r="U27" s="50" t="s">
        <v>138</v>
      </c>
      <c r="V27" s="472"/>
      <c r="W27" s="472"/>
      <c r="X27" s="813" t="s">
        <v>704</v>
      </c>
      <c r="Y27" s="813"/>
      <c r="Z27" s="813"/>
      <c r="AA27" s="813"/>
      <c r="AB27" s="813"/>
      <c r="AC27" s="813"/>
      <c r="AD27" s="813"/>
      <c r="AE27" s="813"/>
      <c r="AF27" s="813"/>
      <c r="AG27" s="813"/>
      <c r="AH27" s="813"/>
      <c r="AI27" s="813"/>
      <c r="AJ27" s="813"/>
      <c r="AK27" s="813"/>
      <c r="AL27" s="20"/>
      <c r="AM27" s="21"/>
      <c r="AN27" s="56"/>
      <c r="AO27" s="50" t="s">
        <v>705</v>
      </c>
      <c r="AP27" s="472"/>
      <c r="AQ27" s="472"/>
      <c r="AR27" s="374" t="s">
        <v>373</v>
      </c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20"/>
      <c r="BG27" s="21"/>
      <c r="BH27" s="56">
        <v>377</v>
      </c>
      <c r="BI27" s="50" t="s">
        <v>32</v>
      </c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</row>
    <row r="28" spans="1:160" ht="21" customHeight="1" x14ac:dyDescent="0.15">
      <c r="A28" s="21"/>
      <c r="B28" s="472"/>
      <c r="C28" s="472"/>
      <c r="D28" s="813" t="s">
        <v>704</v>
      </c>
      <c r="E28" s="813"/>
      <c r="F28" s="813"/>
      <c r="G28" s="813"/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799"/>
      <c r="S28" s="75"/>
      <c r="T28" s="56">
        <v>209436</v>
      </c>
      <c r="U28" s="50" t="s">
        <v>143</v>
      </c>
      <c r="V28" s="472"/>
      <c r="W28" s="472"/>
      <c r="X28" s="374" t="s">
        <v>706</v>
      </c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20"/>
      <c r="AM28" s="21"/>
      <c r="AN28" s="56"/>
      <c r="AO28" s="50" t="s">
        <v>707</v>
      </c>
      <c r="AP28" s="472"/>
      <c r="AQ28" s="472"/>
      <c r="AR28" s="374" t="s">
        <v>708</v>
      </c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20"/>
      <c r="BG28" s="21"/>
      <c r="BH28" s="60">
        <f>SUM(BH21,BH25:BH27)</f>
        <v>526021</v>
      </c>
      <c r="BI28" s="50" t="s">
        <v>39</v>
      </c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</row>
    <row r="29" spans="1:160" ht="21" customHeight="1" x14ac:dyDescent="0.15">
      <c r="A29" s="21"/>
      <c r="B29" s="472"/>
      <c r="C29" s="472"/>
      <c r="D29" s="374" t="s">
        <v>709</v>
      </c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799"/>
      <c r="S29" s="75"/>
      <c r="T29" s="56">
        <v>4227781</v>
      </c>
      <c r="U29" s="50" t="s">
        <v>149</v>
      </c>
      <c r="V29" s="472"/>
      <c r="W29" s="472"/>
      <c r="X29" s="374" t="s">
        <v>300</v>
      </c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21"/>
      <c r="AM29" s="21"/>
      <c r="AN29" s="56"/>
      <c r="AO29" s="50" t="s">
        <v>710</v>
      </c>
      <c r="AP29" s="472"/>
      <c r="AQ29" s="472"/>
      <c r="AR29" s="832" t="s">
        <v>711</v>
      </c>
      <c r="AS29" s="833"/>
      <c r="AT29" s="811" t="s">
        <v>712</v>
      </c>
      <c r="AU29" s="812"/>
      <c r="AV29" s="812"/>
      <c r="AW29" s="812"/>
      <c r="AX29" s="812"/>
      <c r="AY29" s="834" t="s">
        <v>713</v>
      </c>
      <c r="AZ29" s="818"/>
      <c r="BA29" s="818"/>
      <c r="BB29" s="818"/>
      <c r="BC29" s="818"/>
      <c r="BD29" s="818"/>
      <c r="BE29" s="818"/>
      <c r="BF29" s="20"/>
      <c r="BG29" s="21"/>
      <c r="BH29" s="56">
        <v>13</v>
      </c>
      <c r="BI29" s="50" t="s">
        <v>46</v>
      </c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</row>
    <row r="30" spans="1:160" ht="21" customHeight="1" x14ac:dyDescent="0.15">
      <c r="A30" s="21"/>
      <c r="B30" s="472"/>
      <c r="C30" s="472"/>
      <c r="D30" s="374" t="s">
        <v>714</v>
      </c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799"/>
      <c r="S30" s="75"/>
      <c r="T30" s="56">
        <v>2660970</v>
      </c>
      <c r="U30" s="50" t="s">
        <v>154</v>
      </c>
      <c r="V30" s="472"/>
      <c r="W30" s="472"/>
      <c r="X30" s="374" t="s">
        <v>715</v>
      </c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824"/>
      <c r="AM30" s="824"/>
      <c r="AN30" s="56">
        <v>1216820</v>
      </c>
      <c r="AO30" s="50" t="s">
        <v>716</v>
      </c>
      <c r="AP30" s="472"/>
      <c r="AQ30" s="472"/>
      <c r="AR30" s="835"/>
      <c r="AS30" s="836"/>
      <c r="AT30" s="812"/>
      <c r="AU30" s="812"/>
      <c r="AV30" s="812"/>
      <c r="AW30" s="812"/>
      <c r="AX30" s="812"/>
      <c r="AY30" s="834" t="s">
        <v>717</v>
      </c>
      <c r="AZ30" s="818"/>
      <c r="BA30" s="818"/>
      <c r="BB30" s="818"/>
      <c r="BC30" s="818"/>
      <c r="BD30" s="818"/>
      <c r="BE30" s="818"/>
      <c r="BF30" s="20"/>
      <c r="BG30" s="21"/>
      <c r="BH30" s="56">
        <v>61</v>
      </c>
      <c r="BI30" s="50" t="s">
        <v>54</v>
      </c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</row>
    <row r="31" spans="1:160" ht="21" customHeight="1" x14ac:dyDescent="0.15">
      <c r="A31" s="21"/>
      <c r="B31" s="472"/>
      <c r="C31" s="472"/>
      <c r="D31" s="374" t="s">
        <v>718</v>
      </c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799"/>
      <c r="S31" s="75"/>
      <c r="T31" s="56">
        <v>1566811</v>
      </c>
      <c r="U31" s="50" t="s">
        <v>160</v>
      </c>
      <c r="V31" s="472"/>
      <c r="W31" s="472"/>
      <c r="X31" s="374" t="s">
        <v>719</v>
      </c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21"/>
      <c r="AM31" s="21"/>
      <c r="AN31" s="56"/>
      <c r="AO31" s="50" t="s">
        <v>720</v>
      </c>
      <c r="AP31" s="472"/>
      <c r="AQ31" s="472"/>
      <c r="AR31" s="835"/>
      <c r="AS31" s="836"/>
      <c r="AT31" s="374" t="s">
        <v>721</v>
      </c>
      <c r="AU31" s="374"/>
      <c r="AV31" s="374" t="s">
        <v>722</v>
      </c>
      <c r="AW31" s="374"/>
      <c r="AX31" s="374" t="s">
        <v>723</v>
      </c>
      <c r="AY31" s="374"/>
      <c r="AZ31" s="374"/>
      <c r="BA31" s="374"/>
      <c r="BB31" s="374" t="s">
        <v>724</v>
      </c>
      <c r="BC31" s="374"/>
      <c r="BD31" s="374" t="s">
        <v>725</v>
      </c>
      <c r="BE31" s="374"/>
      <c r="BF31" s="21"/>
      <c r="BG31" s="21"/>
      <c r="BH31" s="56">
        <v>3</v>
      </c>
      <c r="BI31" s="50" t="s">
        <v>62</v>
      </c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</row>
    <row r="32" spans="1:160" ht="21" customHeight="1" x14ac:dyDescent="0.15">
      <c r="A32" s="21"/>
      <c r="B32" s="472"/>
      <c r="C32" s="472"/>
      <c r="D32" s="374" t="s">
        <v>726</v>
      </c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799"/>
      <c r="S32" s="75"/>
      <c r="T32" s="56">
        <v>2907274</v>
      </c>
      <c r="U32" s="50" t="s">
        <v>166</v>
      </c>
      <c r="V32" s="472"/>
      <c r="W32" s="472"/>
      <c r="X32" s="374" t="s">
        <v>727</v>
      </c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21"/>
      <c r="AM32" s="21"/>
      <c r="AN32" s="56">
        <v>1037993</v>
      </c>
      <c r="AO32" s="50" t="s">
        <v>728</v>
      </c>
      <c r="AP32" s="472"/>
      <c r="AQ32" s="472"/>
      <c r="AR32" s="835"/>
      <c r="AS32" s="836"/>
      <c r="AT32" s="374" t="s">
        <v>729</v>
      </c>
      <c r="AU32" s="374"/>
      <c r="AV32" s="374" t="s">
        <v>730</v>
      </c>
      <c r="AW32" s="374"/>
      <c r="AX32" s="374" t="s">
        <v>731</v>
      </c>
      <c r="AY32" s="374"/>
      <c r="AZ32" s="374" t="s">
        <v>732</v>
      </c>
      <c r="BA32" s="374"/>
      <c r="BB32" s="374" t="s">
        <v>733</v>
      </c>
      <c r="BC32" s="374"/>
      <c r="BD32" s="374" t="s">
        <v>725</v>
      </c>
      <c r="BE32" s="374"/>
      <c r="BF32" s="824"/>
      <c r="BG32" s="824"/>
      <c r="BH32" s="56"/>
      <c r="BI32" s="50" t="s">
        <v>69</v>
      </c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</row>
    <row r="33" spans="1:160" ht="21" customHeight="1" x14ac:dyDescent="0.15">
      <c r="A33" s="21"/>
      <c r="B33" s="472"/>
      <c r="C33" s="472"/>
      <c r="D33" s="374" t="s">
        <v>734</v>
      </c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75"/>
      <c r="S33" s="75"/>
      <c r="T33" s="56"/>
      <c r="U33" s="50" t="s">
        <v>171</v>
      </c>
      <c r="V33" s="472"/>
      <c r="W33" s="472"/>
      <c r="X33" s="374" t="s">
        <v>735</v>
      </c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21"/>
      <c r="AM33" s="21"/>
      <c r="AN33" s="56"/>
      <c r="AO33" s="50" t="s">
        <v>736</v>
      </c>
      <c r="AP33" s="472"/>
      <c r="AQ33" s="472"/>
      <c r="AR33" s="837"/>
      <c r="AS33" s="838"/>
      <c r="AT33" s="374" t="s">
        <v>737</v>
      </c>
      <c r="AU33" s="374"/>
      <c r="AV33" s="374"/>
      <c r="AW33" s="374"/>
      <c r="AX33" s="374"/>
      <c r="AY33" s="374"/>
      <c r="AZ33" s="374"/>
      <c r="BA33" s="374"/>
      <c r="BB33" s="374" t="s">
        <v>738</v>
      </c>
      <c r="BC33" s="374"/>
      <c r="BD33" s="374"/>
      <c r="BE33" s="374"/>
      <c r="BF33" s="21"/>
      <c r="BG33" s="21"/>
      <c r="BH33" s="60">
        <f>SUM(BH29:BH32)</f>
        <v>77</v>
      </c>
      <c r="BI33" s="50" t="s">
        <v>76</v>
      </c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</row>
    <row r="34" spans="1:160" ht="21" customHeight="1" x14ac:dyDescent="0.15">
      <c r="A34" s="21"/>
      <c r="B34" s="472"/>
      <c r="C34" s="472"/>
      <c r="D34" s="374" t="s">
        <v>739</v>
      </c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825"/>
      <c r="S34" s="824"/>
      <c r="T34" s="56"/>
      <c r="U34" s="50" t="s">
        <v>176</v>
      </c>
      <c r="V34" s="472"/>
      <c r="W34" s="472"/>
      <c r="X34" s="374" t="s">
        <v>740</v>
      </c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21"/>
      <c r="AM34" s="21"/>
      <c r="AN34" s="56"/>
      <c r="AO34" s="50" t="s">
        <v>741</v>
      </c>
      <c r="AP34" s="525" t="s">
        <v>742</v>
      </c>
      <c r="AQ34" s="525"/>
      <c r="AR34" s="374" t="s">
        <v>743</v>
      </c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517"/>
      <c r="BG34" s="517"/>
      <c r="BH34" s="56">
        <v>34805</v>
      </c>
      <c r="BI34" s="561" t="s">
        <v>83</v>
      </c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</row>
    <row r="35" spans="1:160" ht="21" customHeight="1" thickBot="1" x14ac:dyDescent="0.2">
      <c r="A35" s="21"/>
      <c r="B35" s="472"/>
      <c r="C35" s="472"/>
      <c r="D35" s="374" t="s">
        <v>744</v>
      </c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75"/>
      <c r="S35" s="75"/>
      <c r="T35" s="56"/>
      <c r="U35" s="50" t="s">
        <v>182</v>
      </c>
      <c r="V35" s="472"/>
      <c r="W35" s="472"/>
      <c r="X35" s="813" t="s">
        <v>745</v>
      </c>
      <c r="Y35" s="813"/>
      <c r="Z35" s="813"/>
      <c r="AA35" s="813"/>
      <c r="AB35" s="813"/>
      <c r="AC35" s="813"/>
      <c r="AD35" s="813"/>
      <c r="AE35" s="813"/>
      <c r="AF35" s="813"/>
      <c r="AG35" s="813"/>
      <c r="AH35" s="813"/>
      <c r="AI35" s="813"/>
      <c r="AJ35" s="813"/>
      <c r="AK35" s="813"/>
      <c r="AL35" s="21"/>
      <c r="AM35" s="21"/>
      <c r="AN35" s="99">
        <f>SUM(T42,T47,AN15,AN17:AN18,AN20:AN22,AN26,AN29:AN30)</f>
        <v>86014947</v>
      </c>
      <c r="AO35" s="50" t="s">
        <v>746</v>
      </c>
      <c r="AP35" s="525"/>
      <c r="AQ35" s="525"/>
      <c r="AR35" s="839" t="s">
        <v>747</v>
      </c>
      <c r="AS35" s="839"/>
      <c r="AT35" s="839"/>
      <c r="AU35" s="839"/>
      <c r="AV35" s="839"/>
      <c r="AW35" s="839"/>
      <c r="AX35" s="839"/>
      <c r="AY35" s="839"/>
      <c r="AZ35" s="839"/>
      <c r="BA35" s="839"/>
      <c r="BB35" s="839"/>
      <c r="BC35" s="839"/>
      <c r="BD35" s="839"/>
      <c r="BE35" s="839"/>
      <c r="BF35" s="517"/>
      <c r="BG35" s="517"/>
      <c r="BH35" s="56">
        <v>130247</v>
      </c>
      <c r="BI35" s="561" t="s">
        <v>90</v>
      </c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</row>
    <row r="36" spans="1:160" ht="21" customHeight="1" thickBot="1" x14ac:dyDescent="0.2">
      <c r="A36" s="21"/>
      <c r="B36" s="472"/>
      <c r="C36" s="472"/>
      <c r="D36" s="374" t="s">
        <v>748</v>
      </c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75"/>
      <c r="S36" s="75"/>
      <c r="T36" s="56"/>
      <c r="U36" s="50" t="s">
        <v>187</v>
      </c>
      <c r="V36" s="472" t="s">
        <v>749</v>
      </c>
      <c r="W36" s="472"/>
      <c r="X36" s="813" t="s">
        <v>750</v>
      </c>
      <c r="Y36" s="813"/>
      <c r="Z36" s="813"/>
      <c r="AA36" s="813"/>
      <c r="AB36" s="813"/>
      <c r="AC36" s="813"/>
      <c r="AD36" s="813"/>
      <c r="AE36" s="813"/>
      <c r="AF36" s="813"/>
      <c r="AG36" s="813"/>
      <c r="AH36" s="813"/>
      <c r="AI36" s="813"/>
      <c r="AJ36" s="813"/>
      <c r="AK36" s="813"/>
      <c r="AL36" s="21"/>
      <c r="AM36" s="21"/>
      <c r="AN36" s="723">
        <f>T41-AN35</f>
        <v>628014</v>
      </c>
      <c r="AO36" s="50"/>
      <c r="AP36" s="525"/>
      <c r="AQ36" s="525"/>
      <c r="AR36" s="840" t="s">
        <v>751</v>
      </c>
      <c r="AS36" s="841"/>
      <c r="AT36" s="841"/>
      <c r="AU36" s="841"/>
      <c r="AV36" s="841"/>
      <c r="AW36" s="841"/>
      <c r="AX36" s="841"/>
      <c r="AY36" s="841"/>
      <c r="AZ36" s="841"/>
      <c r="BA36" s="841"/>
      <c r="BB36" s="841"/>
      <c r="BC36" s="841"/>
      <c r="BD36" s="841"/>
      <c r="BE36" s="841"/>
      <c r="BF36" s="517"/>
      <c r="BG36" s="517"/>
      <c r="BH36" s="56">
        <v>139</v>
      </c>
      <c r="BI36" s="561" t="s">
        <v>97</v>
      </c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</row>
    <row r="37" spans="1:160" ht="21" customHeight="1" x14ac:dyDescent="0.15">
      <c r="A37" s="21"/>
      <c r="B37" s="472"/>
      <c r="C37" s="472"/>
      <c r="D37" s="374" t="s">
        <v>752</v>
      </c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826"/>
      <c r="S37" s="75"/>
      <c r="T37" s="56">
        <v>424083</v>
      </c>
      <c r="U37" s="50" t="s">
        <v>192</v>
      </c>
      <c r="V37" s="472"/>
      <c r="W37" s="472"/>
      <c r="X37" s="811" t="s">
        <v>753</v>
      </c>
      <c r="Y37" s="811"/>
      <c r="Z37" s="811"/>
      <c r="AA37" s="811"/>
      <c r="AB37" s="811"/>
      <c r="AC37" s="811"/>
      <c r="AD37" s="813" t="s">
        <v>754</v>
      </c>
      <c r="AE37" s="813"/>
      <c r="AF37" s="813"/>
      <c r="AG37" s="813"/>
      <c r="AH37" s="813"/>
      <c r="AI37" s="813"/>
      <c r="AJ37" s="813"/>
      <c r="AK37" s="813"/>
      <c r="AL37" s="21"/>
      <c r="AM37" s="21"/>
      <c r="AN37" s="564"/>
      <c r="AO37" s="50" t="s">
        <v>755</v>
      </c>
      <c r="AP37" s="525"/>
      <c r="AQ37" s="525"/>
      <c r="AR37" s="374" t="s">
        <v>756</v>
      </c>
      <c r="AS37" s="374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374"/>
      <c r="BF37" s="517"/>
      <c r="BG37" s="517"/>
      <c r="BH37" s="56">
        <v>197049</v>
      </c>
      <c r="BI37" s="561" t="s">
        <v>104</v>
      </c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</row>
    <row r="38" spans="1:160" ht="21" customHeight="1" x14ac:dyDescent="0.15">
      <c r="A38" s="21"/>
      <c r="B38" s="472"/>
      <c r="C38" s="472"/>
      <c r="D38" s="374" t="s">
        <v>757</v>
      </c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826"/>
      <c r="S38" s="75"/>
      <c r="T38" s="56"/>
      <c r="U38" s="50" t="s">
        <v>204</v>
      </c>
      <c r="V38" s="472"/>
      <c r="W38" s="472"/>
      <c r="X38" s="811"/>
      <c r="Y38" s="811"/>
      <c r="Z38" s="811"/>
      <c r="AA38" s="811"/>
      <c r="AB38" s="811"/>
      <c r="AC38" s="811"/>
      <c r="AD38" s="813" t="s">
        <v>758</v>
      </c>
      <c r="AE38" s="813"/>
      <c r="AF38" s="813"/>
      <c r="AG38" s="813"/>
      <c r="AH38" s="813"/>
      <c r="AI38" s="813"/>
      <c r="AJ38" s="813"/>
      <c r="AK38" s="813"/>
      <c r="AL38" s="21"/>
      <c r="AM38" s="21"/>
      <c r="AN38" s="56"/>
      <c r="AO38" s="50" t="s">
        <v>759</v>
      </c>
      <c r="AP38" s="525"/>
      <c r="AQ38" s="525"/>
      <c r="AR38" s="374" t="s">
        <v>760</v>
      </c>
      <c r="AS38" s="374"/>
      <c r="AT38" s="374"/>
      <c r="AU38" s="374"/>
      <c r="AV38" s="374"/>
      <c r="AW38" s="374"/>
      <c r="AX38" s="374"/>
      <c r="AY38" s="374"/>
      <c r="AZ38" s="374"/>
      <c r="BA38" s="374"/>
      <c r="BB38" s="374"/>
      <c r="BC38" s="374"/>
      <c r="BD38" s="374"/>
      <c r="BE38" s="374"/>
      <c r="BF38" s="517"/>
      <c r="BG38" s="517"/>
      <c r="BH38" s="56">
        <v>236</v>
      </c>
      <c r="BI38" s="561" t="s">
        <v>113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</row>
    <row r="39" spans="1:160" ht="21" customHeight="1" x14ac:dyDescent="0.15">
      <c r="A39" s="21"/>
      <c r="B39" s="472"/>
      <c r="C39" s="472"/>
      <c r="D39" s="374" t="s">
        <v>761</v>
      </c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826"/>
      <c r="S39" s="75"/>
      <c r="T39" s="56">
        <v>72131</v>
      </c>
      <c r="U39" s="50" t="s">
        <v>445</v>
      </c>
      <c r="V39" s="472"/>
      <c r="W39" s="472"/>
      <c r="X39" s="811"/>
      <c r="Y39" s="811"/>
      <c r="Z39" s="811"/>
      <c r="AA39" s="811"/>
      <c r="AB39" s="811"/>
      <c r="AC39" s="811"/>
      <c r="AD39" s="812" t="s">
        <v>308</v>
      </c>
      <c r="AE39" s="812"/>
      <c r="AF39" s="812"/>
      <c r="AG39" s="812"/>
      <c r="AH39" s="812"/>
      <c r="AI39" s="812"/>
      <c r="AJ39" s="812"/>
      <c r="AK39" s="812"/>
      <c r="AL39" s="21"/>
      <c r="AM39" s="21"/>
      <c r="AN39" s="60">
        <f>SUM(AN37:AN38)</f>
        <v>0</v>
      </c>
      <c r="AO39" s="50" t="s">
        <v>762</v>
      </c>
      <c r="AP39" s="525"/>
      <c r="AQ39" s="525"/>
      <c r="AR39" s="839" t="s">
        <v>763</v>
      </c>
      <c r="AS39" s="839"/>
      <c r="AT39" s="839"/>
      <c r="AU39" s="839"/>
      <c r="AV39" s="839"/>
      <c r="AW39" s="839"/>
      <c r="AX39" s="839"/>
      <c r="AY39" s="839"/>
      <c r="AZ39" s="839"/>
      <c r="BA39" s="839"/>
      <c r="BB39" s="839"/>
      <c r="BC39" s="839"/>
      <c r="BD39" s="839"/>
      <c r="BE39" s="839"/>
      <c r="BF39" s="517"/>
      <c r="BG39" s="517"/>
      <c r="BH39" s="56"/>
      <c r="BI39" s="561" t="s">
        <v>122</v>
      </c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</row>
    <row r="40" spans="1:160" ht="21" customHeight="1" thickBot="1" x14ac:dyDescent="0.2">
      <c r="A40" s="21"/>
      <c r="B40" s="472"/>
      <c r="C40" s="472"/>
      <c r="D40" s="374" t="s">
        <v>764</v>
      </c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826"/>
      <c r="S40" s="75"/>
      <c r="T40" s="56">
        <v>17616</v>
      </c>
      <c r="U40" s="50" t="s">
        <v>448</v>
      </c>
      <c r="V40" s="472"/>
      <c r="W40" s="472"/>
      <c r="X40" s="811"/>
      <c r="Y40" s="811"/>
      <c r="Z40" s="811"/>
      <c r="AA40" s="811"/>
      <c r="AB40" s="811"/>
      <c r="AC40" s="811"/>
      <c r="AD40" s="834" t="s">
        <v>765</v>
      </c>
      <c r="AE40" s="818"/>
      <c r="AF40" s="818"/>
      <c r="AG40" s="818"/>
      <c r="AH40" s="818"/>
      <c r="AI40" s="818"/>
      <c r="AJ40" s="818"/>
      <c r="AK40" s="818"/>
      <c r="AL40" s="21"/>
      <c r="AM40" s="21"/>
      <c r="AN40" s="56"/>
      <c r="AO40" s="50" t="s">
        <v>766</v>
      </c>
      <c r="AP40" s="525"/>
      <c r="AQ40" s="525"/>
      <c r="AR40" s="813"/>
      <c r="AS40" s="813"/>
      <c r="AT40" s="813"/>
      <c r="AU40" s="813"/>
      <c r="AV40" s="813"/>
      <c r="AW40" s="813"/>
      <c r="AX40" s="813"/>
      <c r="AY40" s="813"/>
      <c r="AZ40" s="813"/>
      <c r="BA40" s="813"/>
      <c r="BB40" s="813"/>
      <c r="BC40" s="813"/>
      <c r="BD40" s="813"/>
      <c r="BE40" s="813"/>
      <c r="BF40" s="842"/>
      <c r="BG40" s="843"/>
      <c r="BH40" s="844">
        <v>0</v>
      </c>
      <c r="BI40" s="561" t="s">
        <v>489</v>
      </c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</row>
    <row r="41" spans="1:160" ht="21" customHeight="1" x14ac:dyDescent="0.15">
      <c r="A41" s="21"/>
      <c r="B41" s="472"/>
      <c r="C41" s="472"/>
      <c r="D41" s="813" t="s">
        <v>767</v>
      </c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26"/>
      <c r="S41" s="75"/>
      <c r="T41" s="60">
        <f>SUM(T11,T13,T15:T16,T27,T33:T35,T37)</f>
        <v>86642961</v>
      </c>
      <c r="U41" s="50" t="s">
        <v>30</v>
      </c>
      <c r="V41" s="472"/>
      <c r="W41" s="472"/>
      <c r="X41" s="818" t="s">
        <v>768</v>
      </c>
      <c r="Y41" s="818"/>
      <c r="Z41" s="818"/>
      <c r="AA41" s="818"/>
      <c r="AB41" s="818"/>
      <c r="AC41" s="818"/>
      <c r="AD41" s="818"/>
      <c r="AE41" s="818"/>
      <c r="AF41" s="818"/>
      <c r="AG41" s="818"/>
      <c r="AH41" s="818"/>
      <c r="AI41" s="818"/>
      <c r="AJ41" s="818"/>
      <c r="AK41" s="818"/>
      <c r="AL41" s="824"/>
      <c r="AM41" s="824"/>
      <c r="AN41" s="56"/>
      <c r="AO41" s="50" t="s">
        <v>769</v>
      </c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5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</row>
    <row r="42" spans="1:160" ht="21" customHeight="1" x14ac:dyDescent="0.15">
      <c r="A42" s="20"/>
      <c r="B42" s="472" t="s">
        <v>770</v>
      </c>
      <c r="C42" s="472"/>
      <c r="D42" s="374" t="s">
        <v>771</v>
      </c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826"/>
      <c r="S42" s="75"/>
      <c r="T42" s="60">
        <f>SUM(T43:T46)</f>
        <v>1113621</v>
      </c>
      <c r="U42" s="50" t="s">
        <v>37</v>
      </c>
      <c r="V42" s="472"/>
      <c r="W42" s="472"/>
      <c r="X42" s="811" t="s">
        <v>772</v>
      </c>
      <c r="Y42" s="811"/>
      <c r="Z42" s="811"/>
      <c r="AA42" s="811"/>
      <c r="AB42" s="811"/>
      <c r="AC42" s="811"/>
      <c r="AD42" s="813" t="s">
        <v>642</v>
      </c>
      <c r="AE42" s="813"/>
      <c r="AF42" s="813"/>
      <c r="AG42" s="813"/>
      <c r="AH42" s="813"/>
      <c r="AI42" s="813"/>
      <c r="AJ42" s="813"/>
      <c r="AK42" s="813"/>
      <c r="AL42" s="20"/>
      <c r="AM42" s="21"/>
      <c r="AN42" s="56"/>
      <c r="AO42" s="50" t="s">
        <v>773</v>
      </c>
      <c r="AP42" s="20"/>
      <c r="AQ42" s="20"/>
      <c r="AR42" s="20"/>
      <c r="AS42" s="20"/>
      <c r="AT42" s="24"/>
      <c r="AU42" s="24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4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</row>
    <row r="43" spans="1:160" ht="21" customHeight="1" thickBot="1" x14ac:dyDescent="0.2">
      <c r="A43" s="24"/>
      <c r="B43" s="472"/>
      <c r="C43" s="472"/>
      <c r="D43" s="374" t="s">
        <v>774</v>
      </c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826"/>
      <c r="S43" s="75"/>
      <c r="T43" s="56">
        <v>773505</v>
      </c>
      <c r="U43" s="50" t="s">
        <v>44</v>
      </c>
      <c r="V43" s="472"/>
      <c r="W43" s="472"/>
      <c r="X43" s="811"/>
      <c r="Y43" s="811"/>
      <c r="Z43" s="811"/>
      <c r="AA43" s="811"/>
      <c r="AB43" s="811"/>
      <c r="AC43" s="811"/>
      <c r="AD43" s="813" t="s">
        <v>646</v>
      </c>
      <c r="AE43" s="813"/>
      <c r="AF43" s="813"/>
      <c r="AG43" s="813"/>
      <c r="AH43" s="813"/>
      <c r="AI43" s="813"/>
      <c r="AJ43" s="813"/>
      <c r="AK43" s="813"/>
      <c r="AL43" s="20"/>
      <c r="AM43" s="21"/>
      <c r="AN43" s="109"/>
      <c r="AO43" s="50" t="s">
        <v>775</v>
      </c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</row>
    <row r="44" spans="1:160" ht="21" customHeight="1" thickBot="1" x14ac:dyDescent="0.2">
      <c r="A44" s="20"/>
      <c r="B44" s="472"/>
      <c r="C44" s="472"/>
      <c r="D44" s="374" t="s">
        <v>776</v>
      </c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826"/>
      <c r="S44" s="75"/>
      <c r="T44" s="56">
        <v>332142</v>
      </c>
      <c r="U44" s="50" t="s">
        <v>52</v>
      </c>
      <c r="V44" s="472"/>
      <c r="W44" s="472"/>
      <c r="X44" s="811"/>
      <c r="Y44" s="811"/>
      <c r="Z44" s="811"/>
      <c r="AA44" s="811"/>
      <c r="AB44" s="811"/>
      <c r="AC44" s="811"/>
      <c r="AD44" s="813"/>
      <c r="AE44" s="813"/>
      <c r="AF44" s="813"/>
      <c r="AG44" s="813"/>
      <c r="AH44" s="813"/>
      <c r="AI44" s="813"/>
      <c r="AJ44" s="813"/>
      <c r="AK44" s="813"/>
      <c r="AL44" s="20"/>
      <c r="AM44" s="21"/>
      <c r="AN44" s="723">
        <f>AN42-AN43</f>
        <v>0</v>
      </c>
      <c r="AO44" s="20"/>
      <c r="AP44" s="20"/>
      <c r="AQ44" s="20"/>
      <c r="AR44" s="20"/>
      <c r="AS44" s="20"/>
      <c r="AT44" s="24"/>
      <c r="AU44" s="24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4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</row>
    <row r="45" spans="1:160" ht="21" customHeight="1" thickBot="1" x14ac:dyDescent="0.2">
      <c r="A45" s="20"/>
      <c r="B45" s="472"/>
      <c r="C45" s="472"/>
      <c r="D45" s="374" t="s">
        <v>777</v>
      </c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826"/>
      <c r="S45" s="75"/>
      <c r="T45" s="56">
        <v>7574</v>
      </c>
      <c r="U45" s="50" t="s">
        <v>60</v>
      </c>
      <c r="V45" s="472"/>
      <c r="W45" s="472"/>
      <c r="X45" s="813" t="s">
        <v>778</v>
      </c>
      <c r="Y45" s="813"/>
      <c r="Z45" s="813"/>
      <c r="AA45" s="813"/>
      <c r="AB45" s="813"/>
      <c r="AC45" s="813"/>
      <c r="AD45" s="813"/>
      <c r="AE45" s="813"/>
      <c r="AF45" s="813"/>
      <c r="AG45" s="813"/>
      <c r="AH45" s="813"/>
      <c r="AI45" s="813"/>
      <c r="AJ45" s="813"/>
      <c r="AK45" s="813"/>
      <c r="AL45" s="38"/>
      <c r="AM45" s="39"/>
      <c r="AN45" s="845"/>
      <c r="AO45" s="50" t="s">
        <v>779</v>
      </c>
      <c r="AP45" s="20"/>
      <c r="AQ45" s="20"/>
      <c r="AR45" s="20"/>
      <c r="AS45" s="20"/>
      <c r="AT45" s="24"/>
      <c r="AU45" s="24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4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</row>
    <row r="46" spans="1:160" ht="21" customHeight="1" x14ac:dyDescent="0.15">
      <c r="A46" s="20"/>
      <c r="B46" s="472"/>
      <c r="C46" s="472"/>
      <c r="D46" s="374" t="s">
        <v>780</v>
      </c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825"/>
      <c r="S46" s="824"/>
      <c r="T46" s="56">
        <v>400</v>
      </c>
      <c r="U46" s="50" t="s">
        <v>67</v>
      </c>
      <c r="V46" s="799"/>
      <c r="W46" s="799"/>
      <c r="X46" s="846"/>
      <c r="Y46" s="846"/>
      <c r="Z46" s="846"/>
      <c r="AA46" s="846"/>
      <c r="AB46" s="846"/>
      <c r="AC46" s="846"/>
      <c r="AD46" s="846"/>
      <c r="AE46" s="846"/>
      <c r="AF46" s="846"/>
      <c r="AG46" s="846"/>
      <c r="AH46" s="24"/>
      <c r="AI46" s="24"/>
      <c r="AJ46" s="24"/>
      <c r="AK46" s="24"/>
      <c r="AL46" s="24"/>
      <c r="AM46" s="24"/>
      <c r="AN46" s="24"/>
      <c r="AO46" s="20"/>
      <c r="AP46" s="20"/>
      <c r="AQ46" s="20"/>
      <c r="AR46" s="20"/>
      <c r="AS46" s="20"/>
      <c r="AT46" s="24"/>
      <c r="AU46" s="24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4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</row>
    <row r="47" spans="1:160" ht="21" customHeight="1" x14ac:dyDescent="0.15">
      <c r="A47" s="24"/>
      <c r="B47" s="472"/>
      <c r="C47" s="472"/>
      <c r="D47" s="813" t="s">
        <v>781</v>
      </c>
      <c r="E47" s="813"/>
      <c r="F47" s="813"/>
      <c r="G47" s="813"/>
      <c r="H47" s="813"/>
      <c r="I47" s="813"/>
      <c r="J47" s="813"/>
      <c r="K47" s="813"/>
      <c r="L47" s="813"/>
      <c r="M47" s="813"/>
      <c r="N47" s="813"/>
      <c r="O47" s="813"/>
      <c r="P47" s="813"/>
      <c r="Q47" s="813"/>
      <c r="R47" s="799"/>
      <c r="S47" s="75"/>
      <c r="T47" s="60">
        <f>SUM(T48,AN11:AN12)</f>
        <v>58330327</v>
      </c>
      <c r="U47" s="50" t="s">
        <v>74</v>
      </c>
      <c r="V47" s="846"/>
      <c r="W47" s="846"/>
      <c r="X47" s="799"/>
      <c r="Y47" s="799"/>
      <c r="Z47" s="846"/>
      <c r="AA47" s="846"/>
      <c r="AB47" s="799"/>
      <c r="AC47" s="799"/>
      <c r="AD47" s="799"/>
      <c r="AE47" s="799"/>
      <c r="AF47" s="799"/>
      <c r="AG47" s="799"/>
      <c r="AH47" s="20"/>
      <c r="AI47" s="20"/>
      <c r="AJ47" s="20"/>
      <c r="AK47" s="20"/>
      <c r="AL47" s="20"/>
      <c r="AM47" s="20"/>
      <c r="AN47" s="20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</row>
    <row r="48" spans="1:160" ht="21" customHeight="1" thickBot="1" x14ac:dyDescent="0.2">
      <c r="A48" s="24"/>
      <c r="B48" s="472"/>
      <c r="C48" s="472"/>
      <c r="D48" s="840" t="s">
        <v>782</v>
      </c>
      <c r="E48" s="841"/>
      <c r="F48" s="841"/>
      <c r="G48" s="841"/>
      <c r="H48" s="841"/>
      <c r="I48" s="841"/>
      <c r="J48" s="841"/>
      <c r="K48" s="841"/>
      <c r="L48" s="841"/>
      <c r="M48" s="841"/>
      <c r="N48" s="841"/>
      <c r="O48" s="841"/>
      <c r="P48" s="841"/>
      <c r="Q48" s="841"/>
      <c r="R48" s="847"/>
      <c r="S48" s="848"/>
      <c r="T48" s="109">
        <v>57868411</v>
      </c>
      <c r="U48" s="50" t="s">
        <v>81</v>
      </c>
      <c r="V48" s="846"/>
      <c r="W48" s="846"/>
      <c r="X48" s="799"/>
      <c r="Y48" s="799"/>
      <c r="Z48" s="846"/>
      <c r="AA48" s="846"/>
      <c r="AB48" s="799"/>
      <c r="AC48" s="799"/>
      <c r="AD48" s="799"/>
      <c r="AE48" s="799"/>
      <c r="AF48" s="799"/>
      <c r="AG48" s="799"/>
      <c r="AH48" s="20"/>
      <c r="AI48" s="20"/>
      <c r="AJ48" s="20"/>
      <c r="AK48" s="20"/>
      <c r="AL48" s="20"/>
      <c r="AM48" s="20"/>
      <c r="AN48" s="20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</row>
    <row r="49" spans="1:160" x14ac:dyDescent="0.15">
      <c r="A49" s="24"/>
      <c r="B49" s="24"/>
      <c r="C49" s="24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799"/>
      <c r="S49" s="799"/>
      <c r="T49" s="799"/>
      <c r="U49" s="846"/>
      <c r="V49" s="846"/>
      <c r="W49" s="846"/>
      <c r="X49" s="799"/>
      <c r="Y49" s="799"/>
      <c r="Z49" s="846"/>
      <c r="AA49" s="846"/>
      <c r="AB49" s="799"/>
      <c r="AC49" s="799"/>
      <c r="AD49" s="799"/>
      <c r="AE49" s="799"/>
      <c r="AF49" s="799"/>
      <c r="AG49" s="799"/>
      <c r="AH49" s="20"/>
      <c r="AI49" s="20"/>
      <c r="AJ49" s="20"/>
      <c r="AK49" s="20"/>
      <c r="AL49" s="20"/>
      <c r="AM49" s="20"/>
      <c r="AN49" s="20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</row>
    <row r="50" spans="1:160" hidden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846"/>
      <c r="S50" s="846"/>
      <c r="T50" s="846"/>
      <c r="U50" s="846"/>
      <c r="V50" s="846"/>
      <c r="W50" s="846"/>
      <c r="X50" s="846"/>
      <c r="Y50" s="846"/>
      <c r="Z50" s="846"/>
      <c r="AA50" s="846"/>
      <c r="AB50" s="846"/>
      <c r="AC50" s="846"/>
      <c r="AD50" s="846"/>
      <c r="AE50" s="846"/>
      <c r="AF50" s="846"/>
      <c r="AG50" s="846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</row>
    <row r="51" spans="1:160" ht="14.25" hidden="1" customHeight="1" x14ac:dyDescent="0.15">
      <c r="A51" s="24"/>
      <c r="B51" s="24"/>
      <c r="C51" s="24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799"/>
      <c r="S51" s="799"/>
      <c r="T51" s="799"/>
      <c r="U51" s="846"/>
      <c r="V51" s="846"/>
      <c r="W51" s="846"/>
      <c r="X51" s="846"/>
      <c r="Y51" s="846"/>
      <c r="Z51" s="846"/>
      <c r="AA51" s="846"/>
      <c r="AB51" s="846"/>
      <c r="AC51" s="846"/>
      <c r="AD51" s="846"/>
      <c r="AE51" s="846"/>
      <c r="AF51" s="846"/>
      <c r="AG51" s="846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</row>
    <row r="52" spans="1:160" ht="14.25" hidden="1" customHeight="1" x14ac:dyDescent="0.15">
      <c r="A52" s="24"/>
      <c r="B52" s="24"/>
      <c r="C52" s="24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799"/>
      <c r="S52" s="799"/>
      <c r="T52" s="799"/>
      <c r="U52" s="846"/>
      <c r="V52" s="846"/>
      <c r="W52" s="846"/>
      <c r="X52" s="846"/>
      <c r="Y52" s="846"/>
      <c r="Z52" s="846"/>
      <c r="AA52" s="846"/>
      <c r="AB52" s="846"/>
      <c r="AC52" s="846"/>
      <c r="AD52" s="846"/>
      <c r="AE52" s="846"/>
      <c r="AF52" s="846"/>
      <c r="AG52" s="846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</row>
    <row r="53" spans="1:160" ht="14.25" hidden="1" customHeight="1" x14ac:dyDescent="0.15">
      <c r="A53" s="24"/>
      <c r="B53" s="24"/>
      <c r="C53" s="24"/>
      <c r="D53" s="20"/>
      <c r="E53" s="20"/>
      <c r="F53" s="20"/>
      <c r="G53" s="20"/>
      <c r="H53" s="20"/>
      <c r="I53" s="24"/>
      <c r="J53" s="24"/>
      <c r="K53" s="20"/>
      <c r="L53" s="20"/>
      <c r="M53" s="20"/>
      <c r="N53" s="20"/>
      <c r="O53" s="20"/>
      <c r="P53" s="20"/>
      <c r="Q53" s="20"/>
      <c r="R53" s="799"/>
      <c r="S53" s="799"/>
      <c r="T53" s="799"/>
      <c r="U53" s="846"/>
      <c r="V53" s="846"/>
      <c r="W53" s="846"/>
      <c r="X53" s="846"/>
      <c r="Y53" s="846"/>
      <c r="Z53" s="846"/>
      <c r="AA53" s="846"/>
      <c r="AB53" s="846"/>
      <c r="AC53" s="846"/>
      <c r="AD53" s="846"/>
      <c r="AE53" s="846"/>
      <c r="AF53" s="846"/>
      <c r="AG53" s="846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</row>
    <row r="54" spans="1:160" ht="14.25" hidden="1" customHeight="1" x14ac:dyDescent="0.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846"/>
      <c r="S54" s="846"/>
      <c r="T54" s="846"/>
      <c r="U54" s="846"/>
      <c r="V54" s="846"/>
      <c r="W54" s="846"/>
      <c r="X54" s="846"/>
      <c r="Y54" s="846"/>
      <c r="Z54" s="846"/>
      <c r="AA54" s="846"/>
      <c r="AB54" s="846"/>
      <c r="AC54" s="846"/>
      <c r="AD54" s="846"/>
      <c r="AE54" s="846"/>
      <c r="AF54" s="846"/>
      <c r="AG54" s="846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</row>
    <row r="55" spans="1:160" ht="14.25" hidden="1" customHeight="1" x14ac:dyDescent="0.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846"/>
      <c r="S55" s="846"/>
      <c r="T55" s="846"/>
      <c r="U55" s="846"/>
      <c r="V55" s="846"/>
      <c r="W55" s="846"/>
      <c r="X55" s="846"/>
      <c r="Y55" s="846"/>
      <c r="Z55" s="846"/>
      <c r="AA55" s="846"/>
      <c r="AB55" s="846"/>
      <c r="AC55" s="846"/>
      <c r="AD55" s="846"/>
      <c r="AE55" s="846"/>
      <c r="AF55" s="846"/>
      <c r="AG55" s="846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</row>
    <row r="56" spans="1:160" ht="14.25" hidden="1" customHeight="1" x14ac:dyDescent="0.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846"/>
      <c r="S56" s="846"/>
      <c r="T56" s="846"/>
      <c r="U56" s="846"/>
      <c r="V56" s="846"/>
      <c r="W56" s="846"/>
      <c r="X56" s="846"/>
      <c r="Y56" s="846"/>
      <c r="Z56" s="846"/>
      <c r="AA56" s="846"/>
      <c r="AB56" s="846"/>
      <c r="AC56" s="846"/>
      <c r="AD56" s="846"/>
      <c r="AE56" s="846"/>
      <c r="AF56" s="846"/>
      <c r="AG56" s="846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</row>
    <row r="57" spans="1:160" ht="14.25" hidden="1" customHeight="1" x14ac:dyDescent="0.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846"/>
      <c r="S57" s="846"/>
      <c r="T57" s="846"/>
      <c r="U57" s="846"/>
      <c r="V57" s="846"/>
      <c r="W57" s="846"/>
      <c r="X57" s="846"/>
      <c r="Y57" s="846"/>
      <c r="Z57" s="846"/>
      <c r="AA57" s="846"/>
      <c r="AB57" s="846"/>
      <c r="AC57" s="846"/>
      <c r="AD57" s="846"/>
      <c r="AE57" s="846"/>
      <c r="AF57" s="846"/>
      <c r="AG57" s="846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</row>
    <row r="58" spans="1:160" ht="14.25" hidden="1" customHeight="1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846"/>
      <c r="S58" s="846"/>
      <c r="T58" s="846"/>
      <c r="U58" s="846"/>
      <c r="V58" s="846"/>
      <c r="W58" s="846"/>
      <c r="X58" s="846"/>
      <c r="Y58" s="846"/>
      <c r="Z58" s="846"/>
      <c r="AA58" s="846"/>
      <c r="AB58" s="846"/>
      <c r="AC58" s="846"/>
      <c r="AD58" s="846"/>
      <c r="AE58" s="846"/>
      <c r="AF58" s="846"/>
      <c r="AG58" s="846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</row>
    <row r="59" spans="1:160" ht="14.25" hidden="1" customHeight="1" x14ac:dyDescent="0.15"/>
    <row r="60" spans="1:160" ht="14.25" hidden="1" customHeight="1" x14ac:dyDescent="0.15"/>
    <row r="61" spans="1:160" ht="14.25" hidden="1" customHeight="1" x14ac:dyDescent="0.15"/>
    <row r="62" spans="1:160" ht="14.25" hidden="1" customHeight="1" x14ac:dyDescent="0.15"/>
  </sheetData>
  <sheetProtection sheet="1" objects="1" scenarios="1"/>
  <mergeCells count="115">
    <mergeCell ref="D45:Q45"/>
    <mergeCell ref="X45:AK45"/>
    <mergeCell ref="D46:Q46"/>
    <mergeCell ref="D47:Q47"/>
    <mergeCell ref="D48:Q48"/>
    <mergeCell ref="D41:Q41"/>
    <mergeCell ref="X41:AK41"/>
    <mergeCell ref="B42:C48"/>
    <mergeCell ref="D42:Q42"/>
    <mergeCell ref="X42:AC44"/>
    <mergeCell ref="AD42:AK42"/>
    <mergeCell ref="D43:Q43"/>
    <mergeCell ref="AD43:AK43"/>
    <mergeCell ref="D44:Q44"/>
    <mergeCell ref="AD44:AK44"/>
    <mergeCell ref="AR38:BE38"/>
    <mergeCell ref="D39:Q39"/>
    <mergeCell ref="AD39:AK39"/>
    <mergeCell ref="AR39:BE39"/>
    <mergeCell ref="D40:Q40"/>
    <mergeCell ref="AD40:AK40"/>
    <mergeCell ref="AR40:BE40"/>
    <mergeCell ref="D36:Q36"/>
    <mergeCell ref="V36:W45"/>
    <mergeCell ref="X36:AK36"/>
    <mergeCell ref="AR36:BE36"/>
    <mergeCell ref="D37:Q37"/>
    <mergeCell ref="X37:AC40"/>
    <mergeCell ref="AD37:AK37"/>
    <mergeCell ref="AR37:BE37"/>
    <mergeCell ref="D38:Q38"/>
    <mergeCell ref="AD38:AK38"/>
    <mergeCell ref="D33:Q33"/>
    <mergeCell ref="X33:AK33"/>
    <mergeCell ref="AT33:BE33"/>
    <mergeCell ref="D34:Q34"/>
    <mergeCell ref="X34:AK34"/>
    <mergeCell ref="AP34:AQ40"/>
    <mergeCell ref="AR34:BE34"/>
    <mergeCell ref="D35:Q35"/>
    <mergeCell ref="X35:AK35"/>
    <mergeCell ref="AR35:BE35"/>
    <mergeCell ref="AY30:BE30"/>
    <mergeCell ref="D31:Q31"/>
    <mergeCell ref="X31:AK31"/>
    <mergeCell ref="AT31:BE31"/>
    <mergeCell ref="D32:Q32"/>
    <mergeCell ref="X32:AK32"/>
    <mergeCell ref="AT32:BE32"/>
    <mergeCell ref="D28:Q28"/>
    <mergeCell ref="X28:AK28"/>
    <mergeCell ref="AR28:BE28"/>
    <mergeCell ref="D29:Q29"/>
    <mergeCell ref="X29:AK29"/>
    <mergeCell ref="AR29:AS33"/>
    <mergeCell ref="AT29:AX30"/>
    <mergeCell ref="AY29:BE29"/>
    <mergeCell ref="D30:Q30"/>
    <mergeCell ref="X30:AK30"/>
    <mergeCell ref="D26:Q26"/>
    <mergeCell ref="X26:AK26"/>
    <mergeCell ref="AR26:BE26"/>
    <mergeCell ref="D27:Q27"/>
    <mergeCell ref="X27:AK27"/>
    <mergeCell ref="AR27:BE27"/>
    <mergeCell ref="D24:Q24"/>
    <mergeCell ref="X24:AK24"/>
    <mergeCell ref="AR24:BE24"/>
    <mergeCell ref="D25:Q25"/>
    <mergeCell ref="X25:AK25"/>
    <mergeCell ref="AR25:BE25"/>
    <mergeCell ref="D21:Q21"/>
    <mergeCell ref="X21:AK21"/>
    <mergeCell ref="AP21:AQ33"/>
    <mergeCell ref="AR21:BE21"/>
    <mergeCell ref="D22:Q22"/>
    <mergeCell ref="X22:AK22"/>
    <mergeCell ref="AR22:BE22"/>
    <mergeCell ref="D23:Q23"/>
    <mergeCell ref="X23:AK23"/>
    <mergeCell ref="AR23:BE23"/>
    <mergeCell ref="D18:Q18"/>
    <mergeCell ref="X18:AK18"/>
    <mergeCell ref="AR18:BE18"/>
    <mergeCell ref="D19:Q19"/>
    <mergeCell ref="X19:AK19"/>
    <mergeCell ref="AR19:AX20"/>
    <mergeCell ref="AY19:BE19"/>
    <mergeCell ref="D20:Q20"/>
    <mergeCell ref="X20:AK20"/>
    <mergeCell ref="AY20:BE20"/>
    <mergeCell ref="X15:AK15"/>
    <mergeCell ref="D16:Q16"/>
    <mergeCell ref="X16:AK16"/>
    <mergeCell ref="AR16:BE16"/>
    <mergeCell ref="D17:Q17"/>
    <mergeCell ref="X17:AK17"/>
    <mergeCell ref="AR17:BE17"/>
    <mergeCell ref="AY11:BE11"/>
    <mergeCell ref="D12:Q12"/>
    <mergeCell ref="X12:AK12"/>
    <mergeCell ref="AY12:BE12"/>
    <mergeCell ref="D13:Q13"/>
    <mergeCell ref="X13:Z13"/>
    <mergeCell ref="AA13:AK13"/>
    <mergeCell ref="B11:C41"/>
    <mergeCell ref="D11:Q11"/>
    <mergeCell ref="V11:W35"/>
    <mergeCell ref="X11:AK11"/>
    <mergeCell ref="AP11:AQ20"/>
    <mergeCell ref="AR11:AX13"/>
    <mergeCell ref="D14:Q14"/>
    <mergeCell ref="X14:AK14"/>
    <mergeCell ref="AR14:AX15"/>
    <mergeCell ref="D15:Q1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T11:T15 T18 T20:T26 T28:T40 T43:T46 T48 AN11:AN13 AN15:AN18 AN20:AN21 AN23:AN25 AN27:AN34 AN37:AN38 AN40:AN43 AN45 BH11:BH12 BH22:BH27 BH29:BH32 BH34:BH39" xr:uid="{4200B6FE-C3C4-427B-A325-DA5898E1A17E}">
      <formula1>-9999999999</formula1>
      <formula2>99999999999</formula2>
    </dataValidation>
  </dataValidations>
  <pageMargins left="0.59055118110236227" right="0" top="0" bottom="0" header="0" footer="0"/>
  <pageSetup paperSize="9" scale="65"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C0664-D12C-4C4E-9B30-B22ED6ACED66}">
  <sheetPr codeName="Sheet12">
    <pageSetUpPr autoPageBreaks="0" fitToPage="1"/>
  </sheetPr>
  <dimension ref="A1:WXX68"/>
  <sheetViews>
    <sheetView showGridLines="0" zoomScale="90" zoomScaleNormal="90" workbookViewId="0">
      <pane ySplit="10" topLeftCell="A11" activePane="bottomLeft" state="frozen"/>
      <selection pane="bottomLeft" activeCell="X11" sqref="X11"/>
    </sheetView>
  </sheetViews>
  <sheetFormatPr defaultColWidth="0" defaultRowHeight="14.25" customHeight="1" zeroHeight="1" x14ac:dyDescent="0.15"/>
  <cols>
    <col min="1" max="3" width="1.625" style="801" customWidth="1"/>
    <col min="4" max="4" width="1.5" style="801" customWidth="1"/>
    <col min="5" max="5" width="2.625" style="801" customWidth="1"/>
    <col min="6" max="6" width="2.5" style="801" customWidth="1"/>
    <col min="7" max="8" width="1.75" style="801" customWidth="1"/>
    <col min="9" max="9" width="1.625" style="801" customWidth="1"/>
    <col min="10" max="10" width="2" style="801" customWidth="1"/>
    <col min="11" max="11" width="1.625" style="801" customWidth="1"/>
    <col min="12" max="13" width="2" style="801" customWidth="1"/>
    <col min="14" max="15" width="1.625" style="801" customWidth="1"/>
    <col min="16" max="16" width="1.875" style="801" customWidth="1"/>
    <col min="17" max="17" width="1.625" style="801" customWidth="1"/>
    <col min="18" max="18" width="2.75" style="801" customWidth="1"/>
    <col min="19" max="21" width="1.625" style="801" customWidth="1"/>
    <col min="22" max="23" width="2.5" style="801" customWidth="1"/>
    <col min="24" max="24" width="16.25" style="801" customWidth="1"/>
    <col min="25" max="25" width="1.625" style="801" customWidth="1"/>
    <col min="26" max="26" width="2.125" style="801" customWidth="1"/>
    <col min="27" max="31" width="1.625" style="801" customWidth="1"/>
    <col min="32" max="33" width="2.625" style="801" customWidth="1"/>
    <col min="34" max="60" width="1.625" style="801" customWidth="1"/>
    <col min="61" max="61" width="1.375" style="801" hidden="1" customWidth="1"/>
    <col min="62" max="73" width="1.625" style="801" hidden="1" customWidth="1"/>
    <col min="74" max="256" width="0" style="801" hidden="1"/>
    <col min="257" max="259" width="1.625" style="801" hidden="1" customWidth="1"/>
    <col min="260" max="260" width="1.5" style="801" hidden="1" customWidth="1"/>
    <col min="261" max="261" width="2.625" style="801" hidden="1" customWidth="1"/>
    <col min="262" max="262" width="2.5" style="801" hidden="1" customWidth="1"/>
    <col min="263" max="264" width="1.75" style="801" hidden="1" customWidth="1"/>
    <col min="265" max="265" width="1.625" style="801" hidden="1" customWidth="1"/>
    <col min="266" max="266" width="2" style="801" hidden="1" customWidth="1"/>
    <col min="267" max="267" width="1.625" style="801" hidden="1" customWidth="1"/>
    <col min="268" max="269" width="2" style="801" hidden="1" customWidth="1"/>
    <col min="270" max="271" width="1.625" style="801" hidden="1" customWidth="1"/>
    <col min="272" max="272" width="1.875" style="801" hidden="1" customWidth="1"/>
    <col min="273" max="273" width="1.625" style="801" hidden="1" customWidth="1"/>
    <col min="274" max="274" width="2.75" style="801" hidden="1" customWidth="1"/>
    <col min="275" max="277" width="1.625" style="801" hidden="1" customWidth="1"/>
    <col min="278" max="279" width="2.5" style="801" hidden="1" customWidth="1"/>
    <col min="280" max="280" width="16.25" style="801" hidden="1" customWidth="1"/>
    <col min="281" max="281" width="1.625" style="801" hidden="1" customWidth="1"/>
    <col min="282" max="282" width="2.125" style="801" hidden="1" customWidth="1"/>
    <col min="283" max="287" width="1.625" style="801" hidden="1" customWidth="1"/>
    <col min="288" max="289" width="2.625" style="801" hidden="1" customWidth="1"/>
    <col min="290" max="316" width="1.625" style="801" hidden="1" customWidth="1"/>
    <col min="317" max="317" width="1.375" style="801" hidden="1" customWidth="1"/>
    <col min="318" max="324" width="1.625" style="801" hidden="1" customWidth="1"/>
    <col min="325" max="329" width="0" style="801" hidden="1" customWidth="1"/>
    <col min="330" max="512" width="0" style="801" hidden="1"/>
    <col min="513" max="515" width="1.625" style="801" hidden="1" customWidth="1"/>
    <col min="516" max="516" width="1.5" style="801" hidden="1" customWidth="1"/>
    <col min="517" max="517" width="2.625" style="801" hidden="1" customWidth="1"/>
    <col min="518" max="518" width="2.5" style="801" hidden="1" customWidth="1"/>
    <col min="519" max="520" width="1.75" style="801" hidden="1" customWidth="1"/>
    <col min="521" max="521" width="1.625" style="801" hidden="1" customWidth="1"/>
    <col min="522" max="522" width="2" style="801" hidden="1" customWidth="1"/>
    <col min="523" max="523" width="1.625" style="801" hidden="1" customWidth="1"/>
    <col min="524" max="525" width="2" style="801" hidden="1" customWidth="1"/>
    <col min="526" max="527" width="1.625" style="801" hidden="1" customWidth="1"/>
    <col min="528" max="528" width="1.875" style="801" hidden="1" customWidth="1"/>
    <col min="529" max="529" width="1.625" style="801" hidden="1" customWidth="1"/>
    <col min="530" max="530" width="2.75" style="801" hidden="1" customWidth="1"/>
    <col min="531" max="533" width="1.625" style="801" hidden="1" customWidth="1"/>
    <col min="534" max="535" width="2.5" style="801" hidden="1" customWidth="1"/>
    <col min="536" max="536" width="16.25" style="801" hidden="1" customWidth="1"/>
    <col min="537" max="537" width="1.625" style="801" hidden="1" customWidth="1"/>
    <col min="538" max="538" width="2.125" style="801" hidden="1" customWidth="1"/>
    <col min="539" max="543" width="1.625" style="801" hidden="1" customWidth="1"/>
    <col min="544" max="545" width="2.625" style="801" hidden="1" customWidth="1"/>
    <col min="546" max="572" width="1.625" style="801" hidden="1" customWidth="1"/>
    <col min="573" max="573" width="1.375" style="801" hidden="1" customWidth="1"/>
    <col min="574" max="580" width="1.625" style="801" hidden="1" customWidth="1"/>
    <col min="581" max="585" width="0" style="801" hidden="1" customWidth="1"/>
    <col min="586" max="768" width="0" style="801" hidden="1"/>
    <col min="769" max="771" width="1.625" style="801" hidden="1" customWidth="1"/>
    <col min="772" max="772" width="1.5" style="801" hidden="1" customWidth="1"/>
    <col min="773" max="773" width="2.625" style="801" hidden="1" customWidth="1"/>
    <col min="774" max="774" width="2.5" style="801" hidden="1" customWidth="1"/>
    <col min="775" max="776" width="1.75" style="801" hidden="1" customWidth="1"/>
    <col min="777" max="777" width="1.625" style="801" hidden="1" customWidth="1"/>
    <col min="778" max="778" width="2" style="801" hidden="1" customWidth="1"/>
    <col min="779" max="779" width="1.625" style="801" hidden="1" customWidth="1"/>
    <col min="780" max="781" width="2" style="801" hidden="1" customWidth="1"/>
    <col min="782" max="783" width="1.625" style="801" hidden="1" customWidth="1"/>
    <col min="784" max="784" width="1.875" style="801" hidden="1" customWidth="1"/>
    <col min="785" max="785" width="1.625" style="801" hidden="1" customWidth="1"/>
    <col min="786" max="786" width="2.75" style="801" hidden="1" customWidth="1"/>
    <col min="787" max="789" width="1.625" style="801" hidden="1" customWidth="1"/>
    <col min="790" max="791" width="2.5" style="801" hidden="1" customWidth="1"/>
    <col min="792" max="792" width="16.25" style="801" hidden="1" customWidth="1"/>
    <col min="793" max="793" width="1.625" style="801" hidden="1" customWidth="1"/>
    <col min="794" max="794" width="2.125" style="801" hidden="1" customWidth="1"/>
    <col min="795" max="799" width="1.625" style="801" hidden="1" customWidth="1"/>
    <col min="800" max="801" width="2.625" style="801" hidden="1" customWidth="1"/>
    <col min="802" max="828" width="1.625" style="801" hidden="1" customWidth="1"/>
    <col min="829" max="829" width="1.375" style="801" hidden="1" customWidth="1"/>
    <col min="830" max="836" width="1.625" style="801" hidden="1" customWidth="1"/>
    <col min="837" max="841" width="0" style="801" hidden="1" customWidth="1"/>
    <col min="842" max="1024" width="0" style="801" hidden="1"/>
    <col min="1025" max="1027" width="1.625" style="801" hidden="1" customWidth="1"/>
    <col min="1028" max="1028" width="1.5" style="801" hidden="1" customWidth="1"/>
    <col min="1029" max="1029" width="2.625" style="801" hidden="1" customWidth="1"/>
    <col min="1030" max="1030" width="2.5" style="801" hidden="1" customWidth="1"/>
    <col min="1031" max="1032" width="1.75" style="801" hidden="1" customWidth="1"/>
    <col min="1033" max="1033" width="1.625" style="801" hidden="1" customWidth="1"/>
    <col min="1034" max="1034" width="2" style="801" hidden="1" customWidth="1"/>
    <col min="1035" max="1035" width="1.625" style="801" hidden="1" customWidth="1"/>
    <col min="1036" max="1037" width="2" style="801" hidden="1" customWidth="1"/>
    <col min="1038" max="1039" width="1.625" style="801" hidden="1" customWidth="1"/>
    <col min="1040" max="1040" width="1.875" style="801" hidden="1" customWidth="1"/>
    <col min="1041" max="1041" width="1.625" style="801" hidden="1" customWidth="1"/>
    <col min="1042" max="1042" width="2.75" style="801" hidden="1" customWidth="1"/>
    <col min="1043" max="1045" width="1.625" style="801" hidden="1" customWidth="1"/>
    <col min="1046" max="1047" width="2.5" style="801" hidden="1" customWidth="1"/>
    <col min="1048" max="1048" width="16.25" style="801" hidden="1" customWidth="1"/>
    <col min="1049" max="1049" width="1.625" style="801" hidden="1" customWidth="1"/>
    <col min="1050" max="1050" width="2.125" style="801" hidden="1" customWidth="1"/>
    <col min="1051" max="1055" width="1.625" style="801" hidden="1" customWidth="1"/>
    <col min="1056" max="1057" width="2.625" style="801" hidden="1" customWidth="1"/>
    <col min="1058" max="1084" width="1.625" style="801" hidden="1" customWidth="1"/>
    <col min="1085" max="1085" width="1.375" style="801" hidden="1" customWidth="1"/>
    <col min="1086" max="1092" width="1.625" style="801" hidden="1" customWidth="1"/>
    <col min="1093" max="1097" width="0" style="801" hidden="1" customWidth="1"/>
    <col min="1098" max="1280" width="0" style="801" hidden="1"/>
    <col min="1281" max="1283" width="1.625" style="801" hidden="1" customWidth="1"/>
    <col min="1284" max="1284" width="1.5" style="801" hidden="1" customWidth="1"/>
    <col min="1285" max="1285" width="2.625" style="801" hidden="1" customWidth="1"/>
    <col min="1286" max="1286" width="2.5" style="801" hidden="1" customWidth="1"/>
    <col min="1287" max="1288" width="1.75" style="801" hidden="1" customWidth="1"/>
    <col min="1289" max="1289" width="1.625" style="801" hidden="1" customWidth="1"/>
    <col min="1290" max="1290" width="2" style="801" hidden="1" customWidth="1"/>
    <col min="1291" max="1291" width="1.625" style="801" hidden="1" customWidth="1"/>
    <col min="1292" max="1293" width="2" style="801" hidden="1" customWidth="1"/>
    <col min="1294" max="1295" width="1.625" style="801" hidden="1" customWidth="1"/>
    <col min="1296" max="1296" width="1.875" style="801" hidden="1" customWidth="1"/>
    <col min="1297" max="1297" width="1.625" style="801" hidden="1" customWidth="1"/>
    <col min="1298" max="1298" width="2.75" style="801" hidden="1" customWidth="1"/>
    <col min="1299" max="1301" width="1.625" style="801" hidden="1" customWidth="1"/>
    <col min="1302" max="1303" width="2.5" style="801" hidden="1" customWidth="1"/>
    <col min="1304" max="1304" width="16.25" style="801" hidden="1" customWidth="1"/>
    <col min="1305" max="1305" width="1.625" style="801" hidden="1" customWidth="1"/>
    <col min="1306" max="1306" width="2.125" style="801" hidden="1" customWidth="1"/>
    <col min="1307" max="1311" width="1.625" style="801" hidden="1" customWidth="1"/>
    <col min="1312" max="1313" width="2.625" style="801" hidden="1" customWidth="1"/>
    <col min="1314" max="1340" width="1.625" style="801" hidden="1" customWidth="1"/>
    <col min="1341" max="1341" width="1.375" style="801" hidden="1" customWidth="1"/>
    <col min="1342" max="1348" width="1.625" style="801" hidden="1" customWidth="1"/>
    <col min="1349" max="1353" width="0" style="801" hidden="1" customWidth="1"/>
    <col min="1354" max="1536" width="0" style="801" hidden="1"/>
    <col min="1537" max="1539" width="1.625" style="801" hidden="1" customWidth="1"/>
    <col min="1540" max="1540" width="1.5" style="801" hidden="1" customWidth="1"/>
    <col min="1541" max="1541" width="2.625" style="801" hidden="1" customWidth="1"/>
    <col min="1542" max="1542" width="2.5" style="801" hidden="1" customWidth="1"/>
    <col min="1543" max="1544" width="1.75" style="801" hidden="1" customWidth="1"/>
    <col min="1545" max="1545" width="1.625" style="801" hidden="1" customWidth="1"/>
    <col min="1546" max="1546" width="2" style="801" hidden="1" customWidth="1"/>
    <col min="1547" max="1547" width="1.625" style="801" hidden="1" customWidth="1"/>
    <col min="1548" max="1549" width="2" style="801" hidden="1" customWidth="1"/>
    <col min="1550" max="1551" width="1.625" style="801" hidden="1" customWidth="1"/>
    <col min="1552" max="1552" width="1.875" style="801" hidden="1" customWidth="1"/>
    <col min="1553" max="1553" width="1.625" style="801" hidden="1" customWidth="1"/>
    <col min="1554" max="1554" width="2.75" style="801" hidden="1" customWidth="1"/>
    <col min="1555" max="1557" width="1.625" style="801" hidden="1" customWidth="1"/>
    <col min="1558" max="1559" width="2.5" style="801" hidden="1" customWidth="1"/>
    <col min="1560" max="1560" width="16.25" style="801" hidden="1" customWidth="1"/>
    <col min="1561" max="1561" width="1.625" style="801" hidden="1" customWidth="1"/>
    <col min="1562" max="1562" width="2.125" style="801" hidden="1" customWidth="1"/>
    <col min="1563" max="1567" width="1.625" style="801" hidden="1" customWidth="1"/>
    <col min="1568" max="1569" width="2.625" style="801" hidden="1" customWidth="1"/>
    <col min="1570" max="1596" width="1.625" style="801" hidden="1" customWidth="1"/>
    <col min="1597" max="1597" width="1.375" style="801" hidden="1" customWidth="1"/>
    <col min="1598" max="1604" width="1.625" style="801" hidden="1" customWidth="1"/>
    <col min="1605" max="1609" width="0" style="801" hidden="1" customWidth="1"/>
    <col min="1610" max="1792" width="0" style="801" hidden="1"/>
    <col min="1793" max="1795" width="1.625" style="801" hidden="1" customWidth="1"/>
    <col min="1796" max="1796" width="1.5" style="801" hidden="1" customWidth="1"/>
    <col min="1797" max="1797" width="2.625" style="801" hidden="1" customWidth="1"/>
    <col min="1798" max="1798" width="2.5" style="801" hidden="1" customWidth="1"/>
    <col min="1799" max="1800" width="1.75" style="801" hidden="1" customWidth="1"/>
    <col min="1801" max="1801" width="1.625" style="801" hidden="1" customWidth="1"/>
    <col min="1802" max="1802" width="2" style="801" hidden="1" customWidth="1"/>
    <col min="1803" max="1803" width="1.625" style="801" hidden="1" customWidth="1"/>
    <col min="1804" max="1805" width="2" style="801" hidden="1" customWidth="1"/>
    <col min="1806" max="1807" width="1.625" style="801" hidden="1" customWidth="1"/>
    <col min="1808" max="1808" width="1.875" style="801" hidden="1" customWidth="1"/>
    <col min="1809" max="1809" width="1.625" style="801" hidden="1" customWidth="1"/>
    <col min="1810" max="1810" width="2.75" style="801" hidden="1" customWidth="1"/>
    <col min="1811" max="1813" width="1.625" style="801" hidden="1" customWidth="1"/>
    <col min="1814" max="1815" width="2.5" style="801" hidden="1" customWidth="1"/>
    <col min="1816" max="1816" width="16.25" style="801" hidden="1" customWidth="1"/>
    <col min="1817" max="1817" width="1.625" style="801" hidden="1" customWidth="1"/>
    <col min="1818" max="1818" width="2.125" style="801" hidden="1" customWidth="1"/>
    <col min="1819" max="1823" width="1.625" style="801" hidden="1" customWidth="1"/>
    <col min="1824" max="1825" width="2.625" style="801" hidden="1" customWidth="1"/>
    <col min="1826" max="1852" width="1.625" style="801" hidden="1" customWidth="1"/>
    <col min="1853" max="1853" width="1.375" style="801" hidden="1" customWidth="1"/>
    <col min="1854" max="1860" width="1.625" style="801" hidden="1" customWidth="1"/>
    <col min="1861" max="1865" width="0" style="801" hidden="1" customWidth="1"/>
    <col min="1866" max="2048" width="0" style="801" hidden="1"/>
    <col min="2049" max="2051" width="1.625" style="801" hidden="1" customWidth="1"/>
    <col min="2052" max="2052" width="1.5" style="801" hidden="1" customWidth="1"/>
    <col min="2053" max="2053" width="2.625" style="801" hidden="1" customWidth="1"/>
    <col min="2054" max="2054" width="2.5" style="801" hidden="1" customWidth="1"/>
    <col min="2055" max="2056" width="1.75" style="801" hidden="1" customWidth="1"/>
    <col min="2057" max="2057" width="1.625" style="801" hidden="1" customWidth="1"/>
    <col min="2058" max="2058" width="2" style="801" hidden="1" customWidth="1"/>
    <col min="2059" max="2059" width="1.625" style="801" hidden="1" customWidth="1"/>
    <col min="2060" max="2061" width="2" style="801" hidden="1" customWidth="1"/>
    <col min="2062" max="2063" width="1.625" style="801" hidden="1" customWidth="1"/>
    <col min="2064" max="2064" width="1.875" style="801" hidden="1" customWidth="1"/>
    <col min="2065" max="2065" width="1.625" style="801" hidden="1" customWidth="1"/>
    <col min="2066" max="2066" width="2.75" style="801" hidden="1" customWidth="1"/>
    <col min="2067" max="2069" width="1.625" style="801" hidden="1" customWidth="1"/>
    <col min="2070" max="2071" width="2.5" style="801" hidden="1" customWidth="1"/>
    <col min="2072" max="2072" width="16.25" style="801" hidden="1" customWidth="1"/>
    <col min="2073" max="2073" width="1.625" style="801" hidden="1" customWidth="1"/>
    <col min="2074" max="2074" width="2.125" style="801" hidden="1" customWidth="1"/>
    <col min="2075" max="2079" width="1.625" style="801" hidden="1" customWidth="1"/>
    <col min="2080" max="2081" width="2.625" style="801" hidden="1" customWidth="1"/>
    <col min="2082" max="2108" width="1.625" style="801" hidden="1" customWidth="1"/>
    <col min="2109" max="2109" width="1.375" style="801" hidden="1" customWidth="1"/>
    <col min="2110" max="2116" width="1.625" style="801" hidden="1" customWidth="1"/>
    <col min="2117" max="2121" width="0" style="801" hidden="1" customWidth="1"/>
    <col min="2122" max="2304" width="0" style="801" hidden="1"/>
    <col min="2305" max="2307" width="1.625" style="801" hidden="1" customWidth="1"/>
    <col min="2308" max="2308" width="1.5" style="801" hidden="1" customWidth="1"/>
    <col min="2309" max="2309" width="2.625" style="801" hidden="1" customWidth="1"/>
    <col min="2310" max="2310" width="2.5" style="801" hidden="1" customWidth="1"/>
    <col min="2311" max="2312" width="1.75" style="801" hidden="1" customWidth="1"/>
    <col min="2313" max="2313" width="1.625" style="801" hidden="1" customWidth="1"/>
    <col min="2314" max="2314" width="2" style="801" hidden="1" customWidth="1"/>
    <col min="2315" max="2315" width="1.625" style="801" hidden="1" customWidth="1"/>
    <col min="2316" max="2317" width="2" style="801" hidden="1" customWidth="1"/>
    <col min="2318" max="2319" width="1.625" style="801" hidden="1" customWidth="1"/>
    <col min="2320" max="2320" width="1.875" style="801" hidden="1" customWidth="1"/>
    <col min="2321" max="2321" width="1.625" style="801" hidden="1" customWidth="1"/>
    <col min="2322" max="2322" width="2.75" style="801" hidden="1" customWidth="1"/>
    <col min="2323" max="2325" width="1.625" style="801" hidden="1" customWidth="1"/>
    <col min="2326" max="2327" width="2.5" style="801" hidden="1" customWidth="1"/>
    <col min="2328" max="2328" width="16.25" style="801" hidden="1" customWidth="1"/>
    <col min="2329" max="2329" width="1.625" style="801" hidden="1" customWidth="1"/>
    <col min="2330" max="2330" width="2.125" style="801" hidden="1" customWidth="1"/>
    <col min="2331" max="2335" width="1.625" style="801" hidden="1" customWidth="1"/>
    <col min="2336" max="2337" width="2.625" style="801" hidden="1" customWidth="1"/>
    <col min="2338" max="2364" width="1.625" style="801" hidden="1" customWidth="1"/>
    <col min="2365" max="2365" width="1.375" style="801" hidden="1" customWidth="1"/>
    <col min="2366" max="2372" width="1.625" style="801" hidden="1" customWidth="1"/>
    <col min="2373" max="2377" width="0" style="801" hidden="1" customWidth="1"/>
    <col min="2378" max="2560" width="0" style="801" hidden="1"/>
    <col min="2561" max="2563" width="1.625" style="801" hidden="1" customWidth="1"/>
    <col min="2564" max="2564" width="1.5" style="801" hidden="1" customWidth="1"/>
    <col min="2565" max="2565" width="2.625" style="801" hidden="1" customWidth="1"/>
    <col min="2566" max="2566" width="2.5" style="801" hidden="1" customWidth="1"/>
    <col min="2567" max="2568" width="1.75" style="801" hidden="1" customWidth="1"/>
    <col min="2569" max="2569" width="1.625" style="801" hidden="1" customWidth="1"/>
    <col min="2570" max="2570" width="2" style="801" hidden="1" customWidth="1"/>
    <col min="2571" max="2571" width="1.625" style="801" hidden="1" customWidth="1"/>
    <col min="2572" max="2573" width="2" style="801" hidden="1" customWidth="1"/>
    <col min="2574" max="2575" width="1.625" style="801" hidden="1" customWidth="1"/>
    <col min="2576" max="2576" width="1.875" style="801" hidden="1" customWidth="1"/>
    <col min="2577" max="2577" width="1.625" style="801" hidden="1" customWidth="1"/>
    <col min="2578" max="2578" width="2.75" style="801" hidden="1" customWidth="1"/>
    <col min="2579" max="2581" width="1.625" style="801" hidden="1" customWidth="1"/>
    <col min="2582" max="2583" width="2.5" style="801" hidden="1" customWidth="1"/>
    <col min="2584" max="2584" width="16.25" style="801" hidden="1" customWidth="1"/>
    <col min="2585" max="2585" width="1.625" style="801" hidden="1" customWidth="1"/>
    <col min="2586" max="2586" width="2.125" style="801" hidden="1" customWidth="1"/>
    <col min="2587" max="2591" width="1.625" style="801" hidden="1" customWidth="1"/>
    <col min="2592" max="2593" width="2.625" style="801" hidden="1" customWidth="1"/>
    <col min="2594" max="2620" width="1.625" style="801" hidden="1" customWidth="1"/>
    <col min="2621" max="2621" width="1.375" style="801" hidden="1" customWidth="1"/>
    <col min="2622" max="2628" width="1.625" style="801" hidden="1" customWidth="1"/>
    <col min="2629" max="2633" width="0" style="801" hidden="1" customWidth="1"/>
    <col min="2634" max="2816" width="0" style="801" hidden="1"/>
    <col min="2817" max="2819" width="1.625" style="801" hidden="1" customWidth="1"/>
    <col min="2820" max="2820" width="1.5" style="801" hidden="1" customWidth="1"/>
    <col min="2821" max="2821" width="2.625" style="801" hidden="1" customWidth="1"/>
    <col min="2822" max="2822" width="2.5" style="801" hidden="1" customWidth="1"/>
    <col min="2823" max="2824" width="1.75" style="801" hidden="1" customWidth="1"/>
    <col min="2825" max="2825" width="1.625" style="801" hidden="1" customWidth="1"/>
    <col min="2826" max="2826" width="2" style="801" hidden="1" customWidth="1"/>
    <col min="2827" max="2827" width="1.625" style="801" hidden="1" customWidth="1"/>
    <col min="2828" max="2829" width="2" style="801" hidden="1" customWidth="1"/>
    <col min="2830" max="2831" width="1.625" style="801" hidden="1" customWidth="1"/>
    <col min="2832" max="2832" width="1.875" style="801" hidden="1" customWidth="1"/>
    <col min="2833" max="2833" width="1.625" style="801" hidden="1" customWidth="1"/>
    <col min="2834" max="2834" width="2.75" style="801" hidden="1" customWidth="1"/>
    <col min="2835" max="2837" width="1.625" style="801" hidden="1" customWidth="1"/>
    <col min="2838" max="2839" width="2.5" style="801" hidden="1" customWidth="1"/>
    <col min="2840" max="2840" width="16.25" style="801" hidden="1" customWidth="1"/>
    <col min="2841" max="2841" width="1.625" style="801" hidden="1" customWidth="1"/>
    <col min="2842" max="2842" width="2.125" style="801" hidden="1" customWidth="1"/>
    <col min="2843" max="2847" width="1.625" style="801" hidden="1" customWidth="1"/>
    <col min="2848" max="2849" width="2.625" style="801" hidden="1" customWidth="1"/>
    <col min="2850" max="2876" width="1.625" style="801" hidden="1" customWidth="1"/>
    <col min="2877" max="2877" width="1.375" style="801" hidden="1" customWidth="1"/>
    <col min="2878" max="2884" width="1.625" style="801" hidden="1" customWidth="1"/>
    <col min="2885" max="2889" width="0" style="801" hidden="1" customWidth="1"/>
    <col min="2890" max="3072" width="0" style="801" hidden="1"/>
    <col min="3073" max="3075" width="1.625" style="801" hidden="1" customWidth="1"/>
    <col min="3076" max="3076" width="1.5" style="801" hidden="1" customWidth="1"/>
    <col min="3077" max="3077" width="2.625" style="801" hidden="1" customWidth="1"/>
    <col min="3078" max="3078" width="2.5" style="801" hidden="1" customWidth="1"/>
    <col min="3079" max="3080" width="1.75" style="801" hidden="1" customWidth="1"/>
    <col min="3081" max="3081" width="1.625" style="801" hidden="1" customWidth="1"/>
    <col min="3082" max="3082" width="2" style="801" hidden="1" customWidth="1"/>
    <col min="3083" max="3083" width="1.625" style="801" hidden="1" customWidth="1"/>
    <col min="3084" max="3085" width="2" style="801" hidden="1" customWidth="1"/>
    <col min="3086" max="3087" width="1.625" style="801" hidden="1" customWidth="1"/>
    <col min="3088" max="3088" width="1.875" style="801" hidden="1" customWidth="1"/>
    <col min="3089" max="3089" width="1.625" style="801" hidden="1" customWidth="1"/>
    <col min="3090" max="3090" width="2.75" style="801" hidden="1" customWidth="1"/>
    <col min="3091" max="3093" width="1.625" style="801" hidden="1" customWidth="1"/>
    <col min="3094" max="3095" width="2.5" style="801" hidden="1" customWidth="1"/>
    <col min="3096" max="3096" width="16.25" style="801" hidden="1" customWidth="1"/>
    <col min="3097" max="3097" width="1.625" style="801" hidden="1" customWidth="1"/>
    <col min="3098" max="3098" width="2.125" style="801" hidden="1" customWidth="1"/>
    <col min="3099" max="3103" width="1.625" style="801" hidden="1" customWidth="1"/>
    <col min="3104" max="3105" width="2.625" style="801" hidden="1" customWidth="1"/>
    <col min="3106" max="3132" width="1.625" style="801" hidden="1" customWidth="1"/>
    <col min="3133" max="3133" width="1.375" style="801" hidden="1" customWidth="1"/>
    <col min="3134" max="3140" width="1.625" style="801" hidden="1" customWidth="1"/>
    <col min="3141" max="3145" width="0" style="801" hidden="1" customWidth="1"/>
    <col min="3146" max="3328" width="0" style="801" hidden="1"/>
    <col min="3329" max="3331" width="1.625" style="801" hidden="1" customWidth="1"/>
    <col min="3332" max="3332" width="1.5" style="801" hidden="1" customWidth="1"/>
    <col min="3333" max="3333" width="2.625" style="801" hidden="1" customWidth="1"/>
    <col min="3334" max="3334" width="2.5" style="801" hidden="1" customWidth="1"/>
    <col min="3335" max="3336" width="1.75" style="801" hidden="1" customWidth="1"/>
    <col min="3337" max="3337" width="1.625" style="801" hidden="1" customWidth="1"/>
    <col min="3338" max="3338" width="2" style="801" hidden="1" customWidth="1"/>
    <col min="3339" max="3339" width="1.625" style="801" hidden="1" customWidth="1"/>
    <col min="3340" max="3341" width="2" style="801" hidden="1" customWidth="1"/>
    <col min="3342" max="3343" width="1.625" style="801" hidden="1" customWidth="1"/>
    <col min="3344" max="3344" width="1.875" style="801" hidden="1" customWidth="1"/>
    <col min="3345" max="3345" width="1.625" style="801" hidden="1" customWidth="1"/>
    <col min="3346" max="3346" width="2.75" style="801" hidden="1" customWidth="1"/>
    <col min="3347" max="3349" width="1.625" style="801" hidden="1" customWidth="1"/>
    <col min="3350" max="3351" width="2.5" style="801" hidden="1" customWidth="1"/>
    <col min="3352" max="3352" width="16.25" style="801" hidden="1" customWidth="1"/>
    <col min="3353" max="3353" width="1.625" style="801" hidden="1" customWidth="1"/>
    <col min="3354" max="3354" width="2.125" style="801" hidden="1" customWidth="1"/>
    <col min="3355" max="3359" width="1.625" style="801" hidden="1" customWidth="1"/>
    <col min="3360" max="3361" width="2.625" style="801" hidden="1" customWidth="1"/>
    <col min="3362" max="3388" width="1.625" style="801" hidden="1" customWidth="1"/>
    <col min="3389" max="3389" width="1.375" style="801" hidden="1" customWidth="1"/>
    <col min="3390" max="3396" width="1.625" style="801" hidden="1" customWidth="1"/>
    <col min="3397" max="3401" width="0" style="801" hidden="1" customWidth="1"/>
    <col min="3402" max="3584" width="0" style="801" hidden="1"/>
    <col min="3585" max="3587" width="1.625" style="801" hidden="1" customWidth="1"/>
    <col min="3588" max="3588" width="1.5" style="801" hidden="1" customWidth="1"/>
    <col min="3589" max="3589" width="2.625" style="801" hidden="1" customWidth="1"/>
    <col min="3590" max="3590" width="2.5" style="801" hidden="1" customWidth="1"/>
    <col min="3591" max="3592" width="1.75" style="801" hidden="1" customWidth="1"/>
    <col min="3593" max="3593" width="1.625" style="801" hidden="1" customWidth="1"/>
    <col min="3594" max="3594" width="2" style="801" hidden="1" customWidth="1"/>
    <col min="3595" max="3595" width="1.625" style="801" hidden="1" customWidth="1"/>
    <col min="3596" max="3597" width="2" style="801" hidden="1" customWidth="1"/>
    <col min="3598" max="3599" width="1.625" style="801" hidden="1" customWidth="1"/>
    <col min="3600" max="3600" width="1.875" style="801" hidden="1" customWidth="1"/>
    <col min="3601" max="3601" width="1.625" style="801" hidden="1" customWidth="1"/>
    <col min="3602" max="3602" width="2.75" style="801" hidden="1" customWidth="1"/>
    <col min="3603" max="3605" width="1.625" style="801" hidden="1" customWidth="1"/>
    <col min="3606" max="3607" width="2.5" style="801" hidden="1" customWidth="1"/>
    <col min="3608" max="3608" width="16.25" style="801" hidden="1" customWidth="1"/>
    <col min="3609" max="3609" width="1.625" style="801" hidden="1" customWidth="1"/>
    <col min="3610" max="3610" width="2.125" style="801" hidden="1" customWidth="1"/>
    <col min="3611" max="3615" width="1.625" style="801" hidden="1" customWidth="1"/>
    <col min="3616" max="3617" width="2.625" style="801" hidden="1" customWidth="1"/>
    <col min="3618" max="3644" width="1.625" style="801" hidden="1" customWidth="1"/>
    <col min="3645" max="3645" width="1.375" style="801" hidden="1" customWidth="1"/>
    <col min="3646" max="3652" width="1.625" style="801" hidden="1" customWidth="1"/>
    <col min="3653" max="3657" width="0" style="801" hidden="1" customWidth="1"/>
    <col min="3658" max="3840" width="0" style="801" hidden="1"/>
    <col min="3841" max="3843" width="1.625" style="801" hidden="1" customWidth="1"/>
    <col min="3844" max="3844" width="1.5" style="801" hidden="1" customWidth="1"/>
    <col min="3845" max="3845" width="2.625" style="801" hidden="1" customWidth="1"/>
    <col min="3846" max="3846" width="2.5" style="801" hidden="1" customWidth="1"/>
    <col min="3847" max="3848" width="1.75" style="801" hidden="1" customWidth="1"/>
    <col min="3849" max="3849" width="1.625" style="801" hidden="1" customWidth="1"/>
    <col min="3850" max="3850" width="2" style="801" hidden="1" customWidth="1"/>
    <col min="3851" max="3851" width="1.625" style="801" hidden="1" customWidth="1"/>
    <col min="3852" max="3853" width="2" style="801" hidden="1" customWidth="1"/>
    <col min="3854" max="3855" width="1.625" style="801" hidden="1" customWidth="1"/>
    <col min="3856" max="3856" width="1.875" style="801" hidden="1" customWidth="1"/>
    <col min="3857" max="3857" width="1.625" style="801" hidden="1" customWidth="1"/>
    <col min="3858" max="3858" width="2.75" style="801" hidden="1" customWidth="1"/>
    <col min="3859" max="3861" width="1.625" style="801" hidden="1" customWidth="1"/>
    <col min="3862" max="3863" width="2.5" style="801" hidden="1" customWidth="1"/>
    <col min="3864" max="3864" width="16.25" style="801" hidden="1" customWidth="1"/>
    <col min="3865" max="3865" width="1.625" style="801" hidden="1" customWidth="1"/>
    <col min="3866" max="3866" width="2.125" style="801" hidden="1" customWidth="1"/>
    <col min="3867" max="3871" width="1.625" style="801" hidden="1" customWidth="1"/>
    <col min="3872" max="3873" width="2.625" style="801" hidden="1" customWidth="1"/>
    <col min="3874" max="3900" width="1.625" style="801" hidden="1" customWidth="1"/>
    <col min="3901" max="3901" width="1.375" style="801" hidden="1" customWidth="1"/>
    <col min="3902" max="3908" width="1.625" style="801" hidden="1" customWidth="1"/>
    <col min="3909" max="3913" width="0" style="801" hidden="1" customWidth="1"/>
    <col min="3914" max="4096" width="0" style="801" hidden="1"/>
    <col min="4097" max="4099" width="1.625" style="801" hidden="1" customWidth="1"/>
    <col min="4100" max="4100" width="1.5" style="801" hidden="1" customWidth="1"/>
    <col min="4101" max="4101" width="2.625" style="801" hidden="1" customWidth="1"/>
    <col min="4102" max="4102" width="2.5" style="801" hidden="1" customWidth="1"/>
    <col min="4103" max="4104" width="1.75" style="801" hidden="1" customWidth="1"/>
    <col min="4105" max="4105" width="1.625" style="801" hidden="1" customWidth="1"/>
    <col min="4106" max="4106" width="2" style="801" hidden="1" customWidth="1"/>
    <col min="4107" max="4107" width="1.625" style="801" hidden="1" customWidth="1"/>
    <col min="4108" max="4109" width="2" style="801" hidden="1" customWidth="1"/>
    <col min="4110" max="4111" width="1.625" style="801" hidden="1" customWidth="1"/>
    <col min="4112" max="4112" width="1.875" style="801" hidden="1" customWidth="1"/>
    <col min="4113" max="4113" width="1.625" style="801" hidden="1" customWidth="1"/>
    <col min="4114" max="4114" width="2.75" style="801" hidden="1" customWidth="1"/>
    <col min="4115" max="4117" width="1.625" style="801" hidden="1" customWidth="1"/>
    <col min="4118" max="4119" width="2.5" style="801" hidden="1" customWidth="1"/>
    <col min="4120" max="4120" width="16.25" style="801" hidden="1" customWidth="1"/>
    <col min="4121" max="4121" width="1.625" style="801" hidden="1" customWidth="1"/>
    <col min="4122" max="4122" width="2.125" style="801" hidden="1" customWidth="1"/>
    <col min="4123" max="4127" width="1.625" style="801" hidden="1" customWidth="1"/>
    <col min="4128" max="4129" width="2.625" style="801" hidden="1" customWidth="1"/>
    <col min="4130" max="4156" width="1.625" style="801" hidden="1" customWidth="1"/>
    <col min="4157" max="4157" width="1.375" style="801" hidden="1" customWidth="1"/>
    <col min="4158" max="4164" width="1.625" style="801" hidden="1" customWidth="1"/>
    <col min="4165" max="4169" width="0" style="801" hidden="1" customWidth="1"/>
    <col min="4170" max="4352" width="0" style="801" hidden="1"/>
    <col min="4353" max="4355" width="1.625" style="801" hidden="1" customWidth="1"/>
    <col min="4356" max="4356" width="1.5" style="801" hidden="1" customWidth="1"/>
    <col min="4357" max="4357" width="2.625" style="801" hidden="1" customWidth="1"/>
    <col min="4358" max="4358" width="2.5" style="801" hidden="1" customWidth="1"/>
    <col min="4359" max="4360" width="1.75" style="801" hidden="1" customWidth="1"/>
    <col min="4361" max="4361" width="1.625" style="801" hidden="1" customWidth="1"/>
    <col min="4362" max="4362" width="2" style="801" hidden="1" customWidth="1"/>
    <col min="4363" max="4363" width="1.625" style="801" hidden="1" customWidth="1"/>
    <col min="4364" max="4365" width="2" style="801" hidden="1" customWidth="1"/>
    <col min="4366" max="4367" width="1.625" style="801" hidden="1" customWidth="1"/>
    <col min="4368" max="4368" width="1.875" style="801" hidden="1" customWidth="1"/>
    <col min="4369" max="4369" width="1.625" style="801" hidden="1" customWidth="1"/>
    <col min="4370" max="4370" width="2.75" style="801" hidden="1" customWidth="1"/>
    <col min="4371" max="4373" width="1.625" style="801" hidden="1" customWidth="1"/>
    <col min="4374" max="4375" width="2.5" style="801" hidden="1" customWidth="1"/>
    <col min="4376" max="4376" width="16.25" style="801" hidden="1" customWidth="1"/>
    <col min="4377" max="4377" width="1.625" style="801" hidden="1" customWidth="1"/>
    <col min="4378" max="4378" width="2.125" style="801" hidden="1" customWidth="1"/>
    <col min="4379" max="4383" width="1.625" style="801" hidden="1" customWidth="1"/>
    <col min="4384" max="4385" width="2.625" style="801" hidden="1" customWidth="1"/>
    <col min="4386" max="4412" width="1.625" style="801" hidden="1" customWidth="1"/>
    <col min="4413" max="4413" width="1.375" style="801" hidden="1" customWidth="1"/>
    <col min="4414" max="4420" width="1.625" style="801" hidden="1" customWidth="1"/>
    <col min="4421" max="4425" width="0" style="801" hidden="1" customWidth="1"/>
    <col min="4426" max="4608" width="0" style="801" hidden="1"/>
    <col min="4609" max="4611" width="1.625" style="801" hidden="1" customWidth="1"/>
    <col min="4612" max="4612" width="1.5" style="801" hidden="1" customWidth="1"/>
    <col min="4613" max="4613" width="2.625" style="801" hidden="1" customWidth="1"/>
    <col min="4614" max="4614" width="2.5" style="801" hidden="1" customWidth="1"/>
    <col min="4615" max="4616" width="1.75" style="801" hidden="1" customWidth="1"/>
    <col min="4617" max="4617" width="1.625" style="801" hidden="1" customWidth="1"/>
    <col min="4618" max="4618" width="2" style="801" hidden="1" customWidth="1"/>
    <col min="4619" max="4619" width="1.625" style="801" hidden="1" customWidth="1"/>
    <col min="4620" max="4621" width="2" style="801" hidden="1" customWidth="1"/>
    <col min="4622" max="4623" width="1.625" style="801" hidden="1" customWidth="1"/>
    <col min="4624" max="4624" width="1.875" style="801" hidden="1" customWidth="1"/>
    <col min="4625" max="4625" width="1.625" style="801" hidden="1" customWidth="1"/>
    <col min="4626" max="4626" width="2.75" style="801" hidden="1" customWidth="1"/>
    <col min="4627" max="4629" width="1.625" style="801" hidden="1" customWidth="1"/>
    <col min="4630" max="4631" width="2.5" style="801" hidden="1" customWidth="1"/>
    <col min="4632" max="4632" width="16.25" style="801" hidden="1" customWidth="1"/>
    <col min="4633" max="4633" width="1.625" style="801" hidden="1" customWidth="1"/>
    <col min="4634" max="4634" width="2.125" style="801" hidden="1" customWidth="1"/>
    <col min="4635" max="4639" width="1.625" style="801" hidden="1" customWidth="1"/>
    <col min="4640" max="4641" width="2.625" style="801" hidden="1" customWidth="1"/>
    <col min="4642" max="4668" width="1.625" style="801" hidden="1" customWidth="1"/>
    <col min="4669" max="4669" width="1.375" style="801" hidden="1" customWidth="1"/>
    <col min="4670" max="4676" width="1.625" style="801" hidden="1" customWidth="1"/>
    <col min="4677" max="4681" width="0" style="801" hidden="1" customWidth="1"/>
    <col min="4682" max="4864" width="0" style="801" hidden="1"/>
    <col min="4865" max="4867" width="1.625" style="801" hidden="1" customWidth="1"/>
    <col min="4868" max="4868" width="1.5" style="801" hidden="1" customWidth="1"/>
    <col min="4869" max="4869" width="2.625" style="801" hidden="1" customWidth="1"/>
    <col min="4870" max="4870" width="2.5" style="801" hidden="1" customWidth="1"/>
    <col min="4871" max="4872" width="1.75" style="801" hidden="1" customWidth="1"/>
    <col min="4873" max="4873" width="1.625" style="801" hidden="1" customWidth="1"/>
    <col min="4874" max="4874" width="2" style="801" hidden="1" customWidth="1"/>
    <col min="4875" max="4875" width="1.625" style="801" hidden="1" customWidth="1"/>
    <col min="4876" max="4877" width="2" style="801" hidden="1" customWidth="1"/>
    <col min="4878" max="4879" width="1.625" style="801" hidden="1" customWidth="1"/>
    <col min="4880" max="4880" width="1.875" style="801" hidden="1" customWidth="1"/>
    <col min="4881" max="4881" width="1.625" style="801" hidden="1" customWidth="1"/>
    <col min="4882" max="4882" width="2.75" style="801" hidden="1" customWidth="1"/>
    <col min="4883" max="4885" width="1.625" style="801" hidden="1" customWidth="1"/>
    <col min="4886" max="4887" width="2.5" style="801" hidden="1" customWidth="1"/>
    <col min="4888" max="4888" width="16.25" style="801" hidden="1" customWidth="1"/>
    <col min="4889" max="4889" width="1.625" style="801" hidden="1" customWidth="1"/>
    <col min="4890" max="4890" width="2.125" style="801" hidden="1" customWidth="1"/>
    <col min="4891" max="4895" width="1.625" style="801" hidden="1" customWidth="1"/>
    <col min="4896" max="4897" width="2.625" style="801" hidden="1" customWidth="1"/>
    <col min="4898" max="4924" width="1.625" style="801" hidden="1" customWidth="1"/>
    <col min="4925" max="4925" width="1.375" style="801" hidden="1" customWidth="1"/>
    <col min="4926" max="4932" width="1.625" style="801" hidden="1" customWidth="1"/>
    <col min="4933" max="4937" width="0" style="801" hidden="1" customWidth="1"/>
    <col min="4938" max="5120" width="0" style="801" hidden="1"/>
    <col min="5121" max="5123" width="1.625" style="801" hidden="1" customWidth="1"/>
    <col min="5124" max="5124" width="1.5" style="801" hidden="1" customWidth="1"/>
    <col min="5125" max="5125" width="2.625" style="801" hidden="1" customWidth="1"/>
    <col min="5126" max="5126" width="2.5" style="801" hidden="1" customWidth="1"/>
    <col min="5127" max="5128" width="1.75" style="801" hidden="1" customWidth="1"/>
    <col min="5129" max="5129" width="1.625" style="801" hidden="1" customWidth="1"/>
    <col min="5130" max="5130" width="2" style="801" hidden="1" customWidth="1"/>
    <col min="5131" max="5131" width="1.625" style="801" hidden="1" customWidth="1"/>
    <col min="5132" max="5133" width="2" style="801" hidden="1" customWidth="1"/>
    <col min="5134" max="5135" width="1.625" style="801" hidden="1" customWidth="1"/>
    <col min="5136" max="5136" width="1.875" style="801" hidden="1" customWidth="1"/>
    <col min="5137" max="5137" width="1.625" style="801" hidden="1" customWidth="1"/>
    <col min="5138" max="5138" width="2.75" style="801" hidden="1" customWidth="1"/>
    <col min="5139" max="5141" width="1.625" style="801" hidden="1" customWidth="1"/>
    <col min="5142" max="5143" width="2.5" style="801" hidden="1" customWidth="1"/>
    <col min="5144" max="5144" width="16.25" style="801" hidden="1" customWidth="1"/>
    <col min="5145" max="5145" width="1.625" style="801" hidden="1" customWidth="1"/>
    <col min="5146" max="5146" width="2.125" style="801" hidden="1" customWidth="1"/>
    <col min="5147" max="5151" width="1.625" style="801" hidden="1" customWidth="1"/>
    <col min="5152" max="5153" width="2.625" style="801" hidden="1" customWidth="1"/>
    <col min="5154" max="5180" width="1.625" style="801" hidden="1" customWidth="1"/>
    <col min="5181" max="5181" width="1.375" style="801" hidden="1" customWidth="1"/>
    <col min="5182" max="5188" width="1.625" style="801" hidden="1" customWidth="1"/>
    <col min="5189" max="5193" width="0" style="801" hidden="1" customWidth="1"/>
    <col min="5194" max="5376" width="0" style="801" hidden="1"/>
    <col min="5377" max="5379" width="1.625" style="801" hidden="1" customWidth="1"/>
    <col min="5380" max="5380" width="1.5" style="801" hidden="1" customWidth="1"/>
    <col min="5381" max="5381" width="2.625" style="801" hidden="1" customWidth="1"/>
    <col min="5382" max="5382" width="2.5" style="801" hidden="1" customWidth="1"/>
    <col min="5383" max="5384" width="1.75" style="801" hidden="1" customWidth="1"/>
    <col min="5385" max="5385" width="1.625" style="801" hidden="1" customWidth="1"/>
    <col min="5386" max="5386" width="2" style="801" hidden="1" customWidth="1"/>
    <col min="5387" max="5387" width="1.625" style="801" hidden="1" customWidth="1"/>
    <col min="5388" max="5389" width="2" style="801" hidden="1" customWidth="1"/>
    <col min="5390" max="5391" width="1.625" style="801" hidden="1" customWidth="1"/>
    <col min="5392" max="5392" width="1.875" style="801" hidden="1" customWidth="1"/>
    <col min="5393" max="5393" width="1.625" style="801" hidden="1" customWidth="1"/>
    <col min="5394" max="5394" width="2.75" style="801" hidden="1" customWidth="1"/>
    <col min="5395" max="5397" width="1.625" style="801" hidden="1" customWidth="1"/>
    <col min="5398" max="5399" width="2.5" style="801" hidden="1" customWidth="1"/>
    <col min="5400" max="5400" width="16.25" style="801" hidden="1" customWidth="1"/>
    <col min="5401" max="5401" width="1.625" style="801" hidden="1" customWidth="1"/>
    <col min="5402" max="5402" width="2.125" style="801" hidden="1" customWidth="1"/>
    <col min="5403" max="5407" width="1.625" style="801" hidden="1" customWidth="1"/>
    <col min="5408" max="5409" width="2.625" style="801" hidden="1" customWidth="1"/>
    <col min="5410" max="5436" width="1.625" style="801" hidden="1" customWidth="1"/>
    <col min="5437" max="5437" width="1.375" style="801" hidden="1" customWidth="1"/>
    <col min="5438" max="5444" width="1.625" style="801" hidden="1" customWidth="1"/>
    <col min="5445" max="5449" width="0" style="801" hidden="1" customWidth="1"/>
    <col min="5450" max="5632" width="0" style="801" hidden="1"/>
    <col min="5633" max="5635" width="1.625" style="801" hidden="1" customWidth="1"/>
    <col min="5636" max="5636" width="1.5" style="801" hidden="1" customWidth="1"/>
    <col min="5637" max="5637" width="2.625" style="801" hidden="1" customWidth="1"/>
    <col min="5638" max="5638" width="2.5" style="801" hidden="1" customWidth="1"/>
    <col min="5639" max="5640" width="1.75" style="801" hidden="1" customWidth="1"/>
    <col min="5641" max="5641" width="1.625" style="801" hidden="1" customWidth="1"/>
    <col min="5642" max="5642" width="2" style="801" hidden="1" customWidth="1"/>
    <col min="5643" max="5643" width="1.625" style="801" hidden="1" customWidth="1"/>
    <col min="5644" max="5645" width="2" style="801" hidden="1" customWidth="1"/>
    <col min="5646" max="5647" width="1.625" style="801" hidden="1" customWidth="1"/>
    <col min="5648" max="5648" width="1.875" style="801" hidden="1" customWidth="1"/>
    <col min="5649" max="5649" width="1.625" style="801" hidden="1" customWidth="1"/>
    <col min="5650" max="5650" width="2.75" style="801" hidden="1" customWidth="1"/>
    <col min="5651" max="5653" width="1.625" style="801" hidden="1" customWidth="1"/>
    <col min="5654" max="5655" width="2.5" style="801" hidden="1" customWidth="1"/>
    <col min="5656" max="5656" width="16.25" style="801" hidden="1" customWidth="1"/>
    <col min="5657" max="5657" width="1.625" style="801" hidden="1" customWidth="1"/>
    <col min="5658" max="5658" width="2.125" style="801" hidden="1" customWidth="1"/>
    <col min="5659" max="5663" width="1.625" style="801" hidden="1" customWidth="1"/>
    <col min="5664" max="5665" width="2.625" style="801" hidden="1" customWidth="1"/>
    <col min="5666" max="5692" width="1.625" style="801" hidden="1" customWidth="1"/>
    <col min="5693" max="5693" width="1.375" style="801" hidden="1" customWidth="1"/>
    <col min="5694" max="5700" width="1.625" style="801" hidden="1" customWidth="1"/>
    <col min="5701" max="5705" width="0" style="801" hidden="1" customWidth="1"/>
    <col min="5706" max="5888" width="0" style="801" hidden="1"/>
    <col min="5889" max="5891" width="1.625" style="801" hidden="1" customWidth="1"/>
    <col min="5892" max="5892" width="1.5" style="801" hidden="1" customWidth="1"/>
    <col min="5893" max="5893" width="2.625" style="801" hidden="1" customWidth="1"/>
    <col min="5894" max="5894" width="2.5" style="801" hidden="1" customWidth="1"/>
    <col min="5895" max="5896" width="1.75" style="801" hidden="1" customWidth="1"/>
    <col min="5897" max="5897" width="1.625" style="801" hidden="1" customWidth="1"/>
    <col min="5898" max="5898" width="2" style="801" hidden="1" customWidth="1"/>
    <col min="5899" max="5899" width="1.625" style="801" hidden="1" customWidth="1"/>
    <col min="5900" max="5901" width="2" style="801" hidden="1" customWidth="1"/>
    <col min="5902" max="5903" width="1.625" style="801" hidden="1" customWidth="1"/>
    <col min="5904" max="5904" width="1.875" style="801" hidden="1" customWidth="1"/>
    <col min="5905" max="5905" width="1.625" style="801" hidden="1" customWidth="1"/>
    <col min="5906" max="5906" width="2.75" style="801" hidden="1" customWidth="1"/>
    <col min="5907" max="5909" width="1.625" style="801" hidden="1" customWidth="1"/>
    <col min="5910" max="5911" width="2.5" style="801" hidden="1" customWidth="1"/>
    <col min="5912" max="5912" width="16.25" style="801" hidden="1" customWidth="1"/>
    <col min="5913" max="5913" width="1.625" style="801" hidden="1" customWidth="1"/>
    <col min="5914" max="5914" width="2.125" style="801" hidden="1" customWidth="1"/>
    <col min="5915" max="5919" width="1.625" style="801" hidden="1" customWidth="1"/>
    <col min="5920" max="5921" width="2.625" style="801" hidden="1" customWidth="1"/>
    <col min="5922" max="5948" width="1.625" style="801" hidden="1" customWidth="1"/>
    <col min="5949" max="5949" width="1.375" style="801" hidden="1" customWidth="1"/>
    <col min="5950" max="5956" width="1.625" style="801" hidden="1" customWidth="1"/>
    <col min="5957" max="5961" width="0" style="801" hidden="1" customWidth="1"/>
    <col min="5962" max="6144" width="0" style="801" hidden="1"/>
    <col min="6145" max="6147" width="1.625" style="801" hidden="1" customWidth="1"/>
    <col min="6148" max="6148" width="1.5" style="801" hidden="1" customWidth="1"/>
    <col min="6149" max="6149" width="2.625" style="801" hidden="1" customWidth="1"/>
    <col min="6150" max="6150" width="2.5" style="801" hidden="1" customWidth="1"/>
    <col min="6151" max="6152" width="1.75" style="801" hidden="1" customWidth="1"/>
    <col min="6153" max="6153" width="1.625" style="801" hidden="1" customWidth="1"/>
    <col min="6154" max="6154" width="2" style="801" hidden="1" customWidth="1"/>
    <col min="6155" max="6155" width="1.625" style="801" hidden="1" customWidth="1"/>
    <col min="6156" max="6157" width="2" style="801" hidden="1" customWidth="1"/>
    <col min="6158" max="6159" width="1.625" style="801" hidden="1" customWidth="1"/>
    <col min="6160" max="6160" width="1.875" style="801" hidden="1" customWidth="1"/>
    <col min="6161" max="6161" width="1.625" style="801" hidden="1" customWidth="1"/>
    <col min="6162" max="6162" width="2.75" style="801" hidden="1" customWidth="1"/>
    <col min="6163" max="6165" width="1.625" style="801" hidden="1" customWidth="1"/>
    <col min="6166" max="6167" width="2.5" style="801" hidden="1" customWidth="1"/>
    <col min="6168" max="6168" width="16.25" style="801" hidden="1" customWidth="1"/>
    <col min="6169" max="6169" width="1.625" style="801" hidden="1" customWidth="1"/>
    <col min="6170" max="6170" width="2.125" style="801" hidden="1" customWidth="1"/>
    <col min="6171" max="6175" width="1.625" style="801" hidden="1" customWidth="1"/>
    <col min="6176" max="6177" width="2.625" style="801" hidden="1" customWidth="1"/>
    <col min="6178" max="6204" width="1.625" style="801" hidden="1" customWidth="1"/>
    <col min="6205" max="6205" width="1.375" style="801" hidden="1" customWidth="1"/>
    <col min="6206" max="6212" width="1.625" style="801" hidden="1" customWidth="1"/>
    <col min="6213" max="6217" width="0" style="801" hidden="1" customWidth="1"/>
    <col min="6218" max="6400" width="0" style="801" hidden="1"/>
    <col min="6401" max="6403" width="1.625" style="801" hidden="1" customWidth="1"/>
    <col min="6404" max="6404" width="1.5" style="801" hidden="1" customWidth="1"/>
    <col min="6405" max="6405" width="2.625" style="801" hidden="1" customWidth="1"/>
    <col min="6406" max="6406" width="2.5" style="801" hidden="1" customWidth="1"/>
    <col min="6407" max="6408" width="1.75" style="801" hidden="1" customWidth="1"/>
    <col min="6409" max="6409" width="1.625" style="801" hidden="1" customWidth="1"/>
    <col min="6410" max="6410" width="2" style="801" hidden="1" customWidth="1"/>
    <col min="6411" max="6411" width="1.625" style="801" hidden="1" customWidth="1"/>
    <col min="6412" max="6413" width="2" style="801" hidden="1" customWidth="1"/>
    <col min="6414" max="6415" width="1.625" style="801" hidden="1" customWidth="1"/>
    <col min="6416" max="6416" width="1.875" style="801" hidden="1" customWidth="1"/>
    <col min="6417" max="6417" width="1.625" style="801" hidden="1" customWidth="1"/>
    <col min="6418" max="6418" width="2.75" style="801" hidden="1" customWidth="1"/>
    <col min="6419" max="6421" width="1.625" style="801" hidden="1" customWidth="1"/>
    <col min="6422" max="6423" width="2.5" style="801" hidden="1" customWidth="1"/>
    <col min="6424" max="6424" width="16.25" style="801" hidden="1" customWidth="1"/>
    <col min="6425" max="6425" width="1.625" style="801" hidden="1" customWidth="1"/>
    <col min="6426" max="6426" width="2.125" style="801" hidden="1" customWidth="1"/>
    <col min="6427" max="6431" width="1.625" style="801" hidden="1" customWidth="1"/>
    <col min="6432" max="6433" width="2.625" style="801" hidden="1" customWidth="1"/>
    <col min="6434" max="6460" width="1.625" style="801" hidden="1" customWidth="1"/>
    <col min="6461" max="6461" width="1.375" style="801" hidden="1" customWidth="1"/>
    <col min="6462" max="6468" width="1.625" style="801" hidden="1" customWidth="1"/>
    <col min="6469" max="6473" width="0" style="801" hidden="1" customWidth="1"/>
    <col min="6474" max="6656" width="0" style="801" hidden="1"/>
    <col min="6657" max="6659" width="1.625" style="801" hidden="1" customWidth="1"/>
    <col min="6660" max="6660" width="1.5" style="801" hidden="1" customWidth="1"/>
    <col min="6661" max="6661" width="2.625" style="801" hidden="1" customWidth="1"/>
    <col min="6662" max="6662" width="2.5" style="801" hidden="1" customWidth="1"/>
    <col min="6663" max="6664" width="1.75" style="801" hidden="1" customWidth="1"/>
    <col min="6665" max="6665" width="1.625" style="801" hidden="1" customWidth="1"/>
    <col min="6666" max="6666" width="2" style="801" hidden="1" customWidth="1"/>
    <col min="6667" max="6667" width="1.625" style="801" hidden="1" customWidth="1"/>
    <col min="6668" max="6669" width="2" style="801" hidden="1" customWidth="1"/>
    <col min="6670" max="6671" width="1.625" style="801" hidden="1" customWidth="1"/>
    <col min="6672" max="6672" width="1.875" style="801" hidden="1" customWidth="1"/>
    <col min="6673" max="6673" width="1.625" style="801" hidden="1" customWidth="1"/>
    <col min="6674" max="6674" width="2.75" style="801" hidden="1" customWidth="1"/>
    <col min="6675" max="6677" width="1.625" style="801" hidden="1" customWidth="1"/>
    <col min="6678" max="6679" width="2.5" style="801" hidden="1" customWidth="1"/>
    <col min="6680" max="6680" width="16.25" style="801" hidden="1" customWidth="1"/>
    <col min="6681" max="6681" width="1.625" style="801" hidden="1" customWidth="1"/>
    <col min="6682" max="6682" width="2.125" style="801" hidden="1" customWidth="1"/>
    <col min="6683" max="6687" width="1.625" style="801" hidden="1" customWidth="1"/>
    <col min="6688" max="6689" width="2.625" style="801" hidden="1" customWidth="1"/>
    <col min="6690" max="6716" width="1.625" style="801" hidden="1" customWidth="1"/>
    <col min="6717" max="6717" width="1.375" style="801" hidden="1" customWidth="1"/>
    <col min="6718" max="6724" width="1.625" style="801" hidden="1" customWidth="1"/>
    <col min="6725" max="6729" width="0" style="801" hidden="1" customWidth="1"/>
    <col min="6730" max="6912" width="0" style="801" hidden="1"/>
    <col min="6913" max="6915" width="1.625" style="801" hidden="1" customWidth="1"/>
    <col min="6916" max="6916" width="1.5" style="801" hidden="1" customWidth="1"/>
    <col min="6917" max="6917" width="2.625" style="801" hidden="1" customWidth="1"/>
    <col min="6918" max="6918" width="2.5" style="801" hidden="1" customWidth="1"/>
    <col min="6919" max="6920" width="1.75" style="801" hidden="1" customWidth="1"/>
    <col min="6921" max="6921" width="1.625" style="801" hidden="1" customWidth="1"/>
    <col min="6922" max="6922" width="2" style="801" hidden="1" customWidth="1"/>
    <col min="6923" max="6923" width="1.625" style="801" hidden="1" customWidth="1"/>
    <col min="6924" max="6925" width="2" style="801" hidden="1" customWidth="1"/>
    <col min="6926" max="6927" width="1.625" style="801" hidden="1" customWidth="1"/>
    <col min="6928" max="6928" width="1.875" style="801" hidden="1" customWidth="1"/>
    <col min="6929" max="6929" width="1.625" style="801" hidden="1" customWidth="1"/>
    <col min="6930" max="6930" width="2.75" style="801" hidden="1" customWidth="1"/>
    <col min="6931" max="6933" width="1.625" style="801" hidden="1" customWidth="1"/>
    <col min="6934" max="6935" width="2.5" style="801" hidden="1" customWidth="1"/>
    <col min="6936" max="6936" width="16.25" style="801" hidden="1" customWidth="1"/>
    <col min="6937" max="6937" width="1.625" style="801" hidden="1" customWidth="1"/>
    <col min="6938" max="6938" width="2.125" style="801" hidden="1" customWidth="1"/>
    <col min="6939" max="6943" width="1.625" style="801" hidden="1" customWidth="1"/>
    <col min="6944" max="6945" width="2.625" style="801" hidden="1" customWidth="1"/>
    <col min="6946" max="6972" width="1.625" style="801" hidden="1" customWidth="1"/>
    <col min="6973" max="6973" width="1.375" style="801" hidden="1" customWidth="1"/>
    <col min="6974" max="6980" width="1.625" style="801" hidden="1" customWidth="1"/>
    <col min="6981" max="6985" width="0" style="801" hidden="1" customWidth="1"/>
    <col min="6986" max="7168" width="0" style="801" hidden="1"/>
    <col min="7169" max="7171" width="1.625" style="801" hidden="1" customWidth="1"/>
    <col min="7172" max="7172" width="1.5" style="801" hidden="1" customWidth="1"/>
    <col min="7173" max="7173" width="2.625" style="801" hidden="1" customWidth="1"/>
    <col min="7174" max="7174" width="2.5" style="801" hidden="1" customWidth="1"/>
    <col min="7175" max="7176" width="1.75" style="801" hidden="1" customWidth="1"/>
    <col min="7177" max="7177" width="1.625" style="801" hidden="1" customWidth="1"/>
    <col min="7178" max="7178" width="2" style="801" hidden="1" customWidth="1"/>
    <col min="7179" max="7179" width="1.625" style="801" hidden="1" customWidth="1"/>
    <col min="7180" max="7181" width="2" style="801" hidden="1" customWidth="1"/>
    <col min="7182" max="7183" width="1.625" style="801" hidden="1" customWidth="1"/>
    <col min="7184" max="7184" width="1.875" style="801" hidden="1" customWidth="1"/>
    <col min="7185" max="7185" width="1.625" style="801" hidden="1" customWidth="1"/>
    <col min="7186" max="7186" width="2.75" style="801" hidden="1" customWidth="1"/>
    <col min="7187" max="7189" width="1.625" style="801" hidden="1" customWidth="1"/>
    <col min="7190" max="7191" width="2.5" style="801" hidden="1" customWidth="1"/>
    <col min="7192" max="7192" width="16.25" style="801" hidden="1" customWidth="1"/>
    <col min="7193" max="7193" width="1.625" style="801" hidden="1" customWidth="1"/>
    <col min="7194" max="7194" width="2.125" style="801" hidden="1" customWidth="1"/>
    <col min="7195" max="7199" width="1.625" style="801" hidden="1" customWidth="1"/>
    <col min="7200" max="7201" width="2.625" style="801" hidden="1" customWidth="1"/>
    <col min="7202" max="7228" width="1.625" style="801" hidden="1" customWidth="1"/>
    <col min="7229" max="7229" width="1.375" style="801" hidden="1" customWidth="1"/>
    <col min="7230" max="7236" width="1.625" style="801" hidden="1" customWidth="1"/>
    <col min="7237" max="7241" width="0" style="801" hidden="1" customWidth="1"/>
    <col min="7242" max="7424" width="0" style="801" hidden="1"/>
    <col min="7425" max="7427" width="1.625" style="801" hidden="1" customWidth="1"/>
    <col min="7428" max="7428" width="1.5" style="801" hidden="1" customWidth="1"/>
    <col min="7429" max="7429" width="2.625" style="801" hidden="1" customWidth="1"/>
    <col min="7430" max="7430" width="2.5" style="801" hidden="1" customWidth="1"/>
    <col min="7431" max="7432" width="1.75" style="801" hidden="1" customWidth="1"/>
    <col min="7433" max="7433" width="1.625" style="801" hidden="1" customWidth="1"/>
    <col min="7434" max="7434" width="2" style="801" hidden="1" customWidth="1"/>
    <col min="7435" max="7435" width="1.625" style="801" hidden="1" customWidth="1"/>
    <col min="7436" max="7437" width="2" style="801" hidden="1" customWidth="1"/>
    <col min="7438" max="7439" width="1.625" style="801" hidden="1" customWidth="1"/>
    <col min="7440" max="7440" width="1.875" style="801" hidden="1" customWidth="1"/>
    <col min="7441" max="7441" width="1.625" style="801" hidden="1" customWidth="1"/>
    <col min="7442" max="7442" width="2.75" style="801" hidden="1" customWidth="1"/>
    <col min="7443" max="7445" width="1.625" style="801" hidden="1" customWidth="1"/>
    <col min="7446" max="7447" width="2.5" style="801" hidden="1" customWidth="1"/>
    <col min="7448" max="7448" width="16.25" style="801" hidden="1" customWidth="1"/>
    <col min="7449" max="7449" width="1.625" style="801" hidden="1" customWidth="1"/>
    <col min="7450" max="7450" width="2.125" style="801" hidden="1" customWidth="1"/>
    <col min="7451" max="7455" width="1.625" style="801" hidden="1" customWidth="1"/>
    <col min="7456" max="7457" width="2.625" style="801" hidden="1" customWidth="1"/>
    <col min="7458" max="7484" width="1.625" style="801" hidden="1" customWidth="1"/>
    <col min="7485" max="7485" width="1.375" style="801" hidden="1" customWidth="1"/>
    <col min="7486" max="7492" width="1.625" style="801" hidden="1" customWidth="1"/>
    <col min="7493" max="7497" width="0" style="801" hidden="1" customWidth="1"/>
    <col min="7498" max="7680" width="0" style="801" hidden="1"/>
    <col min="7681" max="7683" width="1.625" style="801" hidden="1" customWidth="1"/>
    <col min="7684" max="7684" width="1.5" style="801" hidden="1" customWidth="1"/>
    <col min="7685" max="7685" width="2.625" style="801" hidden="1" customWidth="1"/>
    <col min="7686" max="7686" width="2.5" style="801" hidden="1" customWidth="1"/>
    <col min="7687" max="7688" width="1.75" style="801" hidden="1" customWidth="1"/>
    <col min="7689" max="7689" width="1.625" style="801" hidden="1" customWidth="1"/>
    <col min="7690" max="7690" width="2" style="801" hidden="1" customWidth="1"/>
    <col min="7691" max="7691" width="1.625" style="801" hidden="1" customWidth="1"/>
    <col min="7692" max="7693" width="2" style="801" hidden="1" customWidth="1"/>
    <col min="7694" max="7695" width="1.625" style="801" hidden="1" customWidth="1"/>
    <col min="7696" max="7696" width="1.875" style="801" hidden="1" customWidth="1"/>
    <col min="7697" max="7697" width="1.625" style="801" hidden="1" customWidth="1"/>
    <col min="7698" max="7698" width="2.75" style="801" hidden="1" customWidth="1"/>
    <col min="7699" max="7701" width="1.625" style="801" hidden="1" customWidth="1"/>
    <col min="7702" max="7703" width="2.5" style="801" hidden="1" customWidth="1"/>
    <col min="7704" max="7704" width="16.25" style="801" hidden="1" customWidth="1"/>
    <col min="7705" max="7705" width="1.625" style="801" hidden="1" customWidth="1"/>
    <col min="7706" max="7706" width="2.125" style="801" hidden="1" customWidth="1"/>
    <col min="7707" max="7711" width="1.625" style="801" hidden="1" customWidth="1"/>
    <col min="7712" max="7713" width="2.625" style="801" hidden="1" customWidth="1"/>
    <col min="7714" max="7740" width="1.625" style="801" hidden="1" customWidth="1"/>
    <col min="7741" max="7741" width="1.375" style="801" hidden="1" customWidth="1"/>
    <col min="7742" max="7748" width="1.625" style="801" hidden="1" customWidth="1"/>
    <col min="7749" max="7753" width="0" style="801" hidden="1" customWidth="1"/>
    <col min="7754" max="7936" width="0" style="801" hidden="1"/>
    <col min="7937" max="7939" width="1.625" style="801" hidden="1" customWidth="1"/>
    <col min="7940" max="7940" width="1.5" style="801" hidden="1" customWidth="1"/>
    <col min="7941" max="7941" width="2.625" style="801" hidden="1" customWidth="1"/>
    <col min="7942" max="7942" width="2.5" style="801" hidden="1" customWidth="1"/>
    <col min="7943" max="7944" width="1.75" style="801" hidden="1" customWidth="1"/>
    <col min="7945" max="7945" width="1.625" style="801" hidden="1" customWidth="1"/>
    <col min="7946" max="7946" width="2" style="801" hidden="1" customWidth="1"/>
    <col min="7947" max="7947" width="1.625" style="801" hidden="1" customWidth="1"/>
    <col min="7948" max="7949" width="2" style="801" hidden="1" customWidth="1"/>
    <col min="7950" max="7951" width="1.625" style="801" hidden="1" customWidth="1"/>
    <col min="7952" max="7952" width="1.875" style="801" hidden="1" customWidth="1"/>
    <col min="7953" max="7953" width="1.625" style="801" hidden="1" customWidth="1"/>
    <col min="7954" max="7954" width="2.75" style="801" hidden="1" customWidth="1"/>
    <col min="7955" max="7957" width="1.625" style="801" hidden="1" customWidth="1"/>
    <col min="7958" max="7959" width="2.5" style="801" hidden="1" customWidth="1"/>
    <col min="7960" max="7960" width="16.25" style="801" hidden="1" customWidth="1"/>
    <col min="7961" max="7961" width="1.625" style="801" hidden="1" customWidth="1"/>
    <col min="7962" max="7962" width="2.125" style="801" hidden="1" customWidth="1"/>
    <col min="7963" max="7967" width="1.625" style="801" hidden="1" customWidth="1"/>
    <col min="7968" max="7969" width="2.625" style="801" hidden="1" customWidth="1"/>
    <col min="7970" max="7996" width="1.625" style="801" hidden="1" customWidth="1"/>
    <col min="7997" max="7997" width="1.375" style="801" hidden="1" customWidth="1"/>
    <col min="7998" max="8004" width="1.625" style="801" hidden="1" customWidth="1"/>
    <col min="8005" max="8009" width="0" style="801" hidden="1" customWidth="1"/>
    <col min="8010" max="8192" width="0" style="801" hidden="1"/>
    <col min="8193" max="8195" width="1.625" style="801" hidden="1" customWidth="1"/>
    <col min="8196" max="8196" width="1.5" style="801" hidden="1" customWidth="1"/>
    <col min="8197" max="8197" width="2.625" style="801" hidden="1" customWidth="1"/>
    <col min="8198" max="8198" width="2.5" style="801" hidden="1" customWidth="1"/>
    <col min="8199" max="8200" width="1.75" style="801" hidden="1" customWidth="1"/>
    <col min="8201" max="8201" width="1.625" style="801" hidden="1" customWidth="1"/>
    <col min="8202" max="8202" width="2" style="801" hidden="1" customWidth="1"/>
    <col min="8203" max="8203" width="1.625" style="801" hidden="1" customWidth="1"/>
    <col min="8204" max="8205" width="2" style="801" hidden="1" customWidth="1"/>
    <col min="8206" max="8207" width="1.625" style="801" hidden="1" customWidth="1"/>
    <col min="8208" max="8208" width="1.875" style="801" hidden="1" customWidth="1"/>
    <col min="8209" max="8209" width="1.625" style="801" hidden="1" customWidth="1"/>
    <col min="8210" max="8210" width="2.75" style="801" hidden="1" customWidth="1"/>
    <col min="8211" max="8213" width="1.625" style="801" hidden="1" customWidth="1"/>
    <col min="8214" max="8215" width="2.5" style="801" hidden="1" customWidth="1"/>
    <col min="8216" max="8216" width="16.25" style="801" hidden="1" customWidth="1"/>
    <col min="8217" max="8217" width="1.625" style="801" hidden="1" customWidth="1"/>
    <col min="8218" max="8218" width="2.125" style="801" hidden="1" customWidth="1"/>
    <col min="8219" max="8223" width="1.625" style="801" hidden="1" customWidth="1"/>
    <col min="8224" max="8225" width="2.625" style="801" hidden="1" customWidth="1"/>
    <col min="8226" max="8252" width="1.625" style="801" hidden="1" customWidth="1"/>
    <col min="8253" max="8253" width="1.375" style="801" hidden="1" customWidth="1"/>
    <col min="8254" max="8260" width="1.625" style="801" hidden="1" customWidth="1"/>
    <col min="8261" max="8265" width="0" style="801" hidden="1" customWidth="1"/>
    <col min="8266" max="8448" width="0" style="801" hidden="1"/>
    <col min="8449" max="8451" width="1.625" style="801" hidden="1" customWidth="1"/>
    <col min="8452" max="8452" width="1.5" style="801" hidden="1" customWidth="1"/>
    <col min="8453" max="8453" width="2.625" style="801" hidden="1" customWidth="1"/>
    <col min="8454" max="8454" width="2.5" style="801" hidden="1" customWidth="1"/>
    <col min="8455" max="8456" width="1.75" style="801" hidden="1" customWidth="1"/>
    <col min="8457" max="8457" width="1.625" style="801" hidden="1" customWidth="1"/>
    <col min="8458" max="8458" width="2" style="801" hidden="1" customWidth="1"/>
    <col min="8459" max="8459" width="1.625" style="801" hidden="1" customWidth="1"/>
    <col min="8460" max="8461" width="2" style="801" hidden="1" customWidth="1"/>
    <col min="8462" max="8463" width="1.625" style="801" hidden="1" customWidth="1"/>
    <col min="8464" max="8464" width="1.875" style="801" hidden="1" customWidth="1"/>
    <col min="8465" max="8465" width="1.625" style="801" hidden="1" customWidth="1"/>
    <col min="8466" max="8466" width="2.75" style="801" hidden="1" customWidth="1"/>
    <col min="8467" max="8469" width="1.625" style="801" hidden="1" customWidth="1"/>
    <col min="8470" max="8471" width="2.5" style="801" hidden="1" customWidth="1"/>
    <col min="8472" max="8472" width="16.25" style="801" hidden="1" customWidth="1"/>
    <col min="8473" max="8473" width="1.625" style="801" hidden="1" customWidth="1"/>
    <col min="8474" max="8474" width="2.125" style="801" hidden="1" customWidth="1"/>
    <col min="8475" max="8479" width="1.625" style="801" hidden="1" customWidth="1"/>
    <col min="8480" max="8481" width="2.625" style="801" hidden="1" customWidth="1"/>
    <col min="8482" max="8508" width="1.625" style="801" hidden="1" customWidth="1"/>
    <col min="8509" max="8509" width="1.375" style="801" hidden="1" customWidth="1"/>
    <col min="8510" max="8516" width="1.625" style="801" hidden="1" customWidth="1"/>
    <col min="8517" max="8521" width="0" style="801" hidden="1" customWidth="1"/>
    <col min="8522" max="8704" width="0" style="801" hidden="1"/>
    <col min="8705" max="8707" width="1.625" style="801" hidden="1" customWidth="1"/>
    <col min="8708" max="8708" width="1.5" style="801" hidden="1" customWidth="1"/>
    <col min="8709" max="8709" width="2.625" style="801" hidden="1" customWidth="1"/>
    <col min="8710" max="8710" width="2.5" style="801" hidden="1" customWidth="1"/>
    <col min="8711" max="8712" width="1.75" style="801" hidden="1" customWidth="1"/>
    <col min="8713" max="8713" width="1.625" style="801" hidden="1" customWidth="1"/>
    <col min="8714" max="8714" width="2" style="801" hidden="1" customWidth="1"/>
    <col min="8715" max="8715" width="1.625" style="801" hidden="1" customWidth="1"/>
    <col min="8716" max="8717" width="2" style="801" hidden="1" customWidth="1"/>
    <col min="8718" max="8719" width="1.625" style="801" hidden="1" customWidth="1"/>
    <col min="8720" max="8720" width="1.875" style="801" hidden="1" customWidth="1"/>
    <col min="8721" max="8721" width="1.625" style="801" hidden="1" customWidth="1"/>
    <col min="8722" max="8722" width="2.75" style="801" hidden="1" customWidth="1"/>
    <col min="8723" max="8725" width="1.625" style="801" hidden="1" customWidth="1"/>
    <col min="8726" max="8727" width="2.5" style="801" hidden="1" customWidth="1"/>
    <col min="8728" max="8728" width="16.25" style="801" hidden="1" customWidth="1"/>
    <col min="8729" max="8729" width="1.625" style="801" hidden="1" customWidth="1"/>
    <col min="8730" max="8730" width="2.125" style="801" hidden="1" customWidth="1"/>
    <col min="8731" max="8735" width="1.625" style="801" hidden="1" customWidth="1"/>
    <col min="8736" max="8737" width="2.625" style="801" hidden="1" customWidth="1"/>
    <col min="8738" max="8764" width="1.625" style="801" hidden="1" customWidth="1"/>
    <col min="8765" max="8765" width="1.375" style="801" hidden="1" customWidth="1"/>
    <col min="8766" max="8772" width="1.625" style="801" hidden="1" customWidth="1"/>
    <col min="8773" max="8777" width="0" style="801" hidden="1" customWidth="1"/>
    <col min="8778" max="8960" width="0" style="801" hidden="1"/>
    <col min="8961" max="8963" width="1.625" style="801" hidden="1" customWidth="1"/>
    <col min="8964" max="8964" width="1.5" style="801" hidden="1" customWidth="1"/>
    <col min="8965" max="8965" width="2.625" style="801" hidden="1" customWidth="1"/>
    <col min="8966" max="8966" width="2.5" style="801" hidden="1" customWidth="1"/>
    <col min="8967" max="8968" width="1.75" style="801" hidden="1" customWidth="1"/>
    <col min="8969" max="8969" width="1.625" style="801" hidden="1" customWidth="1"/>
    <col min="8970" max="8970" width="2" style="801" hidden="1" customWidth="1"/>
    <col min="8971" max="8971" width="1.625" style="801" hidden="1" customWidth="1"/>
    <col min="8972" max="8973" width="2" style="801" hidden="1" customWidth="1"/>
    <col min="8974" max="8975" width="1.625" style="801" hidden="1" customWidth="1"/>
    <col min="8976" max="8976" width="1.875" style="801" hidden="1" customWidth="1"/>
    <col min="8977" max="8977" width="1.625" style="801" hidden="1" customWidth="1"/>
    <col min="8978" max="8978" width="2.75" style="801" hidden="1" customWidth="1"/>
    <col min="8979" max="8981" width="1.625" style="801" hidden="1" customWidth="1"/>
    <col min="8982" max="8983" width="2.5" style="801" hidden="1" customWidth="1"/>
    <col min="8984" max="8984" width="16.25" style="801" hidden="1" customWidth="1"/>
    <col min="8985" max="8985" width="1.625" style="801" hidden="1" customWidth="1"/>
    <col min="8986" max="8986" width="2.125" style="801" hidden="1" customWidth="1"/>
    <col min="8987" max="8991" width="1.625" style="801" hidden="1" customWidth="1"/>
    <col min="8992" max="8993" width="2.625" style="801" hidden="1" customWidth="1"/>
    <col min="8994" max="9020" width="1.625" style="801" hidden="1" customWidth="1"/>
    <col min="9021" max="9021" width="1.375" style="801" hidden="1" customWidth="1"/>
    <col min="9022" max="9028" width="1.625" style="801" hidden="1" customWidth="1"/>
    <col min="9029" max="9033" width="0" style="801" hidden="1" customWidth="1"/>
    <col min="9034" max="9216" width="0" style="801" hidden="1"/>
    <col min="9217" max="9219" width="1.625" style="801" hidden="1" customWidth="1"/>
    <col min="9220" max="9220" width="1.5" style="801" hidden="1" customWidth="1"/>
    <col min="9221" max="9221" width="2.625" style="801" hidden="1" customWidth="1"/>
    <col min="9222" max="9222" width="2.5" style="801" hidden="1" customWidth="1"/>
    <col min="9223" max="9224" width="1.75" style="801" hidden="1" customWidth="1"/>
    <col min="9225" max="9225" width="1.625" style="801" hidden="1" customWidth="1"/>
    <col min="9226" max="9226" width="2" style="801" hidden="1" customWidth="1"/>
    <col min="9227" max="9227" width="1.625" style="801" hidden="1" customWidth="1"/>
    <col min="9228" max="9229" width="2" style="801" hidden="1" customWidth="1"/>
    <col min="9230" max="9231" width="1.625" style="801" hidden="1" customWidth="1"/>
    <col min="9232" max="9232" width="1.875" style="801" hidden="1" customWidth="1"/>
    <col min="9233" max="9233" width="1.625" style="801" hidden="1" customWidth="1"/>
    <col min="9234" max="9234" width="2.75" style="801" hidden="1" customWidth="1"/>
    <col min="9235" max="9237" width="1.625" style="801" hidden="1" customWidth="1"/>
    <col min="9238" max="9239" width="2.5" style="801" hidden="1" customWidth="1"/>
    <col min="9240" max="9240" width="16.25" style="801" hidden="1" customWidth="1"/>
    <col min="9241" max="9241" width="1.625" style="801" hidden="1" customWidth="1"/>
    <col min="9242" max="9242" width="2.125" style="801" hidden="1" customWidth="1"/>
    <col min="9243" max="9247" width="1.625" style="801" hidden="1" customWidth="1"/>
    <col min="9248" max="9249" width="2.625" style="801" hidden="1" customWidth="1"/>
    <col min="9250" max="9276" width="1.625" style="801" hidden="1" customWidth="1"/>
    <col min="9277" max="9277" width="1.375" style="801" hidden="1" customWidth="1"/>
    <col min="9278" max="9284" width="1.625" style="801" hidden="1" customWidth="1"/>
    <col min="9285" max="9289" width="0" style="801" hidden="1" customWidth="1"/>
    <col min="9290" max="9472" width="0" style="801" hidden="1"/>
    <col min="9473" max="9475" width="1.625" style="801" hidden="1" customWidth="1"/>
    <col min="9476" max="9476" width="1.5" style="801" hidden="1" customWidth="1"/>
    <col min="9477" max="9477" width="2.625" style="801" hidden="1" customWidth="1"/>
    <col min="9478" max="9478" width="2.5" style="801" hidden="1" customWidth="1"/>
    <col min="9479" max="9480" width="1.75" style="801" hidden="1" customWidth="1"/>
    <col min="9481" max="9481" width="1.625" style="801" hidden="1" customWidth="1"/>
    <col min="9482" max="9482" width="2" style="801" hidden="1" customWidth="1"/>
    <col min="9483" max="9483" width="1.625" style="801" hidden="1" customWidth="1"/>
    <col min="9484" max="9485" width="2" style="801" hidden="1" customWidth="1"/>
    <col min="9486" max="9487" width="1.625" style="801" hidden="1" customWidth="1"/>
    <col min="9488" max="9488" width="1.875" style="801" hidden="1" customWidth="1"/>
    <col min="9489" max="9489" width="1.625" style="801" hidden="1" customWidth="1"/>
    <col min="9490" max="9490" width="2.75" style="801" hidden="1" customWidth="1"/>
    <col min="9491" max="9493" width="1.625" style="801" hidden="1" customWidth="1"/>
    <col min="9494" max="9495" width="2.5" style="801" hidden="1" customWidth="1"/>
    <col min="9496" max="9496" width="16.25" style="801" hidden="1" customWidth="1"/>
    <col min="9497" max="9497" width="1.625" style="801" hidden="1" customWidth="1"/>
    <col min="9498" max="9498" width="2.125" style="801" hidden="1" customWidth="1"/>
    <col min="9499" max="9503" width="1.625" style="801" hidden="1" customWidth="1"/>
    <col min="9504" max="9505" width="2.625" style="801" hidden="1" customWidth="1"/>
    <col min="9506" max="9532" width="1.625" style="801" hidden="1" customWidth="1"/>
    <col min="9533" max="9533" width="1.375" style="801" hidden="1" customWidth="1"/>
    <col min="9534" max="9540" width="1.625" style="801" hidden="1" customWidth="1"/>
    <col min="9541" max="9545" width="0" style="801" hidden="1" customWidth="1"/>
    <col min="9546" max="9728" width="0" style="801" hidden="1"/>
    <col min="9729" max="9731" width="1.625" style="801" hidden="1" customWidth="1"/>
    <col min="9732" max="9732" width="1.5" style="801" hidden="1" customWidth="1"/>
    <col min="9733" max="9733" width="2.625" style="801" hidden="1" customWidth="1"/>
    <col min="9734" max="9734" width="2.5" style="801" hidden="1" customWidth="1"/>
    <col min="9735" max="9736" width="1.75" style="801" hidden="1" customWidth="1"/>
    <col min="9737" max="9737" width="1.625" style="801" hidden="1" customWidth="1"/>
    <col min="9738" max="9738" width="2" style="801" hidden="1" customWidth="1"/>
    <col min="9739" max="9739" width="1.625" style="801" hidden="1" customWidth="1"/>
    <col min="9740" max="9741" width="2" style="801" hidden="1" customWidth="1"/>
    <col min="9742" max="9743" width="1.625" style="801" hidden="1" customWidth="1"/>
    <col min="9744" max="9744" width="1.875" style="801" hidden="1" customWidth="1"/>
    <col min="9745" max="9745" width="1.625" style="801" hidden="1" customWidth="1"/>
    <col min="9746" max="9746" width="2.75" style="801" hidden="1" customWidth="1"/>
    <col min="9747" max="9749" width="1.625" style="801" hidden="1" customWidth="1"/>
    <col min="9750" max="9751" width="2.5" style="801" hidden="1" customWidth="1"/>
    <col min="9752" max="9752" width="16.25" style="801" hidden="1" customWidth="1"/>
    <col min="9753" max="9753" width="1.625" style="801" hidden="1" customWidth="1"/>
    <col min="9754" max="9754" width="2.125" style="801" hidden="1" customWidth="1"/>
    <col min="9755" max="9759" width="1.625" style="801" hidden="1" customWidth="1"/>
    <col min="9760" max="9761" width="2.625" style="801" hidden="1" customWidth="1"/>
    <col min="9762" max="9788" width="1.625" style="801" hidden="1" customWidth="1"/>
    <col min="9789" max="9789" width="1.375" style="801" hidden="1" customWidth="1"/>
    <col min="9790" max="9796" width="1.625" style="801" hidden="1" customWidth="1"/>
    <col min="9797" max="9801" width="0" style="801" hidden="1" customWidth="1"/>
    <col min="9802" max="9984" width="0" style="801" hidden="1"/>
    <col min="9985" max="9987" width="1.625" style="801" hidden="1" customWidth="1"/>
    <col min="9988" max="9988" width="1.5" style="801" hidden="1" customWidth="1"/>
    <col min="9989" max="9989" width="2.625" style="801" hidden="1" customWidth="1"/>
    <col min="9990" max="9990" width="2.5" style="801" hidden="1" customWidth="1"/>
    <col min="9991" max="9992" width="1.75" style="801" hidden="1" customWidth="1"/>
    <col min="9993" max="9993" width="1.625" style="801" hidden="1" customWidth="1"/>
    <col min="9994" max="9994" width="2" style="801" hidden="1" customWidth="1"/>
    <col min="9995" max="9995" width="1.625" style="801" hidden="1" customWidth="1"/>
    <col min="9996" max="9997" width="2" style="801" hidden="1" customWidth="1"/>
    <col min="9998" max="9999" width="1.625" style="801" hidden="1" customWidth="1"/>
    <col min="10000" max="10000" width="1.875" style="801" hidden="1" customWidth="1"/>
    <col min="10001" max="10001" width="1.625" style="801" hidden="1" customWidth="1"/>
    <col min="10002" max="10002" width="2.75" style="801" hidden="1" customWidth="1"/>
    <col min="10003" max="10005" width="1.625" style="801" hidden="1" customWidth="1"/>
    <col min="10006" max="10007" width="2.5" style="801" hidden="1" customWidth="1"/>
    <col min="10008" max="10008" width="16.25" style="801" hidden="1" customWidth="1"/>
    <col min="10009" max="10009" width="1.625" style="801" hidden="1" customWidth="1"/>
    <col min="10010" max="10010" width="2.125" style="801" hidden="1" customWidth="1"/>
    <col min="10011" max="10015" width="1.625" style="801" hidden="1" customWidth="1"/>
    <col min="10016" max="10017" width="2.625" style="801" hidden="1" customWidth="1"/>
    <col min="10018" max="10044" width="1.625" style="801" hidden="1" customWidth="1"/>
    <col min="10045" max="10045" width="1.375" style="801" hidden="1" customWidth="1"/>
    <col min="10046" max="10052" width="1.625" style="801" hidden="1" customWidth="1"/>
    <col min="10053" max="10057" width="0" style="801" hidden="1" customWidth="1"/>
    <col min="10058" max="10240" width="0" style="801" hidden="1"/>
    <col min="10241" max="10243" width="1.625" style="801" hidden="1" customWidth="1"/>
    <col min="10244" max="10244" width="1.5" style="801" hidden="1" customWidth="1"/>
    <col min="10245" max="10245" width="2.625" style="801" hidden="1" customWidth="1"/>
    <col min="10246" max="10246" width="2.5" style="801" hidden="1" customWidth="1"/>
    <col min="10247" max="10248" width="1.75" style="801" hidden="1" customWidth="1"/>
    <col min="10249" max="10249" width="1.625" style="801" hidden="1" customWidth="1"/>
    <col min="10250" max="10250" width="2" style="801" hidden="1" customWidth="1"/>
    <col min="10251" max="10251" width="1.625" style="801" hidden="1" customWidth="1"/>
    <col min="10252" max="10253" width="2" style="801" hidden="1" customWidth="1"/>
    <col min="10254" max="10255" width="1.625" style="801" hidden="1" customWidth="1"/>
    <col min="10256" max="10256" width="1.875" style="801" hidden="1" customWidth="1"/>
    <col min="10257" max="10257" width="1.625" style="801" hidden="1" customWidth="1"/>
    <col min="10258" max="10258" width="2.75" style="801" hidden="1" customWidth="1"/>
    <col min="10259" max="10261" width="1.625" style="801" hidden="1" customWidth="1"/>
    <col min="10262" max="10263" width="2.5" style="801" hidden="1" customWidth="1"/>
    <col min="10264" max="10264" width="16.25" style="801" hidden="1" customWidth="1"/>
    <col min="10265" max="10265" width="1.625" style="801" hidden="1" customWidth="1"/>
    <col min="10266" max="10266" width="2.125" style="801" hidden="1" customWidth="1"/>
    <col min="10267" max="10271" width="1.625" style="801" hidden="1" customWidth="1"/>
    <col min="10272" max="10273" width="2.625" style="801" hidden="1" customWidth="1"/>
    <col min="10274" max="10300" width="1.625" style="801" hidden="1" customWidth="1"/>
    <col min="10301" max="10301" width="1.375" style="801" hidden="1" customWidth="1"/>
    <col min="10302" max="10308" width="1.625" style="801" hidden="1" customWidth="1"/>
    <col min="10309" max="10313" width="0" style="801" hidden="1" customWidth="1"/>
    <col min="10314" max="10496" width="0" style="801" hidden="1"/>
    <col min="10497" max="10499" width="1.625" style="801" hidden="1" customWidth="1"/>
    <col min="10500" max="10500" width="1.5" style="801" hidden="1" customWidth="1"/>
    <col min="10501" max="10501" width="2.625" style="801" hidden="1" customWidth="1"/>
    <col min="10502" max="10502" width="2.5" style="801" hidden="1" customWidth="1"/>
    <col min="10503" max="10504" width="1.75" style="801" hidden="1" customWidth="1"/>
    <col min="10505" max="10505" width="1.625" style="801" hidden="1" customWidth="1"/>
    <col min="10506" max="10506" width="2" style="801" hidden="1" customWidth="1"/>
    <col min="10507" max="10507" width="1.625" style="801" hidden="1" customWidth="1"/>
    <col min="10508" max="10509" width="2" style="801" hidden="1" customWidth="1"/>
    <col min="10510" max="10511" width="1.625" style="801" hidden="1" customWidth="1"/>
    <col min="10512" max="10512" width="1.875" style="801" hidden="1" customWidth="1"/>
    <col min="10513" max="10513" width="1.625" style="801" hidden="1" customWidth="1"/>
    <col min="10514" max="10514" width="2.75" style="801" hidden="1" customWidth="1"/>
    <col min="10515" max="10517" width="1.625" style="801" hidden="1" customWidth="1"/>
    <col min="10518" max="10519" width="2.5" style="801" hidden="1" customWidth="1"/>
    <col min="10520" max="10520" width="16.25" style="801" hidden="1" customWidth="1"/>
    <col min="10521" max="10521" width="1.625" style="801" hidden="1" customWidth="1"/>
    <col min="10522" max="10522" width="2.125" style="801" hidden="1" customWidth="1"/>
    <col min="10523" max="10527" width="1.625" style="801" hidden="1" customWidth="1"/>
    <col min="10528" max="10529" width="2.625" style="801" hidden="1" customWidth="1"/>
    <col min="10530" max="10556" width="1.625" style="801" hidden="1" customWidth="1"/>
    <col min="10557" max="10557" width="1.375" style="801" hidden="1" customWidth="1"/>
    <col min="10558" max="10564" width="1.625" style="801" hidden="1" customWidth="1"/>
    <col min="10565" max="10569" width="0" style="801" hidden="1" customWidth="1"/>
    <col min="10570" max="10752" width="0" style="801" hidden="1"/>
    <col min="10753" max="10755" width="1.625" style="801" hidden="1" customWidth="1"/>
    <col min="10756" max="10756" width="1.5" style="801" hidden="1" customWidth="1"/>
    <col min="10757" max="10757" width="2.625" style="801" hidden="1" customWidth="1"/>
    <col min="10758" max="10758" width="2.5" style="801" hidden="1" customWidth="1"/>
    <col min="10759" max="10760" width="1.75" style="801" hidden="1" customWidth="1"/>
    <col min="10761" max="10761" width="1.625" style="801" hidden="1" customWidth="1"/>
    <col min="10762" max="10762" width="2" style="801" hidden="1" customWidth="1"/>
    <col min="10763" max="10763" width="1.625" style="801" hidden="1" customWidth="1"/>
    <col min="10764" max="10765" width="2" style="801" hidden="1" customWidth="1"/>
    <col min="10766" max="10767" width="1.625" style="801" hidden="1" customWidth="1"/>
    <col min="10768" max="10768" width="1.875" style="801" hidden="1" customWidth="1"/>
    <col min="10769" max="10769" width="1.625" style="801" hidden="1" customWidth="1"/>
    <col min="10770" max="10770" width="2.75" style="801" hidden="1" customWidth="1"/>
    <col min="10771" max="10773" width="1.625" style="801" hidden="1" customWidth="1"/>
    <col min="10774" max="10775" width="2.5" style="801" hidden="1" customWidth="1"/>
    <col min="10776" max="10776" width="16.25" style="801" hidden="1" customWidth="1"/>
    <col min="10777" max="10777" width="1.625" style="801" hidden="1" customWidth="1"/>
    <col min="10778" max="10778" width="2.125" style="801" hidden="1" customWidth="1"/>
    <col min="10779" max="10783" width="1.625" style="801" hidden="1" customWidth="1"/>
    <col min="10784" max="10785" width="2.625" style="801" hidden="1" customWidth="1"/>
    <col min="10786" max="10812" width="1.625" style="801" hidden="1" customWidth="1"/>
    <col min="10813" max="10813" width="1.375" style="801" hidden="1" customWidth="1"/>
    <col min="10814" max="10820" width="1.625" style="801" hidden="1" customWidth="1"/>
    <col min="10821" max="10825" width="0" style="801" hidden="1" customWidth="1"/>
    <col min="10826" max="11008" width="0" style="801" hidden="1"/>
    <col min="11009" max="11011" width="1.625" style="801" hidden="1" customWidth="1"/>
    <col min="11012" max="11012" width="1.5" style="801" hidden="1" customWidth="1"/>
    <col min="11013" max="11013" width="2.625" style="801" hidden="1" customWidth="1"/>
    <col min="11014" max="11014" width="2.5" style="801" hidden="1" customWidth="1"/>
    <col min="11015" max="11016" width="1.75" style="801" hidden="1" customWidth="1"/>
    <col min="11017" max="11017" width="1.625" style="801" hidden="1" customWidth="1"/>
    <col min="11018" max="11018" width="2" style="801" hidden="1" customWidth="1"/>
    <col min="11019" max="11019" width="1.625" style="801" hidden="1" customWidth="1"/>
    <col min="11020" max="11021" width="2" style="801" hidden="1" customWidth="1"/>
    <col min="11022" max="11023" width="1.625" style="801" hidden="1" customWidth="1"/>
    <col min="11024" max="11024" width="1.875" style="801" hidden="1" customWidth="1"/>
    <col min="11025" max="11025" width="1.625" style="801" hidden="1" customWidth="1"/>
    <col min="11026" max="11026" width="2.75" style="801" hidden="1" customWidth="1"/>
    <col min="11027" max="11029" width="1.625" style="801" hidden="1" customWidth="1"/>
    <col min="11030" max="11031" width="2.5" style="801" hidden="1" customWidth="1"/>
    <col min="11032" max="11032" width="16.25" style="801" hidden="1" customWidth="1"/>
    <col min="11033" max="11033" width="1.625" style="801" hidden="1" customWidth="1"/>
    <col min="11034" max="11034" width="2.125" style="801" hidden="1" customWidth="1"/>
    <col min="11035" max="11039" width="1.625" style="801" hidden="1" customWidth="1"/>
    <col min="11040" max="11041" width="2.625" style="801" hidden="1" customWidth="1"/>
    <col min="11042" max="11068" width="1.625" style="801" hidden="1" customWidth="1"/>
    <col min="11069" max="11069" width="1.375" style="801" hidden="1" customWidth="1"/>
    <col min="11070" max="11076" width="1.625" style="801" hidden="1" customWidth="1"/>
    <col min="11077" max="11081" width="0" style="801" hidden="1" customWidth="1"/>
    <col min="11082" max="11264" width="0" style="801" hidden="1"/>
    <col min="11265" max="11267" width="1.625" style="801" hidden="1" customWidth="1"/>
    <col min="11268" max="11268" width="1.5" style="801" hidden="1" customWidth="1"/>
    <col min="11269" max="11269" width="2.625" style="801" hidden="1" customWidth="1"/>
    <col min="11270" max="11270" width="2.5" style="801" hidden="1" customWidth="1"/>
    <col min="11271" max="11272" width="1.75" style="801" hidden="1" customWidth="1"/>
    <col min="11273" max="11273" width="1.625" style="801" hidden="1" customWidth="1"/>
    <col min="11274" max="11274" width="2" style="801" hidden="1" customWidth="1"/>
    <col min="11275" max="11275" width="1.625" style="801" hidden="1" customWidth="1"/>
    <col min="11276" max="11277" width="2" style="801" hidden="1" customWidth="1"/>
    <col min="11278" max="11279" width="1.625" style="801" hidden="1" customWidth="1"/>
    <col min="11280" max="11280" width="1.875" style="801" hidden="1" customWidth="1"/>
    <col min="11281" max="11281" width="1.625" style="801" hidden="1" customWidth="1"/>
    <col min="11282" max="11282" width="2.75" style="801" hidden="1" customWidth="1"/>
    <col min="11283" max="11285" width="1.625" style="801" hidden="1" customWidth="1"/>
    <col min="11286" max="11287" width="2.5" style="801" hidden="1" customWidth="1"/>
    <col min="11288" max="11288" width="16.25" style="801" hidden="1" customWidth="1"/>
    <col min="11289" max="11289" width="1.625" style="801" hidden="1" customWidth="1"/>
    <col min="11290" max="11290" width="2.125" style="801" hidden="1" customWidth="1"/>
    <col min="11291" max="11295" width="1.625" style="801" hidden="1" customWidth="1"/>
    <col min="11296" max="11297" width="2.625" style="801" hidden="1" customWidth="1"/>
    <col min="11298" max="11324" width="1.625" style="801" hidden="1" customWidth="1"/>
    <col min="11325" max="11325" width="1.375" style="801" hidden="1" customWidth="1"/>
    <col min="11326" max="11332" width="1.625" style="801" hidden="1" customWidth="1"/>
    <col min="11333" max="11337" width="0" style="801" hidden="1" customWidth="1"/>
    <col min="11338" max="11520" width="0" style="801" hidden="1"/>
    <col min="11521" max="11523" width="1.625" style="801" hidden="1" customWidth="1"/>
    <col min="11524" max="11524" width="1.5" style="801" hidden="1" customWidth="1"/>
    <col min="11525" max="11525" width="2.625" style="801" hidden="1" customWidth="1"/>
    <col min="11526" max="11526" width="2.5" style="801" hidden="1" customWidth="1"/>
    <col min="11527" max="11528" width="1.75" style="801" hidden="1" customWidth="1"/>
    <col min="11529" max="11529" width="1.625" style="801" hidden="1" customWidth="1"/>
    <col min="11530" max="11530" width="2" style="801" hidden="1" customWidth="1"/>
    <col min="11531" max="11531" width="1.625" style="801" hidden="1" customWidth="1"/>
    <col min="11532" max="11533" width="2" style="801" hidden="1" customWidth="1"/>
    <col min="11534" max="11535" width="1.625" style="801" hidden="1" customWidth="1"/>
    <col min="11536" max="11536" width="1.875" style="801" hidden="1" customWidth="1"/>
    <col min="11537" max="11537" width="1.625" style="801" hidden="1" customWidth="1"/>
    <col min="11538" max="11538" width="2.75" style="801" hidden="1" customWidth="1"/>
    <col min="11539" max="11541" width="1.625" style="801" hidden="1" customWidth="1"/>
    <col min="11542" max="11543" width="2.5" style="801" hidden="1" customWidth="1"/>
    <col min="11544" max="11544" width="16.25" style="801" hidden="1" customWidth="1"/>
    <col min="11545" max="11545" width="1.625" style="801" hidden="1" customWidth="1"/>
    <col min="11546" max="11546" width="2.125" style="801" hidden="1" customWidth="1"/>
    <col min="11547" max="11551" width="1.625" style="801" hidden="1" customWidth="1"/>
    <col min="11552" max="11553" width="2.625" style="801" hidden="1" customWidth="1"/>
    <col min="11554" max="11580" width="1.625" style="801" hidden="1" customWidth="1"/>
    <col min="11581" max="11581" width="1.375" style="801" hidden="1" customWidth="1"/>
    <col min="11582" max="11588" width="1.625" style="801" hidden="1" customWidth="1"/>
    <col min="11589" max="11593" width="0" style="801" hidden="1" customWidth="1"/>
    <col min="11594" max="11776" width="0" style="801" hidden="1"/>
    <col min="11777" max="11779" width="1.625" style="801" hidden="1" customWidth="1"/>
    <col min="11780" max="11780" width="1.5" style="801" hidden="1" customWidth="1"/>
    <col min="11781" max="11781" width="2.625" style="801" hidden="1" customWidth="1"/>
    <col min="11782" max="11782" width="2.5" style="801" hidden="1" customWidth="1"/>
    <col min="11783" max="11784" width="1.75" style="801" hidden="1" customWidth="1"/>
    <col min="11785" max="11785" width="1.625" style="801" hidden="1" customWidth="1"/>
    <col min="11786" max="11786" width="2" style="801" hidden="1" customWidth="1"/>
    <col min="11787" max="11787" width="1.625" style="801" hidden="1" customWidth="1"/>
    <col min="11788" max="11789" width="2" style="801" hidden="1" customWidth="1"/>
    <col min="11790" max="11791" width="1.625" style="801" hidden="1" customWidth="1"/>
    <col min="11792" max="11792" width="1.875" style="801" hidden="1" customWidth="1"/>
    <col min="11793" max="11793" width="1.625" style="801" hidden="1" customWidth="1"/>
    <col min="11794" max="11794" width="2.75" style="801" hidden="1" customWidth="1"/>
    <col min="11795" max="11797" width="1.625" style="801" hidden="1" customWidth="1"/>
    <col min="11798" max="11799" width="2.5" style="801" hidden="1" customWidth="1"/>
    <col min="11800" max="11800" width="16.25" style="801" hidden="1" customWidth="1"/>
    <col min="11801" max="11801" width="1.625" style="801" hidden="1" customWidth="1"/>
    <col min="11802" max="11802" width="2.125" style="801" hidden="1" customWidth="1"/>
    <col min="11803" max="11807" width="1.625" style="801" hidden="1" customWidth="1"/>
    <col min="11808" max="11809" width="2.625" style="801" hidden="1" customWidth="1"/>
    <col min="11810" max="11836" width="1.625" style="801" hidden="1" customWidth="1"/>
    <col min="11837" max="11837" width="1.375" style="801" hidden="1" customWidth="1"/>
    <col min="11838" max="11844" width="1.625" style="801" hidden="1" customWidth="1"/>
    <col min="11845" max="11849" width="0" style="801" hidden="1" customWidth="1"/>
    <col min="11850" max="12032" width="0" style="801" hidden="1"/>
    <col min="12033" max="12035" width="1.625" style="801" hidden="1" customWidth="1"/>
    <col min="12036" max="12036" width="1.5" style="801" hidden="1" customWidth="1"/>
    <col min="12037" max="12037" width="2.625" style="801" hidden="1" customWidth="1"/>
    <col min="12038" max="12038" width="2.5" style="801" hidden="1" customWidth="1"/>
    <col min="12039" max="12040" width="1.75" style="801" hidden="1" customWidth="1"/>
    <col min="12041" max="12041" width="1.625" style="801" hidden="1" customWidth="1"/>
    <col min="12042" max="12042" width="2" style="801" hidden="1" customWidth="1"/>
    <col min="12043" max="12043" width="1.625" style="801" hidden="1" customWidth="1"/>
    <col min="12044" max="12045" width="2" style="801" hidden="1" customWidth="1"/>
    <col min="12046" max="12047" width="1.625" style="801" hidden="1" customWidth="1"/>
    <col min="12048" max="12048" width="1.875" style="801" hidden="1" customWidth="1"/>
    <col min="12049" max="12049" width="1.625" style="801" hidden="1" customWidth="1"/>
    <col min="12050" max="12050" width="2.75" style="801" hidden="1" customWidth="1"/>
    <col min="12051" max="12053" width="1.625" style="801" hidden="1" customWidth="1"/>
    <col min="12054" max="12055" width="2.5" style="801" hidden="1" customWidth="1"/>
    <col min="12056" max="12056" width="16.25" style="801" hidden="1" customWidth="1"/>
    <col min="12057" max="12057" width="1.625" style="801" hidden="1" customWidth="1"/>
    <col min="12058" max="12058" width="2.125" style="801" hidden="1" customWidth="1"/>
    <col min="12059" max="12063" width="1.625" style="801" hidden="1" customWidth="1"/>
    <col min="12064" max="12065" width="2.625" style="801" hidden="1" customWidth="1"/>
    <col min="12066" max="12092" width="1.625" style="801" hidden="1" customWidth="1"/>
    <col min="12093" max="12093" width="1.375" style="801" hidden="1" customWidth="1"/>
    <col min="12094" max="12100" width="1.625" style="801" hidden="1" customWidth="1"/>
    <col min="12101" max="12105" width="0" style="801" hidden="1" customWidth="1"/>
    <col min="12106" max="12288" width="0" style="801" hidden="1"/>
    <col min="12289" max="12291" width="1.625" style="801" hidden="1" customWidth="1"/>
    <col min="12292" max="12292" width="1.5" style="801" hidden="1" customWidth="1"/>
    <col min="12293" max="12293" width="2.625" style="801" hidden="1" customWidth="1"/>
    <col min="12294" max="12294" width="2.5" style="801" hidden="1" customWidth="1"/>
    <col min="12295" max="12296" width="1.75" style="801" hidden="1" customWidth="1"/>
    <col min="12297" max="12297" width="1.625" style="801" hidden="1" customWidth="1"/>
    <col min="12298" max="12298" width="2" style="801" hidden="1" customWidth="1"/>
    <col min="12299" max="12299" width="1.625" style="801" hidden="1" customWidth="1"/>
    <col min="12300" max="12301" width="2" style="801" hidden="1" customWidth="1"/>
    <col min="12302" max="12303" width="1.625" style="801" hidden="1" customWidth="1"/>
    <col min="12304" max="12304" width="1.875" style="801" hidden="1" customWidth="1"/>
    <col min="12305" max="12305" width="1.625" style="801" hidden="1" customWidth="1"/>
    <col min="12306" max="12306" width="2.75" style="801" hidden="1" customWidth="1"/>
    <col min="12307" max="12309" width="1.625" style="801" hidden="1" customWidth="1"/>
    <col min="12310" max="12311" width="2.5" style="801" hidden="1" customWidth="1"/>
    <col min="12312" max="12312" width="16.25" style="801" hidden="1" customWidth="1"/>
    <col min="12313" max="12313" width="1.625" style="801" hidden="1" customWidth="1"/>
    <col min="12314" max="12314" width="2.125" style="801" hidden="1" customWidth="1"/>
    <col min="12315" max="12319" width="1.625" style="801" hidden="1" customWidth="1"/>
    <col min="12320" max="12321" width="2.625" style="801" hidden="1" customWidth="1"/>
    <col min="12322" max="12348" width="1.625" style="801" hidden="1" customWidth="1"/>
    <col min="12349" max="12349" width="1.375" style="801" hidden="1" customWidth="1"/>
    <col min="12350" max="12356" width="1.625" style="801" hidden="1" customWidth="1"/>
    <col min="12357" max="12361" width="0" style="801" hidden="1" customWidth="1"/>
    <col min="12362" max="12544" width="0" style="801" hidden="1"/>
    <col min="12545" max="12547" width="1.625" style="801" hidden="1" customWidth="1"/>
    <col min="12548" max="12548" width="1.5" style="801" hidden="1" customWidth="1"/>
    <col min="12549" max="12549" width="2.625" style="801" hidden="1" customWidth="1"/>
    <col min="12550" max="12550" width="2.5" style="801" hidden="1" customWidth="1"/>
    <col min="12551" max="12552" width="1.75" style="801" hidden="1" customWidth="1"/>
    <col min="12553" max="12553" width="1.625" style="801" hidden="1" customWidth="1"/>
    <col min="12554" max="12554" width="2" style="801" hidden="1" customWidth="1"/>
    <col min="12555" max="12555" width="1.625" style="801" hidden="1" customWidth="1"/>
    <col min="12556" max="12557" width="2" style="801" hidden="1" customWidth="1"/>
    <col min="12558" max="12559" width="1.625" style="801" hidden="1" customWidth="1"/>
    <col min="12560" max="12560" width="1.875" style="801" hidden="1" customWidth="1"/>
    <col min="12561" max="12561" width="1.625" style="801" hidden="1" customWidth="1"/>
    <col min="12562" max="12562" width="2.75" style="801" hidden="1" customWidth="1"/>
    <col min="12563" max="12565" width="1.625" style="801" hidden="1" customWidth="1"/>
    <col min="12566" max="12567" width="2.5" style="801" hidden="1" customWidth="1"/>
    <col min="12568" max="12568" width="16.25" style="801" hidden="1" customWidth="1"/>
    <col min="12569" max="12569" width="1.625" style="801" hidden="1" customWidth="1"/>
    <col min="12570" max="12570" width="2.125" style="801" hidden="1" customWidth="1"/>
    <col min="12571" max="12575" width="1.625" style="801" hidden="1" customWidth="1"/>
    <col min="12576" max="12577" width="2.625" style="801" hidden="1" customWidth="1"/>
    <col min="12578" max="12604" width="1.625" style="801" hidden="1" customWidth="1"/>
    <col min="12605" max="12605" width="1.375" style="801" hidden="1" customWidth="1"/>
    <col min="12606" max="12612" width="1.625" style="801" hidden="1" customWidth="1"/>
    <col min="12613" max="12617" width="0" style="801" hidden="1" customWidth="1"/>
    <col min="12618" max="12800" width="0" style="801" hidden="1"/>
    <col min="12801" max="12803" width="1.625" style="801" hidden="1" customWidth="1"/>
    <col min="12804" max="12804" width="1.5" style="801" hidden="1" customWidth="1"/>
    <col min="12805" max="12805" width="2.625" style="801" hidden="1" customWidth="1"/>
    <col min="12806" max="12806" width="2.5" style="801" hidden="1" customWidth="1"/>
    <col min="12807" max="12808" width="1.75" style="801" hidden="1" customWidth="1"/>
    <col min="12809" max="12809" width="1.625" style="801" hidden="1" customWidth="1"/>
    <col min="12810" max="12810" width="2" style="801" hidden="1" customWidth="1"/>
    <col min="12811" max="12811" width="1.625" style="801" hidden="1" customWidth="1"/>
    <col min="12812" max="12813" width="2" style="801" hidden="1" customWidth="1"/>
    <col min="12814" max="12815" width="1.625" style="801" hidden="1" customWidth="1"/>
    <col min="12816" max="12816" width="1.875" style="801" hidden="1" customWidth="1"/>
    <col min="12817" max="12817" width="1.625" style="801" hidden="1" customWidth="1"/>
    <col min="12818" max="12818" width="2.75" style="801" hidden="1" customWidth="1"/>
    <col min="12819" max="12821" width="1.625" style="801" hidden="1" customWidth="1"/>
    <col min="12822" max="12823" width="2.5" style="801" hidden="1" customWidth="1"/>
    <col min="12824" max="12824" width="16.25" style="801" hidden="1" customWidth="1"/>
    <col min="12825" max="12825" width="1.625" style="801" hidden="1" customWidth="1"/>
    <col min="12826" max="12826" width="2.125" style="801" hidden="1" customWidth="1"/>
    <col min="12827" max="12831" width="1.625" style="801" hidden="1" customWidth="1"/>
    <col min="12832" max="12833" width="2.625" style="801" hidden="1" customWidth="1"/>
    <col min="12834" max="12860" width="1.625" style="801" hidden="1" customWidth="1"/>
    <col min="12861" max="12861" width="1.375" style="801" hidden="1" customWidth="1"/>
    <col min="12862" max="12868" width="1.625" style="801" hidden="1" customWidth="1"/>
    <col min="12869" max="12873" width="0" style="801" hidden="1" customWidth="1"/>
    <col min="12874" max="13056" width="0" style="801" hidden="1"/>
    <col min="13057" max="13059" width="1.625" style="801" hidden="1" customWidth="1"/>
    <col min="13060" max="13060" width="1.5" style="801" hidden="1" customWidth="1"/>
    <col min="13061" max="13061" width="2.625" style="801" hidden="1" customWidth="1"/>
    <col min="13062" max="13062" width="2.5" style="801" hidden="1" customWidth="1"/>
    <col min="13063" max="13064" width="1.75" style="801" hidden="1" customWidth="1"/>
    <col min="13065" max="13065" width="1.625" style="801" hidden="1" customWidth="1"/>
    <col min="13066" max="13066" width="2" style="801" hidden="1" customWidth="1"/>
    <col min="13067" max="13067" width="1.625" style="801" hidden="1" customWidth="1"/>
    <col min="13068" max="13069" width="2" style="801" hidden="1" customWidth="1"/>
    <col min="13070" max="13071" width="1.625" style="801" hidden="1" customWidth="1"/>
    <col min="13072" max="13072" width="1.875" style="801" hidden="1" customWidth="1"/>
    <col min="13073" max="13073" width="1.625" style="801" hidden="1" customWidth="1"/>
    <col min="13074" max="13074" width="2.75" style="801" hidden="1" customWidth="1"/>
    <col min="13075" max="13077" width="1.625" style="801" hidden="1" customWidth="1"/>
    <col min="13078" max="13079" width="2.5" style="801" hidden="1" customWidth="1"/>
    <col min="13080" max="13080" width="16.25" style="801" hidden="1" customWidth="1"/>
    <col min="13081" max="13081" width="1.625" style="801" hidden="1" customWidth="1"/>
    <col min="13082" max="13082" width="2.125" style="801" hidden="1" customWidth="1"/>
    <col min="13083" max="13087" width="1.625" style="801" hidden="1" customWidth="1"/>
    <col min="13088" max="13089" width="2.625" style="801" hidden="1" customWidth="1"/>
    <col min="13090" max="13116" width="1.625" style="801" hidden="1" customWidth="1"/>
    <col min="13117" max="13117" width="1.375" style="801" hidden="1" customWidth="1"/>
    <col min="13118" max="13124" width="1.625" style="801" hidden="1" customWidth="1"/>
    <col min="13125" max="13129" width="0" style="801" hidden="1" customWidth="1"/>
    <col min="13130" max="13312" width="0" style="801" hidden="1"/>
    <col min="13313" max="13315" width="1.625" style="801" hidden="1" customWidth="1"/>
    <col min="13316" max="13316" width="1.5" style="801" hidden="1" customWidth="1"/>
    <col min="13317" max="13317" width="2.625" style="801" hidden="1" customWidth="1"/>
    <col min="13318" max="13318" width="2.5" style="801" hidden="1" customWidth="1"/>
    <col min="13319" max="13320" width="1.75" style="801" hidden="1" customWidth="1"/>
    <col min="13321" max="13321" width="1.625" style="801" hidden="1" customWidth="1"/>
    <col min="13322" max="13322" width="2" style="801" hidden="1" customWidth="1"/>
    <col min="13323" max="13323" width="1.625" style="801" hidden="1" customWidth="1"/>
    <col min="13324" max="13325" width="2" style="801" hidden="1" customWidth="1"/>
    <col min="13326" max="13327" width="1.625" style="801" hidden="1" customWidth="1"/>
    <col min="13328" max="13328" width="1.875" style="801" hidden="1" customWidth="1"/>
    <col min="13329" max="13329" width="1.625" style="801" hidden="1" customWidth="1"/>
    <col min="13330" max="13330" width="2.75" style="801" hidden="1" customWidth="1"/>
    <col min="13331" max="13333" width="1.625" style="801" hidden="1" customWidth="1"/>
    <col min="13334" max="13335" width="2.5" style="801" hidden="1" customWidth="1"/>
    <col min="13336" max="13336" width="16.25" style="801" hidden="1" customWidth="1"/>
    <col min="13337" max="13337" width="1.625" style="801" hidden="1" customWidth="1"/>
    <col min="13338" max="13338" width="2.125" style="801" hidden="1" customWidth="1"/>
    <col min="13339" max="13343" width="1.625" style="801" hidden="1" customWidth="1"/>
    <col min="13344" max="13345" width="2.625" style="801" hidden="1" customWidth="1"/>
    <col min="13346" max="13372" width="1.625" style="801" hidden="1" customWidth="1"/>
    <col min="13373" max="13373" width="1.375" style="801" hidden="1" customWidth="1"/>
    <col min="13374" max="13380" width="1.625" style="801" hidden="1" customWidth="1"/>
    <col min="13381" max="13385" width="0" style="801" hidden="1" customWidth="1"/>
    <col min="13386" max="13568" width="0" style="801" hidden="1"/>
    <col min="13569" max="13571" width="1.625" style="801" hidden="1" customWidth="1"/>
    <col min="13572" max="13572" width="1.5" style="801" hidden="1" customWidth="1"/>
    <col min="13573" max="13573" width="2.625" style="801" hidden="1" customWidth="1"/>
    <col min="13574" max="13574" width="2.5" style="801" hidden="1" customWidth="1"/>
    <col min="13575" max="13576" width="1.75" style="801" hidden="1" customWidth="1"/>
    <col min="13577" max="13577" width="1.625" style="801" hidden="1" customWidth="1"/>
    <col min="13578" max="13578" width="2" style="801" hidden="1" customWidth="1"/>
    <col min="13579" max="13579" width="1.625" style="801" hidden="1" customWidth="1"/>
    <col min="13580" max="13581" width="2" style="801" hidden="1" customWidth="1"/>
    <col min="13582" max="13583" width="1.625" style="801" hidden="1" customWidth="1"/>
    <col min="13584" max="13584" width="1.875" style="801" hidden="1" customWidth="1"/>
    <col min="13585" max="13585" width="1.625" style="801" hidden="1" customWidth="1"/>
    <col min="13586" max="13586" width="2.75" style="801" hidden="1" customWidth="1"/>
    <col min="13587" max="13589" width="1.625" style="801" hidden="1" customWidth="1"/>
    <col min="13590" max="13591" width="2.5" style="801" hidden="1" customWidth="1"/>
    <col min="13592" max="13592" width="16.25" style="801" hidden="1" customWidth="1"/>
    <col min="13593" max="13593" width="1.625" style="801" hidden="1" customWidth="1"/>
    <col min="13594" max="13594" width="2.125" style="801" hidden="1" customWidth="1"/>
    <col min="13595" max="13599" width="1.625" style="801" hidden="1" customWidth="1"/>
    <col min="13600" max="13601" width="2.625" style="801" hidden="1" customWidth="1"/>
    <col min="13602" max="13628" width="1.625" style="801" hidden="1" customWidth="1"/>
    <col min="13629" max="13629" width="1.375" style="801" hidden="1" customWidth="1"/>
    <col min="13630" max="13636" width="1.625" style="801" hidden="1" customWidth="1"/>
    <col min="13637" max="13641" width="0" style="801" hidden="1" customWidth="1"/>
    <col min="13642" max="13824" width="0" style="801" hidden="1"/>
    <col min="13825" max="13827" width="1.625" style="801" hidden="1" customWidth="1"/>
    <col min="13828" max="13828" width="1.5" style="801" hidden="1" customWidth="1"/>
    <col min="13829" max="13829" width="2.625" style="801" hidden="1" customWidth="1"/>
    <col min="13830" max="13830" width="2.5" style="801" hidden="1" customWidth="1"/>
    <col min="13831" max="13832" width="1.75" style="801" hidden="1" customWidth="1"/>
    <col min="13833" max="13833" width="1.625" style="801" hidden="1" customWidth="1"/>
    <col min="13834" max="13834" width="2" style="801" hidden="1" customWidth="1"/>
    <col min="13835" max="13835" width="1.625" style="801" hidden="1" customWidth="1"/>
    <col min="13836" max="13837" width="2" style="801" hidden="1" customWidth="1"/>
    <col min="13838" max="13839" width="1.625" style="801" hidden="1" customWidth="1"/>
    <col min="13840" max="13840" width="1.875" style="801" hidden="1" customWidth="1"/>
    <col min="13841" max="13841" width="1.625" style="801" hidden="1" customWidth="1"/>
    <col min="13842" max="13842" width="2.75" style="801" hidden="1" customWidth="1"/>
    <col min="13843" max="13845" width="1.625" style="801" hidden="1" customWidth="1"/>
    <col min="13846" max="13847" width="2.5" style="801" hidden="1" customWidth="1"/>
    <col min="13848" max="13848" width="16.25" style="801" hidden="1" customWidth="1"/>
    <col min="13849" max="13849" width="1.625" style="801" hidden="1" customWidth="1"/>
    <col min="13850" max="13850" width="2.125" style="801" hidden="1" customWidth="1"/>
    <col min="13851" max="13855" width="1.625" style="801" hidden="1" customWidth="1"/>
    <col min="13856" max="13857" width="2.625" style="801" hidden="1" customWidth="1"/>
    <col min="13858" max="13884" width="1.625" style="801" hidden="1" customWidth="1"/>
    <col min="13885" max="13885" width="1.375" style="801" hidden="1" customWidth="1"/>
    <col min="13886" max="13892" width="1.625" style="801" hidden="1" customWidth="1"/>
    <col min="13893" max="13897" width="0" style="801" hidden="1" customWidth="1"/>
    <col min="13898" max="14080" width="0" style="801" hidden="1"/>
    <col min="14081" max="14083" width="1.625" style="801" hidden="1" customWidth="1"/>
    <col min="14084" max="14084" width="1.5" style="801" hidden="1" customWidth="1"/>
    <col min="14085" max="14085" width="2.625" style="801" hidden="1" customWidth="1"/>
    <col min="14086" max="14086" width="2.5" style="801" hidden="1" customWidth="1"/>
    <col min="14087" max="14088" width="1.75" style="801" hidden="1" customWidth="1"/>
    <col min="14089" max="14089" width="1.625" style="801" hidden="1" customWidth="1"/>
    <col min="14090" max="14090" width="2" style="801" hidden="1" customWidth="1"/>
    <col min="14091" max="14091" width="1.625" style="801" hidden="1" customWidth="1"/>
    <col min="14092" max="14093" width="2" style="801" hidden="1" customWidth="1"/>
    <col min="14094" max="14095" width="1.625" style="801" hidden="1" customWidth="1"/>
    <col min="14096" max="14096" width="1.875" style="801" hidden="1" customWidth="1"/>
    <col min="14097" max="14097" width="1.625" style="801" hidden="1" customWidth="1"/>
    <col min="14098" max="14098" width="2.75" style="801" hidden="1" customWidth="1"/>
    <col min="14099" max="14101" width="1.625" style="801" hidden="1" customWidth="1"/>
    <col min="14102" max="14103" width="2.5" style="801" hidden="1" customWidth="1"/>
    <col min="14104" max="14104" width="16.25" style="801" hidden="1" customWidth="1"/>
    <col min="14105" max="14105" width="1.625" style="801" hidden="1" customWidth="1"/>
    <col min="14106" max="14106" width="2.125" style="801" hidden="1" customWidth="1"/>
    <col min="14107" max="14111" width="1.625" style="801" hidden="1" customWidth="1"/>
    <col min="14112" max="14113" width="2.625" style="801" hidden="1" customWidth="1"/>
    <col min="14114" max="14140" width="1.625" style="801" hidden="1" customWidth="1"/>
    <col min="14141" max="14141" width="1.375" style="801" hidden="1" customWidth="1"/>
    <col min="14142" max="14148" width="1.625" style="801" hidden="1" customWidth="1"/>
    <col min="14149" max="14153" width="0" style="801" hidden="1" customWidth="1"/>
    <col min="14154" max="14336" width="0" style="801" hidden="1"/>
    <col min="14337" max="14339" width="1.625" style="801" hidden="1" customWidth="1"/>
    <col min="14340" max="14340" width="1.5" style="801" hidden="1" customWidth="1"/>
    <col min="14341" max="14341" width="2.625" style="801" hidden="1" customWidth="1"/>
    <col min="14342" max="14342" width="2.5" style="801" hidden="1" customWidth="1"/>
    <col min="14343" max="14344" width="1.75" style="801" hidden="1" customWidth="1"/>
    <col min="14345" max="14345" width="1.625" style="801" hidden="1" customWidth="1"/>
    <col min="14346" max="14346" width="2" style="801" hidden="1" customWidth="1"/>
    <col min="14347" max="14347" width="1.625" style="801" hidden="1" customWidth="1"/>
    <col min="14348" max="14349" width="2" style="801" hidden="1" customWidth="1"/>
    <col min="14350" max="14351" width="1.625" style="801" hidden="1" customWidth="1"/>
    <col min="14352" max="14352" width="1.875" style="801" hidden="1" customWidth="1"/>
    <col min="14353" max="14353" width="1.625" style="801" hidden="1" customWidth="1"/>
    <col min="14354" max="14354" width="2.75" style="801" hidden="1" customWidth="1"/>
    <col min="14355" max="14357" width="1.625" style="801" hidden="1" customWidth="1"/>
    <col min="14358" max="14359" width="2.5" style="801" hidden="1" customWidth="1"/>
    <col min="14360" max="14360" width="16.25" style="801" hidden="1" customWidth="1"/>
    <col min="14361" max="14361" width="1.625" style="801" hidden="1" customWidth="1"/>
    <col min="14362" max="14362" width="2.125" style="801" hidden="1" customWidth="1"/>
    <col min="14363" max="14367" width="1.625" style="801" hidden="1" customWidth="1"/>
    <col min="14368" max="14369" width="2.625" style="801" hidden="1" customWidth="1"/>
    <col min="14370" max="14396" width="1.625" style="801" hidden="1" customWidth="1"/>
    <col min="14397" max="14397" width="1.375" style="801" hidden="1" customWidth="1"/>
    <col min="14398" max="14404" width="1.625" style="801" hidden="1" customWidth="1"/>
    <col min="14405" max="14409" width="0" style="801" hidden="1" customWidth="1"/>
    <col min="14410" max="14592" width="0" style="801" hidden="1"/>
    <col min="14593" max="14595" width="1.625" style="801" hidden="1" customWidth="1"/>
    <col min="14596" max="14596" width="1.5" style="801" hidden="1" customWidth="1"/>
    <col min="14597" max="14597" width="2.625" style="801" hidden="1" customWidth="1"/>
    <col min="14598" max="14598" width="2.5" style="801" hidden="1" customWidth="1"/>
    <col min="14599" max="14600" width="1.75" style="801" hidden="1" customWidth="1"/>
    <col min="14601" max="14601" width="1.625" style="801" hidden="1" customWidth="1"/>
    <col min="14602" max="14602" width="2" style="801" hidden="1" customWidth="1"/>
    <col min="14603" max="14603" width="1.625" style="801" hidden="1" customWidth="1"/>
    <col min="14604" max="14605" width="2" style="801" hidden="1" customWidth="1"/>
    <col min="14606" max="14607" width="1.625" style="801" hidden="1" customWidth="1"/>
    <col min="14608" max="14608" width="1.875" style="801" hidden="1" customWidth="1"/>
    <col min="14609" max="14609" width="1.625" style="801" hidden="1" customWidth="1"/>
    <col min="14610" max="14610" width="2.75" style="801" hidden="1" customWidth="1"/>
    <col min="14611" max="14613" width="1.625" style="801" hidden="1" customWidth="1"/>
    <col min="14614" max="14615" width="2.5" style="801" hidden="1" customWidth="1"/>
    <col min="14616" max="14616" width="16.25" style="801" hidden="1" customWidth="1"/>
    <col min="14617" max="14617" width="1.625" style="801" hidden="1" customWidth="1"/>
    <col min="14618" max="14618" width="2.125" style="801" hidden="1" customWidth="1"/>
    <col min="14619" max="14623" width="1.625" style="801" hidden="1" customWidth="1"/>
    <col min="14624" max="14625" width="2.625" style="801" hidden="1" customWidth="1"/>
    <col min="14626" max="14652" width="1.625" style="801" hidden="1" customWidth="1"/>
    <col min="14653" max="14653" width="1.375" style="801" hidden="1" customWidth="1"/>
    <col min="14654" max="14660" width="1.625" style="801" hidden="1" customWidth="1"/>
    <col min="14661" max="14665" width="0" style="801" hidden="1" customWidth="1"/>
    <col min="14666" max="14848" width="0" style="801" hidden="1"/>
    <col min="14849" max="14851" width="1.625" style="801" hidden="1" customWidth="1"/>
    <col min="14852" max="14852" width="1.5" style="801" hidden="1" customWidth="1"/>
    <col min="14853" max="14853" width="2.625" style="801" hidden="1" customWidth="1"/>
    <col min="14854" max="14854" width="2.5" style="801" hidden="1" customWidth="1"/>
    <col min="14855" max="14856" width="1.75" style="801" hidden="1" customWidth="1"/>
    <col min="14857" max="14857" width="1.625" style="801" hidden="1" customWidth="1"/>
    <col min="14858" max="14858" width="2" style="801" hidden="1" customWidth="1"/>
    <col min="14859" max="14859" width="1.625" style="801" hidden="1" customWidth="1"/>
    <col min="14860" max="14861" width="2" style="801" hidden="1" customWidth="1"/>
    <col min="14862" max="14863" width="1.625" style="801" hidden="1" customWidth="1"/>
    <col min="14864" max="14864" width="1.875" style="801" hidden="1" customWidth="1"/>
    <col min="14865" max="14865" width="1.625" style="801" hidden="1" customWidth="1"/>
    <col min="14866" max="14866" width="2.75" style="801" hidden="1" customWidth="1"/>
    <col min="14867" max="14869" width="1.625" style="801" hidden="1" customWidth="1"/>
    <col min="14870" max="14871" width="2.5" style="801" hidden="1" customWidth="1"/>
    <col min="14872" max="14872" width="16.25" style="801" hidden="1" customWidth="1"/>
    <col min="14873" max="14873" width="1.625" style="801" hidden="1" customWidth="1"/>
    <col min="14874" max="14874" width="2.125" style="801" hidden="1" customWidth="1"/>
    <col min="14875" max="14879" width="1.625" style="801" hidden="1" customWidth="1"/>
    <col min="14880" max="14881" width="2.625" style="801" hidden="1" customWidth="1"/>
    <col min="14882" max="14908" width="1.625" style="801" hidden="1" customWidth="1"/>
    <col min="14909" max="14909" width="1.375" style="801" hidden="1" customWidth="1"/>
    <col min="14910" max="14916" width="1.625" style="801" hidden="1" customWidth="1"/>
    <col min="14917" max="14921" width="0" style="801" hidden="1" customWidth="1"/>
    <col min="14922" max="15104" width="0" style="801" hidden="1"/>
    <col min="15105" max="15107" width="1.625" style="801" hidden="1" customWidth="1"/>
    <col min="15108" max="15108" width="1.5" style="801" hidden="1" customWidth="1"/>
    <col min="15109" max="15109" width="2.625" style="801" hidden="1" customWidth="1"/>
    <col min="15110" max="15110" width="2.5" style="801" hidden="1" customWidth="1"/>
    <col min="15111" max="15112" width="1.75" style="801" hidden="1" customWidth="1"/>
    <col min="15113" max="15113" width="1.625" style="801" hidden="1" customWidth="1"/>
    <col min="15114" max="15114" width="2" style="801" hidden="1" customWidth="1"/>
    <col min="15115" max="15115" width="1.625" style="801" hidden="1" customWidth="1"/>
    <col min="15116" max="15117" width="2" style="801" hidden="1" customWidth="1"/>
    <col min="15118" max="15119" width="1.625" style="801" hidden="1" customWidth="1"/>
    <col min="15120" max="15120" width="1.875" style="801" hidden="1" customWidth="1"/>
    <col min="15121" max="15121" width="1.625" style="801" hidden="1" customWidth="1"/>
    <col min="15122" max="15122" width="2.75" style="801" hidden="1" customWidth="1"/>
    <col min="15123" max="15125" width="1.625" style="801" hidden="1" customWidth="1"/>
    <col min="15126" max="15127" width="2.5" style="801" hidden="1" customWidth="1"/>
    <col min="15128" max="15128" width="16.25" style="801" hidden="1" customWidth="1"/>
    <col min="15129" max="15129" width="1.625" style="801" hidden="1" customWidth="1"/>
    <col min="15130" max="15130" width="2.125" style="801" hidden="1" customWidth="1"/>
    <col min="15131" max="15135" width="1.625" style="801" hidden="1" customWidth="1"/>
    <col min="15136" max="15137" width="2.625" style="801" hidden="1" customWidth="1"/>
    <col min="15138" max="15164" width="1.625" style="801" hidden="1" customWidth="1"/>
    <col min="15165" max="15165" width="1.375" style="801" hidden="1" customWidth="1"/>
    <col min="15166" max="15172" width="1.625" style="801" hidden="1" customWidth="1"/>
    <col min="15173" max="15177" width="0" style="801" hidden="1" customWidth="1"/>
    <col min="15178" max="15360" width="0" style="801" hidden="1"/>
    <col min="15361" max="15363" width="1.625" style="801" hidden="1" customWidth="1"/>
    <col min="15364" max="15364" width="1.5" style="801" hidden="1" customWidth="1"/>
    <col min="15365" max="15365" width="2.625" style="801" hidden="1" customWidth="1"/>
    <col min="15366" max="15366" width="2.5" style="801" hidden="1" customWidth="1"/>
    <col min="15367" max="15368" width="1.75" style="801" hidden="1" customWidth="1"/>
    <col min="15369" max="15369" width="1.625" style="801" hidden="1" customWidth="1"/>
    <col min="15370" max="15370" width="2" style="801" hidden="1" customWidth="1"/>
    <col min="15371" max="15371" width="1.625" style="801" hidden="1" customWidth="1"/>
    <col min="15372" max="15373" width="2" style="801" hidden="1" customWidth="1"/>
    <col min="15374" max="15375" width="1.625" style="801" hidden="1" customWidth="1"/>
    <col min="15376" max="15376" width="1.875" style="801" hidden="1" customWidth="1"/>
    <col min="15377" max="15377" width="1.625" style="801" hidden="1" customWidth="1"/>
    <col min="15378" max="15378" width="2.75" style="801" hidden="1" customWidth="1"/>
    <col min="15379" max="15381" width="1.625" style="801" hidden="1" customWidth="1"/>
    <col min="15382" max="15383" width="2.5" style="801" hidden="1" customWidth="1"/>
    <col min="15384" max="15384" width="16.25" style="801" hidden="1" customWidth="1"/>
    <col min="15385" max="15385" width="1.625" style="801" hidden="1" customWidth="1"/>
    <col min="15386" max="15386" width="2.125" style="801" hidden="1" customWidth="1"/>
    <col min="15387" max="15391" width="1.625" style="801" hidden="1" customWidth="1"/>
    <col min="15392" max="15393" width="2.625" style="801" hidden="1" customWidth="1"/>
    <col min="15394" max="15420" width="1.625" style="801" hidden="1" customWidth="1"/>
    <col min="15421" max="15421" width="1.375" style="801" hidden="1" customWidth="1"/>
    <col min="15422" max="15428" width="1.625" style="801" hidden="1" customWidth="1"/>
    <col min="15429" max="15433" width="0" style="801" hidden="1" customWidth="1"/>
    <col min="15434" max="15616" width="0" style="801" hidden="1"/>
    <col min="15617" max="15619" width="1.625" style="801" hidden="1" customWidth="1"/>
    <col min="15620" max="15620" width="1.5" style="801" hidden="1" customWidth="1"/>
    <col min="15621" max="15621" width="2.625" style="801" hidden="1" customWidth="1"/>
    <col min="15622" max="15622" width="2.5" style="801" hidden="1" customWidth="1"/>
    <col min="15623" max="15624" width="1.75" style="801" hidden="1" customWidth="1"/>
    <col min="15625" max="15625" width="1.625" style="801" hidden="1" customWidth="1"/>
    <col min="15626" max="15626" width="2" style="801" hidden="1" customWidth="1"/>
    <col min="15627" max="15627" width="1.625" style="801" hidden="1" customWidth="1"/>
    <col min="15628" max="15629" width="2" style="801" hidden="1" customWidth="1"/>
    <col min="15630" max="15631" width="1.625" style="801" hidden="1" customWidth="1"/>
    <col min="15632" max="15632" width="1.875" style="801" hidden="1" customWidth="1"/>
    <col min="15633" max="15633" width="1.625" style="801" hidden="1" customWidth="1"/>
    <col min="15634" max="15634" width="2.75" style="801" hidden="1" customWidth="1"/>
    <col min="15635" max="15637" width="1.625" style="801" hidden="1" customWidth="1"/>
    <col min="15638" max="15639" width="2.5" style="801" hidden="1" customWidth="1"/>
    <col min="15640" max="15640" width="16.25" style="801" hidden="1" customWidth="1"/>
    <col min="15641" max="15641" width="1.625" style="801" hidden="1" customWidth="1"/>
    <col min="15642" max="15642" width="2.125" style="801" hidden="1" customWidth="1"/>
    <col min="15643" max="15647" width="1.625" style="801" hidden="1" customWidth="1"/>
    <col min="15648" max="15649" width="2.625" style="801" hidden="1" customWidth="1"/>
    <col min="15650" max="15676" width="1.625" style="801" hidden="1" customWidth="1"/>
    <col min="15677" max="15677" width="1.375" style="801" hidden="1" customWidth="1"/>
    <col min="15678" max="15684" width="1.625" style="801" hidden="1" customWidth="1"/>
    <col min="15685" max="15689" width="0" style="801" hidden="1" customWidth="1"/>
    <col min="15690" max="15872" width="0" style="801" hidden="1"/>
    <col min="15873" max="15875" width="1.625" style="801" hidden="1" customWidth="1"/>
    <col min="15876" max="15876" width="1.5" style="801" hidden="1" customWidth="1"/>
    <col min="15877" max="15877" width="2.625" style="801" hidden="1" customWidth="1"/>
    <col min="15878" max="15878" width="2.5" style="801" hidden="1" customWidth="1"/>
    <col min="15879" max="15880" width="1.75" style="801" hidden="1" customWidth="1"/>
    <col min="15881" max="15881" width="1.625" style="801" hidden="1" customWidth="1"/>
    <col min="15882" max="15882" width="2" style="801" hidden="1" customWidth="1"/>
    <col min="15883" max="15883" width="1.625" style="801" hidden="1" customWidth="1"/>
    <col min="15884" max="15885" width="2" style="801" hidden="1" customWidth="1"/>
    <col min="15886" max="15887" width="1.625" style="801" hidden="1" customWidth="1"/>
    <col min="15888" max="15888" width="1.875" style="801" hidden="1" customWidth="1"/>
    <col min="15889" max="15889" width="1.625" style="801" hidden="1" customWidth="1"/>
    <col min="15890" max="15890" width="2.75" style="801" hidden="1" customWidth="1"/>
    <col min="15891" max="15893" width="1.625" style="801" hidden="1" customWidth="1"/>
    <col min="15894" max="15895" width="2.5" style="801" hidden="1" customWidth="1"/>
    <col min="15896" max="15896" width="16.25" style="801" hidden="1" customWidth="1"/>
    <col min="15897" max="15897" width="1.625" style="801" hidden="1" customWidth="1"/>
    <col min="15898" max="15898" width="2.125" style="801" hidden="1" customWidth="1"/>
    <col min="15899" max="15903" width="1.625" style="801" hidden="1" customWidth="1"/>
    <col min="15904" max="15905" width="2.625" style="801" hidden="1" customWidth="1"/>
    <col min="15906" max="15932" width="1.625" style="801" hidden="1" customWidth="1"/>
    <col min="15933" max="15933" width="1.375" style="801" hidden="1" customWidth="1"/>
    <col min="15934" max="15940" width="1.625" style="801" hidden="1" customWidth="1"/>
    <col min="15941" max="15945" width="0" style="801" hidden="1" customWidth="1"/>
    <col min="15946" max="16128" width="0" style="801" hidden="1"/>
    <col min="16129" max="16131" width="1.625" style="801" hidden="1" customWidth="1"/>
    <col min="16132" max="16132" width="1.5" style="801" hidden="1" customWidth="1"/>
    <col min="16133" max="16133" width="2.625" style="801" hidden="1" customWidth="1"/>
    <col min="16134" max="16134" width="2.5" style="801" hidden="1" customWidth="1"/>
    <col min="16135" max="16136" width="1.75" style="801" hidden="1" customWidth="1"/>
    <col min="16137" max="16137" width="1.625" style="801" hidden="1" customWidth="1"/>
    <col min="16138" max="16138" width="2" style="801" hidden="1" customWidth="1"/>
    <col min="16139" max="16139" width="1.625" style="801" hidden="1" customWidth="1"/>
    <col min="16140" max="16141" width="2" style="801" hidden="1" customWidth="1"/>
    <col min="16142" max="16143" width="1.625" style="801" hidden="1" customWidth="1"/>
    <col min="16144" max="16144" width="1.875" style="801" hidden="1" customWidth="1"/>
    <col min="16145" max="16145" width="1.625" style="801" hidden="1" customWidth="1"/>
    <col min="16146" max="16146" width="2.75" style="801" hidden="1" customWidth="1"/>
    <col min="16147" max="16149" width="1.625" style="801" hidden="1" customWidth="1"/>
    <col min="16150" max="16151" width="2.5" style="801" hidden="1" customWidth="1"/>
    <col min="16152" max="16152" width="16.25" style="801" hidden="1" customWidth="1"/>
    <col min="16153" max="16153" width="1.625" style="801" hidden="1" customWidth="1"/>
    <col min="16154" max="16154" width="2.125" style="801" hidden="1" customWidth="1"/>
    <col min="16155" max="16159" width="1.625" style="801" hidden="1" customWidth="1"/>
    <col min="16160" max="16161" width="2.625" style="801" hidden="1" customWidth="1"/>
    <col min="16162" max="16188" width="1.625" style="801" hidden="1" customWidth="1"/>
    <col min="16189" max="16189" width="1.375" style="801" hidden="1" customWidth="1"/>
    <col min="16190" max="16196" width="1.625" style="801" hidden="1" customWidth="1"/>
    <col min="16197" max="16201" width="0" style="801" hidden="1" customWidth="1"/>
    <col min="16202" max="16384" width="0" style="801" hidden="1"/>
  </cols>
  <sheetData>
    <row r="1" spans="1:124" s="851" customFormat="1" ht="10.9" customHeight="1" x14ac:dyDescent="0.25">
      <c r="A1" s="317"/>
      <c r="B1" s="317"/>
      <c r="C1" s="317"/>
      <c r="D1" s="311"/>
      <c r="E1" s="311"/>
      <c r="F1" s="311"/>
      <c r="G1" s="317"/>
      <c r="H1" s="317"/>
      <c r="I1" s="317"/>
      <c r="J1" s="317"/>
      <c r="K1" s="311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850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1"/>
      <c r="AW1" s="311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</row>
    <row r="2" spans="1:124" s="851" customFormat="1" ht="15.75" customHeight="1" x14ac:dyDescent="0.25">
      <c r="A2" s="317" t="s">
        <v>251</v>
      </c>
      <c r="B2" s="317" t="s">
        <v>783</v>
      </c>
      <c r="C2" s="317"/>
      <c r="D2" s="311"/>
      <c r="E2" s="311"/>
      <c r="F2" s="311"/>
      <c r="G2" s="317"/>
      <c r="H2" s="317"/>
      <c r="I2" s="317"/>
      <c r="J2" s="317"/>
      <c r="K2" s="311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850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1"/>
      <c r="AW2" s="311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7"/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7"/>
      <c r="DM2" s="317"/>
      <c r="DN2" s="317"/>
      <c r="DO2" s="317"/>
      <c r="DP2" s="317"/>
      <c r="DQ2" s="317"/>
      <c r="DR2" s="317"/>
      <c r="DS2" s="317"/>
      <c r="DT2" s="317"/>
    </row>
    <row r="3" spans="1:124" s="851" customFormat="1" ht="15.75" customHeight="1" x14ac:dyDescent="0.25">
      <c r="A3" s="317"/>
      <c r="B3" s="317"/>
      <c r="C3" s="317"/>
      <c r="D3" s="311"/>
      <c r="E3" s="311"/>
      <c r="F3" s="311"/>
      <c r="G3" s="317"/>
      <c r="H3" s="317"/>
      <c r="I3" s="317"/>
      <c r="J3" s="317"/>
      <c r="K3" s="311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850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1"/>
      <c r="AW3" s="317"/>
      <c r="AX3" s="852"/>
      <c r="AY3" s="852"/>
      <c r="AZ3" s="7" t="s">
        <v>1</v>
      </c>
      <c r="BA3" s="853" t="s">
        <v>784</v>
      </c>
      <c r="BB3" s="854"/>
      <c r="BC3" s="854"/>
      <c r="BD3" s="855"/>
      <c r="BE3" s="855"/>
      <c r="BF3" s="855"/>
      <c r="BG3" s="855"/>
      <c r="BH3" s="856"/>
      <c r="BI3" s="303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317"/>
      <c r="CT3" s="317"/>
      <c r="CU3" s="317"/>
      <c r="CV3" s="317"/>
      <c r="CW3" s="317"/>
      <c r="CX3" s="317"/>
      <c r="CY3" s="317"/>
      <c r="CZ3" s="317"/>
      <c r="DA3" s="317"/>
      <c r="DB3" s="317"/>
      <c r="DC3" s="317"/>
      <c r="DD3" s="317"/>
      <c r="DE3" s="317"/>
      <c r="DF3" s="317"/>
      <c r="DG3" s="317"/>
      <c r="DH3" s="317"/>
      <c r="DI3" s="317"/>
      <c r="DJ3" s="317"/>
      <c r="DK3" s="317"/>
      <c r="DL3" s="317"/>
      <c r="DM3" s="317"/>
      <c r="DN3" s="317"/>
      <c r="DO3" s="317"/>
      <c r="DP3" s="317"/>
      <c r="DQ3" s="317"/>
      <c r="DR3" s="317"/>
      <c r="DS3" s="317"/>
      <c r="DT3" s="317"/>
    </row>
    <row r="4" spans="1:124" s="851" customFormat="1" ht="21" customHeight="1" x14ac:dyDescent="0.25">
      <c r="A4" s="317"/>
      <c r="B4" s="317"/>
      <c r="C4" s="317"/>
      <c r="D4" s="857"/>
      <c r="E4" s="858"/>
      <c r="F4" s="859"/>
      <c r="G4" s="859"/>
      <c r="H4" s="860" t="s">
        <v>785</v>
      </c>
      <c r="I4" s="861"/>
      <c r="J4" s="861"/>
      <c r="K4" s="317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861"/>
      <c r="W4" s="861"/>
      <c r="X4" s="861"/>
      <c r="Y4" s="861"/>
      <c r="Z4" s="857"/>
      <c r="AA4" s="857"/>
      <c r="AB4" s="857"/>
      <c r="AC4" s="857"/>
      <c r="AD4" s="857"/>
      <c r="AE4" s="857"/>
      <c r="AF4" s="857"/>
      <c r="AG4" s="857"/>
      <c r="AH4" s="857"/>
      <c r="AI4" s="857"/>
      <c r="AJ4" s="862"/>
      <c r="AK4" s="857"/>
      <c r="AL4" s="857"/>
      <c r="AM4" s="857"/>
      <c r="AN4" s="857"/>
      <c r="AO4" s="857"/>
      <c r="AP4" s="857"/>
      <c r="AQ4" s="863"/>
      <c r="AR4" s="863"/>
      <c r="AS4" s="863"/>
      <c r="AT4" s="863"/>
      <c r="AU4" s="863"/>
      <c r="AV4" s="864"/>
      <c r="AW4" s="864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857"/>
      <c r="BN4" s="857"/>
      <c r="BO4" s="857"/>
      <c r="BP4" s="85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  <c r="DB4" s="317"/>
      <c r="DC4" s="317"/>
      <c r="DD4" s="317"/>
      <c r="DE4" s="317"/>
      <c r="DF4" s="317"/>
      <c r="DG4" s="317"/>
      <c r="DH4" s="317"/>
      <c r="DI4" s="317"/>
      <c r="DJ4" s="317"/>
      <c r="DK4" s="317"/>
      <c r="DL4" s="317"/>
      <c r="DM4" s="317"/>
      <c r="DN4" s="317"/>
      <c r="DO4" s="317"/>
      <c r="DP4" s="317"/>
      <c r="DQ4" s="317"/>
      <c r="DR4" s="317"/>
      <c r="DS4" s="317"/>
      <c r="DT4" s="317"/>
    </row>
    <row r="5" spans="1:124" s="851" customFormat="1" ht="21" customHeight="1" x14ac:dyDescent="0.15">
      <c r="A5" s="317"/>
      <c r="B5" s="317"/>
      <c r="C5" s="317"/>
      <c r="D5" s="863"/>
      <c r="E5" s="857"/>
      <c r="F5" s="865"/>
      <c r="G5" s="865"/>
      <c r="H5" s="865"/>
      <c r="I5" s="866"/>
      <c r="J5" s="866"/>
      <c r="K5" s="860"/>
      <c r="L5" s="866"/>
      <c r="M5" s="866"/>
      <c r="N5" s="866"/>
      <c r="O5" s="867" t="s">
        <v>786</v>
      </c>
      <c r="P5" s="866"/>
      <c r="Q5" s="866"/>
      <c r="R5" s="866"/>
      <c r="S5" s="866"/>
      <c r="T5" s="866"/>
      <c r="U5" s="866"/>
      <c r="V5" s="866"/>
      <c r="W5" s="866"/>
      <c r="X5" s="866"/>
      <c r="Y5" s="866"/>
      <c r="Z5" s="863"/>
      <c r="AA5" s="863"/>
      <c r="AB5" s="863"/>
      <c r="AC5" s="863"/>
      <c r="AD5" s="863"/>
      <c r="AE5" s="863"/>
      <c r="AF5" s="863"/>
      <c r="AG5" s="863"/>
      <c r="AH5" s="863"/>
      <c r="AI5" s="306" t="s">
        <v>3</v>
      </c>
      <c r="AJ5" s="492"/>
      <c r="AK5" s="492"/>
      <c r="AL5" s="492"/>
      <c r="AM5" s="492"/>
      <c r="AN5" s="492"/>
      <c r="AO5" s="492"/>
      <c r="AP5" s="10" t="s">
        <v>4</v>
      </c>
      <c r="AQ5" s="306"/>
      <c r="AR5" s="306"/>
      <c r="AS5" s="306"/>
      <c r="AT5" s="306"/>
      <c r="AU5" s="306"/>
      <c r="AV5" s="306"/>
      <c r="AW5" s="306"/>
      <c r="AX5" s="317"/>
      <c r="AY5" s="317"/>
      <c r="AZ5" s="317"/>
      <c r="BA5" s="492"/>
      <c r="BB5" s="492"/>
      <c r="BC5" s="492"/>
      <c r="BD5" s="492"/>
      <c r="BE5" s="492"/>
      <c r="BF5" s="492"/>
      <c r="BG5" s="492"/>
      <c r="BH5" s="863"/>
      <c r="BI5" s="863"/>
      <c r="BJ5" s="863"/>
      <c r="BK5" s="863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</row>
    <row r="6" spans="1:124" s="878" customFormat="1" ht="15" customHeight="1" x14ac:dyDescent="0.15">
      <c r="A6" s="868"/>
      <c r="B6" s="868"/>
      <c r="C6" s="868"/>
      <c r="D6" s="868"/>
      <c r="E6" s="869"/>
      <c r="F6" s="869"/>
      <c r="G6" s="870"/>
      <c r="H6" s="871"/>
      <c r="I6" s="869"/>
      <c r="J6" s="869"/>
      <c r="K6" s="868"/>
      <c r="L6" s="872"/>
      <c r="M6" s="872"/>
      <c r="N6" s="872"/>
      <c r="O6" s="872"/>
      <c r="P6" s="872"/>
      <c r="Q6" s="872"/>
      <c r="R6" s="872"/>
      <c r="S6" s="872"/>
      <c r="T6" s="872"/>
      <c r="U6" s="872"/>
      <c r="V6" s="872"/>
      <c r="W6" s="872"/>
      <c r="X6" s="871"/>
      <c r="Y6" s="873"/>
      <c r="Z6" s="874"/>
      <c r="AA6" s="874"/>
      <c r="AB6" s="874"/>
      <c r="AC6" s="874"/>
      <c r="AD6" s="875"/>
      <c r="AE6" s="875"/>
      <c r="AF6" s="875"/>
      <c r="AG6" s="875"/>
      <c r="AH6" s="875"/>
      <c r="AI6" s="315" t="s">
        <v>629</v>
      </c>
      <c r="AJ6" s="876"/>
      <c r="AK6" s="876"/>
      <c r="AL6" s="876"/>
      <c r="AM6" s="876"/>
      <c r="AN6" s="876"/>
      <c r="AO6" s="876"/>
      <c r="AP6" s="16" t="s">
        <v>9</v>
      </c>
      <c r="AQ6" s="315"/>
      <c r="AR6" s="315"/>
      <c r="AS6" s="315"/>
      <c r="AT6" s="315"/>
      <c r="AU6" s="315"/>
      <c r="AV6" s="315"/>
      <c r="AW6" s="315"/>
      <c r="AX6" s="876"/>
      <c r="AY6" s="876"/>
      <c r="AZ6" s="876"/>
      <c r="BA6" s="877"/>
      <c r="BB6" s="877"/>
      <c r="BC6" s="877"/>
      <c r="BD6" s="877"/>
      <c r="BE6" s="877"/>
      <c r="BF6" s="877"/>
      <c r="BG6" s="877"/>
      <c r="BH6" s="875"/>
      <c r="BI6" s="875"/>
      <c r="BJ6" s="875"/>
      <c r="BK6" s="875"/>
      <c r="BL6" s="868"/>
      <c r="BM6" s="868"/>
      <c r="BN6" s="868"/>
      <c r="BO6" s="868"/>
      <c r="BP6" s="868"/>
      <c r="BQ6" s="868"/>
      <c r="BR6" s="868"/>
      <c r="BS6" s="868"/>
      <c r="BT6" s="868"/>
      <c r="BU6" s="868"/>
      <c r="BV6" s="868"/>
      <c r="BW6" s="868"/>
      <c r="BX6" s="868"/>
      <c r="BY6" s="868"/>
      <c r="BZ6" s="868"/>
      <c r="CA6" s="868"/>
      <c r="CB6" s="868"/>
      <c r="CC6" s="868"/>
      <c r="CD6" s="868"/>
      <c r="CE6" s="868"/>
      <c r="CF6" s="868"/>
      <c r="CG6" s="868"/>
      <c r="CH6" s="868"/>
      <c r="CI6" s="868"/>
      <c r="CJ6" s="868"/>
      <c r="CK6" s="868"/>
      <c r="CL6" s="868"/>
      <c r="CM6" s="868"/>
      <c r="CN6" s="868"/>
      <c r="CO6" s="868"/>
      <c r="CP6" s="868"/>
      <c r="CQ6" s="868"/>
      <c r="CR6" s="868"/>
      <c r="CS6" s="868"/>
      <c r="CT6" s="868"/>
      <c r="CU6" s="868"/>
      <c r="CV6" s="868"/>
      <c r="CW6" s="868"/>
      <c r="CX6" s="868"/>
      <c r="CY6" s="868"/>
      <c r="CZ6" s="868"/>
      <c r="DA6" s="868"/>
      <c r="DB6" s="868"/>
      <c r="DC6" s="868"/>
      <c r="DD6" s="868"/>
      <c r="DE6" s="868"/>
      <c r="DF6" s="868"/>
      <c r="DG6" s="868"/>
      <c r="DH6" s="868"/>
      <c r="DI6" s="868"/>
      <c r="DJ6" s="868"/>
      <c r="DK6" s="868"/>
      <c r="DL6" s="868"/>
      <c r="DM6" s="868"/>
      <c r="DN6" s="868"/>
      <c r="DO6" s="868"/>
      <c r="DP6" s="868"/>
      <c r="DQ6" s="868"/>
      <c r="DR6" s="868"/>
      <c r="DS6" s="868"/>
      <c r="DT6" s="868"/>
    </row>
    <row r="7" spans="1:124" s="851" customFormat="1" ht="18" customHeight="1" x14ac:dyDescent="0.15">
      <c r="A7" s="317"/>
      <c r="B7" s="311" t="s">
        <v>5</v>
      </c>
      <c r="C7" s="312"/>
      <c r="D7" s="312"/>
      <c r="E7" s="312"/>
      <c r="F7" s="312"/>
      <c r="G7" s="312"/>
      <c r="H7" s="313"/>
      <c r="I7" s="13" t="s">
        <v>6</v>
      </c>
      <c r="J7" s="314"/>
      <c r="K7" s="314"/>
      <c r="L7" s="314"/>
      <c r="M7" s="314"/>
      <c r="N7" s="314"/>
      <c r="O7" s="314"/>
      <c r="P7" s="314"/>
      <c r="Q7" s="317"/>
      <c r="R7" s="879"/>
      <c r="S7" s="879"/>
      <c r="T7" s="879"/>
      <c r="U7" s="320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880"/>
      <c r="AH7" s="880"/>
      <c r="AI7" s="880"/>
      <c r="AJ7" s="880"/>
      <c r="AK7" s="880"/>
      <c r="AL7" s="880"/>
      <c r="AM7" s="880"/>
      <c r="AN7" s="880"/>
      <c r="AO7" s="880"/>
      <c r="AP7" s="880"/>
      <c r="AQ7" s="880"/>
      <c r="AR7" s="880"/>
      <c r="AS7" s="881"/>
      <c r="AT7" s="881"/>
      <c r="AU7" s="881"/>
      <c r="AV7" s="882"/>
      <c r="AW7" s="882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880"/>
      <c r="BN7" s="880"/>
      <c r="BO7" s="880"/>
      <c r="BP7" s="880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  <c r="DN7" s="317"/>
      <c r="DO7" s="317"/>
      <c r="DP7" s="317"/>
      <c r="DQ7" s="317"/>
      <c r="DR7" s="317"/>
      <c r="DS7" s="317"/>
      <c r="DT7" s="317"/>
    </row>
    <row r="8" spans="1:124" s="851" customFormat="1" ht="17.45" customHeight="1" x14ac:dyDescent="0.15">
      <c r="A8" s="317"/>
      <c r="B8" s="311" t="s">
        <v>10</v>
      </c>
      <c r="C8" s="311"/>
      <c r="D8" s="312"/>
      <c r="E8" s="312"/>
      <c r="F8" s="311"/>
      <c r="G8" s="317"/>
      <c r="H8" s="318"/>
      <c r="I8" s="319" t="s">
        <v>787</v>
      </c>
      <c r="J8" s="320"/>
      <c r="K8" s="883"/>
      <c r="L8" s="320"/>
      <c r="M8" s="320"/>
      <c r="N8" s="320"/>
      <c r="O8" s="879"/>
      <c r="P8" s="879"/>
      <c r="Q8" s="317"/>
      <c r="R8" s="879"/>
      <c r="S8" s="879"/>
      <c r="T8" s="879"/>
      <c r="U8" s="320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884"/>
      <c r="AH8" s="317"/>
      <c r="AI8" s="317"/>
      <c r="AJ8" s="317"/>
      <c r="AK8" s="885"/>
      <c r="AL8" s="885"/>
      <c r="AM8" s="885"/>
      <c r="AN8" s="885"/>
      <c r="AO8" s="495"/>
      <c r="AP8" s="495"/>
      <c r="AQ8" s="495"/>
      <c r="AR8" s="495"/>
      <c r="AS8" s="886"/>
      <c r="AT8" s="886"/>
      <c r="AU8" s="886"/>
      <c r="AV8" s="887"/>
      <c r="AW8" s="88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495"/>
      <c r="BO8" s="495"/>
      <c r="BP8" s="495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</row>
    <row r="9" spans="1:124" s="894" customFormat="1" ht="19.149999999999999" customHeight="1" x14ac:dyDescent="0.15">
      <c r="A9" s="517"/>
      <c r="B9" s="517"/>
      <c r="C9" s="517"/>
      <c r="D9" s="888"/>
      <c r="E9" s="576"/>
      <c r="F9" s="576"/>
      <c r="G9" s="561"/>
      <c r="H9" s="578"/>
      <c r="I9" s="576"/>
      <c r="J9" s="576"/>
      <c r="K9" s="578"/>
      <c r="L9" s="577"/>
      <c r="M9" s="578"/>
      <c r="N9" s="578"/>
      <c r="O9" s="578"/>
      <c r="P9" s="576"/>
      <c r="Q9" s="576"/>
      <c r="R9" s="576"/>
      <c r="S9" s="576"/>
      <c r="T9" s="576"/>
      <c r="U9" s="578"/>
      <c r="V9" s="578"/>
      <c r="W9" s="578"/>
      <c r="X9" s="889" t="s">
        <v>788</v>
      </c>
      <c r="Y9" s="577"/>
      <c r="Z9" s="890"/>
      <c r="AA9" s="891"/>
      <c r="AB9" s="557"/>
      <c r="AC9" s="557"/>
      <c r="AD9" s="575"/>
      <c r="AE9" s="575"/>
      <c r="AF9" s="575"/>
      <c r="AG9" s="575"/>
      <c r="AH9" s="575"/>
      <c r="AI9" s="575"/>
      <c r="AJ9" s="575"/>
      <c r="AK9" s="575"/>
      <c r="AL9" s="575"/>
      <c r="AM9" s="575"/>
      <c r="AN9" s="575"/>
      <c r="AO9" s="575"/>
      <c r="AP9" s="575"/>
      <c r="AQ9" s="575"/>
      <c r="AR9" s="575"/>
      <c r="AS9" s="889"/>
      <c r="AT9" s="892"/>
      <c r="AU9" s="892"/>
      <c r="AV9" s="893"/>
      <c r="AW9" s="893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75"/>
      <c r="BN9" s="575"/>
      <c r="BO9" s="575"/>
      <c r="BP9" s="575"/>
      <c r="BQ9" s="517"/>
      <c r="BR9" s="517"/>
      <c r="BS9" s="517"/>
      <c r="BT9" s="517"/>
      <c r="BU9" s="517"/>
      <c r="BV9" s="517"/>
      <c r="BW9" s="517"/>
      <c r="BX9" s="517"/>
      <c r="BY9" s="517"/>
      <c r="BZ9" s="517"/>
      <c r="CA9" s="517"/>
      <c r="CB9" s="517"/>
      <c r="CC9" s="517"/>
      <c r="CD9" s="517"/>
      <c r="CE9" s="517"/>
      <c r="CF9" s="517"/>
      <c r="CG9" s="517"/>
      <c r="CH9" s="517"/>
      <c r="CI9" s="517"/>
      <c r="CJ9" s="517"/>
      <c r="CK9" s="517"/>
      <c r="CL9" s="517"/>
      <c r="CM9" s="517"/>
      <c r="CN9" s="517"/>
      <c r="CO9" s="517"/>
      <c r="CP9" s="517"/>
      <c r="CQ9" s="517"/>
      <c r="CR9" s="517"/>
      <c r="CS9" s="517"/>
      <c r="CT9" s="517"/>
      <c r="CU9" s="517"/>
      <c r="CV9" s="517"/>
      <c r="CW9" s="517"/>
      <c r="CX9" s="517"/>
      <c r="CY9" s="517"/>
      <c r="CZ9" s="517"/>
      <c r="DA9" s="517"/>
      <c r="DB9" s="517"/>
      <c r="DC9" s="517"/>
      <c r="DD9" s="517"/>
      <c r="DE9" s="517"/>
      <c r="DF9" s="517"/>
      <c r="DG9" s="517"/>
      <c r="DH9" s="517"/>
      <c r="DI9" s="517"/>
      <c r="DJ9" s="517"/>
      <c r="DK9" s="517"/>
      <c r="DL9" s="517"/>
      <c r="DM9" s="517"/>
      <c r="DN9" s="517"/>
      <c r="DO9" s="517"/>
      <c r="DP9" s="517"/>
      <c r="DQ9" s="517"/>
      <c r="DR9" s="517"/>
      <c r="DS9" s="517"/>
      <c r="DT9" s="517"/>
    </row>
    <row r="10" spans="1:124" s="894" customFormat="1" ht="24" customHeight="1" thickBot="1" x14ac:dyDescent="0.2">
      <c r="A10" s="517"/>
      <c r="B10" s="517"/>
      <c r="C10" s="517"/>
      <c r="D10" s="888"/>
      <c r="E10" s="895"/>
      <c r="F10" s="896"/>
      <c r="G10" s="897"/>
      <c r="H10" s="896" t="s">
        <v>632</v>
      </c>
      <c r="I10" s="896"/>
      <c r="J10" s="896"/>
      <c r="K10" s="896"/>
      <c r="L10" s="896"/>
      <c r="M10" s="896"/>
      <c r="N10" s="896"/>
      <c r="O10" s="896"/>
      <c r="P10" s="654" t="s">
        <v>633</v>
      </c>
      <c r="Q10" s="654"/>
      <c r="R10" s="654"/>
      <c r="S10" s="654"/>
      <c r="T10" s="654"/>
      <c r="U10" s="896"/>
      <c r="V10" s="898" t="s">
        <v>15</v>
      </c>
      <c r="W10" s="899"/>
      <c r="X10" s="900" t="s">
        <v>789</v>
      </c>
      <c r="Y10" s="503"/>
      <c r="Z10" s="901"/>
      <c r="AA10" s="890"/>
      <c r="AB10" s="557"/>
      <c r="AC10" s="557"/>
      <c r="AD10" s="575"/>
      <c r="AE10" s="575"/>
      <c r="AF10" s="562"/>
      <c r="AG10" s="562"/>
      <c r="AH10" s="902"/>
      <c r="AI10" s="562"/>
      <c r="AJ10" s="562"/>
      <c r="AK10" s="576"/>
      <c r="AL10" s="576"/>
      <c r="AM10" s="576"/>
      <c r="AN10" s="576"/>
      <c r="AO10" s="562"/>
      <c r="AP10" s="578"/>
      <c r="AQ10" s="578"/>
      <c r="AR10" s="578"/>
      <c r="AS10" s="903"/>
      <c r="AT10" s="496"/>
      <c r="AU10" s="901"/>
      <c r="AV10" s="503"/>
      <c r="AW10" s="503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62"/>
      <c r="BN10" s="562"/>
      <c r="BO10" s="562"/>
      <c r="BP10" s="576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7"/>
      <c r="DG10" s="517"/>
      <c r="DH10" s="517"/>
      <c r="DI10" s="517"/>
      <c r="DJ10" s="517"/>
      <c r="DK10" s="517"/>
      <c r="DL10" s="517"/>
      <c r="DM10" s="517"/>
      <c r="DN10" s="517"/>
      <c r="DO10" s="517"/>
      <c r="DP10" s="517"/>
      <c r="DQ10" s="517"/>
      <c r="DR10" s="517"/>
      <c r="DS10" s="517"/>
      <c r="DT10" s="517"/>
    </row>
    <row r="11" spans="1:124" s="914" customFormat="1" ht="20.100000000000001" customHeight="1" thickBot="1" x14ac:dyDescent="0.2">
      <c r="A11" s="904"/>
      <c r="B11" s="904"/>
      <c r="C11" s="904"/>
      <c r="D11" s="904"/>
      <c r="E11" s="525" t="s">
        <v>790</v>
      </c>
      <c r="F11" s="82" t="s">
        <v>791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522">
        <v>0</v>
      </c>
      <c r="W11" s="905">
        <v>1</v>
      </c>
      <c r="X11" s="906"/>
      <c r="Y11" s="907" t="s">
        <v>18</v>
      </c>
      <c r="Z11" s="904"/>
      <c r="AA11" s="904"/>
      <c r="AB11" s="904"/>
      <c r="AC11" s="904"/>
      <c r="AD11" s="904"/>
      <c r="AE11" s="904"/>
      <c r="AF11" s="659"/>
      <c r="AG11" s="659"/>
      <c r="AH11" s="659"/>
      <c r="AI11" s="659"/>
      <c r="AJ11" s="908"/>
      <c r="AK11" s="909"/>
      <c r="AL11" s="910"/>
      <c r="AM11" s="659"/>
      <c r="AN11" s="659"/>
      <c r="AO11" s="910"/>
      <c r="AP11" s="557"/>
      <c r="AQ11" s="557"/>
      <c r="AR11" s="557"/>
      <c r="AS11" s="911"/>
      <c r="AT11" s="912"/>
      <c r="AU11" s="904"/>
      <c r="AV11" s="913"/>
      <c r="AW11" s="913"/>
      <c r="AX11" s="904"/>
      <c r="AY11" s="904"/>
      <c r="AZ11" s="904"/>
      <c r="BA11" s="904"/>
      <c r="BB11" s="904"/>
      <c r="BC11" s="904"/>
      <c r="BD11" s="904"/>
      <c r="BE11" s="904"/>
      <c r="BF11" s="904"/>
      <c r="BG11" s="904"/>
      <c r="BH11" s="904"/>
      <c r="BI11" s="904"/>
      <c r="BJ11" s="904"/>
      <c r="BK11" s="904"/>
      <c r="BL11" s="904"/>
      <c r="BM11" s="659"/>
      <c r="BN11" s="659"/>
      <c r="BO11" s="910"/>
      <c r="BP11" s="909"/>
      <c r="BQ11" s="904"/>
      <c r="BR11" s="904"/>
      <c r="BS11" s="904"/>
      <c r="BT11" s="904"/>
      <c r="BU11" s="904"/>
      <c r="BV11" s="904"/>
      <c r="BW11" s="904"/>
      <c r="BX11" s="904"/>
      <c r="BY11" s="904"/>
      <c r="BZ11" s="904"/>
      <c r="CA11" s="904"/>
      <c r="CB11" s="904"/>
      <c r="CC11" s="904"/>
      <c r="CD11" s="904"/>
      <c r="CE11" s="904"/>
      <c r="CF11" s="904"/>
      <c r="CG11" s="904"/>
      <c r="CH11" s="904"/>
      <c r="CI11" s="904"/>
      <c r="CJ11" s="904"/>
      <c r="CK11" s="904"/>
      <c r="CL11" s="904"/>
      <c r="CM11" s="904"/>
      <c r="CN11" s="904"/>
      <c r="CO11" s="904"/>
      <c r="CP11" s="904"/>
      <c r="CQ11" s="904"/>
      <c r="CR11" s="904"/>
      <c r="CS11" s="904"/>
      <c r="CT11" s="904"/>
      <c r="CU11" s="904"/>
      <c r="CV11" s="904"/>
      <c r="CW11" s="904"/>
      <c r="CX11" s="904"/>
      <c r="CY11" s="904"/>
      <c r="CZ11" s="904"/>
      <c r="DA11" s="904"/>
      <c r="DB11" s="904"/>
      <c r="DC11" s="904"/>
      <c r="DD11" s="904"/>
      <c r="DE11" s="904"/>
      <c r="DF11" s="904"/>
      <c r="DG11" s="904"/>
      <c r="DH11" s="904"/>
      <c r="DI11" s="904"/>
      <c r="DJ11" s="904"/>
      <c r="DK11" s="904"/>
      <c r="DL11" s="904"/>
      <c r="DM11" s="904"/>
      <c r="DN11" s="904"/>
      <c r="DO11" s="904"/>
      <c r="DP11" s="904"/>
      <c r="DQ11" s="904"/>
      <c r="DR11" s="904"/>
      <c r="DS11" s="904"/>
      <c r="DT11" s="904"/>
    </row>
    <row r="12" spans="1:124" s="914" customFormat="1" ht="20.100000000000001" customHeight="1" x14ac:dyDescent="0.15">
      <c r="A12" s="904"/>
      <c r="B12" s="904"/>
      <c r="C12" s="904"/>
      <c r="D12" s="904"/>
      <c r="E12" s="538"/>
      <c r="F12" s="82" t="s">
        <v>792</v>
      </c>
      <c r="G12" s="83"/>
      <c r="H12" s="83" t="s">
        <v>793</v>
      </c>
      <c r="I12" s="83"/>
      <c r="J12" s="83"/>
      <c r="K12" s="83" t="s">
        <v>794</v>
      </c>
      <c r="L12" s="83"/>
      <c r="M12" s="83"/>
      <c r="N12" s="83" t="s">
        <v>415</v>
      </c>
      <c r="O12" s="83"/>
      <c r="P12" s="83"/>
      <c r="Q12" s="83" t="s">
        <v>294</v>
      </c>
      <c r="R12" s="83"/>
      <c r="S12" s="83"/>
      <c r="T12" s="83"/>
      <c r="U12" s="84" t="s">
        <v>288</v>
      </c>
      <c r="V12" s="904"/>
      <c r="W12" s="904"/>
      <c r="X12" s="56"/>
      <c r="Y12" s="907" t="s">
        <v>25</v>
      </c>
      <c r="Z12" s="915"/>
      <c r="AA12" s="904"/>
      <c r="AB12" s="904"/>
      <c r="AC12" s="904"/>
      <c r="AD12" s="904"/>
      <c r="AE12" s="904"/>
      <c r="AF12" s="659"/>
      <c r="AG12" s="659"/>
      <c r="AH12" s="659"/>
      <c r="AI12" s="659"/>
      <c r="AJ12" s="908"/>
      <c r="AK12" s="909"/>
      <c r="AL12" s="909"/>
      <c r="AM12" s="909"/>
      <c r="AN12" s="909"/>
      <c r="AO12" s="909"/>
      <c r="AP12" s="904"/>
      <c r="AQ12" s="904"/>
      <c r="AR12" s="904"/>
      <c r="AS12" s="911"/>
      <c r="AT12" s="912"/>
      <c r="AU12" s="915"/>
      <c r="AV12" s="913"/>
      <c r="AW12" s="913"/>
      <c r="AX12" s="904"/>
      <c r="AY12" s="904"/>
      <c r="AZ12" s="904"/>
      <c r="BA12" s="904"/>
      <c r="BB12" s="904"/>
      <c r="BC12" s="904"/>
      <c r="BD12" s="904"/>
      <c r="BE12" s="904"/>
      <c r="BF12" s="904"/>
      <c r="BG12" s="904"/>
      <c r="BH12" s="904"/>
      <c r="BI12" s="904"/>
      <c r="BJ12" s="904"/>
      <c r="BK12" s="904"/>
      <c r="BL12" s="904"/>
      <c r="BM12" s="908"/>
      <c r="BN12" s="909"/>
      <c r="BO12" s="909"/>
      <c r="BP12" s="909"/>
      <c r="BQ12" s="904"/>
      <c r="BR12" s="904"/>
      <c r="BS12" s="904"/>
      <c r="BT12" s="904"/>
      <c r="BU12" s="904"/>
      <c r="BV12" s="904"/>
      <c r="BW12" s="904"/>
      <c r="BX12" s="904"/>
      <c r="BY12" s="904"/>
      <c r="BZ12" s="904"/>
      <c r="CA12" s="904"/>
      <c r="CB12" s="904"/>
      <c r="CC12" s="904"/>
      <c r="CD12" s="904"/>
      <c r="CE12" s="904"/>
      <c r="CF12" s="904"/>
      <c r="CG12" s="904"/>
      <c r="CH12" s="904"/>
      <c r="CI12" s="904"/>
      <c r="CJ12" s="904"/>
      <c r="CK12" s="904"/>
      <c r="CL12" s="904"/>
      <c r="CM12" s="904"/>
      <c r="CN12" s="904"/>
      <c r="CO12" s="904"/>
      <c r="CP12" s="904"/>
      <c r="CQ12" s="904"/>
      <c r="CR12" s="904"/>
      <c r="CS12" s="904"/>
      <c r="CT12" s="904"/>
      <c r="CU12" s="904"/>
      <c r="CV12" s="904"/>
      <c r="CW12" s="904"/>
      <c r="CX12" s="904"/>
      <c r="CY12" s="904"/>
      <c r="CZ12" s="904"/>
      <c r="DA12" s="904"/>
      <c r="DB12" s="904"/>
      <c r="DC12" s="904"/>
      <c r="DD12" s="904"/>
      <c r="DE12" s="904"/>
      <c r="DF12" s="904"/>
      <c r="DG12" s="904"/>
      <c r="DH12" s="904"/>
      <c r="DI12" s="904"/>
      <c r="DJ12" s="904"/>
      <c r="DK12" s="904"/>
      <c r="DL12" s="904"/>
      <c r="DM12" s="904"/>
      <c r="DN12" s="904"/>
      <c r="DO12" s="904"/>
      <c r="DP12" s="904"/>
      <c r="DQ12" s="904"/>
      <c r="DR12" s="904"/>
      <c r="DS12" s="904"/>
      <c r="DT12" s="904"/>
    </row>
    <row r="13" spans="1:124" s="914" customFormat="1" ht="20.100000000000001" customHeight="1" x14ac:dyDescent="0.15">
      <c r="A13" s="904"/>
      <c r="B13" s="904"/>
      <c r="C13" s="904"/>
      <c r="D13" s="904"/>
      <c r="E13" s="538"/>
      <c r="F13" s="916"/>
      <c r="G13" s="533" t="s">
        <v>18</v>
      </c>
      <c r="H13" s="533"/>
      <c r="I13" s="533" t="s">
        <v>795</v>
      </c>
      <c r="J13" s="533"/>
      <c r="K13" s="533" t="s">
        <v>796</v>
      </c>
      <c r="L13" s="533"/>
      <c r="M13" s="533" t="s">
        <v>797</v>
      </c>
      <c r="N13" s="533"/>
      <c r="O13" s="533" t="s">
        <v>798</v>
      </c>
      <c r="P13" s="533"/>
      <c r="Q13" s="533" t="s">
        <v>799</v>
      </c>
      <c r="R13" s="533"/>
      <c r="S13" s="533" t="s">
        <v>297</v>
      </c>
      <c r="T13" s="533"/>
      <c r="U13" s="534" t="s">
        <v>288</v>
      </c>
      <c r="V13" s="904"/>
      <c r="W13" s="904"/>
      <c r="X13" s="61">
        <v>0</v>
      </c>
      <c r="Y13" s="907" t="s">
        <v>32</v>
      </c>
      <c r="Z13" s="904"/>
      <c r="AA13" s="913"/>
      <c r="AB13" s="915"/>
      <c r="AC13" s="904"/>
      <c r="AD13" s="904"/>
      <c r="AE13" s="904"/>
      <c r="AF13" s="659"/>
      <c r="AG13" s="909"/>
      <c r="AH13" s="913"/>
      <c r="AI13" s="659"/>
      <c r="AJ13" s="908"/>
      <c r="AK13" s="910"/>
      <c r="AL13" s="910"/>
      <c r="AM13" s="910"/>
      <c r="AN13" s="910"/>
      <c r="AO13" s="910"/>
      <c r="AP13" s="904"/>
      <c r="AQ13" s="904"/>
      <c r="AR13" s="904"/>
      <c r="AS13" s="911"/>
      <c r="AT13" s="912"/>
      <c r="AU13" s="904"/>
      <c r="AV13" s="917"/>
      <c r="AW13" s="917"/>
      <c r="AX13" s="904"/>
      <c r="AY13" s="904"/>
      <c r="AZ13" s="904"/>
      <c r="BA13" s="904"/>
      <c r="BB13" s="904"/>
      <c r="BC13" s="904"/>
      <c r="BD13" s="904"/>
      <c r="BE13" s="904"/>
      <c r="BF13" s="904"/>
      <c r="BG13" s="904"/>
      <c r="BH13" s="904"/>
      <c r="BI13" s="904"/>
      <c r="BJ13" s="904"/>
      <c r="BK13" s="904"/>
      <c r="BL13" s="904"/>
      <c r="BM13" s="908"/>
      <c r="BN13" s="908"/>
      <c r="BO13" s="908"/>
      <c r="BP13" s="910"/>
      <c r="BQ13" s="904"/>
      <c r="BR13" s="904"/>
      <c r="BS13" s="904"/>
      <c r="BT13" s="904"/>
      <c r="BU13" s="904"/>
      <c r="BV13" s="904"/>
      <c r="BW13" s="904"/>
      <c r="BX13" s="904"/>
      <c r="BY13" s="904"/>
      <c r="BZ13" s="904"/>
      <c r="CA13" s="904"/>
      <c r="CB13" s="904"/>
      <c r="CC13" s="904"/>
      <c r="CD13" s="904"/>
      <c r="CE13" s="904"/>
      <c r="CF13" s="904"/>
      <c r="CG13" s="904"/>
      <c r="CH13" s="904"/>
      <c r="CI13" s="904"/>
      <c r="CJ13" s="904"/>
      <c r="CK13" s="904"/>
      <c r="CL13" s="904"/>
      <c r="CM13" s="904"/>
      <c r="CN13" s="904"/>
      <c r="CO13" s="904"/>
      <c r="CP13" s="904"/>
      <c r="CQ13" s="904"/>
      <c r="CR13" s="904"/>
      <c r="CS13" s="904"/>
      <c r="CT13" s="904"/>
      <c r="CU13" s="904"/>
      <c r="CV13" s="904"/>
      <c r="CW13" s="904"/>
      <c r="CX13" s="904"/>
      <c r="CY13" s="904"/>
      <c r="CZ13" s="904"/>
      <c r="DA13" s="904"/>
      <c r="DB13" s="904"/>
      <c r="DC13" s="904"/>
      <c r="DD13" s="904"/>
      <c r="DE13" s="904"/>
      <c r="DF13" s="904"/>
      <c r="DG13" s="904"/>
      <c r="DH13" s="904"/>
      <c r="DI13" s="904"/>
      <c r="DJ13" s="904"/>
      <c r="DK13" s="904"/>
      <c r="DL13" s="904"/>
      <c r="DM13" s="904"/>
      <c r="DN13" s="904"/>
      <c r="DO13" s="904"/>
      <c r="DP13" s="904"/>
      <c r="DQ13" s="904"/>
      <c r="DR13" s="904"/>
      <c r="DS13" s="904"/>
      <c r="DT13" s="904"/>
    </row>
    <row r="14" spans="1:124" s="914" customFormat="1" ht="20.100000000000001" customHeight="1" x14ac:dyDescent="0.15">
      <c r="A14" s="904"/>
      <c r="B14" s="904"/>
      <c r="C14" s="904"/>
      <c r="D14" s="904"/>
      <c r="E14" s="538"/>
      <c r="F14" s="916"/>
      <c r="G14" s="533" t="s">
        <v>25</v>
      </c>
      <c r="H14" s="533"/>
      <c r="I14" s="533" t="s">
        <v>412</v>
      </c>
      <c r="J14" s="533"/>
      <c r="K14" s="533"/>
      <c r="L14" s="533"/>
      <c r="M14" s="533"/>
      <c r="N14" s="533"/>
      <c r="O14" s="533" t="s">
        <v>413</v>
      </c>
      <c r="P14" s="533"/>
      <c r="Q14" s="533"/>
      <c r="R14" s="533"/>
      <c r="S14" s="533"/>
      <c r="T14" s="533"/>
      <c r="U14" s="534" t="s">
        <v>414</v>
      </c>
      <c r="V14" s="904"/>
      <c r="W14" s="904"/>
      <c r="X14" s="61">
        <v>0</v>
      </c>
      <c r="Y14" s="907" t="s">
        <v>39</v>
      </c>
      <c r="Z14" s="904"/>
      <c r="AA14" s="904"/>
      <c r="AB14" s="904"/>
      <c r="AC14" s="904"/>
      <c r="AD14" s="904"/>
      <c r="AE14" s="904"/>
      <c r="AF14" s="659"/>
      <c r="AG14" s="909"/>
      <c r="AH14" s="913"/>
      <c r="AI14" s="659"/>
      <c r="AJ14" s="909"/>
      <c r="AK14" s="909"/>
      <c r="AL14" s="909"/>
      <c r="AM14" s="909"/>
      <c r="AN14" s="909"/>
      <c r="AO14" s="910"/>
      <c r="AP14" s="904"/>
      <c r="AQ14" s="904"/>
      <c r="AR14" s="904"/>
      <c r="AS14" s="911"/>
      <c r="AT14" s="912"/>
      <c r="AU14" s="915"/>
      <c r="AV14" s="913"/>
      <c r="AW14" s="913"/>
      <c r="AX14" s="904"/>
      <c r="AY14" s="904"/>
      <c r="AZ14" s="904"/>
      <c r="BA14" s="904"/>
      <c r="BB14" s="904"/>
      <c r="BC14" s="904"/>
      <c r="BD14" s="904"/>
      <c r="BE14" s="904"/>
      <c r="BF14" s="904"/>
      <c r="BG14" s="904"/>
      <c r="BH14" s="904"/>
      <c r="BI14" s="904"/>
      <c r="BJ14" s="904"/>
      <c r="BK14" s="904"/>
      <c r="BL14" s="904"/>
      <c r="BM14" s="909"/>
      <c r="BN14" s="909"/>
      <c r="BO14" s="909"/>
      <c r="BP14" s="909"/>
      <c r="BQ14" s="904"/>
      <c r="BR14" s="904"/>
      <c r="BS14" s="904"/>
      <c r="BT14" s="904"/>
      <c r="BU14" s="904"/>
      <c r="BV14" s="904"/>
      <c r="BW14" s="904"/>
      <c r="BX14" s="904"/>
      <c r="BY14" s="904"/>
      <c r="BZ14" s="904"/>
      <c r="CA14" s="904"/>
      <c r="CB14" s="904"/>
      <c r="CC14" s="904"/>
      <c r="CD14" s="904"/>
      <c r="CE14" s="904"/>
      <c r="CF14" s="904"/>
      <c r="CG14" s="904"/>
      <c r="CH14" s="904"/>
      <c r="CI14" s="904"/>
      <c r="CJ14" s="904"/>
      <c r="CK14" s="904"/>
      <c r="CL14" s="904"/>
      <c r="CM14" s="904"/>
      <c r="CN14" s="904"/>
      <c r="CO14" s="904"/>
      <c r="CP14" s="904"/>
      <c r="CQ14" s="904"/>
      <c r="CR14" s="904"/>
      <c r="CS14" s="904"/>
      <c r="CT14" s="904"/>
      <c r="CU14" s="904"/>
      <c r="CV14" s="904"/>
      <c r="CW14" s="904"/>
      <c r="CX14" s="904"/>
      <c r="CY14" s="904"/>
      <c r="CZ14" s="904"/>
      <c r="DA14" s="904"/>
      <c r="DB14" s="904"/>
      <c r="DC14" s="904"/>
      <c r="DD14" s="904"/>
      <c r="DE14" s="904"/>
      <c r="DF14" s="904"/>
      <c r="DG14" s="904"/>
      <c r="DH14" s="904"/>
      <c r="DI14" s="904"/>
      <c r="DJ14" s="904"/>
      <c r="DK14" s="904"/>
      <c r="DL14" s="904"/>
      <c r="DM14" s="904"/>
      <c r="DN14" s="904"/>
      <c r="DO14" s="904"/>
      <c r="DP14" s="904"/>
      <c r="DQ14" s="904"/>
      <c r="DR14" s="904"/>
      <c r="DS14" s="904"/>
      <c r="DT14" s="904"/>
    </row>
    <row r="15" spans="1:124" s="914" customFormat="1" ht="20.100000000000001" customHeight="1" x14ac:dyDescent="0.15">
      <c r="A15" s="904"/>
      <c r="B15" s="904"/>
      <c r="C15" s="904"/>
      <c r="D15" s="904"/>
      <c r="E15" s="538"/>
      <c r="F15" s="82" t="s">
        <v>800</v>
      </c>
      <c r="G15" s="83"/>
      <c r="H15" s="83" t="s">
        <v>801</v>
      </c>
      <c r="I15" s="83"/>
      <c r="J15" s="83" t="s">
        <v>802</v>
      </c>
      <c r="K15" s="83"/>
      <c r="L15" s="83" t="s">
        <v>803</v>
      </c>
      <c r="M15" s="83"/>
      <c r="N15" s="83" t="s">
        <v>804</v>
      </c>
      <c r="O15" s="83"/>
      <c r="P15" s="83"/>
      <c r="Q15" s="83" t="s">
        <v>415</v>
      </c>
      <c r="R15" s="83"/>
      <c r="S15" s="83" t="s">
        <v>294</v>
      </c>
      <c r="T15" s="83"/>
      <c r="U15" s="84" t="s">
        <v>288</v>
      </c>
      <c r="V15" s="904"/>
      <c r="W15" s="904"/>
      <c r="X15" s="56"/>
      <c r="Y15" s="907" t="s">
        <v>46</v>
      </c>
      <c r="Z15" s="915"/>
      <c r="AA15" s="904"/>
      <c r="AB15" s="904"/>
      <c r="AC15" s="904"/>
      <c r="AD15" s="904"/>
      <c r="AE15" s="904"/>
      <c r="AF15" s="659"/>
      <c r="AG15" s="659"/>
      <c r="AH15" s="659"/>
      <c r="AI15" s="918"/>
      <c r="AJ15" s="909"/>
      <c r="AK15" s="910"/>
      <c r="AL15" s="659"/>
      <c r="AM15" s="659"/>
      <c r="AN15" s="659"/>
      <c r="AO15" s="910"/>
      <c r="AP15" s="904"/>
      <c r="AQ15" s="904"/>
      <c r="AR15" s="904"/>
      <c r="AS15" s="911"/>
      <c r="AT15" s="912"/>
      <c r="AU15" s="915"/>
      <c r="AV15" s="913"/>
      <c r="AW15" s="913"/>
      <c r="AX15" s="904"/>
      <c r="AY15" s="904"/>
      <c r="AZ15" s="904"/>
      <c r="BA15" s="904"/>
      <c r="BB15" s="904"/>
      <c r="BC15" s="904"/>
      <c r="BD15" s="904"/>
      <c r="BE15" s="904"/>
      <c r="BF15" s="904"/>
      <c r="BG15" s="904"/>
      <c r="BH15" s="904"/>
      <c r="BI15" s="904"/>
      <c r="BJ15" s="904"/>
      <c r="BK15" s="904"/>
      <c r="BL15" s="904"/>
      <c r="BM15" s="908"/>
      <c r="BN15" s="909"/>
      <c r="BO15" s="659"/>
      <c r="BP15" s="659"/>
      <c r="BQ15" s="904"/>
      <c r="BR15" s="904"/>
      <c r="BS15" s="904"/>
      <c r="BT15" s="904"/>
      <c r="BU15" s="904"/>
      <c r="BV15" s="904"/>
      <c r="BW15" s="904"/>
      <c r="BX15" s="904"/>
      <c r="BY15" s="904"/>
      <c r="BZ15" s="904"/>
      <c r="CA15" s="904"/>
      <c r="CB15" s="904"/>
      <c r="CC15" s="904"/>
      <c r="CD15" s="904"/>
      <c r="CE15" s="904"/>
      <c r="CF15" s="904"/>
      <c r="CG15" s="904"/>
      <c r="CH15" s="904"/>
      <c r="CI15" s="904"/>
      <c r="CJ15" s="904"/>
      <c r="CK15" s="904"/>
      <c r="CL15" s="904"/>
      <c r="CM15" s="904"/>
      <c r="CN15" s="904"/>
      <c r="CO15" s="904"/>
      <c r="CP15" s="904"/>
      <c r="CQ15" s="904"/>
      <c r="CR15" s="904"/>
      <c r="CS15" s="904"/>
      <c r="CT15" s="904"/>
      <c r="CU15" s="904"/>
      <c r="CV15" s="904"/>
      <c r="CW15" s="904"/>
      <c r="CX15" s="904"/>
      <c r="CY15" s="904"/>
      <c r="CZ15" s="904"/>
      <c r="DA15" s="904"/>
      <c r="DB15" s="904"/>
      <c r="DC15" s="904"/>
      <c r="DD15" s="904"/>
      <c r="DE15" s="904"/>
      <c r="DF15" s="904"/>
      <c r="DG15" s="904"/>
      <c r="DH15" s="904"/>
      <c r="DI15" s="904"/>
      <c r="DJ15" s="904"/>
      <c r="DK15" s="904"/>
      <c r="DL15" s="904"/>
      <c r="DM15" s="904"/>
      <c r="DN15" s="904"/>
      <c r="DO15" s="904"/>
      <c r="DP15" s="904"/>
      <c r="DQ15" s="904"/>
      <c r="DR15" s="904"/>
      <c r="DS15" s="904"/>
      <c r="DT15" s="904"/>
    </row>
    <row r="16" spans="1:124" s="914" customFormat="1" ht="20.100000000000001" customHeight="1" x14ac:dyDescent="0.15">
      <c r="A16" s="904"/>
      <c r="B16" s="904"/>
      <c r="C16" s="904"/>
      <c r="D16" s="904"/>
      <c r="E16" s="538"/>
      <c r="F16" s="916" t="s">
        <v>805</v>
      </c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919"/>
      <c r="U16" s="920"/>
      <c r="V16" s="904"/>
      <c r="W16" s="904"/>
      <c r="X16" s="60">
        <f>SUM(X17:X19)</f>
        <v>0</v>
      </c>
      <c r="Y16" s="907" t="s">
        <v>54</v>
      </c>
      <c r="Z16" s="915"/>
      <c r="AA16" s="904"/>
      <c r="AB16" s="904"/>
      <c r="AC16" s="904"/>
      <c r="AD16" s="904"/>
      <c r="AE16" s="904"/>
      <c r="AF16" s="659"/>
      <c r="AG16" s="909"/>
      <c r="AH16" s="909"/>
      <c r="AI16" s="918"/>
      <c r="AJ16" s="909"/>
      <c r="AK16" s="909"/>
      <c r="AL16" s="909"/>
      <c r="AM16" s="909"/>
      <c r="AN16" s="909"/>
      <c r="AO16" s="909"/>
      <c r="AP16" s="904"/>
      <c r="AQ16" s="904"/>
      <c r="AR16" s="904"/>
      <c r="AS16" s="911"/>
      <c r="AT16" s="912"/>
      <c r="AU16" s="915"/>
      <c r="AV16" s="913"/>
      <c r="AW16" s="913"/>
      <c r="AX16" s="904"/>
      <c r="AY16" s="904"/>
      <c r="AZ16" s="904"/>
      <c r="BA16" s="904"/>
      <c r="BB16" s="904"/>
      <c r="BC16" s="904"/>
      <c r="BD16" s="904"/>
      <c r="BE16" s="904"/>
      <c r="BF16" s="904"/>
      <c r="BG16" s="904"/>
      <c r="BH16" s="904"/>
      <c r="BI16" s="904"/>
      <c r="BJ16" s="904"/>
      <c r="BK16" s="904"/>
      <c r="BL16" s="904"/>
      <c r="BM16" s="909"/>
      <c r="BN16" s="909"/>
      <c r="BO16" s="909"/>
      <c r="BP16" s="909"/>
      <c r="BQ16" s="904"/>
      <c r="BR16" s="904"/>
      <c r="BS16" s="904"/>
      <c r="BT16" s="904"/>
      <c r="BU16" s="904"/>
      <c r="BV16" s="904"/>
      <c r="BW16" s="904"/>
      <c r="BX16" s="904"/>
      <c r="BY16" s="904"/>
      <c r="BZ16" s="904"/>
      <c r="CA16" s="904"/>
      <c r="CB16" s="904"/>
      <c r="CC16" s="904"/>
      <c r="CD16" s="904"/>
      <c r="CE16" s="904"/>
      <c r="CF16" s="904"/>
      <c r="CG16" s="904"/>
      <c r="CH16" s="904"/>
      <c r="CI16" s="904"/>
      <c r="CJ16" s="904"/>
      <c r="CK16" s="904"/>
      <c r="CL16" s="904"/>
      <c r="CM16" s="904"/>
      <c r="CN16" s="904"/>
      <c r="CO16" s="904"/>
      <c r="CP16" s="904"/>
      <c r="CQ16" s="904"/>
      <c r="CR16" s="904"/>
      <c r="CS16" s="904"/>
      <c r="CT16" s="904"/>
      <c r="CU16" s="904"/>
      <c r="CV16" s="904"/>
      <c r="CW16" s="904"/>
      <c r="CX16" s="904"/>
      <c r="CY16" s="904"/>
      <c r="CZ16" s="904"/>
      <c r="DA16" s="904"/>
      <c r="DB16" s="904"/>
      <c r="DC16" s="904"/>
      <c r="DD16" s="904"/>
      <c r="DE16" s="904"/>
      <c r="DF16" s="904"/>
      <c r="DG16" s="904"/>
      <c r="DH16" s="904"/>
      <c r="DI16" s="904"/>
      <c r="DJ16" s="904"/>
      <c r="DK16" s="904"/>
      <c r="DL16" s="904"/>
      <c r="DM16" s="904"/>
      <c r="DN16" s="904"/>
      <c r="DO16" s="904"/>
      <c r="DP16" s="904"/>
      <c r="DQ16" s="904"/>
      <c r="DR16" s="904"/>
      <c r="DS16" s="904"/>
      <c r="DT16" s="904"/>
    </row>
    <row r="17" spans="1:124" s="914" customFormat="1" ht="20.100000000000001" customHeight="1" x14ac:dyDescent="0.15">
      <c r="A17" s="904"/>
      <c r="B17" s="904"/>
      <c r="C17" s="904"/>
      <c r="D17" s="904"/>
      <c r="E17" s="538"/>
      <c r="F17" s="82" t="s">
        <v>806</v>
      </c>
      <c r="G17" s="83" t="s">
        <v>18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4"/>
      <c r="V17" s="904"/>
      <c r="W17" s="904"/>
      <c r="X17" s="56"/>
      <c r="Y17" s="907" t="s">
        <v>62</v>
      </c>
      <c r="Z17" s="915"/>
      <c r="AA17" s="904"/>
      <c r="AB17" s="904"/>
      <c r="AC17" s="904"/>
      <c r="AD17" s="904"/>
      <c r="AE17" s="904"/>
      <c r="AF17" s="659"/>
      <c r="AG17" s="909"/>
      <c r="AH17" s="913"/>
      <c r="AI17" s="659"/>
      <c r="AJ17" s="908"/>
      <c r="AK17" s="909"/>
      <c r="AL17" s="909"/>
      <c r="AM17" s="909"/>
      <c r="AN17" s="909"/>
      <c r="AO17" s="910"/>
      <c r="AP17" s="904"/>
      <c r="AQ17" s="904"/>
      <c r="AR17" s="904"/>
      <c r="AS17" s="911"/>
      <c r="AT17" s="912"/>
      <c r="AU17" s="915"/>
      <c r="AV17" s="913"/>
      <c r="AW17" s="913"/>
      <c r="AX17" s="904"/>
      <c r="AY17" s="904"/>
      <c r="AZ17" s="904"/>
      <c r="BA17" s="904"/>
      <c r="BB17" s="904"/>
      <c r="BC17" s="904"/>
      <c r="BD17" s="904"/>
      <c r="BE17" s="904"/>
      <c r="BF17" s="904"/>
      <c r="BG17" s="904"/>
      <c r="BH17" s="904"/>
      <c r="BI17" s="904"/>
      <c r="BJ17" s="904"/>
      <c r="BK17" s="904"/>
      <c r="BL17" s="904"/>
      <c r="BM17" s="909"/>
      <c r="BN17" s="909"/>
      <c r="BO17" s="908"/>
      <c r="BP17" s="909"/>
      <c r="BQ17" s="904"/>
      <c r="BR17" s="904"/>
      <c r="BS17" s="904"/>
      <c r="BT17" s="904"/>
      <c r="BU17" s="904"/>
      <c r="BV17" s="904"/>
      <c r="BW17" s="904"/>
      <c r="BX17" s="904"/>
      <c r="BY17" s="904"/>
      <c r="BZ17" s="904"/>
      <c r="CA17" s="904"/>
      <c r="CB17" s="904"/>
      <c r="CC17" s="904"/>
      <c r="CD17" s="904"/>
      <c r="CE17" s="904"/>
      <c r="CF17" s="904"/>
      <c r="CG17" s="904"/>
      <c r="CH17" s="904"/>
      <c r="CI17" s="904"/>
      <c r="CJ17" s="904"/>
      <c r="CK17" s="904"/>
      <c r="CL17" s="904"/>
      <c r="CM17" s="904"/>
      <c r="CN17" s="904"/>
      <c r="CO17" s="904"/>
      <c r="CP17" s="904"/>
      <c r="CQ17" s="904"/>
      <c r="CR17" s="904"/>
      <c r="CS17" s="904"/>
      <c r="CT17" s="904"/>
      <c r="CU17" s="904"/>
      <c r="CV17" s="904"/>
      <c r="CW17" s="904"/>
      <c r="CX17" s="904"/>
      <c r="CY17" s="904"/>
      <c r="CZ17" s="904"/>
      <c r="DA17" s="904"/>
      <c r="DB17" s="904"/>
      <c r="DC17" s="904"/>
      <c r="DD17" s="904"/>
      <c r="DE17" s="904"/>
      <c r="DF17" s="904"/>
      <c r="DG17" s="904"/>
      <c r="DH17" s="904"/>
      <c r="DI17" s="904"/>
      <c r="DJ17" s="904"/>
      <c r="DK17" s="904"/>
      <c r="DL17" s="904"/>
      <c r="DM17" s="904"/>
      <c r="DN17" s="904"/>
      <c r="DO17" s="904"/>
      <c r="DP17" s="904"/>
      <c r="DQ17" s="904"/>
      <c r="DR17" s="904"/>
      <c r="DS17" s="904"/>
      <c r="DT17" s="904"/>
    </row>
    <row r="18" spans="1:124" s="914" customFormat="1" ht="20.100000000000001" customHeight="1" x14ac:dyDescent="0.15">
      <c r="A18" s="904"/>
      <c r="B18" s="904"/>
      <c r="C18" s="904"/>
      <c r="D18" s="904"/>
      <c r="E18" s="538"/>
      <c r="F18" s="82" t="s">
        <v>807</v>
      </c>
      <c r="G18" s="83" t="s">
        <v>25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4"/>
      <c r="V18" s="557"/>
      <c r="W18" s="557"/>
      <c r="X18" s="56"/>
      <c r="Y18" s="907" t="s">
        <v>69</v>
      </c>
      <c r="Z18" s="915"/>
      <c r="AA18" s="904"/>
      <c r="AB18" s="904"/>
      <c r="AC18" s="904"/>
      <c r="AD18" s="904"/>
      <c r="AE18" s="904"/>
      <c r="AF18" s="659"/>
      <c r="AG18" s="909"/>
      <c r="AH18" s="918"/>
      <c r="AI18" s="909"/>
      <c r="AJ18" s="909"/>
      <c r="AK18" s="909"/>
      <c r="AL18" s="909"/>
      <c r="AM18" s="909"/>
      <c r="AN18" s="909"/>
      <c r="AO18" s="909"/>
      <c r="AP18" s="557"/>
      <c r="AQ18" s="557"/>
      <c r="AR18" s="557"/>
      <c r="AS18" s="911"/>
      <c r="AT18" s="912"/>
      <c r="AU18" s="915"/>
      <c r="AV18" s="913"/>
      <c r="AW18" s="913"/>
      <c r="AX18" s="904"/>
      <c r="AY18" s="904"/>
      <c r="AZ18" s="904"/>
      <c r="BA18" s="904"/>
      <c r="BB18" s="904"/>
      <c r="BC18" s="904"/>
      <c r="BD18" s="904"/>
      <c r="BE18" s="904"/>
      <c r="BF18" s="904"/>
      <c r="BG18" s="904"/>
      <c r="BH18" s="904"/>
      <c r="BI18" s="904"/>
      <c r="BJ18" s="904"/>
      <c r="BK18" s="904"/>
      <c r="BL18" s="904"/>
      <c r="BM18" s="909"/>
      <c r="BN18" s="909"/>
      <c r="BO18" s="909"/>
      <c r="BP18" s="909"/>
      <c r="BQ18" s="904"/>
      <c r="BR18" s="904"/>
      <c r="BS18" s="904"/>
      <c r="BT18" s="904"/>
      <c r="BU18" s="904"/>
      <c r="BV18" s="904"/>
      <c r="BW18" s="904"/>
      <c r="BX18" s="904"/>
      <c r="BY18" s="904"/>
      <c r="BZ18" s="904"/>
      <c r="CA18" s="904"/>
      <c r="CB18" s="904"/>
      <c r="CC18" s="904"/>
      <c r="CD18" s="904"/>
      <c r="CE18" s="904"/>
      <c r="CF18" s="904"/>
      <c r="CG18" s="904"/>
      <c r="CH18" s="904"/>
      <c r="CI18" s="904"/>
      <c r="CJ18" s="904"/>
      <c r="CK18" s="904"/>
      <c r="CL18" s="904"/>
      <c r="CM18" s="904"/>
      <c r="CN18" s="904"/>
      <c r="CO18" s="904"/>
      <c r="CP18" s="904"/>
      <c r="CQ18" s="904"/>
      <c r="CR18" s="904"/>
      <c r="CS18" s="904"/>
      <c r="CT18" s="904"/>
      <c r="CU18" s="904"/>
      <c r="CV18" s="904"/>
      <c r="CW18" s="904"/>
      <c r="CX18" s="904"/>
      <c r="CY18" s="904"/>
      <c r="CZ18" s="904"/>
      <c r="DA18" s="904"/>
      <c r="DB18" s="904"/>
      <c r="DC18" s="904"/>
      <c r="DD18" s="904"/>
      <c r="DE18" s="904"/>
      <c r="DF18" s="904"/>
      <c r="DG18" s="904"/>
      <c r="DH18" s="904"/>
      <c r="DI18" s="904"/>
      <c r="DJ18" s="904"/>
      <c r="DK18" s="904"/>
      <c r="DL18" s="904"/>
      <c r="DM18" s="904"/>
      <c r="DN18" s="904"/>
      <c r="DO18" s="904"/>
      <c r="DP18" s="904"/>
      <c r="DQ18" s="904"/>
      <c r="DR18" s="904"/>
      <c r="DS18" s="904"/>
      <c r="DT18" s="904"/>
    </row>
    <row r="19" spans="1:124" s="914" customFormat="1" ht="20.100000000000001" customHeight="1" x14ac:dyDescent="0.15">
      <c r="A19" s="904"/>
      <c r="B19" s="904"/>
      <c r="C19" s="904"/>
      <c r="D19" s="904"/>
      <c r="E19" s="538"/>
      <c r="F19" s="82" t="s">
        <v>808</v>
      </c>
      <c r="G19" s="83" t="s">
        <v>32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  <c r="V19" s="904"/>
      <c r="W19" s="904"/>
      <c r="X19" s="56"/>
      <c r="Y19" s="907" t="s">
        <v>76</v>
      </c>
      <c r="Z19" s="915"/>
      <c r="AA19" s="904"/>
      <c r="AB19" s="904"/>
      <c r="AC19" s="904"/>
      <c r="AD19" s="904"/>
      <c r="AE19" s="904"/>
      <c r="AF19" s="659"/>
      <c r="AG19" s="909"/>
      <c r="AH19" s="913"/>
      <c r="AI19" s="659"/>
      <c r="AJ19" s="908"/>
      <c r="AK19" s="909"/>
      <c r="AL19" s="909"/>
      <c r="AM19" s="909"/>
      <c r="AN19" s="909"/>
      <c r="AO19" s="910"/>
      <c r="AP19" s="904"/>
      <c r="AQ19" s="904"/>
      <c r="AR19" s="904"/>
      <c r="AS19" s="911"/>
      <c r="AT19" s="912"/>
      <c r="AU19" s="915"/>
      <c r="AV19" s="904"/>
      <c r="AW19" s="904"/>
      <c r="AX19" s="904"/>
      <c r="AY19" s="904"/>
      <c r="AZ19" s="904"/>
      <c r="BA19" s="904"/>
      <c r="BB19" s="904"/>
      <c r="BC19" s="904"/>
      <c r="BD19" s="904"/>
      <c r="BE19" s="904"/>
      <c r="BF19" s="904"/>
      <c r="BG19" s="904"/>
      <c r="BH19" s="904"/>
      <c r="BI19" s="904"/>
      <c r="BJ19" s="904"/>
      <c r="BK19" s="904"/>
      <c r="BL19" s="904"/>
      <c r="BM19" s="909"/>
      <c r="BN19" s="909"/>
      <c r="BO19" s="908"/>
      <c r="BP19" s="909"/>
      <c r="BQ19" s="904"/>
      <c r="BR19" s="904"/>
      <c r="BS19" s="904"/>
      <c r="BT19" s="904"/>
      <c r="BU19" s="904"/>
      <c r="BV19" s="904"/>
      <c r="BW19" s="904"/>
      <c r="BX19" s="904"/>
      <c r="BY19" s="904"/>
      <c r="BZ19" s="904"/>
      <c r="CA19" s="904"/>
      <c r="CB19" s="904"/>
      <c r="CC19" s="904"/>
      <c r="CD19" s="904"/>
      <c r="CE19" s="904"/>
      <c r="CF19" s="904"/>
      <c r="CG19" s="904"/>
      <c r="CH19" s="904"/>
      <c r="CI19" s="904"/>
      <c r="CJ19" s="904"/>
      <c r="CK19" s="904"/>
      <c r="CL19" s="904"/>
      <c r="CM19" s="904"/>
      <c r="CN19" s="904"/>
      <c r="CO19" s="904"/>
      <c r="CP19" s="904"/>
      <c r="CQ19" s="904"/>
      <c r="CR19" s="904"/>
      <c r="CS19" s="904"/>
      <c r="CT19" s="904"/>
      <c r="CU19" s="904"/>
      <c r="CV19" s="904"/>
      <c r="CW19" s="904"/>
      <c r="CX19" s="904"/>
      <c r="CY19" s="904"/>
      <c r="CZ19" s="904"/>
      <c r="DA19" s="904"/>
      <c r="DB19" s="904"/>
      <c r="DC19" s="904"/>
      <c r="DD19" s="904"/>
      <c r="DE19" s="904"/>
      <c r="DF19" s="904"/>
      <c r="DG19" s="904"/>
      <c r="DH19" s="904"/>
      <c r="DI19" s="904"/>
      <c r="DJ19" s="904"/>
      <c r="DK19" s="904"/>
      <c r="DL19" s="904"/>
      <c r="DM19" s="904"/>
      <c r="DN19" s="904"/>
      <c r="DO19" s="904"/>
      <c r="DP19" s="904"/>
      <c r="DQ19" s="904"/>
      <c r="DR19" s="904"/>
      <c r="DS19" s="904"/>
      <c r="DT19" s="904"/>
    </row>
    <row r="20" spans="1:124" s="914" customFormat="1" ht="20.100000000000001" customHeight="1" x14ac:dyDescent="0.15">
      <c r="A20" s="904"/>
      <c r="B20" s="904"/>
      <c r="C20" s="904"/>
      <c r="D20" s="904"/>
      <c r="E20" s="538"/>
      <c r="F20" s="82" t="s">
        <v>809</v>
      </c>
      <c r="G20" s="83"/>
      <c r="H20" s="83" t="s">
        <v>810</v>
      </c>
      <c r="I20" s="83"/>
      <c r="J20" s="83"/>
      <c r="K20" s="83" t="s">
        <v>288</v>
      </c>
      <c r="L20" s="83"/>
      <c r="M20" s="83"/>
      <c r="N20" s="83" t="s">
        <v>299</v>
      </c>
      <c r="O20" s="83"/>
      <c r="P20" s="83"/>
      <c r="Q20" s="83" t="s">
        <v>811</v>
      </c>
      <c r="R20" s="83"/>
      <c r="S20" s="83"/>
      <c r="T20" s="83"/>
      <c r="U20" s="84" t="s">
        <v>288</v>
      </c>
      <c r="V20" s="904"/>
      <c r="W20" s="904"/>
      <c r="X20" s="56"/>
      <c r="Y20" s="907" t="s">
        <v>83</v>
      </c>
      <c r="Z20" s="904"/>
      <c r="AA20" s="904"/>
      <c r="AB20" s="904"/>
      <c r="AC20" s="904"/>
      <c r="AD20" s="904"/>
      <c r="AE20" s="904"/>
      <c r="AF20" s="909"/>
      <c r="AG20" s="659"/>
      <c r="AH20" s="659"/>
      <c r="AI20" s="659"/>
      <c r="AJ20" s="908"/>
      <c r="AK20" s="910"/>
      <c r="AL20" s="909"/>
      <c r="AM20" s="910"/>
      <c r="AN20" s="909"/>
      <c r="AO20" s="910"/>
      <c r="AP20" s="904"/>
      <c r="AQ20" s="904"/>
      <c r="AR20" s="904"/>
      <c r="AS20" s="911"/>
      <c r="AT20" s="912"/>
      <c r="AU20" s="904"/>
      <c r="AV20" s="904"/>
      <c r="AW20" s="904"/>
      <c r="AX20" s="904"/>
      <c r="AY20" s="904"/>
      <c r="AZ20" s="904"/>
      <c r="BA20" s="904"/>
      <c r="BB20" s="904"/>
      <c r="BC20" s="904"/>
      <c r="BD20" s="904"/>
      <c r="BE20" s="904"/>
      <c r="BF20" s="904"/>
      <c r="BG20" s="904"/>
      <c r="BH20" s="904"/>
      <c r="BI20" s="904"/>
      <c r="BJ20" s="904"/>
      <c r="BK20" s="904"/>
      <c r="BL20" s="904"/>
      <c r="BM20" s="909"/>
      <c r="BN20" s="909"/>
      <c r="BO20" s="908"/>
      <c r="BP20" s="909"/>
      <c r="BQ20" s="904"/>
      <c r="BR20" s="904"/>
      <c r="BS20" s="904"/>
      <c r="BT20" s="904"/>
      <c r="BU20" s="904"/>
      <c r="BV20" s="904"/>
      <c r="BW20" s="904"/>
      <c r="BX20" s="904"/>
      <c r="BY20" s="904"/>
      <c r="BZ20" s="904"/>
      <c r="CA20" s="904"/>
      <c r="CB20" s="904"/>
      <c r="CC20" s="904"/>
      <c r="CD20" s="904"/>
      <c r="CE20" s="904"/>
      <c r="CF20" s="904"/>
      <c r="CG20" s="904"/>
      <c r="CH20" s="904"/>
      <c r="CI20" s="904"/>
      <c r="CJ20" s="904"/>
      <c r="CK20" s="904"/>
      <c r="CL20" s="904"/>
      <c r="CM20" s="904"/>
      <c r="CN20" s="904"/>
      <c r="CO20" s="904"/>
      <c r="CP20" s="904"/>
      <c r="CQ20" s="904"/>
      <c r="CR20" s="904"/>
      <c r="CS20" s="904"/>
      <c r="CT20" s="904"/>
      <c r="CU20" s="904"/>
      <c r="CV20" s="904"/>
      <c r="CW20" s="904"/>
      <c r="CX20" s="904"/>
      <c r="CY20" s="904"/>
      <c r="CZ20" s="904"/>
      <c r="DA20" s="904"/>
      <c r="DB20" s="904"/>
      <c r="DC20" s="904"/>
      <c r="DD20" s="904"/>
      <c r="DE20" s="904"/>
      <c r="DF20" s="904"/>
      <c r="DG20" s="904"/>
      <c r="DH20" s="904"/>
      <c r="DI20" s="904"/>
      <c r="DJ20" s="904"/>
      <c r="DK20" s="904"/>
      <c r="DL20" s="904"/>
      <c r="DM20" s="904"/>
      <c r="DN20" s="904"/>
      <c r="DO20" s="904"/>
      <c r="DP20" s="904"/>
      <c r="DQ20" s="904"/>
      <c r="DR20" s="904"/>
      <c r="DS20" s="904"/>
      <c r="DT20" s="904"/>
    </row>
    <row r="21" spans="1:124" s="914" customFormat="1" ht="20.100000000000001" customHeight="1" x14ac:dyDescent="0.15">
      <c r="A21" s="904"/>
      <c r="B21" s="904"/>
      <c r="C21" s="904"/>
      <c r="D21" s="904"/>
      <c r="E21" s="538"/>
      <c r="F21" s="82" t="s">
        <v>812</v>
      </c>
      <c r="G21" s="83"/>
      <c r="H21" s="83" t="s">
        <v>299</v>
      </c>
      <c r="I21" s="83"/>
      <c r="J21" s="83"/>
      <c r="K21" s="83"/>
      <c r="L21" s="83"/>
      <c r="M21" s="83"/>
      <c r="N21" s="83" t="s">
        <v>813</v>
      </c>
      <c r="O21" s="83"/>
      <c r="P21" s="83"/>
      <c r="Q21" s="83"/>
      <c r="R21" s="83"/>
      <c r="S21" s="83"/>
      <c r="T21" s="83"/>
      <c r="U21" s="84" t="s">
        <v>288</v>
      </c>
      <c r="V21" s="904"/>
      <c r="W21" s="904"/>
      <c r="X21" s="56"/>
      <c r="Y21" s="907" t="s">
        <v>90</v>
      </c>
      <c r="Z21" s="904"/>
      <c r="AA21" s="904"/>
      <c r="AB21" s="904"/>
      <c r="AC21" s="904"/>
      <c r="AD21" s="904"/>
      <c r="AE21" s="904"/>
      <c r="AF21" s="909"/>
      <c r="AG21" s="659"/>
      <c r="AH21" s="659"/>
      <c r="AI21" s="659"/>
      <c r="AJ21" s="908"/>
      <c r="AK21" s="909"/>
      <c r="AL21" s="909"/>
      <c r="AM21" s="909"/>
      <c r="AN21" s="909"/>
      <c r="AO21" s="910"/>
      <c r="AP21" s="904"/>
      <c r="AQ21" s="904"/>
      <c r="AR21" s="904"/>
      <c r="AS21" s="911"/>
      <c r="AT21" s="912"/>
      <c r="AU21" s="904"/>
      <c r="AV21" s="904"/>
      <c r="AW21" s="904"/>
      <c r="AX21" s="904"/>
      <c r="AY21" s="904"/>
      <c r="AZ21" s="904"/>
      <c r="BA21" s="904"/>
      <c r="BB21" s="904"/>
      <c r="BC21" s="904"/>
      <c r="BD21" s="904"/>
      <c r="BE21" s="904"/>
      <c r="BF21" s="904"/>
      <c r="BG21" s="904"/>
      <c r="BH21" s="904"/>
      <c r="BI21" s="904"/>
      <c r="BJ21" s="904"/>
      <c r="BK21" s="904"/>
      <c r="BL21" s="904"/>
      <c r="BM21" s="909"/>
      <c r="BN21" s="909"/>
      <c r="BO21" s="909"/>
      <c r="BP21" s="909"/>
      <c r="BQ21" s="904"/>
      <c r="BR21" s="904"/>
      <c r="BS21" s="904"/>
      <c r="BT21" s="904"/>
      <c r="BU21" s="904"/>
      <c r="BV21" s="904"/>
      <c r="BW21" s="904"/>
      <c r="BX21" s="904"/>
      <c r="BY21" s="904"/>
      <c r="BZ21" s="904"/>
      <c r="CA21" s="904"/>
      <c r="CB21" s="904"/>
      <c r="CC21" s="904"/>
      <c r="CD21" s="904"/>
      <c r="CE21" s="904"/>
      <c r="CF21" s="904"/>
      <c r="CG21" s="904"/>
      <c r="CH21" s="904"/>
      <c r="CI21" s="904"/>
      <c r="CJ21" s="904"/>
      <c r="CK21" s="904"/>
      <c r="CL21" s="904"/>
      <c r="CM21" s="904"/>
      <c r="CN21" s="904"/>
      <c r="CO21" s="904"/>
      <c r="CP21" s="904"/>
      <c r="CQ21" s="904"/>
      <c r="CR21" s="904"/>
      <c r="CS21" s="904"/>
      <c r="CT21" s="904"/>
      <c r="CU21" s="904"/>
      <c r="CV21" s="904"/>
      <c r="CW21" s="904"/>
      <c r="CX21" s="904"/>
      <c r="CY21" s="904"/>
      <c r="CZ21" s="904"/>
      <c r="DA21" s="904"/>
      <c r="DB21" s="904"/>
      <c r="DC21" s="904"/>
      <c r="DD21" s="904"/>
      <c r="DE21" s="904"/>
      <c r="DF21" s="904"/>
      <c r="DG21" s="904"/>
      <c r="DH21" s="904"/>
      <c r="DI21" s="904"/>
      <c r="DJ21" s="904"/>
      <c r="DK21" s="904"/>
      <c r="DL21" s="904"/>
      <c r="DM21" s="904"/>
      <c r="DN21" s="904"/>
      <c r="DO21" s="904"/>
      <c r="DP21" s="904"/>
      <c r="DQ21" s="904"/>
      <c r="DR21" s="904"/>
      <c r="DS21" s="904"/>
      <c r="DT21" s="904"/>
    </row>
    <row r="22" spans="1:124" s="914" customFormat="1" ht="20.100000000000001" customHeight="1" x14ac:dyDescent="0.15">
      <c r="A22" s="904"/>
      <c r="B22" s="904"/>
      <c r="C22" s="904"/>
      <c r="D22" s="904"/>
      <c r="E22" s="538"/>
      <c r="F22" s="82" t="s">
        <v>814</v>
      </c>
      <c r="G22" s="83"/>
      <c r="H22" s="83" t="s">
        <v>815</v>
      </c>
      <c r="I22" s="83"/>
      <c r="J22" s="83"/>
      <c r="K22" s="83"/>
      <c r="L22" s="83"/>
      <c r="M22" s="83"/>
      <c r="N22" s="83" t="s">
        <v>816</v>
      </c>
      <c r="O22" s="83"/>
      <c r="P22" s="83"/>
      <c r="Q22" s="83"/>
      <c r="R22" s="83"/>
      <c r="S22" s="83"/>
      <c r="T22" s="83"/>
      <c r="U22" s="84" t="s">
        <v>284</v>
      </c>
      <c r="V22" s="904"/>
      <c r="W22" s="904"/>
      <c r="X22" s="56"/>
      <c r="Y22" s="907" t="s">
        <v>97</v>
      </c>
      <c r="Z22" s="904"/>
      <c r="AA22" s="904"/>
      <c r="AB22" s="904"/>
      <c r="AC22" s="904"/>
      <c r="AD22" s="904"/>
      <c r="AE22" s="904"/>
      <c r="AF22" s="909"/>
      <c r="AG22" s="659"/>
      <c r="AH22" s="909"/>
      <c r="AI22" s="918"/>
      <c r="AJ22" s="909"/>
      <c r="AK22" s="910"/>
      <c r="AL22" s="909"/>
      <c r="AM22" s="909"/>
      <c r="AN22" s="909"/>
      <c r="AO22" s="910"/>
      <c r="AP22" s="904"/>
      <c r="AQ22" s="904"/>
      <c r="AR22" s="904"/>
      <c r="AS22" s="911"/>
      <c r="AT22" s="912"/>
      <c r="AU22" s="904"/>
      <c r="AV22" s="904"/>
      <c r="AW22" s="904"/>
      <c r="AX22" s="904"/>
      <c r="AY22" s="904"/>
      <c r="AZ22" s="904"/>
      <c r="BA22" s="904"/>
      <c r="BB22" s="904"/>
      <c r="BC22" s="904"/>
      <c r="BD22" s="904"/>
      <c r="BE22" s="904"/>
      <c r="BF22" s="904"/>
      <c r="BG22" s="904"/>
      <c r="BH22" s="904"/>
      <c r="BI22" s="904"/>
      <c r="BJ22" s="904"/>
      <c r="BK22" s="904"/>
      <c r="BL22" s="904"/>
      <c r="BM22" s="909"/>
      <c r="BN22" s="908"/>
      <c r="BO22" s="909"/>
      <c r="BP22" s="910"/>
      <c r="BQ22" s="904"/>
      <c r="BR22" s="904"/>
      <c r="BS22" s="904"/>
      <c r="BT22" s="904"/>
      <c r="BU22" s="904"/>
      <c r="BV22" s="904"/>
      <c r="BW22" s="904"/>
      <c r="BX22" s="904"/>
      <c r="BY22" s="904"/>
      <c r="BZ22" s="904"/>
      <c r="CA22" s="904"/>
      <c r="CB22" s="904"/>
      <c r="CC22" s="904"/>
      <c r="CD22" s="904"/>
      <c r="CE22" s="904"/>
      <c r="CF22" s="904"/>
      <c r="CG22" s="904"/>
      <c r="CH22" s="904"/>
      <c r="CI22" s="904"/>
      <c r="CJ22" s="904"/>
      <c r="CK22" s="904"/>
      <c r="CL22" s="904"/>
      <c r="CM22" s="904"/>
      <c r="CN22" s="904"/>
      <c r="CO22" s="904"/>
      <c r="CP22" s="904"/>
      <c r="CQ22" s="904"/>
      <c r="CR22" s="904"/>
      <c r="CS22" s="904"/>
      <c r="CT22" s="904"/>
      <c r="CU22" s="904"/>
      <c r="CV22" s="904"/>
      <c r="CW22" s="904"/>
      <c r="CX22" s="904"/>
      <c r="CY22" s="904"/>
      <c r="CZ22" s="904"/>
      <c r="DA22" s="904"/>
      <c r="DB22" s="904"/>
      <c r="DC22" s="904"/>
      <c r="DD22" s="904"/>
      <c r="DE22" s="904"/>
      <c r="DF22" s="904"/>
      <c r="DG22" s="904"/>
      <c r="DH22" s="904"/>
      <c r="DI22" s="904"/>
      <c r="DJ22" s="904"/>
      <c r="DK22" s="904"/>
      <c r="DL22" s="904"/>
      <c r="DM22" s="904"/>
      <c r="DN22" s="904"/>
      <c r="DO22" s="904"/>
      <c r="DP22" s="904"/>
      <c r="DQ22" s="904"/>
      <c r="DR22" s="904"/>
      <c r="DS22" s="904"/>
      <c r="DT22" s="904"/>
    </row>
    <row r="23" spans="1:124" s="914" customFormat="1" ht="20.100000000000001" customHeight="1" x14ac:dyDescent="0.15">
      <c r="A23" s="904"/>
      <c r="B23" s="904"/>
      <c r="C23" s="904"/>
      <c r="D23" s="904"/>
      <c r="E23" s="538"/>
      <c r="F23" s="82" t="s">
        <v>817</v>
      </c>
      <c r="G23" s="83"/>
      <c r="H23" s="83" t="s">
        <v>412</v>
      </c>
      <c r="I23" s="83"/>
      <c r="J23" s="83"/>
      <c r="K23" s="83" t="s">
        <v>413</v>
      </c>
      <c r="L23" s="83"/>
      <c r="M23" s="83" t="s">
        <v>414</v>
      </c>
      <c r="N23" s="83"/>
      <c r="O23" s="83"/>
      <c r="P23" s="83" t="s">
        <v>413</v>
      </c>
      <c r="Q23" s="83"/>
      <c r="R23" s="83" t="s">
        <v>609</v>
      </c>
      <c r="S23" s="83"/>
      <c r="T23" s="83"/>
      <c r="U23" s="84" t="s">
        <v>811</v>
      </c>
      <c r="V23" s="904"/>
      <c r="W23" s="904"/>
      <c r="X23" s="56"/>
      <c r="Y23" s="907" t="s">
        <v>104</v>
      </c>
      <c r="Z23" s="904"/>
      <c r="AA23" s="904"/>
      <c r="AB23" s="904"/>
      <c r="AC23" s="904"/>
      <c r="AD23" s="904"/>
      <c r="AE23" s="904"/>
      <c r="AF23" s="909"/>
      <c r="AG23" s="659"/>
      <c r="AH23" s="659"/>
      <c r="AI23" s="918"/>
      <c r="AJ23" s="909"/>
      <c r="AK23" s="908"/>
      <c r="AL23" s="908"/>
      <c r="AM23" s="910"/>
      <c r="AN23" s="910"/>
      <c r="AO23" s="910"/>
      <c r="AP23" s="904"/>
      <c r="AQ23" s="904"/>
      <c r="AR23" s="904"/>
      <c r="AS23" s="911"/>
      <c r="AT23" s="912"/>
      <c r="AU23" s="904"/>
      <c r="AV23" s="904"/>
      <c r="AW23" s="904"/>
      <c r="AX23" s="904"/>
      <c r="AY23" s="904"/>
      <c r="AZ23" s="904"/>
      <c r="BA23" s="904"/>
      <c r="BB23" s="904"/>
      <c r="BC23" s="904"/>
      <c r="BD23" s="904"/>
      <c r="BE23" s="904"/>
      <c r="BF23" s="904"/>
      <c r="BG23" s="904"/>
      <c r="BH23" s="904"/>
      <c r="BI23" s="904"/>
      <c r="BJ23" s="904"/>
      <c r="BK23" s="904"/>
      <c r="BL23" s="904"/>
      <c r="BM23" s="921"/>
      <c r="BN23" s="921"/>
      <c r="BO23" s="921"/>
      <c r="BP23" s="908"/>
      <c r="BQ23" s="904"/>
      <c r="BR23" s="904"/>
      <c r="BS23" s="904"/>
      <c r="BT23" s="904"/>
      <c r="BU23" s="904"/>
      <c r="BV23" s="904"/>
      <c r="BW23" s="904"/>
      <c r="BX23" s="904"/>
      <c r="BY23" s="904"/>
      <c r="BZ23" s="904"/>
      <c r="CA23" s="904"/>
      <c r="CB23" s="904"/>
      <c r="CC23" s="904"/>
      <c r="CD23" s="904"/>
      <c r="CE23" s="904"/>
      <c r="CF23" s="904"/>
      <c r="CG23" s="904"/>
      <c r="CH23" s="904"/>
      <c r="CI23" s="904"/>
      <c r="CJ23" s="904"/>
      <c r="CK23" s="904"/>
      <c r="CL23" s="904"/>
      <c r="CM23" s="904"/>
      <c r="CN23" s="904"/>
      <c r="CO23" s="904"/>
      <c r="CP23" s="904"/>
      <c r="CQ23" s="904"/>
      <c r="CR23" s="904"/>
      <c r="CS23" s="904"/>
      <c r="CT23" s="904"/>
      <c r="CU23" s="904"/>
      <c r="CV23" s="904"/>
      <c r="CW23" s="904"/>
      <c r="CX23" s="904"/>
      <c r="CY23" s="904"/>
      <c r="CZ23" s="904"/>
      <c r="DA23" s="904"/>
      <c r="DB23" s="904"/>
      <c r="DC23" s="904"/>
      <c r="DD23" s="904"/>
      <c r="DE23" s="904"/>
      <c r="DF23" s="904"/>
      <c r="DG23" s="904"/>
      <c r="DH23" s="904"/>
      <c r="DI23" s="904"/>
      <c r="DJ23" s="904"/>
      <c r="DK23" s="904"/>
      <c r="DL23" s="904"/>
      <c r="DM23" s="904"/>
      <c r="DN23" s="904"/>
      <c r="DO23" s="904"/>
      <c r="DP23" s="904"/>
      <c r="DQ23" s="904"/>
      <c r="DR23" s="904"/>
      <c r="DS23" s="904"/>
      <c r="DT23" s="904"/>
    </row>
    <row r="24" spans="1:124" s="914" customFormat="1" ht="20.100000000000001" customHeight="1" x14ac:dyDescent="0.15">
      <c r="A24" s="904"/>
      <c r="B24" s="904"/>
      <c r="C24" s="904"/>
      <c r="D24" s="904"/>
      <c r="E24" s="538"/>
      <c r="F24" s="916" t="s">
        <v>818</v>
      </c>
      <c r="G24" s="533" t="s">
        <v>819</v>
      </c>
      <c r="H24" s="533"/>
      <c r="I24" s="533" t="s">
        <v>811</v>
      </c>
      <c r="J24" s="533"/>
      <c r="K24" s="533" t="s">
        <v>820</v>
      </c>
      <c r="L24" s="533" t="s">
        <v>308</v>
      </c>
      <c r="M24" s="533"/>
      <c r="N24" s="533" t="s">
        <v>821</v>
      </c>
      <c r="O24" s="533"/>
      <c r="P24" s="533"/>
      <c r="Q24" s="533"/>
      <c r="R24" s="533"/>
      <c r="S24" s="533"/>
      <c r="T24" s="919"/>
      <c r="U24" s="920"/>
      <c r="V24" s="904"/>
      <c r="W24" s="904"/>
      <c r="X24" s="60">
        <f>SUM(X11:X12,X15:X16,X20:X23)</f>
        <v>0</v>
      </c>
      <c r="Y24" s="907" t="s">
        <v>113</v>
      </c>
      <c r="Z24" s="904"/>
      <c r="AA24" s="904"/>
      <c r="AB24" s="904"/>
      <c r="AC24" s="904"/>
      <c r="AD24" s="904"/>
      <c r="AE24" s="904"/>
      <c r="AF24" s="909"/>
      <c r="AG24" s="909"/>
      <c r="AH24" s="659"/>
      <c r="AI24" s="913"/>
      <c r="AJ24" s="908"/>
      <c r="AK24" s="909"/>
      <c r="AL24" s="909"/>
      <c r="AM24" s="909"/>
      <c r="AN24" s="909"/>
      <c r="AO24" s="910"/>
      <c r="AP24" s="904"/>
      <c r="AQ24" s="904"/>
      <c r="AR24" s="904"/>
      <c r="AS24" s="911"/>
      <c r="AT24" s="912"/>
      <c r="AU24" s="904"/>
      <c r="AV24" s="904"/>
      <c r="AW24" s="904"/>
      <c r="AX24" s="904"/>
      <c r="AY24" s="904"/>
      <c r="AZ24" s="904"/>
      <c r="BA24" s="904"/>
      <c r="BB24" s="904"/>
      <c r="BC24" s="904"/>
      <c r="BD24" s="904"/>
      <c r="BE24" s="904"/>
      <c r="BF24" s="904"/>
      <c r="BG24" s="904"/>
      <c r="BH24" s="904"/>
      <c r="BI24" s="904"/>
      <c r="BJ24" s="904"/>
      <c r="BK24" s="904"/>
      <c r="BL24" s="904"/>
      <c r="BM24" s="909"/>
      <c r="BN24" s="909"/>
      <c r="BO24" s="910"/>
      <c r="BP24" s="909"/>
      <c r="BQ24" s="904"/>
      <c r="BR24" s="904"/>
      <c r="BS24" s="904"/>
      <c r="BT24" s="904"/>
      <c r="BU24" s="904"/>
      <c r="BV24" s="904"/>
      <c r="BW24" s="904"/>
      <c r="BX24" s="904"/>
      <c r="BY24" s="904"/>
      <c r="BZ24" s="904"/>
      <c r="CA24" s="904"/>
      <c r="CB24" s="904"/>
      <c r="CC24" s="904"/>
      <c r="CD24" s="904"/>
      <c r="CE24" s="904"/>
      <c r="CF24" s="904"/>
      <c r="CG24" s="904"/>
      <c r="CH24" s="904"/>
      <c r="CI24" s="904"/>
      <c r="CJ24" s="904"/>
      <c r="CK24" s="904"/>
      <c r="CL24" s="904"/>
      <c r="CM24" s="904"/>
      <c r="CN24" s="904"/>
      <c r="CO24" s="904"/>
      <c r="CP24" s="904"/>
      <c r="CQ24" s="904"/>
      <c r="CR24" s="904"/>
      <c r="CS24" s="904"/>
      <c r="CT24" s="904"/>
      <c r="CU24" s="904"/>
      <c r="CV24" s="904"/>
      <c r="CW24" s="904"/>
      <c r="CX24" s="904"/>
      <c r="CY24" s="904"/>
      <c r="CZ24" s="904"/>
      <c r="DA24" s="904"/>
      <c r="DB24" s="904"/>
      <c r="DC24" s="904"/>
      <c r="DD24" s="904"/>
      <c r="DE24" s="904"/>
      <c r="DF24" s="904"/>
      <c r="DG24" s="904"/>
      <c r="DH24" s="904"/>
      <c r="DI24" s="904"/>
      <c r="DJ24" s="904"/>
      <c r="DK24" s="904"/>
      <c r="DL24" s="904"/>
      <c r="DM24" s="904"/>
      <c r="DN24" s="904"/>
      <c r="DO24" s="904"/>
      <c r="DP24" s="904"/>
      <c r="DQ24" s="904"/>
      <c r="DR24" s="904"/>
      <c r="DS24" s="904"/>
      <c r="DT24" s="904"/>
    </row>
    <row r="25" spans="1:124" s="914" customFormat="1" ht="20.100000000000001" customHeight="1" x14ac:dyDescent="0.15">
      <c r="A25" s="904"/>
      <c r="B25" s="904"/>
      <c r="C25" s="904"/>
      <c r="D25" s="904"/>
      <c r="E25" s="525" t="s">
        <v>822</v>
      </c>
      <c r="F25" s="82" t="s">
        <v>823</v>
      </c>
      <c r="G25" s="83"/>
      <c r="H25" s="83" t="s">
        <v>824</v>
      </c>
      <c r="I25" s="83"/>
      <c r="J25" s="83"/>
      <c r="K25" s="83"/>
      <c r="L25" s="83"/>
      <c r="M25" s="83"/>
      <c r="N25" s="83" t="s">
        <v>825</v>
      </c>
      <c r="O25" s="83"/>
      <c r="P25" s="83"/>
      <c r="Q25" s="83"/>
      <c r="R25" s="83"/>
      <c r="S25" s="83"/>
      <c r="T25" s="83"/>
      <c r="U25" s="84" t="s">
        <v>276</v>
      </c>
      <c r="V25" s="557"/>
      <c r="W25" s="557"/>
      <c r="X25" s="56"/>
      <c r="Y25" s="907" t="s">
        <v>122</v>
      </c>
      <c r="Z25" s="904"/>
      <c r="AA25" s="904"/>
      <c r="AB25" s="904"/>
      <c r="AC25" s="904"/>
      <c r="AD25" s="904"/>
      <c r="AE25" s="904"/>
      <c r="AF25" s="909"/>
      <c r="AG25" s="659"/>
      <c r="AH25" s="659"/>
      <c r="AI25" s="659"/>
      <c r="AJ25" s="909"/>
      <c r="AK25" s="909"/>
      <c r="AL25" s="909"/>
      <c r="AM25" s="909"/>
      <c r="AN25" s="909"/>
      <c r="AO25" s="909"/>
      <c r="AP25" s="557"/>
      <c r="AQ25" s="557"/>
      <c r="AR25" s="557"/>
      <c r="AS25" s="911"/>
      <c r="AT25" s="912"/>
      <c r="AU25" s="904"/>
      <c r="AV25" s="904"/>
      <c r="AW25" s="904"/>
      <c r="AX25" s="904"/>
      <c r="AY25" s="904"/>
      <c r="AZ25" s="904"/>
      <c r="BA25" s="904"/>
      <c r="BB25" s="904"/>
      <c r="BC25" s="904"/>
      <c r="BD25" s="904"/>
      <c r="BE25" s="904"/>
      <c r="BF25" s="904"/>
      <c r="BG25" s="904"/>
      <c r="BH25" s="904"/>
      <c r="BI25" s="904"/>
      <c r="BJ25" s="904"/>
      <c r="BK25" s="904"/>
      <c r="BL25" s="904"/>
      <c r="BM25" s="909"/>
      <c r="BN25" s="909"/>
      <c r="BO25" s="909"/>
      <c r="BP25" s="909"/>
      <c r="BQ25" s="904"/>
      <c r="BR25" s="904"/>
      <c r="BS25" s="904"/>
      <c r="BT25" s="904"/>
      <c r="BU25" s="904"/>
      <c r="BV25" s="904"/>
      <c r="BW25" s="904"/>
      <c r="BX25" s="904"/>
      <c r="BY25" s="904"/>
      <c r="BZ25" s="904"/>
      <c r="CA25" s="904"/>
      <c r="CB25" s="904"/>
      <c r="CC25" s="904"/>
      <c r="CD25" s="904"/>
      <c r="CE25" s="904"/>
      <c r="CF25" s="904"/>
      <c r="CG25" s="904"/>
      <c r="CH25" s="904"/>
      <c r="CI25" s="904"/>
      <c r="CJ25" s="904"/>
      <c r="CK25" s="904"/>
      <c r="CL25" s="904"/>
      <c r="CM25" s="904"/>
      <c r="CN25" s="904"/>
      <c r="CO25" s="904"/>
      <c r="CP25" s="904"/>
      <c r="CQ25" s="904"/>
      <c r="CR25" s="904"/>
      <c r="CS25" s="904"/>
      <c r="CT25" s="904"/>
      <c r="CU25" s="904"/>
      <c r="CV25" s="904"/>
      <c r="CW25" s="904"/>
      <c r="CX25" s="904"/>
      <c r="CY25" s="904"/>
      <c r="CZ25" s="904"/>
      <c r="DA25" s="904"/>
      <c r="DB25" s="904"/>
      <c r="DC25" s="904"/>
      <c r="DD25" s="904"/>
      <c r="DE25" s="904"/>
      <c r="DF25" s="904"/>
      <c r="DG25" s="904"/>
      <c r="DH25" s="904"/>
      <c r="DI25" s="904"/>
      <c r="DJ25" s="904"/>
      <c r="DK25" s="904"/>
      <c r="DL25" s="904"/>
      <c r="DM25" s="904"/>
      <c r="DN25" s="904"/>
      <c r="DO25" s="904"/>
      <c r="DP25" s="904"/>
      <c r="DQ25" s="904"/>
      <c r="DR25" s="904"/>
      <c r="DS25" s="904"/>
      <c r="DT25" s="904"/>
    </row>
    <row r="26" spans="1:124" s="914" customFormat="1" ht="20.100000000000001" customHeight="1" x14ac:dyDescent="0.15">
      <c r="A26" s="904"/>
      <c r="B26" s="904"/>
      <c r="C26" s="904"/>
      <c r="D26" s="904"/>
      <c r="E26" s="525"/>
      <c r="F26" s="82" t="s">
        <v>826</v>
      </c>
      <c r="G26" s="83"/>
      <c r="H26" s="83" t="s">
        <v>827</v>
      </c>
      <c r="I26" s="83"/>
      <c r="J26" s="83"/>
      <c r="K26" s="83"/>
      <c r="L26" s="83"/>
      <c r="M26" s="83"/>
      <c r="N26" s="83" t="s">
        <v>828</v>
      </c>
      <c r="O26" s="83"/>
      <c r="P26" s="83"/>
      <c r="Q26" s="83"/>
      <c r="R26" s="83"/>
      <c r="S26" s="83"/>
      <c r="T26" s="83"/>
      <c r="U26" s="84" t="s">
        <v>276</v>
      </c>
      <c r="V26" s="904"/>
      <c r="W26" s="904"/>
      <c r="X26" s="56"/>
      <c r="Y26" s="907" t="s">
        <v>130</v>
      </c>
      <c r="Z26" s="904"/>
      <c r="AA26" s="904"/>
      <c r="AB26" s="904"/>
      <c r="AC26" s="904"/>
      <c r="AD26" s="904"/>
      <c r="AE26" s="904"/>
      <c r="AF26" s="909"/>
      <c r="AG26" s="659"/>
      <c r="AH26" s="909"/>
      <c r="AI26" s="909"/>
      <c r="AJ26" s="909"/>
      <c r="AK26" s="909"/>
      <c r="AL26" s="909"/>
      <c r="AM26" s="909"/>
      <c r="AN26" s="909"/>
      <c r="AO26" s="910"/>
      <c r="AP26" s="904"/>
      <c r="AQ26" s="904"/>
      <c r="AR26" s="904"/>
      <c r="AS26" s="911"/>
      <c r="AT26" s="912"/>
      <c r="AU26" s="904"/>
      <c r="AV26" s="904"/>
      <c r="AW26" s="904"/>
      <c r="AX26" s="904"/>
      <c r="AY26" s="904"/>
      <c r="AZ26" s="904"/>
      <c r="BA26" s="904"/>
      <c r="BB26" s="904"/>
      <c r="BC26" s="904"/>
      <c r="BD26" s="904"/>
      <c r="BE26" s="904"/>
      <c r="BF26" s="904"/>
      <c r="BG26" s="904"/>
      <c r="BH26" s="904"/>
      <c r="BI26" s="904"/>
      <c r="BJ26" s="904"/>
      <c r="BK26" s="904"/>
      <c r="BL26" s="904"/>
      <c r="BM26" s="909"/>
      <c r="BN26" s="909"/>
      <c r="BO26" s="909"/>
      <c r="BP26" s="909"/>
      <c r="BQ26" s="904"/>
      <c r="BR26" s="904"/>
      <c r="BS26" s="904"/>
      <c r="BT26" s="904"/>
      <c r="BU26" s="904"/>
      <c r="BV26" s="904"/>
      <c r="BW26" s="904"/>
      <c r="BX26" s="904"/>
      <c r="BY26" s="904"/>
      <c r="BZ26" s="904"/>
      <c r="CA26" s="904"/>
      <c r="CB26" s="904"/>
      <c r="CC26" s="904"/>
      <c r="CD26" s="904"/>
      <c r="CE26" s="904"/>
      <c r="CF26" s="904"/>
      <c r="CG26" s="904"/>
      <c r="CH26" s="904"/>
      <c r="CI26" s="904"/>
      <c r="CJ26" s="904"/>
      <c r="CK26" s="904"/>
      <c r="CL26" s="904"/>
      <c r="CM26" s="904"/>
      <c r="CN26" s="904"/>
      <c r="CO26" s="904"/>
      <c r="CP26" s="904"/>
      <c r="CQ26" s="904"/>
      <c r="CR26" s="904"/>
      <c r="CS26" s="904"/>
      <c r="CT26" s="904"/>
      <c r="CU26" s="904"/>
      <c r="CV26" s="904"/>
      <c r="CW26" s="904"/>
      <c r="CX26" s="904"/>
      <c r="CY26" s="904"/>
      <c r="CZ26" s="904"/>
      <c r="DA26" s="904"/>
      <c r="DB26" s="904"/>
      <c r="DC26" s="904"/>
      <c r="DD26" s="904"/>
      <c r="DE26" s="904"/>
      <c r="DF26" s="904"/>
      <c r="DG26" s="904"/>
      <c r="DH26" s="904"/>
      <c r="DI26" s="904"/>
      <c r="DJ26" s="904"/>
      <c r="DK26" s="904"/>
      <c r="DL26" s="904"/>
      <c r="DM26" s="904"/>
      <c r="DN26" s="904"/>
      <c r="DO26" s="904"/>
      <c r="DP26" s="904"/>
      <c r="DQ26" s="904"/>
      <c r="DR26" s="904"/>
      <c r="DS26" s="904"/>
      <c r="DT26" s="904"/>
    </row>
    <row r="27" spans="1:124" s="914" customFormat="1" ht="20.100000000000001" customHeight="1" x14ac:dyDescent="0.15">
      <c r="A27" s="904"/>
      <c r="B27" s="904"/>
      <c r="C27" s="904"/>
      <c r="D27" s="904"/>
      <c r="E27" s="525"/>
      <c r="F27" s="82" t="s">
        <v>829</v>
      </c>
      <c r="G27" s="83"/>
      <c r="H27" s="83" t="s">
        <v>830</v>
      </c>
      <c r="I27" s="83"/>
      <c r="J27" s="83"/>
      <c r="K27" s="83" t="s">
        <v>831</v>
      </c>
      <c r="L27" s="83"/>
      <c r="M27" s="83"/>
      <c r="N27" s="83" t="s">
        <v>798</v>
      </c>
      <c r="O27" s="83"/>
      <c r="P27" s="83"/>
      <c r="Q27" s="83"/>
      <c r="R27" s="83" t="s">
        <v>832</v>
      </c>
      <c r="S27" s="83"/>
      <c r="T27" s="83"/>
      <c r="U27" s="84" t="s">
        <v>276</v>
      </c>
      <c r="V27" s="904"/>
      <c r="W27" s="904"/>
      <c r="X27" s="56"/>
      <c r="Y27" s="907" t="s">
        <v>138</v>
      </c>
      <c r="Z27" s="904"/>
      <c r="AA27" s="904"/>
      <c r="AB27" s="904"/>
      <c r="AC27" s="904"/>
      <c r="AD27" s="904"/>
      <c r="AE27" s="904"/>
      <c r="AF27" s="909"/>
      <c r="AG27" s="659"/>
      <c r="AH27" s="659"/>
      <c r="AI27" s="659"/>
      <c r="AJ27" s="908"/>
      <c r="AK27" s="921"/>
      <c r="AL27" s="910"/>
      <c r="AM27" s="908"/>
      <c r="AN27" s="910"/>
      <c r="AO27" s="910"/>
      <c r="AP27" s="904"/>
      <c r="AQ27" s="904"/>
      <c r="AR27" s="904"/>
      <c r="AS27" s="911"/>
      <c r="AT27" s="912"/>
      <c r="AU27" s="904"/>
      <c r="AV27" s="904"/>
      <c r="AW27" s="904"/>
      <c r="AX27" s="904"/>
      <c r="AY27" s="904"/>
      <c r="AZ27" s="904"/>
      <c r="BA27" s="904"/>
      <c r="BB27" s="904"/>
      <c r="BC27" s="904"/>
      <c r="BD27" s="904"/>
      <c r="BE27" s="904"/>
      <c r="BF27" s="904"/>
      <c r="BG27" s="904"/>
      <c r="BH27" s="904"/>
      <c r="BI27" s="904"/>
      <c r="BJ27" s="904"/>
      <c r="BK27" s="904"/>
      <c r="BL27" s="904"/>
      <c r="BM27" s="908"/>
      <c r="BN27" s="909"/>
      <c r="BO27" s="909"/>
      <c r="BP27" s="910"/>
      <c r="BQ27" s="904"/>
      <c r="BR27" s="904"/>
      <c r="BS27" s="904"/>
      <c r="BT27" s="904"/>
      <c r="BU27" s="904"/>
      <c r="BV27" s="904"/>
      <c r="BW27" s="904"/>
      <c r="BX27" s="904"/>
      <c r="BY27" s="904"/>
      <c r="BZ27" s="904"/>
      <c r="CA27" s="904"/>
      <c r="CB27" s="904"/>
      <c r="CC27" s="904"/>
      <c r="CD27" s="904"/>
      <c r="CE27" s="904"/>
      <c r="CF27" s="904"/>
      <c r="CG27" s="904"/>
      <c r="CH27" s="904"/>
      <c r="CI27" s="904"/>
      <c r="CJ27" s="904"/>
      <c r="CK27" s="904"/>
      <c r="CL27" s="904"/>
      <c r="CM27" s="904"/>
      <c r="CN27" s="904"/>
      <c r="CO27" s="904"/>
      <c r="CP27" s="904"/>
      <c r="CQ27" s="904"/>
      <c r="CR27" s="904"/>
      <c r="CS27" s="904"/>
      <c r="CT27" s="904"/>
      <c r="CU27" s="904"/>
      <c r="CV27" s="904"/>
      <c r="CW27" s="904"/>
      <c r="CX27" s="904"/>
      <c r="CY27" s="904"/>
      <c r="CZ27" s="904"/>
      <c r="DA27" s="904"/>
      <c r="DB27" s="904"/>
      <c r="DC27" s="904"/>
      <c r="DD27" s="904"/>
      <c r="DE27" s="904"/>
      <c r="DF27" s="904"/>
      <c r="DG27" s="904"/>
      <c r="DH27" s="904"/>
      <c r="DI27" s="904"/>
      <c r="DJ27" s="904"/>
      <c r="DK27" s="904"/>
      <c r="DL27" s="904"/>
      <c r="DM27" s="904"/>
      <c r="DN27" s="904"/>
      <c r="DO27" s="904"/>
      <c r="DP27" s="904"/>
      <c r="DQ27" s="904"/>
      <c r="DR27" s="904"/>
      <c r="DS27" s="904"/>
      <c r="DT27" s="904"/>
    </row>
    <row r="28" spans="1:124" s="914" customFormat="1" ht="20.100000000000001" customHeight="1" x14ac:dyDescent="0.15">
      <c r="A28" s="904"/>
      <c r="B28" s="904"/>
      <c r="C28" s="904"/>
      <c r="D28" s="904"/>
      <c r="E28" s="525"/>
      <c r="F28" s="916" t="s">
        <v>833</v>
      </c>
      <c r="G28" s="533"/>
      <c r="H28" s="533" t="s">
        <v>299</v>
      </c>
      <c r="I28" s="533"/>
      <c r="J28" s="533"/>
      <c r="K28" s="533"/>
      <c r="L28" s="533"/>
      <c r="M28" s="533"/>
      <c r="N28" s="533" t="s">
        <v>294</v>
      </c>
      <c r="O28" s="533"/>
      <c r="P28" s="533"/>
      <c r="Q28" s="533"/>
      <c r="R28" s="533"/>
      <c r="S28" s="533" t="s">
        <v>288</v>
      </c>
      <c r="T28" s="922"/>
      <c r="U28" s="923"/>
      <c r="V28" s="904"/>
      <c r="W28" s="904"/>
      <c r="X28" s="60">
        <f>SUM(X29:X31)</f>
        <v>0</v>
      </c>
      <c r="Y28" s="907" t="s">
        <v>143</v>
      </c>
      <c r="Z28" s="904"/>
      <c r="AA28" s="904"/>
      <c r="AB28" s="904"/>
      <c r="AC28" s="904"/>
      <c r="AD28" s="904"/>
      <c r="AE28" s="904"/>
      <c r="AF28" s="909"/>
      <c r="AG28" s="659"/>
      <c r="AH28" s="659"/>
      <c r="AI28" s="659"/>
      <c r="AJ28" s="908"/>
      <c r="AK28" s="909"/>
      <c r="AL28" s="909"/>
      <c r="AM28" s="909"/>
      <c r="AN28" s="909"/>
      <c r="AO28" s="910"/>
      <c r="AP28" s="904"/>
      <c r="AQ28" s="904"/>
      <c r="AR28" s="904"/>
      <c r="AS28" s="911"/>
      <c r="AT28" s="912"/>
      <c r="AU28" s="904"/>
      <c r="AV28" s="904"/>
      <c r="AW28" s="904"/>
      <c r="AX28" s="904"/>
      <c r="AY28" s="904"/>
      <c r="AZ28" s="904"/>
      <c r="BA28" s="904"/>
      <c r="BB28" s="904"/>
      <c r="BC28" s="904"/>
      <c r="BD28" s="904"/>
      <c r="BE28" s="904"/>
      <c r="BF28" s="904"/>
      <c r="BG28" s="904"/>
      <c r="BH28" s="904"/>
      <c r="BI28" s="904"/>
      <c r="BJ28" s="904"/>
      <c r="BK28" s="904"/>
      <c r="BL28" s="904"/>
      <c r="BM28" s="909"/>
      <c r="BN28" s="909"/>
      <c r="BO28" s="908"/>
      <c r="BP28" s="909"/>
      <c r="BQ28" s="904"/>
      <c r="BR28" s="904"/>
      <c r="BS28" s="904"/>
      <c r="BT28" s="904"/>
      <c r="BU28" s="904"/>
      <c r="BV28" s="904"/>
      <c r="BW28" s="904"/>
      <c r="BX28" s="904"/>
      <c r="BY28" s="904"/>
      <c r="BZ28" s="904"/>
      <c r="CA28" s="904"/>
      <c r="CB28" s="904"/>
      <c r="CC28" s="904"/>
      <c r="CD28" s="904"/>
      <c r="CE28" s="904"/>
      <c r="CF28" s="904"/>
      <c r="CG28" s="904"/>
      <c r="CH28" s="904"/>
      <c r="CI28" s="904"/>
      <c r="CJ28" s="904"/>
      <c r="CK28" s="904"/>
      <c r="CL28" s="904"/>
      <c r="CM28" s="904"/>
      <c r="CN28" s="904"/>
      <c r="CO28" s="904"/>
      <c r="CP28" s="904"/>
      <c r="CQ28" s="904"/>
      <c r="CR28" s="904"/>
      <c r="CS28" s="904"/>
      <c r="CT28" s="904"/>
      <c r="CU28" s="904"/>
      <c r="CV28" s="904"/>
      <c r="CW28" s="904"/>
      <c r="CX28" s="904"/>
      <c r="CY28" s="904"/>
      <c r="CZ28" s="904"/>
      <c r="DA28" s="904"/>
      <c r="DB28" s="904"/>
      <c r="DC28" s="904"/>
      <c r="DD28" s="904"/>
      <c r="DE28" s="904"/>
      <c r="DF28" s="904"/>
      <c r="DG28" s="904"/>
      <c r="DH28" s="904"/>
      <c r="DI28" s="904"/>
      <c r="DJ28" s="904"/>
      <c r="DK28" s="904"/>
      <c r="DL28" s="904"/>
      <c r="DM28" s="904"/>
      <c r="DN28" s="904"/>
      <c r="DO28" s="904"/>
      <c r="DP28" s="904"/>
      <c r="DQ28" s="904"/>
      <c r="DR28" s="904"/>
      <c r="DS28" s="904"/>
      <c r="DT28" s="904"/>
    </row>
    <row r="29" spans="1:124" s="914" customFormat="1" ht="20.100000000000001" customHeight="1" x14ac:dyDescent="0.15">
      <c r="A29" s="904"/>
      <c r="B29" s="904"/>
      <c r="C29" s="904"/>
      <c r="D29" s="904"/>
      <c r="E29" s="525"/>
      <c r="F29" s="82" t="s">
        <v>834</v>
      </c>
      <c r="G29" s="83" t="s">
        <v>18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4"/>
      <c r="V29" s="904"/>
      <c r="W29" s="904"/>
      <c r="X29" s="56"/>
      <c r="Y29" s="907" t="s">
        <v>149</v>
      </c>
      <c r="Z29" s="904"/>
      <c r="AA29" s="904"/>
      <c r="AB29" s="904"/>
      <c r="AC29" s="904"/>
      <c r="AD29" s="904"/>
      <c r="AE29" s="904"/>
      <c r="AF29" s="909"/>
      <c r="AG29" s="909"/>
      <c r="AH29" s="913"/>
      <c r="AI29" s="659"/>
      <c r="AJ29" s="908"/>
      <c r="AK29" s="910"/>
      <c r="AL29" s="909"/>
      <c r="AM29" s="909"/>
      <c r="AN29" s="909"/>
      <c r="AO29" s="910"/>
      <c r="AP29" s="904"/>
      <c r="AQ29" s="904"/>
      <c r="AR29" s="904"/>
      <c r="AS29" s="911"/>
      <c r="AT29" s="912"/>
      <c r="AU29" s="904"/>
      <c r="AV29" s="904"/>
      <c r="AW29" s="904"/>
      <c r="AX29" s="904"/>
      <c r="AY29" s="904"/>
      <c r="AZ29" s="904"/>
      <c r="BA29" s="904"/>
      <c r="BB29" s="904"/>
      <c r="BC29" s="904"/>
      <c r="BD29" s="904"/>
      <c r="BE29" s="904"/>
      <c r="BF29" s="904"/>
      <c r="BG29" s="904"/>
      <c r="BH29" s="904"/>
      <c r="BI29" s="904"/>
      <c r="BJ29" s="904"/>
      <c r="BK29" s="904"/>
      <c r="BL29" s="904"/>
      <c r="BM29" s="909"/>
      <c r="BN29" s="909"/>
      <c r="BO29" s="909"/>
      <c r="BP29" s="909"/>
      <c r="BQ29" s="904"/>
      <c r="BR29" s="904"/>
      <c r="BS29" s="904"/>
      <c r="BT29" s="904"/>
      <c r="BU29" s="904"/>
      <c r="BV29" s="904"/>
      <c r="BW29" s="904"/>
      <c r="BX29" s="904"/>
      <c r="BY29" s="904"/>
      <c r="BZ29" s="904"/>
      <c r="CA29" s="904"/>
      <c r="CB29" s="904"/>
      <c r="CC29" s="904"/>
      <c r="CD29" s="904"/>
      <c r="CE29" s="904"/>
      <c r="CF29" s="904"/>
      <c r="CG29" s="904"/>
      <c r="CH29" s="904"/>
      <c r="CI29" s="904"/>
      <c r="CJ29" s="904"/>
      <c r="CK29" s="904"/>
      <c r="CL29" s="904"/>
      <c r="CM29" s="904"/>
      <c r="CN29" s="904"/>
      <c r="CO29" s="904"/>
      <c r="CP29" s="904"/>
      <c r="CQ29" s="904"/>
      <c r="CR29" s="904"/>
      <c r="CS29" s="904"/>
      <c r="CT29" s="904"/>
      <c r="CU29" s="904"/>
      <c r="CV29" s="904"/>
      <c r="CW29" s="904"/>
      <c r="CX29" s="904"/>
      <c r="CY29" s="904"/>
      <c r="CZ29" s="904"/>
      <c r="DA29" s="904"/>
      <c r="DB29" s="904"/>
      <c r="DC29" s="904"/>
      <c r="DD29" s="904"/>
      <c r="DE29" s="904"/>
      <c r="DF29" s="904"/>
      <c r="DG29" s="904"/>
      <c r="DH29" s="904"/>
      <c r="DI29" s="904"/>
      <c r="DJ29" s="904"/>
      <c r="DK29" s="904"/>
      <c r="DL29" s="904"/>
      <c r="DM29" s="904"/>
      <c r="DN29" s="904"/>
      <c r="DO29" s="904"/>
      <c r="DP29" s="904"/>
      <c r="DQ29" s="904"/>
      <c r="DR29" s="904"/>
      <c r="DS29" s="904"/>
      <c r="DT29" s="904"/>
    </row>
    <row r="30" spans="1:124" s="914" customFormat="1" ht="20.100000000000001" customHeight="1" x14ac:dyDescent="0.15">
      <c r="A30" s="904"/>
      <c r="B30" s="904"/>
      <c r="C30" s="904"/>
      <c r="D30" s="904"/>
      <c r="E30" s="525"/>
      <c r="F30" s="82" t="s">
        <v>835</v>
      </c>
      <c r="G30" s="83" t="s">
        <v>25</v>
      </c>
      <c r="H30" s="83"/>
      <c r="I30" s="83"/>
      <c r="J30" s="83"/>
      <c r="K30" s="83"/>
      <c r="L30" s="83"/>
      <c r="M30" s="83"/>
      <c r="N30" s="83"/>
      <c r="O30" s="83" t="s">
        <v>836</v>
      </c>
      <c r="P30" s="83"/>
      <c r="Q30" s="83"/>
      <c r="R30" s="83"/>
      <c r="S30" s="83"/>
      <c r="T30" s="83"/>
      <c r="U30" s="84"/>
      <c r="V30" s="904"/>
      <c r="W30" s="904"/>
      <c r="X30" s="56"/>
      <c r="Y30" s="907" t="s">
        <v>154</v>
      </c>
      <c r="Z30" s="904"/>
      <c r="AA30" s="904"/>
      <c r="AB30" s="904"/>
      <c r="AC30" s="904"/>
      <c r="AD30" s="904"/>
      <c r="AE30" s="904"/>
      <c r="AF30" s="909"/>
      <c r="AG30" s="909"/>
      <c r="AH30" s="913"/>
      <c r="AI30" s="659"/>
      <c r="AJ30" s="908"/>
      <c r="AK30" s="909"/>
      <c r="AL30" s="909"/>
      <c r="AM30" s="909"/>
      <c r="AN30" s="909"/>
      <c r="AO30" s="910"/>
      <c r="AP30" s="904"/>
      <c r="AQ30" s="904"/>
      <c r="AR30" s="904"/>
      <c r="AS30" s="911"/>
      <c r="AT30" s="912"/>
      <c r="AU30" s="904"/>
      <c r="AV30" s="904"/>
      <c r="AW30" s="904"/>
      <c r="AX30" s="904"/>
      <c r="AY30" s="904"/>
      <c r="AZ30" s="904"/>
      <c r="BA30" s="904"/>
      <c r="BB30" s="904"/>
      <c r="BC30" s="904"/>
      <c r="BD30" s="904"/>
      <c r="BE30" s="904"/>
      <c r="BF30" s="904"/>
      <c r="BG30" s="904"/>
      <c r="BH30" s="904"/>
      <c r="BI30" s="904"/>
      <c r="BJ30" s="904"/>
      <c r="BK30" s="904"/>
      <c r="BL30" s="904"/>
      <c r="BM30" s="909"/>
      <c r="BN30" s="909"/>
      <c r="BO30" s="909"/>
      <c r="BP30" s="909"/>
      <c r="BQ30" s="904"/>
      <c r="BR30" s="904"/>
      <c r="BS30" s="904"/>
      <c r="BT30" s="904"/>
      <c r="BU30" s="904"/>
      <c r="BV30" s="904"/>
      <c r="BW30" s="904"/>
      <c r="BX30" s="904"/>
      <c r="BY30" s="904"/>
      <c r="BZ30" s="904"/>
      <c r="CA30" s="904"/>
      <c r="CB30" s="904"/>
      <c r="CC30" s="904"/>
      <c r="CD30" s="904"/>
      <c r="CE30" s="904"/>
      <c r="CF30" s="904"/>
      <c r="CG30" s="904"/>
      <c r="CH30" s="904"/>
      <c r="CI30" s="904"/>
      <c r="CJ30" s="904"/>
      <c r="CK30" s="904"/>
      <c r="CL30" s="904"/>
      <c r="CM30" s="904"/>
      <c r="CN30" s="904"/>
      <c r="CO30" s="904"/>
      <c r="CP30" s="904"/>
      <c r="CQ30" s="904"/>
      <c r="CR30" s="904"/>
      <c r="CS30" s="904"/>
      <c r="CT30" s="904"/>
      <c r="CU30" s="904"/>
      <c r="CV30" s="904"/>
      <c r="CW30" s="904"/>
      <c r="CX30" s="904"/>
      <c r="CY30" s="904"/>
      <c r="CZ30" s="904"/>
      <c r="DA30" s="904"/>
      <c r="DB30" s="904"/>
      <c r="DC30" s="904"/>
      <c r="DD30" s="904"/>
      <c r="DE30" s="904"/>
      <c r="DF30" s="904"/>
      <c r="DG30" s="904"/>
      <c r="DH30" s="904"/>
      <c r="DI30" s="904"/>
      <c r="DJ30" s="904"/>
      <c r="DK30" s="904"/>
      <c r="DL30" s="904"/>
      <c r="DM30" s="904"/>
      <c r="DN30" s="904"/>
      <c r="DO30" s="904"/>
      <c r="DP30" s="904"/>
      <c r="DQ30" s="904"/>
      <c r="DR30" s="904"/>
      <c r="DS30" s="904"/>
      <c r="DT30" s="904"/>
    </row>
    <row r="31" spans="1:124" s="914" customFormat="1" ht="20.100000000000001" customHeight="1" x14ac:dyDescent="0.15">
      <c r="A31" s="904"/>
      <c r="B31" s="904"/>
      <c r="C31" s="904"/>
      <c r="D31" s="904"/>
      <c r="E31" s="525"/>
      <c r="F31" s="82" t="s">
        <v>837</v>
      </c>
      <c r="G31" s="83" t="s">
        <v>32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4"/>
      <c r="V31" s="904"/>
      <c r="W31" s="904"/>
      <c r="X31" s="56"/>
      <c r="Y31" s="907" t="s">
        <v>160</v>
      </c>
      <c r="Z31" s="904"/>
      <c r="AA31" s="904"/>
      <c r="AB31" s="904"/>
      <c r="AC31" s="904"/>
      <c r="AD31" s="904"/>
      <c r="AE31" s="904"/>
      <c r="AF31" s="909"/>
      <c r="AG31" s="909"/>
      <c r="AH31" s="918"/>
      <c r="AI31" s="918"/>
      <c r="AJ31" s="909"/>
      <c r="AK31" s="659"/>
      <c r="AL31" s="659"/>
      <c r="AM31" s="909"/>
      <c r="AN31" s="909"/>
      <c r="AO31" s="910"/>
      <c r="AP31" s="904"/>
      <c r="AQ31" s="904"/>
      <c r="AR31" s="904"/>
      <c r="AS31" s="911"/>
      <c r="AT31" s="912"/>
      <c r="AU31" s="904"/>
      <c r="AV31" s="904"/>
      <c r="AW31" s="904"/>
      <c r="AX31" s="904"/>
      <c r="AY31" s="904"/>
      <c r="AZ31" s="904"/>
      <c r="BA31" s="904"/>
      <c r="BB31" s="904"/>
      <c r="BC31" s="904"/>
      <c r="BD31" s="904"/>
      <c r="BE31" s="904"/>
      <c r="BF31" s="904"/>
      <c r="BG31" s="904"/>
      <c r="BH31" s="904"/>
      <c r="BI31" s="904"/>
      <c r="BJ31" s="904"/>
      <c r="BK31" s="904"/>
      <c r="BL31" s="904"/>
      <c r="BM31" s="908"/>
      <c r="BN31" s="659"/>
      <c r="BO31" s="659"/>
      <c r="BP31" s="908"/>
      <c r="BQ31" s="904"/>
      <c r="BR31" s="904"/>
      <c r="BS31" s="904"/>
      <c r="BT31" s="904"/>
      <c r="BU31" s="904"/>
      <c r="BV31" s="904"/>
      <c r="BW31" s="904"/>
      <c r="BX31" s="904"/>
      <c r="BY31" s="904"/>
      <c r="BZ31" s="904"/>
      <c r="CA31" s="904"/>
      <c r="CB31" s="904"/>
      <c r="CC31" s="904"/>
      <c r="CD31" s="904"/>
      <c r="CE31" s="904"/>
      <c r="CF31" s="904"/>
      <c r="CG31" s="904"/>
      <c r="CH31" s="904"/>
      <c r="CI31" s="904"/>
      <c r="CJ31" s="904"/>
      <c r="CK31" s="904"/>
      <c r="CL31" s="904"/>
      <c r="CM31" s="904"/>
      <c r="CN31" s="904"/>
      <c r="CO31" s="904"/>
      <c r="CP31" s="904"/>
      <c r="CQ31" s="904"/>
      <c r="CR31" s="904"/>
      <c r="CS31" s="904"/>
      <c r="CT31" s="904"/>
      <c r="CU31" s="904"/>
      <c r="CV31" s="904"/>
      <c r="CW31" s="904"/>
      <c r="CX31" s="904"/>
      <c r="CY31" s="904"/>
      <c r="CZ31" s="904"/>
      <c r="DA31" s="904"/>
      <c r="DB31" s="904"/>
      <c r="DC31" s="904"/>
      <c r="DD31" s="904"/>
      <c r="DE31" s="904"/>
      <c r="DF31" s="904"/>
      <c r="DG31" s="904"/>
      <c r="DH31" s="904"/>
      <c r="DI31" s="904"/>
      <c r="DJ31" s="904"/>
      <c r="DK31" s="904"/>
      <c r="DL31" s="904"/>
      <c r="DM31" s="904"/>
      <c r="DN31" s="904"/>
      <c r="DO31" s="904"/>
      <c r="DP31" s="904"/>
      <c r="DQ31" s="904"/>
      <c r="DR31" s="904"/>
      <c r="DS31" s="904"/>
      <c r="DT31" s="904"/>
    </row>
    <row r="32" spans="1:124" s="914" customFormat="1" ht="20.100000000000001" customHeight="1" x14ac:dyDescent="0.15">
      <c r="A32" s="904"/>
      <c r="B32" s="904"/>
      <c r="C32" s="904"/>
      <c r="D32" s="904"/>
      <c r="E32" s="525"/>
      <c r="F32" s="82" t="s">
        <v>838</v>
      </c>
      <c r="G32" s="83"/>
      <c r="H32" s="83" t="s">
        <v>810</v>
      </c>
      <c r="I32" s="83"/>
      <c r="J32" s="83"/>
      <c r="K32" s="83" t="s">
        <v>288</v>
      </c>
      <c r="L32" s="83"/>
      <c r="M32" s="83"/>
      <c r="N32" s="83" t="s">
        <v>286</v>
      </c>
      <c r="O32" s="83"/>
      <c r="P32" s="83"/>
      <c r="Q32" s="83"/>
      <c r="R32" s="83" t="s">
        <v>287</v>
      </c>
      <c r="S32" s="83"/>
      <c r="T32" s="83"/>
      <c r="U32" s="84" t="s">
        <v>288</v>
      </c>
      <c r="V32" s="557"/>
      <c r="W32" s="557"/>
      <c r="X32" s="56"/>
      <c r="Y32" s="907" t="s">
        <v>166</v>
      </c>
      <c r="Z32" s="904"/>
      <c r="AA32" s="904"/>
      <c r="AB32" s="904"/>
      <c r="AC32" s="904"/>
      <c r="AD32" s="904"/>
      <c r="AE32" s="904"/>
      <c r="AF32" s="909"/>
      <c r="AG32" s="659"/>
      <c r="AH32" s="659"/>
      <c r="AI32" s="918"/>
      <c r="AJ32" s="909"/>
      <c r="AK32" s="659"/>
      <c r="AL32" s="659"/>
      <c r="AM32" s="910"/>
      <c r="AN32" s="910"/>
      <c r="AO32" s="910"/>
      <c r="AP32" s="557"/>
      <c r="AQ32" s="557"/>
      <c r="AR32" s="557"/>
      <c r="AS32" s="911"/>
      <c r="AT32" s="912"/>
      <c r="AU32" s="904"/>
      <c r="AV32" s="904"/>
      <c r="AW32" s="904"/>
      <c r="AX32" s="904"/>
      <c r="AY32" s="904"/>
      <c r="AZ32" s="904"/>
      <c r="BA32" s="904"/>
      <c r="BB32" s="904"/>
      <c r="BC32" s="904"/>
      <c r="BD32" s="904"/>
      <c r="BE32" s="904"/>
      <c r="BF32" s="904"/>
      <c r="BG32" s="904"/>
      <c r="BH32" s="904"/>
      <c r="BI32" s="904"/>
      <c r="BJ32" s="904"/>
      <c r="BK32" s="904"/>
      <c r="BL32" s="904"/>
      <c r="BM32" s="908"/>
      <c r="BN32" s="659"/>
      <c r="BO32" s="910"/>
      <c r="BP32" s="909"/>
      <c r="BQ32" s="904"/>
      <c r="BR32" s="904"/>
      <c r="BS32" s="904"/>
      <c r="BT32" s="904"/>
      <c r="BU32" s="904"/>
      <c r="BV32" s="904"/>
      <c r="BW32" s="904"/>
      <c r="BX32" s="904"/>
      <c r="BY32" s="904"/>
      <c r="BZ32" s="904"/>
      <c r="CA32" s="904"/>
      <c r="CB32" s="904"/>
      <c r="CC32" s="904"/>
      <c r="CD32" s="904"/>
      <c r="CE32" s="904"/>
      <c r="CF32" s="904"/>
      <c r="CG32" s="904"/>
      <c r="CH32" s="904"/>
      <c r="CI32" s="904"/>
      <c r="CJ32" s="904"/>
      <c r="CK32" s="904"/>
      <c r="CL32" s="904"/>
      <c r="CM32" s="904"/>
      <c r="CN32" s="904"/>
      <c r="CO32" s="904"/>
      <c r="CP32" s="904"/>
      <c r="CQ32" s="904"/>
      <c r="CR32" s="904"/>
      <c r="CS32" s="904"/>
      <c r="CT32" s="904"/>
      <c r="CU32" s="904"/>
      <c r="CV32" s="904"/>
      <c r="CW32" s="904"/>
      <c r="CX32" s="904"/>
      <c r="CY32" s="904"/>
      <c r="CZ32" s="904"/>
      <c r="DA32" s="904"/>
      <c r="DB32" s="904"/>
      <c r="DC32" s="904"/>
      <c r="DD32" s="904"/>
      <c r="DE32" s="904"/>
      <c r="DF32" s="904"/>
      <c r="DG32" s="904"/>
      <c r="DH32" s="904"/>
      <c r="DI32" s="904"/>
      <c r="DJ32" s="904"/>
      <c r="DK32" s="904"/>
      <c r="DL32" s="904"/>
      <c r="DM32" s="904"/>
      <c r="DN32" s="904"/>
      <c r="DO32" s="904"/>
      <c r="DP32" s="904"/>
      <c r="DQ32" s="904"/>
      <c r="DR32" s="904"/>
      <c r="DS32" s="904"/>
      <c r="DT32" s="904"/>
    </row>
    <row r="33" spans="1:124" s="914" customFormat="1" ht="20.100000000000001" customHeight="1" x14ac:dyDescent="0.15">
      <c r="A33" s="904"/>
      <c r="B33" s="904"/>
      <c r="C33" s="904"/>
      <c r="D33" s="904"/>
      <c r="E33" s="525"/>
      <c r="F33" s="82" t="s">
        <v>839</v>
      </c>
      <c r="G33" s="83"/>
      <c r="H33" s="83" t="s">
        <v>283</v>
      </c>
      <c r="I33" s="83"/>
      <c r="J33" s="83"/>
      <c r="K33" s="83"/>
      <c r="L33" s="83"/>
      <c r="M33" s="83"/>
      <c r="N33" s="83" t="s">
        <v>284</v>
      </c>
      <c r="O33" s="83"/>
      <c r="P33" s="83"/>
      <c r="Q33" s="83"/>
      <c r="R33" s="83"/>
      <c r="S33" s="83"/>
      <c r="T33" s="83"/>
      <c r="U33" s="84" t="s">
        <v>276</v>
      </c>
      <c r="V33" s="904"/>
      <c r="W33" s="904"/>
      <c r="X33" s="60">
        <f>SUM(X34:X35)</f>
        <v>0</v>
      </c>
      <c r="Y33" s="907" t="s">
        <v>171</v>
      </c>
      <c r="Z33" s="904"/>
      <c r="AA33" s="904"/>
      <c r="AB33" s="904"/>
      <c r="AC33" s="904"/>
      <c r="AD33" s="904"/>
      <c r="AE33" s="904"/>
      <c r="AF33" s="908"/>
      <c r="AG33" s="659"/>
      <c r="AH33" s="659"/>
      <c r="AI33" s="659"/>
      <c r="AJ33" s="909"/>
      <c r="AK33" s="909"/>
      <c r="AL33" s="909"/>
      <c r="AM33" s="909"/>
      <c r="AN33" s="909"/>
      <c r="AO33" s="910"/>
      <c r="AP33" s="904"/>
      <c r="AQ33" s="904"/>
      <c r="AR33" s="904"/>
      <c r="AS33" s="911"/>
      <c r="AT33" s="912"/>
      <c r="AU33" s="904"/>
      <c r="AV33" s="904"/>
      <c r="AW33" s="904"/>
      <c r="AX33" s="904"/>
      <c r="AY33" s="904"/>
      <c r="AZ33" s="904"/>
      <c r="BA33" s="904"/>
      <c r="BB33" s="904"/>
      <c r="BC33" s="904"/>
      <c r="BD33" s="904"/>
      <c r="BE33" s="904"/>
      <c r="BF33" s="904"/>
      <c r="BG33" s="904"/>
      <c r="BH33" s="904"/>
      <c r="BI33" s="904"/>
      <c r="BJ33" s="904"/>
      <c r="BK33" s="904"/>
      <c r="BL33" s="904"/>
      <c r="BM33" s="909"/>
      <c r="BN33" s="909"/>
      <c r="BO33" s="908"/>
      <c r="BP33" s="909"/>
      <c r="BQ33" s="904"/>
      <c r="BR33" s="904"/>
      <c r="BS33" s="904"/>
      <c r="BT33" s="904"/>
      <c r="BU33" s="904"/>
      <c r="BV33" s="904"/>
      <c r="BW33" s="904"/>
      <c r="BX33" s="904"/>
      <c r="BY33" s="904"/>
      <c r="BZ33" s="904"/>
      <c r="CA33" s="904"/>
      <c r="CB33" s="904"/>
      <c r="CC33" s="904"/>
      <c r="CD33" s="904"/>
      <c r="CE33" s="904"/>
      <c r="CF33" s="904"/>
      <c r="CG33" s="904"/>
      <c r="CH33" s="904"/>
      <c r="CI33" s="904"/>
      <c r="CJ33" s="904"/>
      <c r="CK33" s="904"/>
      <c r="CL33" s="904"/>
      <c r="CM33" s="904"/>
      <c r="CN33" s="904"/>
      <c r="CO33" s="904"/>
      <c r="CP33" s="904"/>
      <c r="CQ33" s="904"/>
      <c r="CR33" s="904"/>
      <c r="CS33" s="904"/>
      <c r="CT33" s="904"/>
      <c r="CU33" s="904"/>
      <c r="CV33" s="904"/>
      <c r="CW33" s="904"/>
      <c r="CX33" s="904"/>
      <c r="CY33" s="904"/>
      <c r="CZ33" s="904"/>
      <c r="DA33" s="904"/>
      <c r="DB33" s="904"/>
      <c r="DC33" s="904"/>
      <c r="DD33" s="904"/>
      <c r="DE33" s="904"/>
      <c r="DF33" s="904"/>
      <c r="DG33" s="904"/>
      <c r="DH33" s="904"/>
      <c r="DI33" s="904"/>
      <c r="DJ33" s="904"/>
      <c r="DK33" s="904"/>
      <c r="DL33" s="904"/>
      <c r="DM33" s="904"/>
      <c r="DN33" s="904"/>
      <c r="DO33" s="904"/>
      <c r="DP33" s="904"/>
      <c r="DQ33" s="904"/>
      <c r="DR33" s="904"/>
      <c r="DS33" s="904"/>
      <c r="DT33" s="904"/>
    </row>
    <row r="34" spans="1:124" s="914" customFormat="1" ht="20.100000000000001" customHeight="1" x14ac:dyDescent="0.15">
      <c r="A34" s="904"/>
      <c r="B34" s="904"/>
      <c r="C34" s="904"/>
      <c r="D34" s="904"/>
      <c r="E34" s="525"/>
      <c r="F34" s="82" t="s">
        <v>840</v>
      </c>
      <c r="G34" s="83" t="s">
        <v>18</v>
      </c>
      <c r="H34" s="83"/>
      <c r="I34" s="83" t="s">
        <v>841</v>
      </c>
      <c r="J34" s="83"/>
      <c r="K34" s="83"/>
      <c r="L34" s="83" t="s">
        <v>842</v>
      </c>
      <c r="M34" s="83"/>
      <c r="N34" s="83"/>
      <c r="O34" s="83" t="s">
        <v>843</v>
      </c>
      <c r="P34" s="83"/>
      <c r="Q34" s="83"/>
      <c r="R34" s="83" t="s">
        <v>844</v>
      </c>
      <c r="S34" s="83"/>
      <c r="T34" s="83"/>
      <c r="U34" s="84" t="s">
        <v>288</v>
      </c>
      <c r="V34" s="904"/>
      <c r="W34" s="904"/>
      <c r="X34" s="56"/>
      <c r="Y34" s="907" t="s">
        <v>176</v>
      </c>
      <c r="Z34" s="904"/>
      <c r="AA34" s="904"/>
      <c r="AB34" s="904"/>
      <c r="AC34" s="904"/>
      <c r="AD34" s="904"/>
      <c r="AE34" s="904"/>
      <c r="AF34" s="909"/>
      <c r="AG34" s="909"/>
      <c r="AH34" s="918"/>
      <c r="AI34" s="909"/>
      <c r="AJ34" s="909"/>
      <c r="AK34" s="909"/>
      <c r="AL34" s="909"/>
      <c r="AM34" s="909"/>
      <c r="AN34" s="909"/>
      <c r="AO34" s="909"/>
      <c r="AP34" s="904"/>
      <c r="AQ34" s="904"/>
      <c r="AR34" s="904"/>
      <c r="AS34" s="911"/>
      <c r="AT34" s="912"/>
      <c r="AU34" s="904"/>
      <c r="AV34" s="904"/>
      <c r="AW34" s="904"/>
      <c r="AX34" s="904"/>
      <c r="AY34" s="904"/>
      <c r="AZ34" s="904"/>
      <c r="BA34" s="904"/>
      <c r="BB34" s="904"/>
      <c r="BC34" s="904"/>
      <c r="BD34" s="904"/>
      <c r="BE34" s="904"/>
      <c r="BF34" s="904"/>
      <c r="BG34" s="904"/>
      <c r="BH34" s="904"/>
      <c r="BI34" s="904"/>
      <c r="BJ34" s="904"/>
      <c r="BK34" s="904"/>
      <c r="BL34" s="904"/>
      <c r="BM34" s="909"/>
      <c r="BN34" s="909"/>
      <c r="BO34" s="909"/>
      <c r="BP34" s="909"/>
      <c r="BQ34" s="904"/>
      <c r="BR34" s="904"/>
      <c r="BS34" s="904"/>
      <c r="BT34" s="904"/>
      <c r="BU34" s="904"/>
      <c r="BV34" s="904"/>
      <c r="BW34" s="904"/>
      <c r="BX34" s="904"/>
      <c r="BY34" s="904"/>
      <c r="BZ34" s="904"/>
      <c r="CA34" s="904"/>
      <c r="CB34" s="904"/>
      <c r="CC34" s="904"/>
      <c r="CD34" s="904"/>
      <c r="CE34" s="904"/>
      <c r="CF34" s="904"/>
      <c r="CG34" s="904"/>
      <c r="CH34" s="904"/>
      <c r="CI34" s="904"/>
      <c r="CJ34" s="904"/>
      <c r="CK34" s="904"/>
      <c r="CL34" s="904"/>
      <c r="CM34" s="904"/>
      <c r="CN34" s="904"/>
      <c r="CO34" s="904"/>
      <c r="CP34" s="904"/>
      <c r="CQ34" s="904"/>
      <c r="CR34" s="904"/>
      <c r="CS34" s="904"/>
      <c r="CT34" s="904"/>
      <c r="CU34" s="904"/>
      <c r="CV34" s="904"/>
      <c r="CW34" s="904"/>
      <c r="CX34" s="904"/>
      <c r="CY34" s="904"/>
      <c r="CZ34" s="904"/>
      <c r="DA34" s="904"/>
      <c r="DB34" s="904"/>
      <c r="DC34" s="904"/>
      <c r="DD34" s="904"/>
      <c r="DE34" s="904"/>
      <c r="DF34" s="904"/>
      <c r="DG34" s="904"/>
      <c r="DH34" s="904"/>
      <c r="DI34" s="904"/>
      <c r="DJ34" s="904"/>
      <c r="DK34" s="904"/>
      <c r="DL34" s="904"/>
      <c r="DM34" s="904"/>
      <c r="DN34" s="904"/>
      <c r="DO34" s="904"/>
      <c r="DP34" s="904"/>
      <c r="DQ34" s="904"/>
      <c r="DR34" s="904"/>
      <c r="DS34" s="904"/>
      <c r="DT34" s="904"/>
    </row>
    <row r="35" spans="1:124" s="914" customFormat="1" ht="20.100000000000001" customHeight="1" x14ac:dyDescent="0.15">
      <c r="A35" s="904"/>
      <c r="B35" s="904"/>
      <c r="C35" s="904"/>
      <c r="D35" s="904"/>
      <c r="E35" s="525"/>
      <c r="F35" s="82" t="s">
        <v>845</v>
      </c>
      <c r="G35" s="83" t="s">
        <v>25</v>
      </c>
      <c r="H35" s="83"/>
      <c r="I35" s="83" t="s">
        <v>846</v>
      </c>
      <c r="J35" s="83"/>
      <c r="K35" s="83" t="s">
        <v>847</v>
      </c>
      <c r="L35" s="83"/>
      <c r="M35" s="83" t="s">
        <v>848</v>
      </c>
      <c r="N35" s="83"/>
      <c r="O35" s="83" t="s">
        <v>811</v>
      </c>
      <c r="P35" s="83"/>
      <c r="Q35" s="83" t="s">
        <v>288</v>
      </c>
      <c r="R35" s="83"/>
      <c r="S35" s="83" t="s">
        <v>842</v>
      </c>
      <c r="T35" s="83"/>
      <c r="U35" s="84" t="s">
        <v>849</v>
      </c>
      <c r="V35" s="904"/>
      <c r="W35" s="904"/>
      <c r="X35" s="56"/>
      <c r="Y35" s="907" t="s">
        <v>182</v>
      </c>
      <c r="Z35" s="904"/>
      <c r="AA35" s="904"/>
      <c r="AB35" s="904"/>
      <c r="AC35" s="904"/>
      <c r="AD35" s="904"/>
      <c r="AE35" s="904"/>
      <c r="AF35" s="909"/>
      <c r="AG35" s="909"/>
      <c r="AH35" s="913"/>
      <c r="AI35" s="659"/>
      <c r="AJ35" s="908"/>
      <c r="AK35" s="910"/>
      <c r="AL35" s="910"/>
      <c r="AM35" s="910"/>
      <c r="AN35" s="910"/>
      <c r="AO35" s="910"/>
      <c r="AP35" s="904"/>
      <c r="AQ35" s="904"/>
      <c r="AR35" s="904"/>
      <c r="AS35" s="911"/>
      <c r="AT35" s="912"/>
      <c r="AU35" s="904"/>
      <c r="AV35" s="904"/>
      <c r="AW35" s="904"/>
      <c r="AX35" s="904"/>
      <c r="AY35" s="904"/>
      <c r="AZ35" s="904"/>
      <c r="BA35" s="904"/>
      <c r="BB35" s="904"/>
      <c r="BC35" s="904"/>
      <c r="BD35" s="904"/>
      <c r="BE35" s="904"/>
      <c r="BF35" s="904"/>
      <c r="BG35" s="904"/>
      <c r="BH35" s="904"/>
      <c r="BI35" s="904"/>
      <c r="BJ35" s="904"/>
      <c r="BK35" s="904"/>
      <c r="BL35" s="904"/>
      <c r="BM35" s="908"/>
      <c r="BN35" s="908"/>
      <c r="BO35" s="908"/>
      <c r="BP35" s="910"/>
      <c r="BQ35" s="904"/>
      <c r="BR35" s="904"/>
      <c r="BS35" s="904"/>
      <c r="BT35" s="904"/>
      <c r="BU35" s="904"/>
      <c r="BV35" s="904"/>
      <c r="BW35" s="904"/>
      <c r="BX35" s="904"/>
      <c r="BY35" s="904"/>
      <c r="BZ35" s="904"/>
      <c r="CA35" s="904"/>
      <c r="CB35" s="904"/>
      <c r="CC35" s="904"/>
      <c r="CD35" s="904"/>
      <c r="CE35" s="904"/>
      <c r="CF35" s="904"/>
      <c r="CG35" s="904"/>
      <c r="CH35" s="904"/>
      <c r="CI35" s="904"/>
      <c r="CJ35" s="904"/>
      <c r="CK35" s="904"/>
      <c r="CL35" s="904"/>
      <c r="CM35" s="904"/>
      <c r="CN35" s="904"/>
      <c r="CO35" s="904"/>
      <c r="CP35" s="904"/>
      <c r="CQ35" s="904"/>
      <c r="CR35" s="904"/>
      <c r="CS35" s="904"/>
      <c r="CT35" s="904"/>
      <c r="CU35" s="904"/>
      <c r="CV35" s="904"/>
      <c r="CW35" s="904"/>
      <c r="CX35" s="904"/>
      <c r="CY35" s="904"/>
      <c r="CZ35" s="904"/>
      <c r="DA35" s="904"/>
      <c r="DB35" s="904"/>
      <c r="DC35" s="904"/>
      <c r="DD35" s="904"/>
      <c r="DE35" s="904"/>
      <c r="DF35" s="904"/>
      <c r="DG35" s="904"/>
      <c r="DH35" s="904"/>
      <c r="DI35" s="904"/>
      <c r="DJ35" s="904"/>
      <c r="DK35" s="904"/>
      <c r="DL35" s="904"/>
      <c r="DM35" s="904"/>
      <c r="DN35" s="904"/>
      <c r="DO35" s="904"/>
      <c r="DP35" s="904"/>
      <c r="DQ35" s="904"/>
      <c r="DR35" s="904"/>
      <c r="DS35" s="904"/>
      <c r="DT35" s="904"/>
    </row>
    <row r="36" spans="1:124" s="914" customFormat="1" ht="20.100000000000001" customHeight="1" x14ac:dyDescent="0.15">
      <c r="A36" s="904"/>
      <c r="B36" s="904"/>
      <c r="C36" s="904"/>
      <c r="D36" s="904"/>
      <c r="E36" s="525"/>
      <c r="F36" s="82" t="s">
        <v>850</v>
      </c>
      <c r="G36" s="83"/>
      <c r="H36" s="83" t="s">
        <v>301</v>
      </c>
      <c r="I36" s="83"/>
      <c r="J36" s="83" t="s">
        <v>302</v>
      </c>
      <c r="K36" s="83"/>
      <c r="L36" s="83" t="s">
        <v>303</v>
      </c>
      <c r="M36" s="83" t="s">
        <v>299</v>
      </c>
      <c r="N36" s="83"/>
      <c r="O36" s="83" t="s">
        <v>304</v>
      </c>
      <c r="P36" s="83"/>
      <c r="Q36" s="83" t="s">
        <v>305</v>
      </c>
      <c r="R36" s="83"/>
      <c r="S36" s="83" t="s">
        <v>306</v>
      </c>
      <c r="T36" s="83"/>
      <c r="U36" s="84" t="s">
        <v>288</v>
      </c>
      <c r="V36" s="904"/>
      <c r="W36" s="904"/>
      <c r="X36" s="56"/>
      <c r="Y36" s="907" t="s">
        <v>187</v>
      </c>
      <c r="Z36" s="904"/>
      <c r="AA36" s="904"/>
      <c r="AB36" s="904"/>
      <c r="AC36" s="904"/>
      <c r="AD36" s="904"/>
      <c r="AE36" s="904"/>
      <c r="AF36" s="909"/>
      <c r="AG36" s="659"/>
      <c r="AH36" s="659"/>
      <c r="AI36" s="918"/>
      <c r="AJ36" s="909"/>
      <c r="AK36" s="909"/>
      <c r="AL36" s="909"/>
      <c r="AM36" s="909"/>
      <c r="AN36" s="909"/>
      <c r="AO36" s="910"/>
      <c r="AP36" s="904"/>
      <c r="AQ36" s="904"/>
      <c r="AR36" s="904"/>
      <c r="AS36" s="911"/>
      <c r="AT36" s="912"/>
      <c r="AU36" s="904"/>
      <c r="AV36" s="904"/>
      <c r="AW36" s="904"/>
      <c r="AX36" s="904"/>
      <c r="AY36" s="904"/>
      <c r="AZ36" s="904"/>
      <c r="BA36" s="904"/>
      <c r="BB36" s="904"/>
      <c r="BC36" s="904"/>
      <c r="BD36" s="904"/>
      <c r="BE36" s="904"/>
      <c r="BF36" s="904"/>
      <c r="BG36" s="904"/>
      <c r="BH36" s="904"/>
      <c r="BI36" s="904"/>
      <c r="BJ36" s="904"/>
      <c r="BK36" s="904"/>
      <c r="BL36" s="904"/>
      <c r="BM36" s="909"/>
      <c r="BN36" s="909"/>
      <c r="BO36" s="909"/>
      <c r="BP36" s="909"/>
      <c r="BQ36" s="904"/>
      <c r="BR36" s="904"/>
      <c r="BS36" s="904"/>
      <c r="BT36" s="904"/>
      <c r="BU36" s="904"/>
      <c r="BV36" s="904"/>
      <c r="BW36" s="904"/>
      <c r="BX36" s="904"/>
      <c r="BY36" s="904"/>
      <c r="BZ36" s="904"/>
      <c r="CA36" s="904"/>
      <c r="CB36" s="904"/>
      <c r="CC36" s="904"/>
      <c r="CD36" s="904"/>
      <c r="CE36" s="904"/>
      <c r="CF36" s="904"/>
      <c r="CG36" s="904"/>
      <c r="CH36" s="904"/>
      <c r="CI36" s="904"/>
      <c r="CJ36" s="904"/>
      <c r="CK36" s="904"/>
      <c r="CL36" s="904"/>
      <c r="CM36" s="904"/>
      <c r="CN36" s="904"/>
      <c r="CO36" s="904"/>
      <c r="CP36" s="904"/>
      <c r="CQ36" s="904"/>
      <c r="CR36" s="904"/>
      <c r="CS36" s="904"/>
      <c r="CT36" s="904"/>
      <c r="CU36" s="904"/>
      <c r="CV36" s="904"/>
      <c r="CW36" s="904"/>
      <c r="CX36" s="904"/>
      <c r="CY36" s="904"/>
      <c r="CZ36" s="904"/>
      <c r="DA36" s="904"/>
      <c r="DB36" s="904"/>
      <c r="DC36" s="904"/>
      <c r="DD36" s="904"/>
      <c r="DE36" s="904"/>
      <c r="DF36" s="904"/>
      <c r="DG36" s="904"/>
      <c r="DH36" s="904"/>
      <c r="DI36" s="904"/>
      <c r="DJ36" s="904"/>
      <c r="DK36" s="904"/>
      <c r="DL36" s="904"/>
      <c r="DM36" s="904"/>
      <c r="DN36" s="904"/>
      <c r="DO36" s="904"/>
      <c r="DP36" s="904"/>
      <c r="DQ36" s="904"/>
      <c r="DR36" s="904"/>
      <c r="DS36" s="904"/>
      <c r="DT36" s="904"/>
    </row>
    <row r="37" spans="1:124" s="914" customFormat="1" ht="20.100000000000001" customHeight="1" x14ac:dyDescent="0.15">
      <c r="A37" s="904"/>
      <c r="B37" s="904"/>
      <c r="C37" s="904"/>
      <c r="D37" s="904"/>
      <c r="E37" s="525"/>
      <c r="F37" s="82" t="s">
        <v>851</v>
      </c>
      <c r="G37" s="83"/>
      <c r="H37" s="83" t="s">
        <v>412</v>
      </c>
      <c r="I37" s="83"/>
      <c r="J37" s="83" t="s">
        <v>413</v>
      </c>
      <c r="K37" s="83"/>
      <c r="L37" s="83"/>
      <c r="M37" s="83" t="s">
        <v>414</v>
      </c>
      <c r="N37" s="83"/>
      <c r="O37" s="83"/>
      <c r="P37" s="83" t="s">
        <v>413</v>
      </c>
      <c r="Q37" s="83"/>
      <c r="R37" s="83" t="s">
        <v>415</v>
      </c>
      <c r="S37" s="83"/>
      <c r="T37" s="83"/>
      <c r="U37" s="84" t="s">
        <v>294</v>
      </c>
      <c r="V37" s="904"/>
      <c r="W37" s="904"/>
      <c r="X37" s="56"/>
      <c r="Y37" s="907" t="s">
        <v>192</v>
      </c>
      <c r="Z37" s="904"/>
      <c r="AA37" s="904"/>
      <c r="AB37" s="904"/>
      <c r="AC37" s="904"/>
      <c r="AD37" s="904"/>
      <c r="AE37" s="904"/>
      <c r="AF37" s="909"/>
      <c r="AG37" s="659"/>
      <c r="AH37" s="659"/>
      <c r="AI37" s="918"/>
      <c r="AJ37" s="909"/>
      <c r="AK37" s="909"/>
      <c r="AL37" s="909"/>
      <c r="AM37" s="909"/>
      <c r="AN37" s="909"/>
      <c r="AO37" s="910"/>
      <c r="AP37" s="904"/>
      <c r="AQ37" s="904"/>
      <c r="AR37" s="904"/>
      <c r="AS37" s="911"/>
      <c r="AT37" s="912"/>
      <c r="AU37" s="904"/>
      <c r="AV37" s="904"/>
      <c r="AW37" s="904"/>
      <c r="AX37" s="904"/>
      <c r="AY37" s="904"/>
      <c r="AZ37" s="904"/>
      <c r="BA37" s="904"/>
      <c r="BB37" s="904"/>
      <c r="BC37" s="904"/>
      <c r="BD37" s="904"/>
      <c r="BE37" s="904"/>
      <c r="BF37" s="904"/>
      <c r="BG37" s="904"/>
      <c r="BH37" s="904"/>
      <c r="BI37" s="904"/>
      <c r="BJ37" s="904"/>
      <c r="BK37" s="904"/>
      <c r="BL37" s="904"/>
      <c r="BM37" s="909"/>
      <c r="BN37" s="909"/>
      <c r="BO37" s="909"/>
      <c r="BP37" s="909"/>
      <c r="BQ37" s="904"/>
      <c r="BR37" s="904"/>
      <c r="BS37" s="904"/>
      <c r="BT37" s="904"/>
      <c r="BU37" s="904"/>
      <c r="BV37" s="904"/>
      <c r="BW37" s="904"/>
      <c r="BX37" s="904"/>
      <c r="BY37" s="904"/>
      <c r="BZ37" s="904"/>
      <c r="CA37" s="904"/>
      <c r="CB37" s="904"/>
      <c r="CC37" s="904"/>
      <c r="CD37" s="904"/>
      <c r="CE37" s="904"/>
      <c r="CF37" s="904"/>
      <c r="CG37" s="904"/>
      <c r="CH37" s="904"/>
      <c r="CI37" s="904"/>
      <c r="CJ37" s="904"/>
      <c r="CK37" s="904"/>
      <c r="CL37" s="904"/>
      <c r="CM37" s="904"/>
      <c r="CN37" s="904"/>
      <c r="CO37" s="904"/>
      <c r="CP37" s="904"/>
      <c r="CQ37" s="904"/>
      <c r="CR37" s="904"/>
      <c r="CS37" s="904"/>
      <c r="CT37" s="904"/>
      <c r="CU37" s="904"/>
      <c r="CV37" s="904"/>
      <c r="CW37" s="904"/>
      <c r="CX37" s="904"/>
      <c r="CY37" s="904"/>
      <c r="CZ37" s="904"/>
      <c r="DA37" s="904"/>
      <c r="DB37" s="904"/>
      <c r="DC37" s="904"/>
      <c r="DD37" s="904"/>
      <c r="DE37" s="904"/>
      <c r="DF37" s="904"/>
      <c r="DG37" s="904"/>
      <c r="DH37" s="904"/>
      <c r="DI37" s="904"/>
      <c r="DJ37" s="904"/>
      <c r="DK37" s="904"/>
      <c r="DL37" s="904"/>
      <c r="DM37" s="904"/>
      <c r="DN37" s="904"/>
      <c r="DO37" s="904"/>
      <c r="DP37" s="904"/>
      <c r="DQ37" s="904"/>
      <c r="DR37" s="904"/>
      <c r="DS37" s="904"/>
      <c r="DT37" s="904"/>
    </row>
    <row r="38" spans="1:124" s="914" customFormat="1" ht="20.100000000000001" customHeight="1" thickBot="1" x14ac:dyDescent="0.2">
      <c r="A38" s="904"/>
      <c r="B38" s="904"/>
      <c r="C38" s="904"/>
      <c r="D38" s="904"/>
      <c r="E38" s="525"/>
      <c r="F38" s="916" t="s">
        <v>852</v>
      </c>
      <c r="G38" s="533"/>
      <c r="H38" s="533" t="s">
        <v>853</v>
      </c>
      <c r="I38" s="533" t="s">
        <v>294</v>
      </c>
      <c r="J38" s="533"/>
      <c r="K38" s="533" t="s">
        <v>820</v>
      </c>
      <c r="L38" s="533" t="s">
        <v>308</v>
      </c>
      <c r="M38" s="533"/>
      <c r="N38" s="533" t="s">
        <v>854</v>
      </c>
      <c r="O38" s="533">
        <v>1</v>
      </c>
      <c r="P38" s="533" t="s">
        <v>855</v>
      </c>
      <c r="Q38" s="533">
        <v>8</v>
      </c>
      <c r="R38" s="533" t="s">
        <v>856</v>
      </c>
      <c r="S38" s="533"/>
      <c r="T38" s="922"/>
      <c r="U38" s="923"/>
      <c r="V38" s="904"/>
      <c r="W38" s="904"/>
      <c r="X38" s="924">
        <f>SUM(X25:X28,X32:X33,X36:X37)</f>
        <v>0</v>
      </c>
      <c r="Y38" s="907" t="s">
        <v>204</v>
      </c>
      <c r="Z38" s="904"/>
      <c r="AA38" s="904"/>
      <c r="AB38" s="904"/>
      <c r="AC38" s="904"/>
      <c r="AD38" s="904"/>
      <c r="AE38" s="904"/>
      <c r="AF38" s="908"/>
      <c r="AG38" s="909"/>
      <c r="AH38" s="659"/>
      <c r="AI38" s="659"/>
      <c r="AJ38" s="908"/>
      <c r="AK38" s="909"/>
      <c r="AL38" s="659"/>
      <c r="AM38" s="659"/>
      <c r="AN38" s="909"/>
      <c r="AO38" s="910"/>
      <c r="AP38" s="904"/>
      <c r="AQ38" s="904"/>
      <c r="AR38" s="904"/>
      <c r="AS38" s="911"/>
      <c r="AT38" s="912"/>
      <c r="AU38" s="904"/>
      <c r="AV38" s="904"/>
      <c r="AW38" s="904"/>
      <c r="AX38" s="904"/>
      <c r="AY38" s="904"/>
      <c r="AZ38" s="904"/>
      <c r="BA38" s="904"/>
      <c r="BB38" s="904"/>
      <c r="BC38" s="904"/>
      <c r="BD38" s="904"/>
      <c r="BE38" s="904"/>
      <c r="BF38" s="904"/>
      <c r="BG38" s="904"/>
      <c r="BH38" s="904"/>
      <c r="BI38" s="904"/>
      <c r="BJ38" s="904"/>
      <c r="BK38" s="904"/>
      <c r="BL38" s="904"/>
      <c r="BM38" s="909"/>
      <c r="BN38" s="910"/>
      <c r="BO38" s="909"/>
      <c r="BP38" s="909"/>
      <c r="BQ38" s="904"/>
      <c r="BR38" s="904"/>
      <c r="BS38" s="904"/>
      <c r="BT38" s="904"/>
      <c r="BU38" s="904"/>
      <c r="BV38" s="904"/>
      <c r="BW38" s="904"/>
      <c r="BX38" s="904"/>
      <c r="BY38" s="904"/>
      <c r="BZ38" s="904"/>
      <c r="CA38" s="904"/>
      <c r="CB38" s="904"/>
      <c r="CC38" s="904"/>
      <c r="CD38" s="904"/>
      <c r="CE38" s="904"/>
      <c r="CF38" s="904"/>
      <c r="CG38" s="904"/>
      <c r="CH38" s="904"/>
      <c r="CI38" s="904"/>
      <c r="CJ38" s="904"/>
      <c r="CK38" s="904"/>
      <c r="CL38" s="904"/>
      <c r="CM38" s="904"/>
      <c r="CN38" s="904"/>
      <c r="CO38" s="904"/>
      <c r="CP38" s="904"/>
      <c r="CQ38" s="904"/>
      <c r="CR38" s="904"/>
      <c r="CS38" s="904"/>
      <c r="CT38" s="904"/>
      <c r="CU38" s="904"/>
      <c r="CV38" s="904"/>
      <c r="CW38" s="904"/>
      <c r="CX38" s="904"/>
      <c r="CY38" s="904"/>
      <c r="CZ38" s="904"/>
      <c r="DA38" s="904"/>
      <c r="DB38" s="904"/>
      <c r="DC38" s="904"/>
      <c r="DD38" s="904"/>
      <c r="DE38" s="904"/>
      <c r="DF38" s="904"/>
      <c r="DG38" s="904"/>
      <c r="DH38" s="904"/>
      <c r="DI38" s="904"/>
      <c r="DJ38" s="904"/>
      <c r="DK38" s="904"/>
      <c r="DL38" s="904"/>
      <c r="DM38" s="904"/>
      <c r="DN38" s="904"/>
      <c r="DO38" s="904"/>
      <c r="DP38" s="904"/>
      <c r="DQ38" s="904"/>
      <c r="DR38" s="904"/>
      <c r="DS38" s="904"/>
      <c r="DT38" s="904"/>
    </row>
    <row r="39" spans="1:124" s="914" customFormat="1" ht="21.95" customHeight="1" thickBot="1" x14ac:dyDescent="0.2">
      <c r="A39" s="904"/>
      <c r="B39" s="904"/>
      <c r="C39" s="904"/>
      <c r="D39" s="904"/>
      <c r="E39" s="525" t="s">
        <v>857</v>
      </c>
      <c r="F39" s="916" t="s">
        <v>858</v>
      </c>
      <c r="G39" s="533"/>
      <c r="H39" s="533"/>
      <c r="I39" s="533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922"/>
      <c r="U39" s="923"/>
      <c r="V39" s="904"/>
      <c r="W39" s="904"/>
      <c r="X39" s="272">
        <f>X24-X38</f>
        <v>0</v>
      </c>
      <c r="Y39" s="573"/>
      <c r="Z39" s="904"/>
      <c r="AA39" s="904"/>
      <c r="AB39" s="904"/>
      <c r="AC39" s="904"/>
      <c r="AD39" s="904"/>
      <c r="AE39" s="904"/>
      <c r="AF39" s="909"/>
      <c r="AG39" s="909"/>
      <c r="AH39" s="659"/>
      <c r="AI39" s="659"/>
      <c r="AJ39" s="908"/>
      <c r="AK39" s="909"/>
      <c r="AL39" s="909"/>
      <c r="AM39" s="909"/>
      <c r="AN39" s="909"/>
      <c r="AO39" s="910"/>
      <c r="AP39" s="557"/>
      <c r="AQ39" s="557"/>
      <c r="AR39" s="557"/>
      <c r="AS39" s="911"/>
      <c r="AT39" s="912"/>
      <c r="AU39" s="904"/>
      <c r="AV39" s="904"/>
      <c r="AW39" s="904"/>
      <c r="AX39" s="904"/>
      <c r="AY39" s="904"/>
      <c r="AZ39" s="904"/>
      <c r="BA39" s="904"/>
      <c r="BB39" s="904"/>
      <c r="BC39" s="904"/>
      <c r="BD39" s="904"/>
      <c r="BE39" s="904"/>
      <c r="BF39" s="904"/>
      <c r="BG39" s="904"/>
      <c r="BH39" s="904"/>
      <c r="BI39" s="904"/>
      <c r="BJ39" s="904"/>
      <c r="BK39" s="904"/>
      <c r="BL39" s="904"/>
      <c r="BM39" s="909"/>
      <c r="BN39" s="909"/>
      <c r="BO39" s="909"/>
      <c r="BP39" s="909"/>
      <c r="BQ39" s="904"/>
      <c r="BR39" s="904"/>
      <c r="BS39" s="904"/>
      <c r="BT39" s="904"/>
      <c r="BU39" s="904"/>
      <c r="BV39" s="904"/>
      <c r="BW39" s="904"/>
      <c r="BX39" s="904"/>
      <c r="BY39" s="904"/>
      <c r="BZ39" s="904"/>
      <c r="CA39" s="904"/>
      <c r="CB39" s="904"/>
      <c r="CC39" s="904"/>
      <c r="CD39" s="904"/>
      <c r="CE39" s="904"/>
      <c r="CF39" s="904"/>
      <c r="CG39" s="904"/>
      <c r="CH39" s="904"/>
      <c r="CI39" s="904"/>
      <c r="CJ39" s="904"/>
      <c r="CK39" s="904"/>
      <c r="CL39" s="904"/>
      <c r="CM39" s="904"/>
      <c r="CN39" s="904"/>
      <c r="CO39" s="904"/>
      <c r="CP39" s="904"/>
      <c r="CQ39" s="904"/>
      <c r="CR39" s="904"/>
      <c r="CS39" s="904"/>
      <c r="CT39" s="904"/>
      <c r="CU39" s="904"/>
      <c r="CV39" s="904"/>
      <c r="CW39" s="904"/>
      <c r="CX39" s="904"/>
      <c r="CY39" s="904"/>
      <c r="CZ39" s="904"/>
      <c r="DA39" s="904"/>
      <c r="DB39" s="904"/>
      <c r="DC39" s="904"/>
      <c r="DD39" s="904"/>
      <c r="DE39" s="904"/>
      <c r="DF39" s="904"/>
      <c r="DG39" s="904"/>
      <c r="DH39" s="904"/>
      <c r="DI39" s="904"/>
      <c r="DJ39" s="904"/>
      <c r="DK39" s="904"/>
      <c r="DL39" s="904"/>
      <c r="DM39" s="904"/>
      <c r="DN39" s="904"/>
      <c r="DO39" s="904"/>
      <c r="DP39" s="904"/>
      <c r="DQ39" s="904"/>
      <c r="DR39" s="904"/>
      <c r="DS39" s="904"/>
      <c r="DT39" s="904"/>
    </row>
    <row r="40" spans="1:124" s="914" customFormat="1" ht="21.95" customHeight="1" x14ac:dyDescent="0.15">
      <c r="A40" s="904"/>
      <c r="B40" s="904"/>
      <c r="C40" s="904"/>
      <c r="D40" s="904"/>
      <c r="E40" s="525"/>
      <c r="F40" s="916" t="s">
        <v>859</v>
      </c>
      <c r="G40" s="533"/>
      <c r="H40" s="533"/>
      <c r="I40" s="533"/>
      <c r="J40" s="533"/>
      <c r="K40" s="533"/>
      <c r="L40" s="533"/>
      <c r="M40" s="533"/>
      <c r="N40" s="533"/>
      <c r="O40" s="533"/>
      <c r="P40" s="533"/>
      <c r="Q40" s="533"/>
      <c r="R40" s="533"/>
      <c r="S40" s="533"/>
      <c r="T40" s="922"/>
      <c r="U40" s="923"/>
      <c r="V40" s="557"/>
      <c r="W40" s="557"/>
      <c r="X40" s="70"/>
      <c r="Y40" s="907" t="s">
        <v>445</v>
      </c>
      <c r="Z40" s="904"/>
      <c r="AA40" s="904"/>
      <c r="AB40" s="904"/>
      <c r="AC40" s="904"/>
      <c r="AD40" s="904"/>
      <c r="AE40" s="904"/>
      <c r="AF40" s="909"/>
      <c r="AG40" s="909"/>
      <c r="AH40" s="909"/>
      <c r="AI40" s="918"/>
      <c r="AJ40" s="909"/>
      <c r="AK40" s="659"/>
      <c r="AL40" s="659"/>
      <c r="AM40" s="909"/>
      <c r="AN40" s="909"/>
      <c r="AO40" s="910"/>
      <c r="AP40" s="911"/>
      <c r="AQ40" s="911"/>
      <c r="AR40" s="911"/>
      <c r="AS40" s="911"/>
      <c r="AT40" s="912"/>
      <c r="AU40" s="904"/>
      <c r="AV40" s="904"/>
      <c r="AW40" s="904"/>
      <c r="AX40" s="904"/>
      <c r="AY40" s="904"/>
      <c r="AZ40" s="904"/>
      <c r="BA40" s="904"/>
      <c r="BB40" s="904"/>
      <c r="BC40" s="904"/>
      <c r="BD40" s="904"/>
      <c r="BE40" s="904"/>
      <c r="BF40" s="904"/>
      <c r="BG40" s="904"/>
      <c r="BH40" s="904"/>
      <c r="BI40" s="904"/>
      <c r="BJ40" s="904"/>
      <c r="BK40" s="904"/>
      <c r="BL40" s="904"/>
      <c r="BM40" s="908"/>
      <c r="BN40" s="659"/>
      <c r="BO40" s="659"/>
      <c r="BP40" s="908"/>
      <c r="BQ40" s="904"/>
      <c r="BR40" s="904"/>
      <c r="BS40" s="904"/>
      <c r="BT40" s="904"/>
      <c r="BU40" s="904"/>
      <c r="BV40" s="904"/>
      <c r="BW40" s="904"/>
      <c r="BX40" s="904"/>
      <c r="BY40" s="904"/>
      <c r="BZ40" s="904"/>
      <c r="CA40" s="904"/>
      <c r="CB40" s="904"/>
      <c r="CC40" s="904"/>
      <c r="CD40" s="904"/>
      <c r="CE40" s="904"/>
      <c r="CF40" s="904"/>
      <c r="CG40" s="904"/>
      <c r="CH40" s="904"/>
      <c r="CI40" s="904"/>
      <c r="CJ40" s="904"/>
      <c r="CK40" s="904"/>
      <c r="CL40" s="904"/>
      <c r="CM40" s="904"/>
      <c r="CN40" s="904"/>
      <c r="CO40" s="904"/>
      <c r="CP40" s="904"/>
      <c r="CQ40" s="904"/>
      <c r="CR40" s="904"/>
      <c r="CS40" s="904"/>
      <c r="CT40" s="904"/>
      <c r="CU40" s="904"/>
      <c r="CV40" s="904"/>
      <c r="CW40" s="904"/>
      <c r="CX40" s="904"/>
      <c r="CY40" s="904"/>
      <c r="CZ40" s="904"/>
      <c r="DA40" s="904"/>
      <c r="DB40" s="904"/>
      <c r="DC40" s="904"/>
      <c r="DD40" s="904"/>
      <c r="DE40" s="904"/>
      <c r="DF40" s="904"/>
      <c r="DG40" s="904"/>
      <c r="DH40" s="904"/>
      <c r="DI40" s="904"/>
      <c r="DJ40" s="904"/>
      <c r="DK40" s="904"/>
      <c r="DL40" s="904"/>
      <c r="DM40" s="904"/>
      <c r="DN40" s="904"/>
      <c r="DO40" s="904"/>
      <c r="DP40" s="904"/>
      <c r="DQ40" s="904"/>
      <c r="DR40" s="904"/>
      <c r="DS40" s="904"/>
      <c r="DT40" s="904"/>
    </row>
    <row r="41" spans="1:124" s="914" customFormat="1" ht="21.95" customHeight="1" x14ac:dyDescent="0.15">
      <c r="A41" s="904"/>
      <c r="B41" s="904"/>
      <c r="C41" s="904"/>
      <c r="D41" s="904"/>
      <c r="E41" s="525"/>
      <c r="F41" s="916" t="s">
        <v>860</v>
      </c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922"/>
      <c r="U41" s="923"/>
      <c r="V41" s="904"/>
      <c r="W41" s="904"/>
      <c r="X41" s="56"/>
      <c r="Y41" s="907" t="s">
        <v>448</v>
      </c>
      <c r="Z41" s="904"/>
      <c r="AA41" s="904"/>
      <c r="AB41" s="904"/>
      <c r="AC41" s="904"/>
      <c r="AD41" s="904"/>
      <c r="AE41" s="904"/>
      <c r="AF41" s="909"/>
      <c r="AG41" s="909"/>
      <c r="AH41" s="909"/>
      <c r="AI41" s="918"/>
      <c r="AJ41" s="909"/>
      <c r="AK41" s="909"/>
      <c r="AL41" s="909"/>
      <c r="AM41" s="909"/>
      <c r="AN41" s="909"/>
      <c r="AO41" s="909"/>
      <c r="AP41" s="904"/>
      <c r="AQ41" s="904"/>
      <c r="AR41" s="904"/>
      <c r="AS41" s="911"/>
      <c r="AT41" s="912"/>
      <c r="AU41" s="904"/>
      <c r="AV41" s="904"/>
      <c r="AW41" s="904"/>
      <c r="AX41" s="904"/>
      <c r="AY41" s="904"/>
      <c r="AZ41" s="904"/>
      <c r="BA41" s="904"/>
      <c r="BB41" s="904"/>
      <c r="BC41" s="904"/>
      <c r="BD41" s="904"/>
      <c r="BE41" s="904"/>
      <c r="BF41" s="904"/>
      <c r="BG41" s="904"/>
      <c r="BH41" s="904"/>
      <c r="BI41" s="904"/>
      <c r="BJ41" s="904"/>
      <c r="BK41" s="904"/>
      <c r="BL41" s="904"/>
      <c r="BM41" s="908"/>
      <c r="BN41" s="909"/>
      <c r="BO41" s="909"/>
      <c r="BP41" s="909"/>
      <c r="BQ41" s="904"/>
      <c r="BR41" s="904"/>
      <c r="BS41" s="904"/>
      <c r="BT41" s="904"/>
      <c r="BU41" s="904"/>
      <c r="BV41" s="904"/>
      <c r="BW41" s="904"/>
      <c r="BX41" s="904"/>
      <c r="BY41" s="904"/>
      <c r="BZ41" s="904"/>
      <c r="CA41" s="904"/>
      <c r="CB41" s="904"/>
      <c r="CC41" s="904"/>
      <c r="CD41" s="904"/>
      <c r="CE41" s="904"/>
      <c r="CF41" s="904"/>
      <c r="CG41" s="904"/>
      <c r="CH41" s="904"/>
      <c r="CI41" s="904"/>
      <c r="CJ41" s="904"/>
      <c r="CK41" s="904"/>
      <c r="CL41" s="904"/>
      <c r="CM41" s="904"/>
      <c r="CN41" s="904"/>
      <c r="CO41" s="904"/>
      <c r="CP41" s="904"/>
      <c r="CQ41" s="904"/>
      <c r="CR41" s="904"/>
      <c r="CS41" s="904"/>
      <c r="CT41" s="904"/>
      <c r="CU41" s="904"/>
      <c r="CV41" s="904"/>
      <c r="CW41" s="904"/>
      <c r="CX41" s="904"/>
      <c r="CY41" s="904"/>
      <c r="CZ41" s="904"/>
      <c r="DA41" s="904"/>
      <c r="DB41" s="904"/>
      <c r="DC41" s="904"/>
      <c r="DD41" s="904"/>
      <c r="DE41" s="904"/>
      <c r="DF41" s="904"/>
      <c r="DG41" s="904"/>
      <c r="DH41" s="904"/>
      <c r="DI41" s="904"/>
      <c r="DJ41" s="904"/>
      <c r="DK41" s="904"/>
      <c r="DL41" s="904"/>
      <c r="DM41" s="904"/>
      <c r="DN41" s="904"/>
      <c r="DO41" s="904"/>
      <c r="DP41" s="904"/>
      <c r="DQ41" s="904"/>
      <c r="DR41" s="904"/>
      <c r="DS41" s="904"/>
      <c r="DT41" s="904"/>
    </row>
    <row r="42" spans="1:124" s="914" customFormat="1" ht="21.95" customHeight="1" thickBot="1" x14ac:dyDescent="0.2">
      <c r="A42" s="904"/>
      <c r="B42" s="904"/>
      <c r="C42" s="904"/>
      <c r="D42" s="904"/>
      <c r="E42" s="525"/>
      <c r="F42" s="916" t="s">
        <v>861</v>
      </c>
      <c r="G42" s="533"/>
      <c r="H42" s="533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922"/>
      <c r="U42" s="923"/>
      <c r="V42" s="904"/>
      <c r="W42" s="904"/>
      <c r="X42" s="924">
        <f>X24-X38-X40+X41</f>
        <v>0</v>
      </c>
      <c r="Y42" s="907" t="s">
        <v>30</v>
      </c>
      <c r="Z42" s="904"/>
      <c r="AA42" s="904"/>
      <c r="AB42" s="904"/>
      <c r="AC42" s="904"/>
      <c r="AD42" s="904"/>
      <c r="AE42" s="904"/>
      <c r="AF42" s="909"/>
      <c r="AG42" s="909"/>
      <c r="AH42" s="659"/>
      <c r="AI42" s="659"/>
      <c r="AJ42" s="909"/>
      <c r="AK42" s="909"/>
      <c r="AL42" s="909"/>
      <c r="AM42" s="909"/>
      <c r="AN42" s="909"/>
      <c r="AO42" s="910"/>
      <c r="AP42" s="904"/>
      <c r="AQ42" s="904"/>
      <c r="AR42" s="904"/>
      <c r="AS42" s="911"/>
      <c r="AT42" s="912"/>
      <c r="AU42" s="904"/>
      <c r="AV42" s="904"/>
      <c r="AW42" s="904"/>
      <c r="AX42" s="904"/>
      <c r="AY42" s="904"/>
      <c r="AZ42" s="904"/>
      <c r="BA42" s="904"/>
      <c r="BB42" s="904"/>
      <c r="BC42" s="904"/>
      <c r="BD42" s="904"/>
      <c r="BE42" s="904"/>
      <c r="BF42" s="904"/>
      <c r="BG42" s="904"/>
      <c r="BH42" s="904"/>
      <c r="BI42" s="904"/>
      <c r="BJ42" s="904"/>
      <c r="BK42" s="904"/>
      <c r="BL42" s="904"/>
      <c r="BM42" s="909"/>
      <c r="BN42" s="909"/>
      <c r="BO42" s="908"/>
      <c r="BP42" s="909"/>
      <c r="BQ42" s="904"/>
      <c r="BR42" s="904"/>
      <c r="BS42" s="904"/>
      <c r="BT42" s="904"/>
      <c r="BU42" s="904"/>
      <c r="BV42" s="904"/>
      <c r="BW42" s="904"/>
      <c r="BX42" s="904"/>
      <c r="BY42" s="904"/>
      <c r="BZ42" s="904"/>
      <c r="CA42" s="904"/>
      <c r="CB42" s="904"/>
      <c r="CC42" s="904"/>
      <c r="CD42" s="904"/>
      <c r="CE42" s="904"/>
      <c r="CF42" s="904"/>
      <c r="CG42" s="904"/>
      <c r="CH42" s="904"/>
      <c r="CI42" s="904"/>
      <c r="CJ42" s="904"/>
      <c r="CK42" s="904"/>
      <c r="CL42" s="904"/>
      <c r="CM42" s="904"/>
      <c r="CN42" s="904"/>
      <c r="CO42" s="904"/>
      <c r="CP42" s="904"/>
      <c r="CQ42" s="904"/>
      <c r="CR42" s="904"/>
      <c r="CS42" s="904"/>
      <c r="CT42" s="904"/>
      <c r="CU42" s="904"/>
      <c r="CV42" s="904"/>
      <c r="CW42" s="904"/>
      <c r="CX42" s="904"/>
      <c r="CY42" s="904"/>
      <c r="CZ42" s="904"/>
      <c r="DA42" s="904"/>
      <c r="DB42" s="904"/>
      <c r="DC42" s="904"/>
      <c r="DD42" s="904"/>
      <c r="DE42" s="904"/>
      <c r="DF42" s="904"/>
      <c r="DG42" s="904"/>
      <c r="DH42" s="904"/>
      <c r="DI42" s="904"/>
      <c r="DJ42" s="904"/>
      <c r="DK42" s="904"/>
      <c r="DL42" s="904"/>
      <c r="DM42" s="904"/>
      <c r="DN42" s="904"/>
      <c r="DO42" s="904"/>
      <c r="DP42" s="904"/>
      <c r="DQ42" s="904"/>
      <c r="DR42" s="904"/>
      <c r="DS42" s="904"/>
      <c r="DT42" s="904"/>
    </row>
    <row r="43" spans="1:124" s="914" customFormat="1" ht="20.100000000000001" customHeight="1" x14ac:dyDescent="0.15">
      <c r="A43" s="904"/>
      <c r="B43" s="904"/>
      <c r="C43" s="904"/>
      <c r="D43" s="904"/>
      <c r="E43" s="525"/>
      <c r="F43" s="916" t="s">
        <v>862</v>
      </c>
      <c r="G43" s="533"/>
      <c r="H43" s="533" t="s">
        <v>414</v>
      </c>
      <c r="I43" s="533"/>
      <c r="J43" s="533" t="s">
        <v>863</v>
      </c>
      <c r="K43" s="533"/>
      <c r="L43" s="533" t="s">
        <v>308</v>
      </c>
      <c r="M43" s="533"/>
      <c r="N43" s="533" t="s">
        <v>299</v>
      </c>
      <c r="O43" s="533"/>
      <c r="P43" s="533"/>
      <c r="Q43" s="533" t="s">
        <v>811</v>
      </c>
      <c r="R43" s="533"/>
      <c r="S43" s="533" t="s">
        <v>288</v>
      </c>
      <c r="T43" s="922"/>
      <c r="U43" s="923"/>
      <c r="V43" s="904"/>
      <c r="W43" s="904"/>
      <c r="X43" s="182">
        <f>X16</f>
        <v>0</v>
      </c>
      <c r="Y43" s="573"/>
      <c r="Z43" s="904"/>
      <c r="AA43" s="904"/>
      <c r="AB43" s="904"/>
      <c r="AC43" s="904"/>
      <c r="AD43" s="904"/>
      <c r="AE43" s="904"/>
      <c r="AF43" s="909"/>
      <c r="AG43" s="909"/>
      <c r="AH43" s="659"/>
      <c r="AI43" s="659"/>
      <c r="AJ43" s="909"/>
      <c r="AK43" s="909"/>
      <c r="AL43" s="909"/>
      <c r="AM43" s="909"/>
      <c r="AN43" s="909"/>
      <c r="AO43" s="909"/>
      <c r="AP43" s="904"/>
      <c r="AQ43" s="904"/>
      <c r="AR43" s="904"/>
      <c r="AS43" s="911"/>
      <c r="AT43" s="912"/>
      <c r="AU43" s="904"/>
      <c r="AV43" s="904"/>
      <c r="AW43" s="904"/>
      <c r="AX43" s="904"/>
      <c r="AY43" s="904"/>
      <c r="AZ43" s="904"/>
      <c r="BA43" s="904"/>
      <c r="BB43" s="904"/>
      <c r="BC43" s="904"/>
      <c r="BD43" s="904"/>
      <c r="BE43" s="904"/>
      <c r="BF43" s="904"/>
      <c r="BG43" s="904"/>
      <c r="BH43" s="904"/>
      <c r="BI43" s="904"/>
      <c r="BJ43" s="904"/>
      <c r="BK43" s="904"/>
      <c r="BL43" s="904"/>
      <c r="BM43" s="909"/>
      <c r="BN43" s="909"/>
      <c r="BO43" s="909"/>
      <c r="BP43" s="909"/>
      <c r="BQ43" s="904"/>
      <c r="BR43" s="904"/>
      <c r="BS43" s="904"/>
      <c r="BT43" s="904"/>
      <c r="BU43" s="904"/>
      <c r="BV43" s="904"/>
      <c r="BW43" s="904"/>
      <c r="BX43" s="904"/>
      <c r="BY43" s="904"/>
      <c r="BZ43" s="904"/>
      <c r="CA43" s="904"/>
      <c r="CB43" s="904"/>
      <c r="CC43" s="904"/>
      <c r="CD43" s="904"/>
      <c r="CE43" s="904"/>
      <c r="CF43" s="904"/>
      <c r="CG43" s="904"/>
      <c r="CH43" s="904"/>
      <c r="CI43" s="904"/>
      <c r="CJ43" s="904"/>
      <c r="CK43" s="904"/>
      <c r="CL43" s="904"/>
      <c r="CM43" s="904"/>
      <c r="CN43" s="904"/>
      <c r="CO43" s="904"/>
      <c r="CP43" s="904"/>
      <c r="CQ43" s="904"/>
      <c r="CR43" s="904"/>
      <c r="CS43" s="904"/>
      <c r="CT43" s="904"/>
      <c r="CU43" s="904"/>
      <c r="CV43" s="904"/>
      <c r="CW43" s="904"/>
      <c r="CX43" s="904"/>
      <c r="CY43" s="904"/>
      <c r="CZ43" s="904"/>
      <c r="DA43" s="904"/>
      <c r="DB43" s="904"/>
      <c r="DC43" s="904"/>
      <c r="DD43" s="904"/>
      <c r="DE43" s="904"/>
      <c r="DF43" s="904"/>
      <c r="DG43" s="904"/>
      <c r="DH43" s="904"/>
      <c r="DI43" s="904"/>
      <c r="DJ43" s="904"/>
      <c r="DK43" s="904"/>
      <c r="DL43" s="904"/>
      <c r="DM43" s="904"/>
      <c r="DN43" s="904"/>
      <c r="DO43" s="904"/>
      <c r="DP43" s="904"/>
      <c r="DQ43" s="904"/>
      <c r="DR43" s="904"/>
      <c r="DS43" s="904"/>
      <c r="DT43" s="904"/>
    </row>
    <row r="44" spans="1:124" s="914" customFormat="1" ht="20.100000000000001" customHeight="1" thickBot="1" x14ac:dyDescent="0.2">
      <c r="A44" s="904"/>
      <c r="B44" s="904"/>
      <c r="C44" s="904"/>
      <c r="D44" s="904"/>
      <c r="E44" s="525"/>
      <c r="F44" s="916" t="s">
        <v>864</v>
      </c>
      <c r="G44" s="533"/>
      <c r="H44" s="533" t="s">
        <v>299</v>
      </c>
      <c r="I44" s="533"/>
      <c r="J44" s="533"/>
      <c r="K44" s="533"/>
      <c r="L44" s="533"/>
      <c r="M44" s="533"/>
      <c r="N44" s="533" t="s">
        <v>294</v>
      </c>
      <c r="O44" s="533"/>
      <c r="P44" s="533"/>
      <c r="Q44" s="533"/>
      <c r="R44" s="533"/>
      <c r="S44" s="533" t="s">
        <v>288</v>
      </c>
      <c r="T44" s="922"/>
      <c r="U44" s="923"/>
      <c r="V44" s="904"/>
      <c r="W44" s="904"/>
      <c r="X44" s="197">
        <f>X28</f>
        <v>0</v>
      </c>
      <c r="Y44" s="573"/>
      <c r="Z44" s="904"/>
      <c r="AA44" s="904"/>
      <c r="AB44" s="904"/>
      <c r="AC44" s="904"/>
      <c r="AD44" s="904"/>
      <c r="AE44" s="904"/>
      <c r="AF44" s="909"/>
      <c r="AG44" s="909"/>
      <c r="AH44" s="909"/>
      <c r="AI44" s="909"/>
      <c r="AJ44" s="909"/>
      <c r="AK44" s="909"/>
      <c r="AL44" s="909"/>
      <c r="AM44" s="909"/>
      <c r="AN44" s="909"/>
      <c r="AO44" s="910"/>
      <c r="AP44" s="904"/>
      <c r="AQ44" s="904"/>
      <c r="AR44" s="904"/>
      <c r="AS44" s="911"/>
      <c r="AT44" s="912"/>
      <c r="AU44" s="904"/>
      <c r="AV44" s="904"/>
      <c r="AW44" s="904"/>
      <c r="AX44" s="904"/>
      <c r="AY44" s="904"/>
      <c r="AZ44" s="904"/>
      <c r="BA44" s="904"/>
      <c r="BB44" s="904"/>
      <c r="BC44" s="904"/>
      <c r="BD44" s="904"/>
      <c r="BE44" s="904"/>
      <c r="BF44" s="904"/>
      <c r="BG44" s="904"/>
      <c r="BH44" s="904"/>
      <c r="BI44" s="904"/>
      <c r="BJ44" s="904"/>
      <c r="BK44" s="904"/>
      <c r="BL44" s="904"/>
      <c r="BM44" s="909"/>
      <c r="BN44" s="909"/>
      <c r="BO44" s="909"/>
      <c r="BP44" s="909"/>
      <c r="BQ44" s="904"/>
      <c r="BR44" s="904"/>
      <c r="BS44" s="904"/>
      <c r="BT44" s="904"/>
      <c r="BU44" s="904"/>
      <c r="BV44" s="904"/>
      <c r="BW44" s="904"/>
      <c r="BX44" s="904"/>
      <c r="BY44" s="904"/>
      <c r="BZ44" s="904"/>
      <c r="CA44" s="904"/>
      <c r="CB44" s="904"/>
      <c r="CC44" s="904"/>
      <c r="CD44" s="904"/>
      <c r="CE44" s="904"/>
      <c r="CF44" s="904"/>
      <c r="CG44" s="904"/>
      <c r="CH44" s="904"/>
      <c r="CI44" s="904"/>
      <c r="CJ44" s="904"/>
      <c r="CK44" s="904"/>
      <c r="CL44" s="904"/>
      <c r="CM44" s="904"/>
      <c r="CN44" s="904"/>
      <c r="CO44" s="904"/>
      <c r="CP44" s="904"/>
      <c r="CQ44" s="904"/>
      <c r="CR44" s="904"/>
      <c r="CS44" s="904"/>
      <c r="CT44" s="904"/>
      <c r="CU44" s="904"/>
      <c r="CV44" s="904"/>
      <c r="CW44" s="904"/>
      <c r="CX44" s="904"/>
      <c r="CY44" s="904"/>
      <c r="CZ44" s="904"/>
      <c r="DA44" s="904"/>
      <c r="DB44" s="904"/>
      <c r="DC44" s="904"/>
      <c r="DD44" s="904"/>
      <c r="DE44" s="904"/>
      <c r="DF44" s="904"/>
      <c r="DG44" s="904"/>
      <c r="DH44" s="904"/>
      <c r="DI44" s="904"/>
      <c r="DJ44" s="904"/>
      <c r="DK44" s="904"/>
      <c r="DL44" s="904"/>
      <c r="DM44" s="904"/>
      <c r="DN44" s="904"/>
      <c r="DO44" s="904"/>
      <c r="DP44" s="904"/>
      <c r="DQ44" s="904"/>
      <c r="DR44" s="904"/>
      <c r="DS44" s="904"/>
      <c r="DT44" s="904"/>
    </row>
    <row r="45" spans="1:124" s="914" customFormat="1" ht="21.95" customHeight="1" x14ac:dyDescent="0.15">
      <c r="A45" s="904"/>
      <c r="B45" s="904"/>
      <c r="C45" s="904"/>
      <c r="D45" s="904"/>
      <c r="E45" s="525"/>
      <c r="F45" s="916" t="s">
        <v>865</v>
      </c>
      <c r="G45" s="533"/>
      <c r="H45" s="533"/>
      <c r="I45" s="533"/>
      <c r="J45" s="533"/>
      <c r="K45" s="533"/>
      <c r="L45" s="533"/>
      <c r="M45" s="533"/>
      <c r="N45" s="533"/>
      <c r="O45" s="533"/>
      <c r="P45" s="533"/>
      <c r="Q45" s="533"/>
      <c r="R45" s="533"/>
      <c r="S45" s="533"/>
      <c r="T45" s="533"/>
      <c r="U45" s="534"/>
      <c r="V45" s="904"/>
      <c r="W45" s="904"/>
      <c r="X45" s="925">
        <f>X42-X43+X44</f>
        <v>0</v>
      </c>
      <c r="Y45" s="907" t="s">
        <v>37</v>
      </c>
      <c r="Z45" s="904"/>
      <c r="AA45" s="904"/>
      <c r="AB45" s="904"/>
      <c r="AC45" s="904"/>
      <c r="AD45" s="904"/>
      <c r="AE45" s="904"/>
      <c r="AF45" s="909"/>
      <c r="AG45" s="909"/>
      <c r="AH45" s="909"/>
      <c r="AI45" s="909"/>
      <c r="AJ45" s="909"/>
      <c r="AK45" s="909"/>
      <c r="AL45" s="909"/>
      <c r="AM45" s="909"/>
      <c r="AN45" s="909"/>
      <c r="AO45" s="910"/>
      <c r="AP45" s="904"/>
      <c r="AQ45" s="904"/>
      <c r="AR45" s="904"/>
      <c r="AS45" s="911"/>
      <c r="AT45" s="912"/>
      <c r="AU45" s="904"/>
      <c r="AV45" s="904"/>
      <c r="AW45" s="904"/>
      <c r="AX45" s="904"/>
      <c r="AY45" s="904"/>
      <c r="AZ45" s="904"/>
      <c r="BA45" s="904"/>
      <c r="BB45" s="904"/>
      <c r="BC45" s="904"/>
      <c r="BD45" s="904"/>
      <c r="BE45" s="904"/>
      <c r="BF45" s="904"/>
      <c r="BG45" s="904"/>
      <c r="BH45" s="904"/>
      <c r="BI45" s="904"/>
      <c r="BJ45" s="904"/>
      <c r="BK45" s="904"/>
      <c r="BL45" s="904"/>
      <c r="BM45" s="909"/>
      <c r="BN45" s="908"/>
      <c r="BO45" s="909"/>
      <c r="BP45" s="909"/>
      <c r="BQ45" s="904"/>
      <c r="BR45" s="904"/>
      <c r="BS45" s="904"/>
      <c r="BT45" s="904"/>
      <c r="BU45" s="904"/>
      <c r="BV45" s="904"/>
      <c r="BW45" s="904"/>
      <c r="BX45" s="904"/>
      <c r="BY45" s="904"/>
      <c r="BZ45" s="904"/>
      <c r="CA45" s="904"/>
      <c r="CB45" s="904"/>
      <c r="CC45" s="904"/>
      <c r="CD45" s="904"/>
      <c r="CE45" s="904"/>
      <c r="CF45" s="904"/>
      <c r="CG45" s="904"/>
      <c r="CH45" s="904"/>
      <c r="CI45" s="904"/>
      <c r="CJ45" s="904"/>
      <c r="CK45" s="904"/>
      <c r="CL45" s="904"/>
      <c r="CM45" s="904"/>
      <c r="CN45" s="904"/>
      <c r="CO45" s="904"/>
      <c r="CP45" s="904"/>
      <c r="CQ45" s="904"/>
      <c r="CR45" s="904"/>
      <c r="CS45" s="904"/>
      <c r="CT45" s="904"/>
      <c r="CU45" s="904"/>
      <c r="CV45" s="904"/>
      <c r="CW45" s="904"/>
      <c r="CX45" s="904"/>
      <c r="CY45" s="904"/>
      <c r="CZ45" s="904"/>
      <c r="DA45" s="904"/>
      <c r="DB45" s="904"/>
      <c r="DC45" s="904"/>
      <c r="DD45" s="904"/>
      <c r="DE45" s="904"/>
      <c r="DF45" s="904"/>
      <c r="DG45" s="904"/>
      <c r="DH45" s="904"/>
      <c r="DI45" s="904"/>
      <c r="DJ45" s="904"/>
      <c r="DK45" s="904"/>
      <c r="DL45" s="904"/>
      <c r="DM45" s="904"/>
      <c r="DN45" s="904"/>
      <c r="DO45" s="904"/>
      <c r="DP45" s="904"/>
      <c r="DQ45" s="904"/>
      <c r="DR45" s="904"/>
      <c r="DS45" s="904"/>
      <c r="DT45" s="904"/>
    </row>
    <row r="46" spans="1:124" s="914" customFormat="1" ht="21.95" customHeight="1" x14ac:dyDescent="0.15">
      <c r="A46" s="904"/>
      <c r="B46" s="904"/>
      <c r="C46" s="904"/>
      <c r="D46" s="904"/>
      <c r="E46" s="525" t="s">
        <v>866</v>
      </c>
      <c r="F46" s="527" t="s">
        <v>553</v>
      </c>
      <c r="G46" s="527"/>
      <c r="H46" s="527" t="s">
        <v>732</v>
      </c>
      <c r="I46" s="527"/>
      <c r="J46" s="527"/>
      <c r="K46" s="527"/>
      <c r="L46" s="527"/>
      <c r="M46" s="527"/>
      <c r="N46" s="527" t="s">
        <v>867</v>
      </c>
      <c r="O46" s="527"/>
      <c r="P46" s="527"/>
      <c r="Q46" s="527"/>
      <c r="R46" s="527"/>
      <c r="S46" s="527"/>
      <c r="T46" s="527"/>
      <c r="U46" s="527" t="s">
        <v>868</v>
      </c>
      <c r="V46" s="904"/>
      <c r="W46" s="904"/>
      <c r="X46" s="60">
        <f>SUM(X47:X49)</f>
        <v>0</v>
      </c>
      <c r="Y46" s="907" t="s">
        <v>44</v>
      </c>
      <c r="Z46" s="904"/>
      <c r="AA46" s="904"/>
      <c r="AB46" s="904"/>
      <c r="AC46" s="904"/>
      <c r="AD46" s="904"/>
      <c r="AE46" s="904"/>
      <c r="AF46" s="909"/>
      <c r="AG46" s="926"/>
      <c r="AH46" s="908"/>
      <c r="AI46" s="659"/>
      <c r="AJ46" s="659"/>
      <c r="AK46" s="909"/>
      <c r="AL46" s="909"/>
      <c r="AM46" s="909"/>
      <c r="AN46" s="909"/>
      <c r="AO46" s="910"/>
      <c r="AP46" s="557"/>
      <c r="AQ46" s="557"/>
      <c r="AR46" s="557"/>
      <c r="AS46" s="911"/>
      <c r="AT46" s="912"/>
      <c r="AU46" s="904"/>
      <c r="AV46" s="904"/>
      <c r="AW46" s="904"/>
      <c r="AX46" s="904"/>
      <c r="AY46" s="904"/>
      <c r="AZ46" s="904"/>
      <c r="BA46" s="904"/>
      <c r="BB46" s="904"/>
      <c r="BC46" s="904"/>
      <c r="BD46" s="904"/>
      <c r="BE46" s="904"/>
      <c r="BF46" s="904"/>
      <c r="BG46" s="904"/>
      <c r="BH46" s="904"/>
      <c r="BI46" s="904"/>
      <c r="BJ46" s="904"/>
      <c r="BK46" s="904"/>
      <c r="BL46" s="904"/>
      <c r="BM46" s="910"/>
      <c r="BN46" s="908"/>
      <c r="BO46" s="659"/>
      <c r="BP46" s="659"/>
      <c r="BQ46" s="904"/>
      <c r="BR46" s="904"/>
      <c r="BS46" s="904"/>
      <c r="BT46" s="904"/>
      <c r="BU46" s="904"/>
      <c r="BV46" s="904"/>
      <c r="BW46" s="904"/>
      <c r="BX46" s="904"/>
      <c r="BY46" s="904"/>
      <c r="BZ46" s="904"/>
      <c r="CA46" s="904"/>
      <c r="CB46" s="904"/>
      <c r="CC46" s="904"/>
      <c r="CD46" s="904"/>
      <c r="CE46" s="904"/>
      <c r="CF46" s="904"/>
      <c r="CG46" s="904"/>
      <c r="CH46" s="904"/>
      <c r="CI46" s="904"/>
      <c r="CJ46" s="904"/>
      <c r="CK46" s="904"/>
      <c r="CL46" s="904"/>
      <c r="CM46" s="904"/>
      <c r="CN46" s="904"/>
      <c r="CO46" s="904"/>
      <c r="CP46" s="904"/>
      <c r="CQ46" s="904"/>
      <c r="CR46" s="904"/>
      <c r="CS46" s="904"/>
      <c r="CT46" s="904"/>
      <c r="CU46" s="904"/>
      <c r="CV46" s="904"/>
      <c r="CW46" s="904"/>
      <c r="CX46" s="904"/>
      <c r="CY46" s="904"/>
      <c r="CZ46" s="904"/>
      <c r="DA46" s="904"/>
      <c r="DB46" s="904"/>
      <c r="DC46" s="904"/>
      <c r="DD46" s="904"/>
      <c r="DE46" s="904"/>
      <c r="DF46" s="904"/>
      <c r="DG46" s="904"/>
      <c r="DH46" s="904"/>
      <c r="DI46" s="904"/>
      <c r="DJ46" s="904"/>
      <c r="DK46" s="904"/>
      <c r="DL46" s="904"/>
      <c r="DM46" s="904"/>
      <c r="DN46" s="904"/>
      <c r="DO46" s="904"/>
      <c r="DP46" s="904"/>
      <c r="DQ46" s="904"/>
      <c r="DR46" s="904"/>
      <c r="DS46" s="904"/>
      <c r="DT46" s="904"/>
    </row>
    <row r="47" spans="1:124" s="914" customFormat="1" ht="21.95" customHeight="1" x14ac:dyDescent="0.15">
      <c r="A47" s="904"/>
      <c r="B47" s="904"/>
      <c r="C47" s="904"/>
      <c r="D47" s="904"/>
      <c r="E47" s="525"/>
      <c r="F47" s="527" t="s">
        <v>869</v>
      </c>
      <c r="G47" s="527" t="s">
        <v>18</v>
      </c>
      <c r="H47" s="527"/>
      <c r="I47" s="527" t="s">
        <v>810</v>
      </c>
      <c r="J47" s="527"/>
      <c r="K47" s="527"/>
      <c r="L47" s="527"/>
      <c r="M47" s="527"/>
      <c r="N47" s="527"/>
      <c r="O47" s="527" t="s">
        <v>870</v>
      </c>
      <c r="P47" s="527"/>
      <c r="Q47" s="527"/>
      <c r="R47" s="527"/>
      <c r="S47" s="527"/>
      <c r="T47" s="527"/>
      <c r="U47" s="527" t="s">
        <v>868</v>
      </c>
      <c r="V47" s="904"/>
      <c r="W47" s="904"/>
      <c r="X47" s="56"/>
      <c r="Y47" s="907" t="s">
        <v>52</v>
      </c>
      <c r="Z47" s="904"/>
      <c r="AA47" s="904"/>
      <c r="AB47" s="904"/>
      <c r="AC47" s="904"/>
      <c r="AD47" s="904"/>
      <c r="AE47" s="904"/>
      <c r="AF47" s="908"/>
      <c r="AG47" s="909"/>
      <c r="AH47" s="908"/>
      <c r="AI47" s="659"/>
      <c r="AJ47" s="659"/>
      <c r="AK47" s="909"/>
      <c r="AL47" s="909"/>
      <c r="AM47" s="909"/>
      <c r="AN47" s="909"/>
      <c r="AO47" s="910"/>
      <c r="AP47" s="904"/>
      <c r="AQ47" s="904"/>
      <c r="AR47" s="904"/>
      <c r="AS47" s="911"/>
      <c r="AT47" s="912"/>
      <c r="AU47" s="904"/>
      <c r="AV47" s="904"/>
      <c r="AW47" s="904"/>
      <c r="AX47" s="904"/>
      <c r="AY47" s="904"/>
      <c r="AZ47" s="904"/>
      <c r="BA47" s="904"/>
      <c r="BB47" s="904"/>
      <c r="BC47" s="904"/>
      <c r="BD47" s="904"/>
      <c r="BE47" s="904"/>
      <c r="BF47" s="904"/>
      <c r="BG47" s="904"/>
      <c r="BH47" s="904"/>
      <c r="BI47" s="904"/>
      <c r="BJ47" s="904"/>
      <c r="BK47" s="904"/>
      <c r="BL47" s="904"/>
      <c r="BM47" s="910"/>
      <c r="BN47" s="908"/>
      <c r="BO47" s="659"/>
      <c r="BP47" s="659"/>
      <c r="BQ47" s="904"/>
      <c r="BR47" s="904"/>
      <c r="BS47" s="904"/>
      <c r="BT47" s="904"/>
      <c r="BU47" s="904"/>
      <c r="BV47" s="904"/>
      <c r="BW47" s="904"/>
      <c r="BX47" s="904"/>
      <c r="BY47" s="904"/>
      <c r="BZ47" s="904"/>
      <c r="CA47" s="904"/>
      <c r="CB47" s="904"/>
      <c r="CC47" s="904"/>
      <c r="CD47" s="904"/>
      <c r="CE47" s="904"/>
      <c r="CF47" s="904"/>
      <c r="CG47" s="904"/>
      <c r="CH47" s="904"/>
      <c r="CI47" s="904"/>
      <c r="CJ47" s="904"/>
      <c r="CK47" s="904"/>
      <c r="CL47" s="904"/>
      <c r="CM47" s="904"/>
      <c r="CN47" s="904"/>
      <c r="CO47" s="904"/>
      <c r="CP47" s="904"/>
      <c r="CQ47" s="904"/>
      <c r="CR47" s="904"/>
      <c r="CS47" s="904"/>
      <c r="CT47" s="904"/>
      <c r="CU47" s="904"/>
      <c r="CV47" s="904"/>
      <c r="CW47" s="904"/>
      <c r="CX47" s="904"/>
      <c r="CY47" s="904"/>
      <c r="CZ47" s="904"/>
      <c r="DA47" s="904"/>
      <c r="DB47" s="904"/>
      <c r="DC47" s="904"/>
      <c r="DD47" s="904"/>
      <c r="DE47" s="904"/>
      <c r="DF47" s="904"/>
      <c r="DG47" s="904"/>
      <c r="DH47" s="904"/>
      <c r="DI47" s="904"/>
      <c r="DJ47" s="904"/>
      <c r="DK47" s="904"/>
      <c r="DL47" s="904"/>
      <c r="DM47" s="904"/>
      <c r="DN47" s="904"/>
      <c r="DO47" s="904"/>
      <c r="DP47" s="904"/>
      <c r="DQ47" s="904"/>
      <c r="DR47" s="904"/>
      <c r="DS47" s="904"/>
      <c r="DT47" s="904"/>
    </row>
    <row r="48" spans="1:124" s="914" customFormat="1" ht="21.95" customHeight="1" x14ac:dyDescent="0.15">
      <c r="A48" s="904"/>
      <c r="B48" s="904"/>
      <c r="C48" s="904"/>
      <c r="D48" s="904"/>
      <c r="E48" s="525"/>
      <c r="F48" s="527" t="s">
        <v>871</v>
      </c>
      <c r="G48" s="527" t="s">
        <v>25</v>
      </c>
      <c r="H48" s="527"/>
      <c r="I48" s="527" t="s">
        <v>412</v>
      </c>
      <c r="J48" s="527"/>
      <c r="K48" s="527" t="s">
        <v>413</v>
      </c>
      <c r="L48" s="527"/>
      <c r="M48" s="527"/>
      <c r="N48" s="527" t="s">
        <v>414</v>
      </c>
      <c r="O48" s="527"/>
      <c r="P48" s="527" t="s">
        <v>413</v>
      </c>
      <c r="Q48" s="527" t="s">
        <v>836</v>
      </c>
      <c r="R48" s="527" t="s">
        <v>872</v>
      </c>
      <c r="S48" s="527"/>
      <c r="T48" s="527"/>
      <c r="U48" s="527" t="s">
        <v>873</v>
      </c>
      <c r="V48" s="904"/>
      <c r="W48" s="904"/>
      <c r="X48" s="56"/>
      <c r="Y48" s="907" t="s">
        <v>60</v>
      </c>
      <c r="Z48" s="904"/>
      <c r="AA48" s="904"/>
      <c r="AB48" s="904"/>
      <c r="AC48" s="904"/>
      <c r="AD48" s="904"/>
      <c r="AE48" s="904"/>
      <c r="AF48" s="909"/>
      <c r="AG48" s="909"/>
      <c r="AH48" s="918"/>
      <c r="AI48" s="910"/>
      <c r="AJ48" s="909"/>
      <c r="AK48" s="909"/>
      <c r="AL48" s="909"/>
      <c r="AM48" s="909"/>
      <c r="AN48" s="909"/>
      <c r="AO48" s="910"/>
      <c r="AP48" s="904"/>
      <c r="AQ48" s="904"/>
      <c r="AR48" s="904"/>
      <c r="AS48" s="911"/>
      <c r="AT48" s="918"/>
      <c r="AU48" s="904"/>
      <c r="AV48" s="904"/>
      <c r="AW48" s="904"/>
      <c r="AX48" s="904"/>
      <c r="AY48" s="904"/>
      <c r="AZ48" s="904"/>
      <c r="BA48" s="904"/>
      <c r="BB48" s="904"/>
      <c r="BC48" s="904"/>
      <c r="BD48" s="904"/>
      <c r="BE48" s="904"/>
      <c r="BF48" s="904"/>
      <c r="BG48" s="904"/>
      <c r="BH48" s="904"/>
      <c r="BI48" s="904"/>
      <c r="BJ48" s="904"/>
      <c r="BK48" s="904"/>
      <c r="BL48" s="904"/>
      <c r="BM48" s="909"/>
      <c r="BN48" s="908"/>
      <c r="BO48" s="921"/>
      <c r="BP48" s="909"/>
      <c r="BQ48" s="904"/>
      <c r="BR48" s="904"/>
      <c r="BS48" s="904"/>
      <c r="BT48" s="904"/>
      <c r="BU48" s="904"/>
      <c r="BV48" s="904"/>
      <c r="BW48" s="904"/>
      <c r="BX48" s="904"/>
      <c r="BY48" s="904"/>
      <c r="BZ48" s="904"/>
      <c r="CA48" s="904"/>
      <c r="CB48" s="904"/>
      <c r="CC48" s="904"/>
      <c r="CD48" s="904"/>
      <c r="CE48" s="904"/>
      <c r="CF48" s="904"/>
      <c r="CG48" s="904"/>
      <c r="CH48" s="904"/>
      <c r="CI48" s="904"/>
      <c r="CJ48" s="904"/>
      <c r="CK48" s="904"/>
      <c r="CL48" s="904"/>
      <c r="CM48" s="904"/>
      <c r="CN48" s="904"/>
      <c r="CO48" s="904"/>
      <c r="CP48" s="904"/>
      <c r="CQ48" s="904"/>
      <c r="CR48" s="904"/>
      <c r="CS48" s="904"/>
      <c r="CT48" s="904"/>
      <c r="CU48" s="904"/>
      <c r="CV48" s="904"/>
      <c r="CW48" s="904"/>
      <c r="CX48" s="904"/>
      <c r="CY48" s="904"/>
      <c r="CZ48" s="904"/>
      <c r="DA48" s="904"/>
      <c r="DB48" s="904"/>
      <c r="DC48" s="904"/>
      <c r="DD48" s="904"/>
      <c r="DE48" s="904"/>
      <c r="DF48" s="904"/>
      <c r="DG48" s="904"/>
      <c r="DH48" s="904"/>
      <c r="DI48" s="904"/>
      <c r="DJ48" s="904"/>
      <c r="DK48" s="904"/>
      <c r="DL48" s="904"/>
      <c r="DM48" s="904"/>
      <c r="DN48" s="904"/>
      <c r="DO48" s="904"/>
      <c r="DP48" s="904"/>
      <c r="DQ48" s="904"/>
      <c r="DR48" s="904"/>
      <c r="DS48" s="904"/>
      <c r="DT48" s="904"/>
    </row>
    <row r="49" spans="1:124" s="914" customFormat="1" ht="21.95" customHeight="1" x14ac:dyDescent="0.15">
      <c r="A49" s="904"/>
      <c r="B49" s="904"/>
      <c r="C49" s="904"/>
      <c r="D49" s="904"/>
      <c r="E49" s="525"/>
      <c r="F49" s="527" t="s">
        <v>874</v>
      </c>
      <c r="G49" s="527" t="s">
        <v>32</v>
      </c>
      <c r="H49" s="527"/>
      <c r="I49" s="527" t="s">
        <v>875</v>
      </c>
      <c r="J49" s="527"/>
      <c r="K49" s="527" t="s">
        <v>847</v>
      </c>
      <c r="L49" s="527"/>
      <c r="M49" s="527"/>
      <c r="N49" s="527" t="s">
        <v>732</v>
      </c>
      <c r="O49" s="527"/>
      <c r="P49" s="527" t="s">
        <v>867</v>
      </c>
      <c r="Q49" s="527"/>
      <c r="R49" s="527" t="s">
        <v>868</v>
      </c>
      <c r="S49" s="527"/>
      <c r="T49" s="527"/>
      <c r="U49" s="527" t="s">
        <v>876</v>
      </c>
      <c r="V49" s="557"/>
      <c r="W49" s="557"/>
      <c r="X49" s="56"/>
      <c r="Y49" s="907" t="s">
        <v>67</v>
      </c>
      <c r="Z49" s="904"/>
      <c r="AA49" s="904"/>
      <c r="AB49" s="904"/>
      <c r="AC49" s="904"/>
      <c r="AD49" s="904"/>
      <c r="AE49" s="904"/>
      <c r="AF49" s="909"/>
      <c r="AG49" s="909"/>
      <c r="AH49" s="918"/>
      <c r="AI49" s="910"/>
      <c r="AJ49" s="909"/>
      <c r="AK49" s="909"/>
      <c r="AL49" s="909"/>
      <c r="AM49" s="909"/>
      <c r="AN49" s="909"/>
      <c r="AO49" s="910"/>
      <c r="AP49" s="904"/>
      <c r="AQ49" s="904"/>
      <c r="AR49" s="904"/>
      <c r="AS49" s="911"/>
      <c r="AT49" s="918"/>
      <c r="AU49" s="904"/>
      <c r="AV49" s="904"/>
      <c r="AW49" s="904"/>
      <c r="AX49" s="904"/>
      <c r="AY49" s="904"/>
      <c r="AZ49" s="904"/>
      <c r="BA49" s="904"/>
      <c r="BB49" s="904"/>
      <c r="BC49" s="904"/>
      <c r="BD49" s="904"/>
      <c r="BE49" s="904"/>
      <c r="BF49" s="904"/>
      <c r="BG49" s="904"/>
      <c r="BH49" s="904"/>
      <c r="BI49" s="904"/>
      <c r="BJ49" s="904"/>
      <c r="BK49" s="904"/>
      <c r="BL49" s="904"/>
      <c r="BM49" s="909"/>
      <c r="BN49" s="908"/>
      <c r="BO49" s="921"/>
      <c r="BP49" s="909"/>
      <c r="BQ49" s="904"/>
      <c r="BR49" s="904"/>
      <c r="BS49" s="904"/>
      <c r="BT49" s="904"/>
      <c r="BU49" s="904"/>
      <c r="BV49" s="904"/>
      <c r="BW49" s="904"/>
      <c r="BX49" s="904"/>
      <c r="BY49" s="904"/>
      <c r="BZ49" s="904"/>
      <c r="CA49" s="904"/>
      <c r="CB49" s="904"/>
      <c r="CC49" s="904"/>
      <c r="CD49" s="904"/>
      <c r="CE49" s="904"/>
      <c r="CF49" s="904"/>
      <c r="CG49" s="904"/>
      <c r="CH49" s="904"/>
      <c r="CI49" s="904"/>
      <c r="CJ49" s="904"/>
      <c r="CK49" s="904"/>
      <c r="CL49" s="904"/>
      <c r="CM49" s="904"/>
      <c r="CN49" s="904"/>
      <c r="CO49" s="904"/>
      <c r="CP49" s="904"/>
      <c r="CQ49" s="904"/>
      <c r="CR49" s="904"/>
      <c r="CS49" s="904"/>
      <c r="CT49" s="904"/>
      <c r="CU49" s="904"/>
      <c r="CV49" s="904"/>
      <c r="CW49" s="904"/>
      <c r="CX49" s="904"/>
      <c r="CY49" s="904"/>
      <c r="CZ49" s="904"/>
      <c r="DA49" s="904"/>
      <c r="DB49" s="904"/>
      <c r="DC49" s="904"/>
      <c r="DD49" s="904"/>
      <c r="DE49" s="904"/>
      <c r="DF49" s="904"/>
      <c r="DG49" s="904"/>
      <c r="DH49" s="904"/>
      <c r="DI49" s="904"/>
      <c r="DJ49" s="904"/>
      <c r="DK49" s="904"/>
      <c r="DL49" s="904"/>
      <c r="DM49" s="904"/>
      <c r="DN49" s="904"/>
      <c r="DO49" s="904"/>
      <c r="DP49" s="904"/>
      <c r="DQ49" s="904"/>
      <c r="DR49" s="904"/>
      <c r="DS49" s="904"/>
      <c r="DT49" s="904"/>
    </row>
    <row r="50" spans="1:124" s="914" customFormat="1" ht="21.95" customHeight="1" x14ac:dyDescent="0.15">
      <c r="A50" s="904"/>
      <c r="B50" s="904"/>
      <c r="C50" s="904"/>
      <c r="D50" s="904"/>
      <c r="E50" s="525"/>
      <c r="F50" s="527" t="s">
        <v>877</v>
      </c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904"/>
      <c r="W50" s="904"/>
      <c r="X50" s="56"/>
      <c r="Y50" s="907" t="s">
        <v>74</v>
      </c>
      <c r="Z50" s="904"/>
      <c r="AA50" s="904"/>
      <c r="AB50" s="904"/>
      <c r="AC50" s="904"/>
      <c r="AD50" s="904"/>
      <c r="AE50" s="904"/>
      <c r="AF50" s="908"/>
      <c r="AG50" s="909"/>
      <c r="AH50" s="918"/>
      <c r="AI50" s="909"/>
      <c r="AJ50" s="909"/>
      <c r="AK50" s="909"/>
      <c r="AL50" s="909"/>
      <c r="AM50" s="909"/>
      <c r="AN50" s="909"/>
      <c r="AO50" s="910"/>
      <c r="AP50" s="911"/>
      <c r="AQ50" s="911"/>
      <c r="AR50" s="911"/>
      <c r="AS50" s="911"/>
      <c r="AT50" s="912"/>
      <c r="AU50" s="904"/>
      <c r="AV50" s="904"/>
      <c r="AW50" s="904"/>
      <c r="AX50" s="904"/>
      <c r="AY50" s="904"/>
      <c r="AZ50" s="904"/>
      <c r="BA50" s="904"/>
      <c r="BB50" s="904"/>
      <c r="BC50" s="904"/>
      <c r="BD50" s="904"/>
      <c r="BE50" s="904"/>
      <c r="BF50" s="904"/>
      <c r="BG50" s="904"/>
      <c r="BH50" s="904"/>
      <c r="BI50" s="904"/>
      <c r="BJ50" s="904"/>
      <c r="BK50" s="904"/>
      <c r="BL50" s="904"/>
      <c r="BM50" s="659"/>
      <c r="BN50" s="909"/>
      <c r="BO50" s="659"/>
      <c r="BP50" s="659"/>
      <c r="BQ50" s="904"/>
      <c r="BR50" s="904"/>
      <c r="BS50" s="904"/>
      <c r="BT50" s="904"/>
      <c r="BU50" s="904"/>
      <c r="BV50" s="904"/>
      <c r="BW50" s="904"/>
      <c r="BX50" s="904"/>
      <c r="BY50" s="904"/>
      <c r="BZ50" s="904"/>
      <c r="CA50" s="904"/>
      <c r="CB50" s="904"/>
      <c r="CC50" s="904"/>
      <c r="CD50" s="904"/>
      <c r="CE50" s="904"/>
      <c r="CF50" s="904"/>
      <c r="CG50" s="904"/>
      <c r="CH50" s="904"/>
      <c r="CI50" s="904"/>
      <c r="CJ50" s="904"/>
      <c r="CK50" s="904"/>
      <c r="CL50" s="904"/>
      <c r="CM50" s="904"/>
      <c r="CN50" s="904"/>
      <c r="CO50" s="904"/>
      <c r="CP50" s="904"/>
      <c r="CQ50" s="904"/>
      <c r="CR50" s="904"/>
      <c r="CS50" s="904"/>
      <c r="CT50" s="904"/>
      <c r="CU50" s="904"/>
      <c r="CV50" s="904"/>
      <c r="CW50" s="904"/>
      <c r="CX50" s="904"/>
      <c r="CY50" s="904"/>
      <c r="CZ50" s="904"/>
      <c r="DA50" s="904"/>
      <c r="DB50" s="904"/>
      <c r="DC50" s="904"/>
      <c r="DD50" s="904"/>
      <c r="DE50" s="904"/>
      <c r="DF50" s="904"/>
      <c r="DG50" s="904"/>
      <c r="DH50" s="904"/>
      <c r="DI50" s="904"/>
      <c r="DJ50" s="904"/>
      <c r="DK50" s="904"/>
      <c r="DL50" s="904"/>
      <c r="DM50" s="904"/>
      <c r="DN50" s="904"/>
      <c r="DO50" s="904"/>
      <c r="DP50" s="904"/>
      <c r="DQ50" s="904"/>
      <c r="DR50" s="904"/>
      <c r="DS50" s="904"/>
      <c r="DT50" s="904"/>
    </row>
    <row r="51" spans="1:124" s="914" customFormat="1" ht="21.95" customHeight="1" x14ac:dyDescent="0.15">
      <c r="A51" s="904"/>
      <c r="B51" s="904"/>
      <c r="C51" s="904"/>
      <c r="D51" s="904"/>
      <c r="E51" s="525"/>
      <c r="F51" s="527" t="s">
        <v>556</v>
      </c>
      <c r="G51" s="527"/>
      <c r="H51" s="527" t="s">
        <v>878</v>
      </c>
      <c r="I51" s="527"/>
      <c r="J51" s="527"/>
      <c r="K51" s="527"/>
      <c r="L51" s="527"/>
      <c r="M51" s="527"/>
      <c r="N51" s="527" t="s">
        <v>732</v>
      </c>
      <c r="O51" s="527"/>
      <c r="P51" s="527"/>
      <c r="Q51" s="527"/>
      <c r="R51" s="527"/>
      <c r="S51" s="527"/>
      <c r="T51" s="527"/>
      <c r="U51" s="527" t="s">
        <v>288</v>
      </c>
      <c r="V51" s="904"/>
      <c r="W51" s="904"/>
      <c r="X51" s="56"/>
      <c r="Y51" s="907" t="s">
        <v>81</v>
      </c>
      <c r="Z51" s="904"/>
      <c r="AA51" s="904"/>
      <c r="AB51" s="904"/>
      <c r="AC51" s="904"/>
      <c r="AD51" s="904"/>
      <c r="AE51" s="904"/>
      <c r="AF51" s="909"/>
      <c r="AG51" s="909"/>
      <c r="AH51" s="909"/>
      <c r="AI51" s="909"/>
      <c r="AJ51" s="909"/>
      <c r="AK51" s="909"/>
      <c r="AL51" s="909"/>
      <c r="AM51" s="909"/>
      <c r="AN51" s="909"/>
      <c r="AO51" s="910"/>
      <c r="AP51" s="904"/>
      <c r="AQ51" s="904"/>
      <c r="AR51" s="904"/>
      <c r="AS51" s="911"/>
      <c r="AT51" s="912"/>
      <c r="AU51" s="904"/>
      <c r="AV51" s="904"/>
      <c r="AW51" s="904"/>
      <c r="AX51" s="904"/>
      <c r="AY51" s="904"/>
      <c r="AZ51" s="904"/>
      <c r="BA51" s="904"/>
      <c r="BB51" s="904"/>
      <c r="BC51" s="904"/>
      <c r="BD51" s="904"/>
      <c r="BE51" s="904"/>
      <c r="BF51" s="904"/>
      <c r="BG51" s="904"/>
      <c r="BH51" s="904"/>
      <c r="BI51" s="904"/>
      <c r="BJ51" s="904"/>
      <c r="BK51" s="904"/>
      <c r="BL51" s="904"/>
      <c r="BM51" s="659"/>
      <c r="BN51" s="909"/>
      <c r="BO51" s="659"/>
      <c r="BP51" s="659"/>
      <c r="BQ51" s="904"/>
      <c r="BR51" s="904"/>
      <c r="BS51" s="904"/>
      <c r="BT51" s="904"/>
      <c r="BU51" s="904"/>
      <c r="BV51" s="904"/>
      <c r="BW51" s="904"/>
      <c r="BX51" s="904"/>
      <c r="BY51" s="904"/>
      <c r="BZ51" s="904"/>
      <c r="CA51" s="904"/>
      <c r="CB51" s="904"/>
      <c r="CC51" s="904"/>
      <c r="CD51" s="904"/>
      <c r="CE51" s="904"/>
      <c r="CF51" s="904"/>
      <c r="CG51" s="904"/>
      <c r="CH51" s="904"/>
      <c r="CI51" s="904"/>
      <c r="CJ51" s="904"/>
      <c r="CK51" s="904"/>
      <c r="CL51" s="904"/>
      <c r="CM51" s="904"/>
      <c r="CN51" s="904"/>
      <c r="CO51" s="904"/>
      <c r="CP51" s="904"/>
      <c r="CQ51" s="904"/>
      <c r="CR51" s="904"/>
      <c r="CS51" s="904"/>
      <c r="CT51" s="904"/>
      <c r="CU51" s="904"/>
      <c r="CV51" s="904"/>
      <c r="CW51" s="904"/>
      <c r="CX51" s="904"/>
      <c r="CY51" s="904"/>
      <c r="CZ51" s="904"/>
      <c r="DA51" s="904"/>
      <c r="DB51" s="904"/>
      <c r="DC51" s="904"/>
      <c r="DD51" s="904"/>
      <c r="DE51" s="904"/>
      <c r="DF51" s="904"/>
      <c r="DG51" s="904"/>
      <c r="DH51" s="904"/>
      <c r="DI51" s="904"/>
      <c r="DJ51" s="904"/>
      <c r="DK51" s="904"/>
      <c r="DL51" s="904"/>
      <c r="DM51" s="904"/>
      <c r="DN51" s="904"/>
      <c r="DO51" s="904"/>
      <c r="DP51" s="904"/>
      <c r="DQ51" s="904"/>
      <c r="DR51" s="904"/>
      <c r="DS51" s="904"/>
      <c r="DT51" s="904"/>
    </row>
    <row r="52" spans="1:124" s="914" customFormat="1" ht="21.95" customHeight="1" x14ac:dyDescent="0.15">
      <c r="A52" s="904"/>
      <c r="B52" s="904"/>
      <c r="C52" s="904"/>
      <c r="D52" s="904"/>
      <c r="E52" s="525"/>
      <c r="F52" s="527" t="s">
        <v>557</v>
      </c>
      <c r="G52" s="527"/>
      <c r="H52" s="527" t="s">
        <v>412</v>
      </c>
      <c r="I52" s="527"/>
      <c r="J52" s="527"/>
      <c r="K52" s="527"/>
      <c r="L52" s="527"/>
      <c r="M52" s="527"/>
      <c r="N52" s="527" t="s">
        <v>413</v>
      </c>
      <c r="O52" s="527"/>
      <c r="P52" s="527"/>
      <c r="Q52" s="527"/>
      <c r="R52" s="527"/>
      <c r="S52" s="527"/>
      <c r="T52" s="527"/>
      <c r="U52" s="527" t="s">
        <v>414</v>
      </c>
      <c r="V52" s="904"/>
      <c r="W52" s="904"/>
      <c r="X52" s="56"/>
      <c r="Y52" s="907" t="s">
        <v>88</v>
      </c>
      <c r="Z52" s="904"/>
      <c r="AA52" s="904"/>
      <c r="AB52" s="904"/>
      <c r="AC52" s="904"/>
      <c r="AD52" s="904"/>
      <c r="AE52" s="904"/>
      <c r="AF52" s="909"/>
      <c r="AG52" s="909"/>
      <c r="AH52" s="659"/>
      <c r="AI52" s="909"/>
      <c r="AJ52" s="909"/>
      <c r="AK52" s="909"/>
      <c r="AL52" s="909"/>
      <c r="AM52" s="909"/>
      <c r="AN52" s="909"/>
      <c r="AO52" s="909"/>
      <c r="AP52" s="904"/>
      <c r="AQ52" s="904"/>
      <c r="AR52" s="904"/>
      <c r="AS52" s="911"/>
      <c r="AT52" s="912"/>
      <c r="AU52" s="904"/>
      <c r="AV52" s="904"/>
      <c r="AW52" s="904"/>
      <c r="AX52" s="904"/>
      <c r="AY52" s="904"/>
      <c r="AZ52" s="904"/>
      <c r="BA52" s="904"/>
      <c r="BB52" s="904"/>
      <c r="BC52" s="904"/>
      <c r="BD52" s="904"/>
      <c r="BE52" s="904"/>
      <c r="BF52" s="904"/>
      <c r="BG52" s="904"/>
      <c r="BH52" s="904"/>
      <c r="BI52" s="904"/>
      <c r="BJ52" s="904"/>
      <c r="BK52" s="904"/>
      <c r="BL52" s="904"/>
      <c r="BM52" s="909"/>
      <c r="BN52" s="909"/>
      <c r="BO52" s="909"/>
      <c r="BP52" s="909"/>
      <c r="BQ52" s="904"/>
      <c r="BR52" s="904"/>
      <c r="BS52" s="904"/>
      <c r="BT52" s="904"/>
      <c r="BU52" s="904"/>
      <c r="BV52" s="904"/>
      <c r="BW52" s="904"/>
      <c r="BX52" s="904"/>
      <c r="BY52" s="904"/>
      <c r="BZ52" s="904"/>
      <c r="CA52" s="904"/>
      <c r="CB52" s="904"/>
      <c r="CC52" s="904"/>
      <c r="CD52" s="904"/>
      <c r="CE52" s="904"/>
      <c r="CF52" s="904"/>
      <c r="CG52" s="904"/>
      <c r="CH52" s="904"/>
      <c r="CI52" s="904"/>
      <c r="CJ52" s="904"/>
      <c r="CK52" s="904"/>
      <c r="CL52" s="904"/>
      <c r="CM52" s="904"/>
      <c r="CN52" s="904"/>
      <c r="CO52" s="904"/>
      <c r="CP52" s="904"/>
      <c r="CQ52" s="904"/>
      <c r="CR52" s="904"/>
      <c r="CS52" s="904"/>
      <c r="CT52" s="904"/>
      <c r="CU52" s="904"/>
      <c r="CV52" s="904"/>
      <c r="CW52" s="904"/>
      <c r="CX52" s="904"/>
      <c r="CY52" s="904"/>
      <c r="CZ52" s="904"/>
      <c r="DA52" s="904"/>
      <c r="DB52" s="904"/>
      <c r="DC52" s="904"/>
      <c r="DD52" s="904"/>
      <c r="DE52" s="904"/>
      <c r="DF52" s="904"/>
      <c r="DG52" s="904"/>
      <c r="DH52" s="904"/>
      <c r="DI52" s="904"/>
      <c r="DJ52" s="904"/>
      <c r="DK52" s="904"/>
      <c r="DL52" s="904"/>
      <c r="DM52" s="904"/>
      <c r="DN52" s="904"/>
      <c r="DO52" s="904"/>
      <c r="DP52" s="904"/>
      <c r="DQ52" s="904"/>
      <c r="DR52" s="904"/>
      <c r="DS52" s="904"/>
      <c r="DT52" s="904"/>
    </row>
    <row r="53" spans="1:124" s="914" customFormat="1" ht="21.95" customHeight="1" x14ac:dyDescent="0.15">
      <c r="A53" s="904"/>
      <c r="B53" s="904"/>
      <c r="C53" s="904"/>
      <c r="D53" s="904"/>
      <c r="E53" s="525"/>
      <c r="F53" s="527" t="s">
        <v>879</v>
      </c>
      <c r="G53" s="527"/>
      <c r="H53" s="527" t="s">
        <v>880</v>
      </c>
      <c r="I53" s="527"/>
      <c r="J53" s="527"/>
      <c r="K53" s="527"/>
      <c r="L53" s="527"/>
      <c r="M53" s="527"/>
      <c r="N53" s="527" t="s">
        <v>881</v>
      </c>
      <c r="O53" s="527"/>
      <c r="P53" s="527"/>
      <c r="Q53" s="527"/>
      <c r="R53" s="527"/>
      <c r="S53" s="527"/>
      <c r="T53" s="527"/>
      <c r="U53" s="527"/>
      <c r="V53" s="904"/>
      <c r="W53" s="904"/>
      <c r="X53" s="60">
        <f>SUM(X46,X50:X52)</f>
        <v>0</v>
      </c>
      <c r="Y53" s="907" t="s">
        <v>95</v>
      </c>
      <c r="Z53" s="904"/>
      <c r="AA53" s="904"/>
      <c r="AB53" s="904"/>
      <c r="AC53" s="904"/>
      <c r="AD53" s="904"/>
      <c r="AE53" s="904"/>
      <c r="AF53" s="909"/>
      <c r="AG53" s="659"/>
      <c r="AH53" s="659"/>
      <c r="AI53" s="909"/>
      <c r="AJ53" s="909"/>
      <c r="AK53" s="909"/>
      <c r="AL53" s="909"/>
      <c r="AM53" s="909"/>
      <c r="AN53" s="909"/>
      <c r="AO53" s="909"/>
      <c r="AP53" s="904"/>
      <c r="AQ53" s="904"/>
      <c r="AR53" s="904"/>
      <c r="AS53" s="904"/>
      <c r="AT53" s="918"/>
      <c r="AU53" s="904"/>
      <c r="AV53" s="904"/>
      <c r="AW53" s="904"/>
      <c r="AX53" s="904"/>
      <c r="AY53" s="904"/>
      <c r="AZ53" s="904"/>
      <c r="BA53" s="904"/>
      <c r="BB53" s="904"/>
      <c r="BC53" s="904"/>
      <c r="BD53" s="904"/>
      <c r="BE53" s="904"/>
      <c r="BF53" s="904"/>
      <c r="BG53" s="904"/>
      <c r="BH53" s="904"/>
      <c r="BI53" s="904"/>
      <c r="BJ53" s="904"/>
      <c r="BK53" s="904"/>
      <c r="BL53" s="904"/>
      <c r="BM53" s="909"/>
      <c r="BN53" s="909"/>
      <c r="BO53" s="909"/>
      <c r="BP53" s="909"/>
      <c r="BQ53" s="904"/>
      <c r="BR53" s="904"/>
      <c r="BS53" s="904"/>
      <c r="BT53" s="904"/>
      <c r="BU53" s="904"/>
      <c r="BV53" s="904"/>
      <c r="BW53" s="904"/>
      <c r="BX53" s="904"/>
      <c r="BY53" s="904"/>
      <c r="BZ53" s="904"/>
      <c r="CA53" s="904"/>
      <c r="CB53" s="904"/>
      <c r="CC53" s="904"/>
      <c r="CD53" s="904"/>
      <c r="CE53" s="904"/>
      <c r="CF53" s="904"/>
      <c r="CG53" s="904"/>
      <c r="CH53" s="904"/>
      <c r="CI53" s="904"/>
      <c r="CJ53" s="904"/>
      <c r="CK53" s="904"/>
      <c r="CL53" s="904"/>
      <c r="CM53" s="904"/>
      <c r="CN53" s="904"/>
      <c r="CO53" s="904"/>
      <c r="CP53" s="904"/>
      <c r="CQ53" s="904"/>
      <c r="CR53" s="904"/>
      <c r="CS53" s="904"/>
      <c r="CT53" s="904"/>
      <c r="CU53" s="904"/>
      <c r="CV53" s="904"/>
      <c r="CW53" s="904"/>
      <c r="CX53" s="904"/>
      <c r="CY53" s="904"/>
      <c r="CZ53" s="904"/>
      <c r="DA53" s="904"/>
      <c r="DB53" s="904"/>
      <c r="DC53" s="904"/>
      <c r="DD53" s="904"/>
      <c r="DE53" s="904"/>
      <c r="DF53" s="904"/>
      <c r="DG53" s="904"/>
      <c r="DH53" s="904"/>
      <c r="DI53" s="904"/>
      <c r="DJ53" s="904"/>
      <c r="DK53" s="904"/>
      <c r="DL53" s="904"/>
      <c r="DM53" s="904"/>
      <c r="DN53" s="904"/>
      <c r="DO53" s="904"/>
      <c r="DP53" s="904"/>
      <c r="DQ53" s="904"/>
      <c r="DR53" s="904"/>
      <c r="DS53" s="904"/>
      <c r="DT53" s="904"/>
    </row>
    <row r="54" spans="1:124" s="914" customFormat="1" ht="21.95" customHeight="1" x14ac:dyDescent="0.15">
      <c r="A54" s="904"/>
      <c r="B54" s="904"/>
      <c r="C54" s="904"/>
      <c r="D54" s="904"/>
      <c r="E54" s="525"/>
      <c r="F54" s="927">
        <v>31</v>
      </c>
      <c r="G54" s="928" t="s">
        <v>882</v>
      </c>
      <c r="H54" s="929"/>
      <c r="I54" s="374" t="s">
        <v>883</v>
      </c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904"/>
      <c r="W54" s="904"/>
      <c r="X54" s="56"/>
      <c r="Y54" s="907" t="s">
        <v>102</v>
      </c>
      <c r="Z54" s="904"/>
      <c r="AA54" s="904"/>
      <c r="AB54" s="904"/>
      <c r="AC54" s="904"/>
      <c r="AD54" s="904"/>
      <c r="AE54" s="904"/>
      <c r="AF54" s="909"/>
      <c r="AG54" s="909"/>
      <c r="AH54" s="909"/>
      <c r="AI54" s="909"/>
      <c r="AJ54" s="909"/>
      <c r="AK54" s="909"/>
      <c r="AL54" s="909"/>
      <c r="AM54" s="909"/>
      <c r="AN54" s="909"/>
      <c r="AO54" s="909"/>
      <c r="AP54" s="904"/>
      <c r="AQ54" s="904"/>
      <c r="AR54" s="904"/>
      <c r="AS54" s="904"/>
      <c r="AT54" s="918"/>
      <c r="AU54" s="904"/>
      <c r="AV54" s="904"/>
      <c r="AW54" s="904"/>
      <c r="AX54" s="904"/>
      <c r="AY54" s="904"/>
      <c r="AZ54" s="904"/>
      <c r="BA54" s="904"/>
      <c r="BB54" s="904"/>
      <c r="BC54" s="904"/>
      <c r="BD54" s="904"/>
      <c r="BE54" s="904"/>
      <c r="BF54" s="904"/>
      <c r="BG54" s="904"/>
      <c r="BH54" s="904"/>
      <c r="BI54" s="904"/>
      <c r="BJ54" s="904"/>
      <c r="BK54" s="904"/>
      <c r="BL54" s="904"/>
      <c r="BM54" s="909"/>
      <c r="BN54" s="909"/>
      <c r="BO54" s="909"/>
      <c r="BP54" s="909"/>
      <c r="BQ54" s="904"/>
      <c r="BR54" s="904"/>
      <c r="BS54" s="904"/>
      <c r="BT54" s="904"/>
      <c r="BU54" s="904"/>
      <c r="BV54" s="904"/>
      <c r="BW54" s="904"/>
      <c r="BX54" s="904"/>
      <c r="BY54" s="904"/>
      <c r="BZ54" s="904"/>
      <c r="CA54" s="904"/>
      <c r="CB54" s="904"/>
      <c r="CC54" s="904"/>
      <c r="CD54" s="904"/>
      <c r="CE54" s="904"/>
      <c r="CF54" s="904"/>
      <c r="CG54" s="904"/>
      <c r="CH54" s="904"/>
      <c r="CI54" s="904"/>
      <c r="CJ54" s="904"/>
      <c r="CK54" s="904"/>
      <c r="CL54" s="904"/>
      <c r="CM54" s="904"/>
      <c r="CN54" s="904"/>
      <c r="CO54" s="904"/>
      <c r="CP54" s="904"/>
      <c r="CQ54" s="904"/>
      <c r="CR54" s="904"/>
      <c r="CS54" s="904"/>
      <c r="CT54" s="904"/>
      <c r="CU54" s="904"/>
      <c r="CV54" s="904"/>
      <c r="CW54" s="904"/>
      <c r="CX54" s="904"/>
      <c r="CY54" s="904"/>
      <c r="CZ54" s="904"/>
      <c r="DA54" s="904"/>
      <c r="DB54" s="904"/>
      <c r="DC54" s="904"/>
      <c r="DD54" s="904"/>
      <c r="DE54" s="904"/>
      <c r="DF54" s="904"/>
      <c r="DG54" s="904"/>
      <c r="DH54" s="904"/>
      <c r="DI54" s="904"/>
      <c r="DJ54" s="904"/>
      <c r="DK54" s="904"/>
      <c r="DL54" s="904"/>
      <c r="DM54" s="904"/>
      <c r="DN54" s="904"/>
      <c r="DO54" s="904"/>
      <c r="DP54" s="904"/>
      <c r="DQ54" s="904"/>
      <c r="DR54" s="904"/>
      <c r="DS54" s="904"/>
      <c r="DT54" s="904"/>
    </row>
    <row r="55" spans="1:124" s="914" customFormat="1" ht="21.95" customHeight="1" x14ac:dyDescent="0.15">
      <c r="A55" s="904"/>
      <c r="B55" s="904"/>
      <c r="C55" s="904"/>
      <c r="D55" s="904"/>
      <c r="E55" s="525"/>
      <c r="F55" s="930" t="s">
        <v>884</v>
      </c>
      <c r="G55" s="931"/>
      <c r="H55" s="932"/>
      <c r="I55" s="374" t="s">
        <v>885</v>
      </c>
      <c r="J55" s="374"/>
      <c r="K55" s="374" t="s">
        <v>827</v>
      </c>
      <c r="L55" s="374" t="s">
        <v>886</v>
      </c>
      <c r="M55" s="374"/>
      <c r="N55" s="374" t="s">
        <v>295</v>
      </c>
      <c r="O55" s="374" t="s">
        <v>887</v>
      </c>
      <c r="P55" s="374" t="s">
        <v>888</v>
      </c>
      <c r="Q55" s="374"/>
      <c r="R55" s="374" t="s">
        <v>889</v>
      </c>
      <c r="S55" s="374" t="s">
        <v>281</v>
      </c>
      <c r="T55" s="374"/>
      <c r="U55" s="374" t="s">
        <v>725</v>
      </c>
      <c r="V55" s="904"/>
      <c r="W55" s="904"/>
      <c r="X55" s="56"/>
      <c r="Y55" s="907" t="s">
        <v>111</v>
      </c>
      <c r="Z55" s="904"/>
      <c r="AA55" s="904"/>
      <c r="AB55" s="904"/>
      <c r="AC55" s="904"/>
      <c r="AD55" s="904"/>
      <c r="AE55" s="904"/>
      <c r="AF55" s="909"/>
      <c r="AG55" s="909"/>
      <c r="AH55" s="909"/>
      <c r="AI55" s="659"/>
      <c r="AJ55" s="909"/>
      <c r="AK55" s="909"/>
      <c r="AL55" s="909"/>
      <c r="AM55" s="909"/>
      <c r="AN55" s="909"/>
      <c r="AO55" s="909"/>
      <c r="AP55" s="904"/>
      <c r="AQ55" s="904"/>
      <c r="AR55" s="904"/>
      <c r="AS55" s="904"/>
      <c r="AT55" s="918"/>
      <c r="AU55" s="904"/>
      <c r="AV55" s="904"/>
      <c r="AW55" s="904"/>
      <c r="AX55" s="904"/>
      <c r="AY55" s="904"/>
      <c r="AZ55" s="904"/>
      <c r="BA55" s="904"/>
      <c r="BB55" s="904"/>
      <c r="BC55" s="904"/>
      <c r="BD55" s="904"/>
      <c r="BE55" s="904"/>
      <c r="BF55" s="904"/>
      <c r="BG55" s="904"/>
      <c r="BH55" s="904"/>
      <c r="BI55" s="904"/>
      <c r="BJ55" s="904"/>
      <c r="BK55" s="904"/>
      <c r="BL55" s="904"/>
      <c r="BM55" s="909"/>
      <c r="BN55" s="909"/>
      <c r="BO55" s="909"/>
      <c r="BP55" s="909"/>
      <c r="BQ55" s="904"/>
      <c r="BR55" s="904"/>
      <c r="BS55" s="904"/>
      <c r="BT55" s="904"/>
      <c r="BU55" s="904"/>
      <c r="BV55" s="904"/>
      <c r="BW55" s="904"/>
      <c r="BX55" s="904"/>
      <c r="BY55" s="904"/>
      <c r="BZ55" s="904"/>
      <c r="CA55" s="904"/>
      <c r="CB55" s="904"/>
      <c r="CC55" s="904"/>
      <c r="CD55" s="904"/>
      <c r="CE55" s="904"/>
      <c r="CF55" s="904"/>
      <c r="CG55" s="904"/>
      <c r="CH55" s="904"/>
      <c r="CI55" s="904"/>
      <c r="CJ55" s="904"/>
      <c r="CK55" s="904"/>
      <c r="CL55" s="904"/>
      <c r="CM55" s="904"/>
      <c r="CN55" s="904"/>
      <c r="CO55" s="904"/>
      <c r="CP55" s="904"/>
      <c r="CQ55" s="904"/>
      <c r="CR55" s="904"/>
      <c r="CS55" s="904"/>
      <c r="CT55" s="904"/>
      <c r="CU55" s="904"/>
      <c r="CV55" s="904"/>
      <c r="CW55" s="904"/>
      <c r="CX55" s="904"/>
      <c r="CY55" s="904"/>
      <c r="CZ55" s="904"/>
      <c r="DA55" s="904"/>
      <c r="DB55" s="904"/>
      <c r="DC55" s="904"/>
      <c r="DD55" s="904"/>
      <c r="DE55" s="904"/>
      <c r="DF55" s="904"/>
      <c r="DG55" s="904"/>
      <c r="DH55" s="904"/>
      <c r="DI55" s="904"/>
      <c r="DJ55" s="904"/>
      <c r="DK55" s="904"/>
      <c r="DL55" s="904"/>
      <c r="DM55" s="904"/>
      <c r="DN55" s="904"/>
      <c r="DO55" s="904"/>
      <c r="DP55" s="904"/>
      <c r="DQ55" s="904"/>
      <c r="DR55" s="904"/>
      <c r="DS55" s="904"/>
      <c r="DT55" s="904"/>
    </row>
    <row r="56" spans="1:124" s="914" customFormat="1" ht="21.95" customHeight="1" x14ac:dyDescent="0.15">
      <c r="A56" s="904"/>
      <c r="B56" s="904"/>
      <c r="C56" s="904"/>
      <c r="D56" s="904"/>
      <c r="E56" s="525"/>
      <c r="F56" s="930"/>
      <c r="G56" s="931"/>
      <c r="H56" s="932"/>
      <c r="I56" s="374" t="s">
        <v>890</v>
      </c>
      <c r="J56" s="374"/>
      <c r="K56" s="374" t="s">
        <v>875</v>
      </c>
      <c r="L56" s="374"/>
      <c r="M56" s="374" t="s">
        <v>847</v>
      </c>
      <c r="N56" s="374"/>
      <c r="O56" s="374"/>
      <c r="P56" s="374" t="s">
        <v>732</v>
      </c>
      <c r="Q56" s="374"/>
      <c r="R56" s="374" t="s">
        <v>867</v>
      </c>
      <c r="S56" s="374"/>
      <c r="T56" s="374"/>
      <c r="U56" s="374" t="s">
        <v>725</v>
      </c>
      <c r="V56" s="904"/>
      <c r="W56" s="904"/>
      <c r="X56" s="56"/>
      <c r="Y56" s="907" t="s">
        <v>120</v>
      </c>
      <c r="Z56" s="904"/>
      <c r="AA56" s="904"/>
      <c r="AB56" s="904"/>
      <c r="AC56" s="904"/>
      <c r="AD56" s="904"/>
      <c r="AE56" s="904"/>
      <c r="AF56" s="909"/>
      <c r="AG56" s="909"/>
      <c r="AH56" s="909"/>
      <c r="AI56" s="659"/>
      <c r="AJ56" s="909"/>
      <c r="AK56" s="909"/>
      <c r="AL56" s="909"/>
      <c r="AM56" s="909"/>
      <c r="AN56" s="909"/>
      <c r="AO56" s="909"/>
      <c r="AP56" s="904"/>
      <c r="AQ56" s="904"/>
      <c r="AR56" s="904"/>
      <c r="AS56" s="904"/>
      <c r="AT56" s="918"/>
      <c r="AU56" s="904"/>
      <c r="AV56" s="904"/>
      <c r="AW56" s="904"/>
      <c r="AX56" s="904"/>
      <c r="AY56" s="904"/>
      <c r="AZ56" s="904"/>
      <c r="BA56" s="904"/>
      <c r="BB56" s="904"/>
      <c r="BC56" s="904"/>
      <c r="BD56" s="904"/>
      <c r="BE56" s="904"/>
      <c r="BF56" s="904"/>
      <c r="BG56" s="904"/>
      <c r="BH56" s="904"/>
      <c r="BI56" s="904"/>
      <c r="BJ56" s="904"/>
      <c r="BK56" s="904"/>
      <c r="BL56" s="904"/>
      <c r="BM56" s="909"/>
      <c r="BN56" s="909"/>
      <c r="BO56" s="909"/>
      <c r="BP56" s="909"/>
      <c r="BQ56" s="904"/>
      <c r="BR56" s="904"/>
      <c r="BS56" s="904"/>
      <c r="BT56" s="904"/>
      <c r="BU56" s="904"/>
      <c r="BV56" s="904"/>
      <c r="BW56" s="904"/>
      <c r="BX56" s="904"/>
      <c r="BY56" s="904"/>
      <c r="BZ56" s="904"/>
      <c r="CA56" s="904"/>
      <c r="CB56" s="904"/>
      <c r="CC56" s="904"/>
      <c r="CD56" s="904"/>
      <c r="CE56" s="904"/>
      <c r="CF56" s="904"/>
      <c r="CG56" s="904"/>
      <c r="CH56" s="904"/>
      <c r="CI56" s="904"/>
      <c r="CJ56" s="904"/>
      <c r="CK56" s="904"/>
      <c r="CL56" s="904"/>
      <c r="CM56" s="904"/>
      <c r="CN56" s="904"/>
      <c r="CO56" s="904"/>
      <c r="CP56" s="904"/>
      <c r="CQ56" s="904"/>
      <c r="CR56" s="904"/>
      <c r="CS56" s="904"/>
      <c r="CT56" s="904"/>
      <c r="CU56" s="904"/>
      <c r="CV56" s="904"/>
      <c r="CW56" s="904"/>
      <c r="CX56" s="904"/>
      <c r="CY56" s="904"/>
      <c r="CZ56" s="904"/>
      <c r="DA56" s="904"/>
      <c r="DB56" s="904"/>
      <c r="DC56" s="904"/>
      <c r="DD56" s="904"/>
      <c r="DE56" s="904"/>
      <c r="DF56" s="904"/>
      <c r="DG56" s="904"/>
      <c r="DH56" s="904"/>
      <c r="DI56" s="904"/>
      <c r="DJ56" s="904"/>
      <c r="DK56" s="904"/>
      <c r="DL56" s="904"/>
      <c r="DM56" s="904"/>
      <c r="DN56" s="904"/>
      <c r="DO56" s="904"/>
      <c r="DP56" s="904"/>
      <c r="DQ56" s="904"/>
      <c r="DR56" s="904"/>
      <c r="DS56" s="904"/>
      <c r="DT56" s="904"/>
    </row>
    <row r="57" spans="1:124" s="914" customFormat="1" ht="21.95" customHeight="1" x14ac:dyDescent="0.15">
      <c r="A57" s="904"/>
      <c r="B57" s="904"/>
      <c r="C57" s="904"/>
      <c r="D57" s="904"/>
      <c r="E57" s="525"/>
      <c r="F57" s="933"/>
      <c r="G57" s="934" t="s">
        <v>891</v>
      </c>
      <c r="H57" s="935"/>
      <c r="I57" s="374" t="s">
        <v>892</v>
      </c>
      <c r="J57" s="374" t="s">
        <v>732</v>
      </c>
      <c r="K57" s="374" t="s">
        <v>867</v>
      </c>
      <c r="L57" s="374" t="s">
        <v>725</v>
      </c>
      <c r="M57" s="374" t="s">
        <v>820</v>
      </c>
      <c r="N57" s="374" t="s">
        <v>308</v>
      </c>
      <c r="O57" s="374"/>
      <c r="P57" s="374" t="s">
        <v>893</v>
      </c>
      <c r="Q57" s="374"/>
      <c r="R57" s="374"/>
      <c r="S57" s="374"/>
      <c r="T57" s="374"/>
      <c r="U57" s="374"/>
      <c r="V57" s="904"/>
      <c r="W57" s="904"/>
      <c r="X57" s="60">
        <f>SUM(X54:X56)</f>
        <v>0</v>
      </c>
      <c r="Y57" s="907" t="s">
        <v>128</v>
      </c>
      <c r="Z57" s="904"/>
      <c r="AA57" s="904"/>
      <c r="AB57" s="904"/>
      <c r="AC57" s="904"/>
      <c r="AD57" s="904"/>
      <c r="AE57" s="904"/>
      <c r="AF57" s="909"/>
      <c r="AG57" s="909"/>
      <c r="AH57" s="909"/>
      <c r="AI57" s="659"/>
      <c r="AJ57" s="909"/>
      <c r="AK57" s="909"/>
      <c r="AL57" s="909"/>
      <c r="AM57" s="909"/>
      <c r="AN57" s="909"/>
      <c r="AO57" s="909"/>
      <c r="AP57" s="904"/>
      <c r="AQ57" s="904"/>
      <c r="AR57" s="904"/>
      <c r="AS57" s="904"/>
      <c r="AT57" s="918"/>
      <c r="AU57" s="904"/>
      <c r="AV57" s="904"/>
      <c r="AW57" s="904"/>
      <c r="AX57" s="904"/>
      <c r="AY57" s="904"/>
      <c r="AZ57" s="904"/>
      <c r="BA57" s="904"/>
      <c r="BB57" s="904"/>
      <c r="BC57" s="904"/>
      <c r="BD57" s="904"/>
      <c r="BE57" s="904"/>
      <c r="BF57" s="904"/>
      <c r="BG57" s="904"/>
      <c r="BH57" s="904"/>
      <c r="BI57" s="904"/>
      <c r="BJ57" s="904"/>
      <c r="BK57" s="904"/>
      <c r="BL57" s="904"/>
      <c r="BM57" s="909"/>
      <c r="BN57" s="909"/>
      <c r="BO57" s="909"/>
      <c r="BP57" s="909"/>
      <c r="BQ57" s="904"/>
      <c r="BR57" s="904"/>
      <c r="BS57" s="904"/>
      <c r="BT57" s="904"/>
      <c r="BU57" s="904"/>
      <c r="BV57" s="904"/>
      <c r="BW57" s="904"/>
      <c r="BX57" s="904"/>
      <c r="BY57" s="904"/>
      <c r="BZ57" s="904"/>
      <c r="CA57" s="904"/>
      <c r="CB57" s="904"/>
      <c r="CC57" s="904"/>
      <c r="CD57" s="904"/>
      <c r="CE57" s="904"/>
      <c r="CF57" s="904"/>
      <c r="CG57" s="904"/>
      <c r="CH57" s="904"/>
      <c r="CI57" s="904"/>
      <c r="CJ57" s="904"/>
      <c r="CK57" s="904"/>
      <c r="CL57" s="904"/>
      <c r="CM57" s="904"/>
      <c r="CN57" s="904"/>
      <c r="CO57" s="904"/>
      <c r="CP57" s="904"/>
      <c r="CQ57" s="904"/>
      <c r="CR57" s="904"/>
      <c r="CS57" s="904"/>
      <c r="CT57" s="904"/>
      <c r="CU57" s="904"/>
      <c r="CV57" s="904"/>
      <c r="CW57" s="904"/>
      <c r="CX57" s="904"/>
      <c r="CY57" s="904"/>
      <c r="CZ57" s="904"/>
      <c r="DA57" s="904"/>
      <c r="DB57" s="904"/>
      <c r="DC57" s="904"/>
      <c r="DD57" s="904"/>
      <c r="DE57" s="904"/>
      <c r="DF57" s="904"/>
      <c r="DG57" s="904"/>
      <c r="DH57" s="904"/>
      <c r="DI57" s="904"/>
      <c r="DJ57" s="904"/>
      <c r="DK57" s="904"/>
      <c r="DL57" s="904"/>
      <c r="DM57" s="904"/>
      <c r="DN57" s="904"/>
      <c r="DO57" s="904"/>
      <c r="DP57" s="904"/>
      <c r="DQ57" s="904"/>
      <c r="DR57" s="904"/>
      <c r="DS57" s="904"/>
      <c r="DT57" s="904"/>
    </row>
    <row r="58" spans="1:124" s="939" customFormat="1" ht="26.25" customHeight="1" thickBot="1" x14ac:dyDescent="0.2">
      <c r="A58" s="526"/>
      <c r="B58" s="526"/>
      <c r="C58" s="526"/>
      <c r="D58" s="517"/>
      <c r="E58" s="936" t="s">
        <v>894</v>
      </c>
      <c r="F58" s="527" t="s">
        <v>571</v>
      </c>
      <c r="G58" s="527"/>
      <c r="H58" s="527"/>
      <c r="I58" s="527"/>
      <c r="J58" s="527"/>
      <c r="K58" s="527"/>
      <c r="L58" s="527"/>
      <c r="M58" s="527"/>
      <c r="N58" s="527"/>
      <c r="O58" s="527"/>
      <c r="P58" s="527"/>
      <c r="Q58" s="527"/>
      <c r="R58" s="527"/>
      <c r="S58" s="527"/>
      <c r="T58" s="527"/>
      <c r="U58" s="527"/>
      <c r="V58" s="937"/>
      <c r="W58" s="938"/>
      <c r="X58" s="109"/>
      <c r="Y58" s="907" t="s">
        <v>545</v>
      </c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  <c r="AM58" s="526"/>
      <c r="AN58" s="526"/>
      <c r="AO58" s="526"/>
      <c r="AP58" s="526"/>
      <c r="AQ58" s="526"/>
      <c r="AR58" s="526"/>
      <c r="AS58" s="526"/>
      <c r="AT58" s="526"/>
      <c r="AU58" s="526"/>
      <c r="AV58" s="526"/>
      <c r="AW58" s="526"/>
      <c r="AX58" s="526"/>
      <c r="AY58" s="526"/>
      <c r="AZ58" s="526"/>
      <c r="BA58" s="526"/>
      <c r="BB58" s="526"/>
      <c r="BC58" s="526"/>
      <c r="BD58" s="526"/>
      <c r="BE58" s="526"/>
      <c r="BF58" s="526"/>
      <c r="BG58" s="526"/>
      <c r="BH58" s="526"/>
      <c r="BI58" s="526"/>
      <c r="BJ58" s="526"/>
      <c r="BK58" s="526"/>
      <c r="BL58" s="526"/>
      <c r="BM58" s="526"/>
      <c r="BN58" s="526"/>
      <c r="BO58" s="526"/>
      <c r="BP58" s="526"/>
      <c r="BQ58" s="526"/>
      <c r="BR58" s="526"/>
      <c r="BS58" s="526"/>
      <c r="BT58" s="526"/>
      <c r="BU58" s="526"/>
      <c r="BV58" s="526"/>
      <c r="BW58" s="526"/>
      <c r="BX58" s="526"/>
      <c r="BY58" s="526"/>
      <c r="BZ58" s="526"/>
      <c r="CA58" s="526"/>
      <c r="CB58" s="526"/>
      <c r="CC58" s="526"/>
      <c r="CD58" s="526"/>
      <c r="CE58" s="526"/>
      <c r="CF58" s="526"/>
      <c r="CG58" s="526"/>
      <c r="CH58" s="526"/>
      <c r="CI58" s="526"/>
      <c r="CJ58" s="526"/>
      <c r="CK58" s="526"/>
      <c r="CL58" s="526"/>
      <c r="CM58" s="526"/>
      <c r="CN58" s="526"/>
      <c r="CO58" s="526"/>
      <c r="CP58" s="526"/>
      <c r="CQ58" s="526"/>
      <c r="CR58" s="526"/>
      <c r="CS58" s="526"/>
      <c r="CT58" s="526"/>
      <c r="CU58" s="526"/>
      <c r="CV58" s="526"/>
      <c r="CW58" s="526"/>
      <c r="CX58" s="526"/>
      <c r="CY58" s="526"/>
      <c r="CZ58" s="526"/>
      <c r="DA58" s="526"/>
      <c r="DB58" s="526"/>
      <c r="DC58" s="526"/>
      <c r="DD58" s="526"/>
      <c r="DE58" s="526"/>
      <c r="DF58" s="526"/>
      <c r="DG58" s="526"/>
      <c r="DH58" s="526"/>
      <c r="DI58" s="526"/>
      <c r="DJ58" s="526"/>
      <c r="DK58" s="526"/>
      <c r="DL58" s="526"/>
      <c r="DM58" s="526"/>
      <c r="DN58" s="526"/>
      <c r="DO58" s="526"/>
      <c r="DP58" s="526"/>
      <c r="DQ58" s="526"/>
      <c r="DR58" s="526"/>
      <c r="DS58" s="526"/>
      <c r="DT58" s="526"/>
    </row>
    <row r="59" spans="1:124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</row>
    <row r="60" spans="1:124" hidden="1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</row>
    <row r="61" spans="1:124" ht="14.25" hidden="1" customHeight="1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</row>
    <row r="62" spans="1:124" ht="14.25" hidden="1" customHeight="1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</row>
    <row r="63" spans="1:124" ht="14.25" hidden="1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</row>
    <row r="64" spans="1:124" ht="14.25" hidden="1" customHeight="1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</row>
    <row r="65" spans="1:124" ht="14.25" hidden="1" customHeight="1" x14ac:dyDescent="0.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</row>
    <row r="66" spans="1:124" ht="14.25" hidden="1" customHeight="1" x14ac:dyDescent="0.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</row>
    <row r="67" spans="1:124" ht="14.25" hidden="1" customHeight="1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</row>
    <row r="68" spans="1:124" ht="14.25" hidden="1" customHeight="1" x14ac:dyDescent="0.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</row>
  </sheetData>
  <sheetProtection sheet="1" objects="1" scenarios="1"/>
  <dataConsolidate/>
  <mergeCells count="54">
    <mergeCell ref="F58:U58"/>
    <mergeCell ref="F53:U53"/>
    <mergeCell ref="G54:H56"/>
    <mergeCell ref="I54:U54"/>
    <mergeCell ref="F55:F57"/>
    <mergeCell ref="I55:U55"/>
    <mergeCell ref="I56:U56"/>
    <mergeCell ref="I57:U57"/>
    <mergeCell ref="F44:U44"/>
    <mergeCell ref="F45:U45"/>
    <mergeCell ref="E46:E57"/>
    <mergeCell ref="F46:U46"/>
    <mergeCell ref="F47:U47"/>
    <mergeCell ref="F48:U48"/>
    <mergeCell ref="F49:U49"/>
    <mergeCell ref="F50:U50"/>
    <mergeCell ref="F51:U51"/>
    <mergeCell ref="F52:U52"/>
    <mergeCell ref="F35:U35"/>
    <mergeCell ref="F36:U36"/>
    <mergeCell ref="F37:U37"/>
    <mergeCell ref="F38:U38"/>
    <mergeCell ref="E39:E45"/>
    <mergeCell ref="F39:U39"/>
    <mergeCell ref="F40:U40"/>
    <mergeCell ref="F41:U41"/>
    <mergeCell ref="F42:U42"/>
    <mergeCell ref="F43:U43"/>
    <mergeCell ref="F29:U29"/>
    <mergeCell ref="F30:U30"/>
    <mergeCell ref="F31:U31"/>
    <mergeCell ref="F32:U32"/>
    <mergeCell ref="F33:U33"/>
    <mergeCell ref="F34:U34"/>
    <mergeCell ref="F20:U20"/>
    <mergeCell ref="F21:U21"/>
    <mergeCell ref="F22:U22"/>
    <mergeCell ref="F23:U23"/>
    <mergeCell ref="F24:U24"/>
    <mergeCell ref="E25:E38"/>
    <mergeCell ref="F25:U25"/>
    <mergeCell ref="F26:U26"/>
    <mergeCell ref="F27:U27"/>
    <mergeCell ref="F28:U28"/>
    <mergeCell ref="E11:E24"/>
    <mergeCell ref="F11:U11"/>
    <mergeCell ref="F12:U12"/>
    <mergeCell ref="F13:U13"/>
    <mergeCell ref="F14:U14"/>
    <mergeCell ref="F15:U15"/>
    <mergeCell ref="F16:U16"/>
    <mergeCell ref="F17:U17"/>
    <mergeCell ref="F18:U18"/>
    <mergeCell ref="F19:U19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1:X12 X15 X17:X23 X25:X27 X29:X32 X34:X37 X40:X41 X47:X52 X54:X56 X58" xr:uid="{A9F3CC08-DA08-47D0-BE10-4C8DF176A8D3}">
      <formula1>-9999999999</formula1>
      <formula2>99999999999</formula2>
    </dataValidation>
  </dataValidations>
  <pageMargins left="0.59055118110236227" right="0" top="0" bottom="0" header="0" footer="0"/>
  <pageSetup paperSize="9" scale="66" orientation="portrait" horizontalDpi="4294967293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9BEE7-5D06-4FC7-905D-2FA37FB49109}">
  <sheetPr codeName="Sheet13">
    <pageSetUpPr autoPageBreaks="0" fitToPage="1"/>
  </sheetPr>
  <dimension ref="A1:WXP71"/>
  <sheetViews>
    <sheetView showGridLines="0" zoomScale="90" zoomScaleNormal="90" workbookViewId="0">
      <pane ySplit="10" topLeftCell="A11" activePane="bottomLeft" state="frozen"/>
      <selection pane="bottomLeft" activeCell="A11" sqref="A11"/>
    </sheetView>
  </sheetViews>
  <sheetFormatPr defaultColWidth="0" defaultRowHeight="14.25" customHeight="1" zeroHeight="1" x14ac:dyDescent="0.15"/>
  <cols>
    <col min="1" max="4" width="1.625" style="801" customWidth="1"/>
    <col min="5" max="6" width="2.625" style="801" customWidth="1"/>
    <col min="7" max="13" width="1.625" style="801" customWidth="1"/>
    <col min="14" max="15" width="1.75" style="801" customWidth="1"/>
    <col min="16" max="17" width="1.625" style="801" customWidth="1"/>
    <col min="18" max="18" width="1.75" style="801" customWidth="1"/>
    <col min="19" max="21" width="1.625" style="801" customWidth="1"/>
    <col min="22" max="23" width="2.625" style="801" customWidth="1"/>
    <col min="24" max="24" width="15.625" style="801" customWidth="1"/>
    <col min="25" max="25" width="2.625" style="801" customWidth="1"/>
    <col min="26" max="26" width="2" style="801" customWidth="1"/>
    <col min="27" max="60" width="1.625" style="801" customWidth="1"/>
    <col min="61" max="64" width="3.25" style="801" customWidth="1"/>
    <col min="65" max="256" width="3.25" style="801" hidden="1"/>
    <col min="257" max="260" width="1.625" style="801" hidden="1"/>
    <col min="261" max="262" width="2.625" style="801" hidden="1"/>
    <col min="263" max="269" width="1.625" style="801" hidden="1"/>
    <col min="270" max="271" width="1.75" style="801" hidden="1"/>
    <col min="272" max="273" width="1.625" style="801" hidden="1"/>
    <col min="274" max="274" width="1.75" style="801" hidden="1"/>
    <col min="275" max="277" width="1.625" style="801" hidden="1"/>
    <col min="278" max="279" width="2.625" style="801" hidden="1"/>
    <col min="280" max="280" width="15.625" style="801" hidden="1"/>
    <col min="281" max="281" width="2.625" style="801" hidden="1"/>
    <col min="282" max="282" width="2" style="801" hidden="1"/>
    <col min="283" max="316" width="1.625" style="801" hidden="1"/>
    <col min="317" max="512" width="3.25" style="801" hidden="1"/>
    <col min="513" max="516" width="1.625" style="801" hidden="1"/>
    <col min="517" max="518" width="2.625" style="801" hidden="1"/>
    <col min="519" max="525" width="1.625" style="801" hidden="1"/>
    <col min="526" max="527" width="1.75" style="801" hidden="1"/>
    <col min="528" max="529" width="1.625" style="801" hidden="1"/>
    <col min="530" max="530" width="1.75" style="801" hidden="1"/>
    <col min="531" max="533" width="1.625" style="801" hidden="1"/>
    <col min="534" max="535" width="2.625" style="801" hidden="1"/>
    <col min="536" max="536" width="15.625" style="801" hidden="1"/>
    <col min="537" max="537" width="2.625" style="801" hidden="1"/>
    <col min="538" max="538" width="2" style="801" hidden="1"/>
    <col min="539" max="572" width="1.625" style="801" hidden="1"/>
    <col min="573" max="768" width="3.25" style="801" hidden="1"/>
    <col min="769" max="772" width="1.625" style="801" hidden="1"/>
    <col min="773" max="774" width="2.625" style="801" hidden="1"/>
    <col min="775" max="781" width="1.625" style="801" hidden="1"/>
    <col min="782" max="783" width="1.75" style="801" hidden="1"/>
    <col min="784" max="785" width="1.625" style="801" hidden="1"/>
    <col min="786" max="786" width="1.75" style="801" hidden="1"/>
    <col min="787" max="789" width="1.625" style="801" hidden="1"/>
    <col min="790" max="791" width="2.625" style="801" hidden="1"/>
    <col min="792" max="792" width="15.625" style="801" hidden="1"/>
    <col min="793" max="793" width="2.625" style="801" hidden="1"/>
    <col min="794" max="794" width="2" style="801" hidden="1"/>
    <col min="795" max="828" width="1.625" style="801" hidden="1"/>
    <col min="829" max="1024" width="3.25" style="801" hidden="1"/>
    <col min="1025" max="1028" width="1.625" style="801" hidden="1"/>
    <col min="1029" max="1030" width="2.625" style="801" hidden="1"/>
    <col min="1031" max="1037" width="1.625" style="801" hidden="1"/>
    <col min="1038" max="1039" width="1.75" style="801" hidden="1"/>
    <col min="1040" max="1041" width="1.625" style="801" hidden="1"/>
    <col min="1042" max="1042" width="1.75" style="801" hidden="1"/>
    <col min="1043" max="1045" width="1.625" style="801" hidden="1"/>
    <col min="1046" max="1047" width="2.625" style="801" hidden="1"/>
    <col min="1048" max="1048" width="15.625" style="801" hidden="1"/>
    <col min="1049" max="1049" width="2.625" style="801" hidden="1"/>
    <col min="1050" max="1050" width="2" style="801" hidden="1"/>
    <col min="1051" max="1084" width="1.625" style="801" hidden="1"/>
    <col min="1085" max="1280" width="3.25" style="801" hidden="1"/>
    <col min="1281" max="1284" width="1.625" style="801" hidden="1"/>
    <col min="1285" max="1286" width="2.625" style="801" hidden="1"/>
    <col min="1287" max="1293" width="1.625" style="801" hidden="1"/>
    <col min="1294" max="1295" width="1.75" style="801" hidden="1"/>
    <col min="1296" max="1297" width="1.625" style="801" hidden="1"/>
    <col min="1298" max="1298" width="1.75" style="801" hidden="1"/>
    <col min="1299" max="1301" width="1.625" style="801" hidden="1"/>
    <col min="1302" max="1303" width="2.625" style="801" hidden="1"/>
    <col min="1304" max="1304" width="15.625" style="801" hidden="1"/>
    <col min="1305" max="1305" width="2.625" style="801" hidden="1"/>
    <col min="1306" max="1306" width="2" style="801" hidden="1"/>
    <col min="1307" max="1340" width="1.625" style="801" hidden="1"/>
    <col min="1341" max="1536" width="3.25" style="801" hidden="1"/>
    <col min="1537" max="1540" width="1.625" style="801" hidden="1"/>
    <col min="1541" max="1542" width="2.625" style="801" hidden="1"/>
    <col min="1543" max="1549" width="1.625" style="801" hidden="1"/>
    <col min="1550" max="1551" width="1.75" style="801" hidden="1"/>
    <col min="1552" max="1553" width="1.625" style="801" hidden="1"/>
    <col min="1554" max="1554" width="1.75" style="801" hidden="1"/>
    <col min="1555" max="1557" width="1.625" style="801" hidden="1"/>
    <col min="1558" max="1559" width="2.625" style="801" hidden="1"/>
    <col min="1560" max="1560" width="15.625" style="801" hidden="1"/>
    <col min="1561" max="1561" width="2.625" style="801" hidden="1"/>
    <col min="1562" max="1562" width="2" style="801" hidden="1"/>
    <col min="1563" max="1596" width="1.625" style="801" hidden="1"/>
    <col min="1597" max="1792" width="3.25" style="801" hidden="1"/>
    <col min="1793" max="1796" width="1.625" style="801" hidden="1"/>
    <col min="1797" max="1798" width="2.625" style="801" hidden="1"/>
    <col min="1799" max="1805" width="1.625" style="801" hidden="1"/>
    <col min="1806" max="1807" width="1.75" style="801" hidden="1"/>
    <col min="1808" max="1809" width="1.625" style="801" hidden="1"/>
    <col min="1810" max="1810" width="1.75" style="801" hidden="1"/>
    <col min="1811" max="1813" width="1.625" style="801" hidden="1"/>
    <col min="1814" max="1815" width="2.625" style="801" hidden="1"/>
    <col min="1816" max="1816" width="15.625" style="801" hidden="1"/>
    <col min="1817" max="1817" width="2.625" style="801" hidden="1"/>
    <col min="1818" max="1818" width="2" style="801" hidden="1"/>
    <col min="1819" max="1852" width="1.625" style="801" hidden="1"/>
    <col min="1853" max="2048" width="3.25" style="801" hidden="1"/>
    <col min="2049" max="2052" width="1.625" style="801" hidden="1"/>
    <col min="2053" max="2054" width="2.625" style="801" hidden="1"/>
    <col min="2055" max="2061" width="1.625" style="801" hidden="1"/>
    <col min="2062" max="2063" width="1.75" style="801" hidden="1"/>
    <col min="2064" max="2065" width="1.625" style="801" hidden="1"/>
    <col min="2066" max="2066" width="1.75" style="801" hidden="1"/>
    <col min="2067" max="2069" width="1.625" style="801" hidden="1"/>
    <col min="2070" max="2071" width="2.625" style="801" hidden="1"/>
    <col min="2072" max="2072" width="15.625" style="801" hidden="1"/>
    <col min="2073" max="2073" width="2.625" style="801" hidden="1"/>
    <col min="2074" max="2074" width="2" style="801" hidden="1"/>
    <col min="2075" max="2108" width="1.625" style="801" hidden="1"/>
    <col min="2109" max="2304" width="3.25" style="801" hidden="1"/>
    <col min="2305" max="2308" width="1.625" style="801" hidden="1"/>
    <col min="2309" max="2310" width="2.625" style="801" hidden="1"/>
    <col min="2311" max="2317" width="1.625" style="801" hidden="1"/>
    <col min="2318" max="2319" width="1.75" style="801" hidden="1"/>
    <col min="2320" max="2321" width="1.625" style="801" hidden="1"/>
    <col min="2322" max="2322" width="1.75" style="801" hidden="1"/>
    <col min="2323" max="2325" width="1.625" style="801" hidden="1"/>
    <col min="2326" max="2327" width="2.625" style="801" hidden="1"/>
    <col min="2328" max="2328" width="15.625" style="801" hidden="1"/>
    <col min="2329" max="2329" width="2.625" style="801" hidden="1"/>
    <col min="2330" max="2330" width="2" style="801" hidden="1"/>
    <col min="2331" max="2364" width="1.625" style="801" hidden="1"/>
    <col min="2365" max="2560" width="3.25" style="801" hidden="1"/>
    <col min="2561" max="2564" width="1.625" style="801" hidden="1"/>
    <col min="2565" max="2566" width="2.625" style="801" hidden="1"/>
    <col min="2567" max="2573" width="1.625" style="801" hidden="1"/>
    <col min="2574" max="2575" width="1.75" style="801" hidden="1"/>
    <col min="2576" max="2577" width="1.625" style="801" hidden="1"/>
    <col min="2578" max="2578" width="1.75" style="801" hidden="1"/>
    <col min="2579" max="2581" width="1.625" style="801" hidden="1"/>
    <col min="2582" max="2583" width="2.625" style="801" hidden="1"/>
    <col min="2584" max="2584" width="15.625" style="801" hidden="1"/>
    <col min="2585" max="2585" width="2.625" style="801" hidden="1"/>
    <col min="2586" max="2586" width="2" style="801" hidden="1"/>
    <col min="2587" max="2620" width="1.625" style="801" hidden="1"/>
    <col min="2621" max="2816" width="3.25" style="801" hidden="1"/>
    <col min="2817" max="2820" width="1.625" style="801" hidden="1"/>
    <col min="2821" max="2822" width="2.625" style="801" hidden="1"/>
    <col min="2823" max="2829" width="1.625" style="801" hidden="1"/>
    <col min="2830" max="2831" width="1.75" style="801" hidden="1"/>
    <col min="2832" max="2833" width="1.625" style="801" hidden="1"/>
    <col min="2834" max="2834" width="1.75" style="801" hidden="1"/>
    <col min="2835" max="2837" width="1.625" style="801" hidden="1"/>
    <col min="2838" max="2839" width="2.625" style="801" hidden="1"/>
    <col min="2840" max="2840" width="15.625" style="801" hidden="1"/>
    <col min="2841" max="2841" width="2.625" style="801" hidden="1"/>
    <col min="2842" max="2842" width="2" style="801" hidden="1"/>
    <col min="2843" max="2876" width="1.625" style="801" hidden="1"/>
    <col min="2877" max="3072" width="3.25" style="801" hidden="1"/>
    <col min="3073" max="3076" width="1.625" style="801" hidden="1"/>
    <col min="3077" max="3078" width="2.625" style="801" hidden="1"/>
    <col min="3079" max="3085" width="1.625" style="801" hidden="1"/>
    <col min="3086" max="3087" width="1.75" style="801" hidden="1"/>
    <col min="3088" max="3089" width="1.625" style="801" hidden="1"/>
    <col min="3090" max="3090" width="1.75" style="801" hidden="1"/>
    <col min="3091" max="3093" width="1.625" style="801" hidden="1"/>
    <col min="3094" max="3095" width="2.625" style="801" hidden="1"/>
    <col min="3096" max="3096" width="15.625" style="801" hidden="1"/>
    <col min="3097" max="3097" width="2.625" style="801" hidden="1"/>
    <col min="3098" max="3098" width="2" style="801" hidden="1"/>
    <col min="3099" max="3132" width="1.625" style="801" hidden="1"/>
    <col min="3133" max="3328" width="3.25" style="801" hidden="1"/>
    <col min="3329" max="3332" width="1.625" style="801" hidden="1"/>
    <col min="3333" max="3334" width="2.625" style="801" hidden="1"/>
    <col min="3335" max="3341" width="1.625" style="801" hidden="1"/>
    <col min="3342" max="3343" width="1.75" style="801" hidden="1"/>
    <col min="3344" max="3345" width="1.625" style="801" hidden="1"/>
    <col min="3346" max="3346" width="1.75" style="801" hidden="1"/>
    <col min="3347" max="3349" width="1.625" style="801" hidden="1"/>
    <col min="3350" max="3351" width="2.625" style="801" hidden="1"/>
    <col min="3352" max="3352" width="15.625" style="801" hidden="1"/>
    <col min="3353" max="3353" width="2.625" style="801" hidden="1"/>
    <col min="3354" max="3354" width="2" style="801" hidden="1"/>
    <col min="3355" max="3388" width="1.625" style="801" hidden="1"/>
    <col min="3389" max="3584" width="3.25" style="801" hidden="1"/>
    <col min="3585" max="3588" width="1.625" style="801" hidden="1"/>
    <col min="3589" max="3590" width="2.625" style="801" hidden="1"/>
    <col min="3591" max="3597" width="1.625" style="801" hidden="1"/>
    <col min="3598" max="3599" width="1.75" style="801" hidden="1"/>
    <col min="3600" max="3601" width="1.625" style="801" hidden="1"/>
    <col min="3602" max="3602" width="1.75" style="801" hidden="1"/>
    <col min="3603" max="3605" width="1.625" style="801" hidden="1"/>
    <col min="3606" max="3607" width="2.625" style="801" hidden="1"/>
    <col min="3608" max="3608" width="15.625" style="801" hidden="1"/>
    <col min="3609" max="3609" width="2.625" style="801" hidden="1"/>
    <col min="3610" max="3610" width="2" style="801" hidden="1"/>
    <col min="3611" max="3644" width="1.625" style="801" hidden="1"/>
    <col min="3645" max="3840" width="3.25" style="801" hidden="1"/>
    <col min="3841" max="3844" width="1.625" style="801" hidden="1"/>
    <col min="3845" max="3846" width="2.625" style="801" hidden="1"/>
    <col min="3847" max="3853" width="1.625" style="801" hidden="1"/>
    <col min="3854" max="3855" width="1.75" style="801" hidden="1"/>
    <col min="3856" max="3857" width="1.625" style="801" hidden="1"/>
    <col min="3858" max="3858" width="1.75" style="801" hidden="1"/>
    <col min="3859" max="3861" width="1.625" style="801" hidden="1"/>
    <col min="3862" max="3863" width="2.625" style="801" hidden="1"/>
    <col min="3864" max="3864" width="15.625" style="801" hidden="1"/>
    <col min="3865" max="3865" width="2.625" style="801" hidden="1"/>
    <col min="3866" max="3866" width="2" style="801" hidden="1"/>
    <col min="3867" max="3900" width="1.625" style="801" hidden="1"/>
    <col min="3901" max="4096" width="3.25" style="801" hidden="1"/>
    <col min="4097" max="4100" width="1.625" style="801" hidden="1"/>
    <col min="4101" max="4102" width="2.625" style="801" hidden="1"/>
    <col min="4103" max="4109" width="1.625" style="801" hidden="1"/>
    <col min="4110" max="4111" width="1.75" style="801" hidden="1"/>
    <col min="4112" max="4113" width="1.625" style="801" hidden="1"/>
    <col min="4114" max="4114" width="1.75" style="801" hidden="1"/>
    <col min="4115" max="4117" width="1.625" style="801" hidden="1"/>
    <col min="4118" max="4119" width="2.625" style="801" hidden="1"/>
    <col min="4120" max="4120" width="15.625" style="801" hidden="1"/>
    <col min="4121" max="4121" width="2.625" style="801" hidden="1"/>
    <col min="4122" max="4122" width="2" style="801" hidden="1"/>
    <col min="4123" max="4156" width="1.625" style="801" hidden="1"/>
    <col min="4157" max="4352" width="3.25" style="801" hidden="1"/>
    <col min="4353" max="4356" width="1.625" style="801" hidden="1"/>
    <col min="4357" max="4358" width="2.625" style="801" hidden="1"/>
    <col min="4359" max="4365" width="1.625" style="801" hidden="1"/>
    <col min="4366" max="4367" width="1.75" style="801" hidden="1"/>
    <col min="4368" max="4369" width="1.625" style="801" hidden="1"/>
    <col min="4370" max="4370" width="1.75" style="801" hidden="1"/>
    <col min="4371" max="4373" width="1.625" style="801" hidden="1"/>
    <col min="4374" max="4375" width="2.625" style="801" hidden="1"/>
    <col min="4376" max="4376" width="15.625" style="801" hidden="1"/>
    <col min="4377" max="4377" width="2.625" style="801" hidden="1"/>
    <col min="4378" max="4378" width="2" style="801" hidden="1"/>
    <col min="4379" max="4412" width="1.625" style="801" hidden="1"/>
    <col min="4413" max="4608" width="3.25" style="801" hidden="1"/>
    <col min="4609" max="4612" width="1.625" style="801" hidden="1"/>
    <col min="4613" max="4614" width="2.625" style="801" hidden="1"/>
    <col min="4615" max="4621" width="1.625" style="801" hidden="1"/>
    <col min="4622" max="4623" width="1.75" style="801" hidden="1"/>
    <col min="4624" max="4625" width="1.625" style="801" hidden="1"/>
    <col min="4626" max="4626" width="1.75" style="801" hidden="1"/>
    <col min="4627" max="4629" width="1.625" style="801" hidden="1"/>
    <col min="4630" max="4631" width="2.625" style="801" hidden="1"/>
    <col min="4632" max="4632" width="15.625" style="801" hidden="1"/>
    <col min="4633" max="4633" width="2.625" style="801" hidden="1"/>
    <col min="4634" max="4634" width="2" style="801" hidden="1"/>
    <col min="4635" max="4668" width="1.625" style="801" hidden="1"/>
    <col min="4669" max="4864" width="3.25" style="801" hidden="1"/>
    <col min="4865" max="4868" width="1.625" style="801" hidden="1"/>
    <col min="4869" max="4870" width="2.625" style="801" hidden="1"/>
    <col min="4871" max="4877" width="1.625" style="801" hidden="1"/>
    <col min="4878" max="4879" width="1.75" style="801" hidden="1"/>
    <col min="4880" max="4881" width="1.625" style="801" hidden="1"/>
    <col min="4882" max="4882" width="1.75" style="801" hidden="1"/>
    <col min="4883" max="4885" width="1.625" style="801" hidden="1"/>
    <col min="4886" max="4887" width="2.625" style="801" hidden="1"/>
    <col min="4888" max="4888" width="15.625" style="801" hidden="1"/>
    <col min="4889" max="4889" width="2.625" style="801" hidden="1"/>
    <col min="4890" max="4890" width="2" style="801" hidden="1"/>
    <col min="4891" max="4924" width="1.625" style="801" hidden="1"/>
    <col min="4925" max="5120" width="3.25" style="801" hidden="1"/>
    <col min="5121" max="5124" width="1.625" style="801" hidden="1"/>
    <col min="5125" max="5126" width="2.625" style="801" hidden="1"/>
    <col min="5127" max="5133" width="1.625" style="801" hidden="1"/>
    <col min="5134" max="5135" width="1.75" style="801" hidden="1"/>
    <col min="5136" max="5137" width="1.625" style="801" hidden="1"/>
    <col min="5138" max="5138" width="1.75" style="801" hidden="1"/>
    <col min="5139" max="5141" width="1.625" style="801" hidden="1"/>
    <col min="5142" max="5143" width="2.625" style="801" hidden="1"/>
    <col min="5144" max="5144" width="15.625" style="801" hidden="1"/>
    <col min="5145" max="5145" width="2.625" style="801" hidden="1"/>
    <col min="5146" max="5146" width="2" style="801" hidden="1"/>
    <col min="5147" max="5180" width="1.625" style="801" hidden="1"/>
    <col min="5181" max="5376" width="3.25" style="801" hidden="1"/>
    <col min="5377" max="5380" width="1.625" style="801" hidden="1"/>
    <col min="5381" max="5382" width="2.625" style="801" hidden="1"/>
    <col min="5383" max="5389" width="1.625" style="801" hidden="1"/>
    <col min="5390" max="5391" width="1.75" style="801" hidden="1"/>
    <col min="5392" max="5393" width="1.625" style="801" hidden="1"/>
    <col min="5394" max="5394" width="1.75" style="801" hidden="1"/>
    <col min="5395" max="5397" width="1.625" style="801" hidden="1"/>
    <col min="5398" max="5399" width="2.625" style="801" hidden="1"/>
    <col min="5400" max="5400" width="15.625" style="801" hidden="1"/>
    <col min="5401" max="5401" width="2.625" style="801" hidden="1"/>
    <col min="5402" max="5402" width="2" style="801" hidden="1"/>
    <col min="5403" max="5436" width="1.625" style="801" hidden="1"/>
    <col min="5437" max="5632" width="3.25" style="801" hidden="1"/>
    <col min="5633" max="5636" width="1.625" style="801" hidden="1"/>
    <col min="5637" max="5638" width="2.625" style="801" hidden="1"/>
    <col min="5639" max="5645" width="1.625" style="801" hidden="1"/>
    <col min="5646" max="5647" width="1.75" style="801" hidden="1"/>
    <col min="5648" max="5649" width="1.625" style="801" hidden="1"/>
    <col min="5650" max="5650" width="1.75" style="801" hidden="1"/>
    <col min="5651" max="5653" width="1.625" style="801" hidden="1"/>
    <col min="5654" max="5655" width="2.625" style="801" hidden="1"/>
    <col min="5656" max="5656" width="15.625" style="801" hidden="1"/>
    <col min="5657" max="5657" width="2.625" style="801" hidden="1"/>
    <col min="5658" max="5658" width="2" style="801" hidden="1"/>
    <col min="5659" max="5692" width="1.625" style="801" hidden="1"/>
    <col min="5693" max="5888" width="3.25" style="801" hidden="1"/>
    <col min="5889" max="5892" width="1.625" style="801" hidden="1"/>
    <col min="5893" max="5894" width="2.625" style="801" hidden="1"/>
    <col min="5895" max="5901" width="1.625" style="801" hidden="1"/>
    <col min="5902" max="5903" width="1.75" style="801" hidden="1"/>
    <col min="5904" max="5905" width="1.625" style="801" hidden="1"/>
    <col min="5906" max="5906" width="1.75" style="801" hidden="1"/>
    <col min="5907" max="5909" width="1.625" style="801" hidden="1"/>
    <col min="5910" max="5911" width="2.625" style="801" hidden="1"/>
    <col min="5912" max="5912" width="15.625" style="801" hidden="1"/>
    <col min="5913" max="5913" width="2.625" style="801" hidden="1"/>
    <col min="5914" max="5914" width="2" style="801" hidden="1"/>
    <col min="5915" max="5948" width="1.625" style="801" hidden="1"/>
    <col min="5949" max="6144" width="3.25" style="801" hidden="1"/>
    <col min="6145" max="6148" width="1.625" style="801" hidden="1"/>
    <col min="6149" max="6150" width="2.625" style="801" hidden="1"/>
    <col min="6151" max="6157" width="1.625" style="801" hidden="1"/>
    <col min="6158" max="6159" width="1.75" style="801" hidden="1"/>
    <col min="6160" max="6161" width="1.625" style="801" hidden="1"/>
    <col min="6162" max="6162" width="1.75" style="801" hidden="1"/>
    <col min="6163" max="6165" width="1.625" style="801" hidden="1"/>
    <col min="6166" max="6167" width="2.625" style="801" hidden="1"/>
    <col min="6168" max="6168" width="15.625" style="801" hidden="1"/>
    <col min="6169" max="6169" width="2.625" style="801" hidden="1"/>
    <col min="6170" max="6170" width="2" style="801" hidden="1"/>
    <col min="6171" max="6204" width="1.625" style="801" hidden="1"/>
    <col min="6205" max="6400" width="3.25" style="801" hidden="1"/>
    <col min="6401" max="6404" width="1.625" style="801" hidden="1"/>
    <col min="6405" max="6406" width="2.625" style="801" hidden="1"/>
    <col min="6407" max="6413" width="1.625" style="801" hidden="1"/>
    <col min="6414" max="6415" width="1.75" style="801" hidden="1"/>
    <col min="6416" max="6417" width="1.625" style="801" hidden="1"/>
    <col min="6418" max="6418" width="1.75" style="801" hidden="1"/>
    <col min="6419" max="6421" width="1.625" style="801" hidden="1"/>
    <col min="6422" max="6423" width="2.625" style="801" hidden="1"/>
    <col min="6424" max="6424" width="15.625" style="801" hidden="1"/>
    <col min="6425" max="6425" width="2.625" style="801" hidden="1"/>
    <col min="6426" max="6426" width="2" style="801" hidden="1"/>
    <col min="6427" max="6460" width="1.625" style="801" hidden="1"/>
    <col min="6461" max="6656" width="3.25" style="801" hidden="1"/>
    <col min="6657" max="6660" width="1.625" style="801" hidden="1"/>
    <col min="6661" max="6662" width="2.625" style="801" hidden="1"/>
    <col min="6663" max="6669" width="1.625" style="801" hidden="1"/>
    <col min="6670" max="6671" width="1.75" style="801" hidden="1"/>
    <col min="6672" max="6673" width="1.625" style="801" hidden="1"/>
    <col min="6674" max="6674" width="1.75" style="801" hidden="1"/>
    <col min="6675" max="6677" width="1.625" style="801" hidden="1"/>
    <col min="6678" max="6679" width="2.625" style="801" hidden="1"/>
    <col min="6680" max="6680" width="15.625" style="801" hidden="1"/>
    <col min="6681" max="6681" width="2.625" style="801" hidden="1"/>
    <col min="6682" max="6682" width="2" style="801" hidden="1"/>
    <col min="6683" max="6716" width="1.625" style="801" hidden="1"/>
    <col min="6717" max="6912" width="3.25" style="801" hidden="1"/>
    <col min="6913" max="6916" width="1.625" style="801" hidden="1"/>
    <col min="6917" max="6918" width="2.625" style="801" hidden="1"/>
    <col min="6919" max="6925" width="1.625" style="801" hidden="1"/>
    <col min="6926" max="6927" width="1.75" style="801" hidden="1"/>
    <col min="6928" max="6929" width="1.625" style="801" hidden="1"/>
    <col min="6930" max="6930" width="1.75" style="801" hidden="1"/>
    <col min="6931" max="6933" width="1.625" style="801" hidden="1"/>
    <col min="6934" max="6935" width="2.625" style="801" hidden="1"/>
    <col min="6936" max="6936" width="15.625" style="801" hidden="1"/>
    <col min="6937" max="6937" width="2.625" style="801" hidden="1"/>
    <col min="6938" max="6938" width="2" style="801" hidden="1"/>
    <col min="6939" max="6972" width="1.625" style="801" hidden="1"/>
    <col min="6973" max="7168" width="3.25" style="801" hidden="1"/>
    <col min="7169" max="7172" width="1.625" style="801" hidden="1"/>
    <col min="7173" max="7174" width="2.625" style="801" hidden="1"/>
    <col min="7175" max="7181" width="1.625" style="801" hidden="1"/>
    <col min="7182" max="7183" width="1.75" style="801" hidden="1"/>
    <col min="7184" max="7185" width="1.625" style="801" hidden="1"/>
    <col min="7186" max="7186" width="1.75" style="801" hidden="1"/>
    <col min="7187" max="7189" width="1.625" style="801" hidden="1"/>
    <col min="7190" max="7191" width="2.625" style="801" hidden="1"/>
    <col min="7192" max="7192" width="15.625" style="801" hidden="1"/>
    <col min="7193" max="7193" width="2.625" style="801" hidden="1"/>
    <col min="7194" max="7194" width="2" style="801" hidden="1"/>
    <col min="7195" max="7228" width="1.625" style="801" hidden="1"/>
    <col min="7229" max="7424" width="3.25" style="801" hidden="1"/>
    <col min="7425" max="7428" width="1.625" style="801" hidden="1"/>
    <col min="7429" max="7430" width="2.625" style="801" hidden="1"/>
    <col min="7431" max="7437" width="1.625" style="801" hidden="1"/>
    <col min="7438" max="7439" width="1.75" style="801" hidden="1"/>
    <col min="7440" max="7441" width="1.625" style="801" hidden="1"/>
    <col min="7442" max="7442" width="1.75" style="801" hidden="1"/>
    <col min="7443" max="7445" width="1.625" style="801" hidden="1"/>
    <col min="7446" max="7447" width="2.625" style="801" hidden="1"/>
    <col min="7448" max="7448" width="15.625" style="801" hidden="1"/>
    <col min="7449" max="7449" width="2.625" style="801" hidden="1"/>
    <col min="7450" max="7450" width="2" style="801" hidden="1"/>
    <col min="7451" max="7484" width="1.625" style="801" hidden="1"/>
    <col min="7485" max="7680" width="3.25" style="801" hidden="1"/>
    <col min="7681" max="7684" width="1.625" style="801" hidden="1"/>
    <col min="7685" max="7686" width="2.625" style="801" hidden="1"/>
    <col min="7687" max="7693" width="1.625" style="801" hidden="1"/>
    <col min="7694" max="7695" width="1.75" style="801" hidden="1"/>
    <col min="7696" max="7697" width="1.625" style="801" hidden="1"/>
    <col min="7698" max="7698" width="1.75" style="801" hidden="1"/>
    <col min="7699" max="7701" width="1.625" style="801" hidden="1"/>
    <col min="7702" max="7703" width="2.625" style="801" hidden="1"/>
    <col min="7704" max="7704" width="15.625" style="801" hidden="1"/>
    <col min="7705" max="7705" width="2.625" style="801" hidden="1"/>
    <col min="7706" max="7706" width="2" style="801" hidden="1"/>
    <col min="7707" max="7740" width="1.625" style="801" hidden="1"/>
    <col min="7741" max="7936" width="3.25" style="801" hidden="1"/>
    <col min="7937" max="7940" width="1.625" style="801" hidden="1"/>
    <col min="7941" max="7942" width="2.625" style="801" hidden="1"/>
    <col min="7943" max="7949" width="1.625" style="801" hidden="1"/>
    <col min="7950" max="7951" width="1.75" style="801" hidden="1"/>
    <col min="7952" max="7953" width="1.625" style="801" hidden="1"/>
    <col min="7954" max="7954" width="1.75" style="801" hidden="1"/>
    <col min="7955" max="7957" width="1.625" style="801" hidden="1"/>
    <col min="7958" max="7959" width="2.625" style="801" hidden="1"/>
    <col min="7960" max="7960" width="15.625" style="801" hidden="1"/>
    <col min="7961" max="7961" width="2.625" style="801" hidden="1"/>
    <col min="7962" max="7962" width="2" style="801" hidden="1"/>
    <col min="7963" max="7996" width="1.625" style="801" hidden="1"/>
    <col min="7997" max="8192" width="3.25" style="801" hidden="1"/>
    <col min="8193" max="8196" width="1.625" style="801" hidden="1"/>
    <col min="8197" max="8198" width="2.625" style="801" hidden="1"/>
    <col min="8199" max="8205" width="1.625" style="801" hidden="1"/>
    <col min="8206" max="8207" width="1.75" style="801" hidden="1"/>
    <col min="8208" max="8209" width="1.625" style="801" hidden="1"/>
    <col min="8210" max="8210" width="1.75" style="801" hidden="1"/>
    <col min="8211" max="8213" width="1.625" style="801" hidden="1"/>
    <col min="8214" max="8215" width="2.625" style="801" hidden="1"/>
    <col min="8216" max="8216" width="15.625" style="801" hidden="1"/>
    <col min="8217" max="8217" width="2.625" style="801" hidden="1"/>
    <col min="8218" max="8218" width="2" style="801" hidden="1"/>
    <col min="8219" max="8252" width="1.625" style="801" hidden="1"/>
    <col min="8253" max="8448" width="3.25" style="801" hidden="1"/>
    <col min="8449" max="8452" width="1.625" style="801" hidden="1"/>
    <col min="8453" max="8454" width="2.625" style="801" hidden="1"/>
    <col min="8455" max="8461" width="1.625" style="801" hidden="1"/>
    <col min="8462" max="8463" width="1.75" style="801" hidden="1"/>
    <col min="8464" max="8465" width="1.625" style="801" hidden="1"/>
    <col min="8466" max="8466" width="1.75" style="801" hidden="1"/>
    <col min="8467" max="8469" width="1.625" style="801" hidden="1"/>
    <col min="8470" max="8471" width="2.625" style="801" hidden="1"/>
    <col min="8472" max="8472" width="15.625" style="801" hidden="1"/>
    <col min="8473" max="8473" width="2.625" style="801" hidden="1"/>
    <col min="8474" max="8474" width="2" style="801" hidden="1"/>
    <col min="8475" max="8508" width="1.625" style="801" hidden="1"/>
    <col min="8509" max="8704" width="3.25" style="801" hidden="1"/>
    <col min="8705" max="8708" width="1.625" style="801" hidden="1"/>
    <col min="8709" max="8710" width="2.625" style="801" hidden="1"/>
    <col min="8711" max="8717" width="1.625" style="801" hidden="1"/>
    <col min="8718" max="8719" width="1.75" style="801" hidden="1"/>
    <col min="8720" max="8721" width="1.625" style="801" hidden="1"/>
    <col min="8722" max="8722" width="1.75" style="801" hidden="1"/>
    <col min="8723" max="8725" width="1.625" style="801" hidden="1"/>
    <col min="8726" max="8727" width="2.625" style="801" hidden="1"/>
    <col min="8728" max="8728" width="15.625" style="801" hidden="1"/>
    <col min="8729" max="8729" width="2.625" style="801" hidden="1"/>
    <col min="8730" max="8730" width="2" style="801" hidden="1"/>
    <col min="8731" max="8764" width="1.625" style="801" hidden="1"/>
    <col min="8765" max="8960" width="3.25" style="801" hidden="1"/>
    <col min="8961" max="8964" width="1.625" style="801" hidden="1"/>
    <col min="8965" max="8966" width="2.625" style="801" hidden="1"/>
    <col min="8967" max="8973" width="1.625" style="801" hidden="1"/>
    <col min="8974" max="8975" width="1.75" style="801" hidden="1"/>
    <col min="8976" max="8977" width="1.625" style="801" hidden="1"/>
    <col min="8978" max="8978" width="1.75" style="801" hidden="1"/>
    <col min="8979" max="8981" width="1.625" style="801" hidden="1"/>
    <col min="8982" max="8983" width="2.625" style="801" hidden="1"/>
    <col min="8984" max="8984" width="15.625" style="801" hidden="1"/>
    <col min="8985" max="8985" width="2.625" style="801" hidden="1"/>
    <col min="8986" max="8986" width="2" style="801" hidden="1"/>
    <col min="8987" max="9020" width="1.625" style="801" hidden="1"/>
    <col min="9021" max="9216" width="3.25" style="801" hidden="1"/>
    <col min="9217" max="9220" width="1.625" style="801" hidden="1"/>
    <col min="9221" max="9222" width="2.625" style="801" hidden="1"/>
    <col min="9223" max="9229" width="1.625" style="801" hidden="1"/>
    <col min="9230" max="9231" width="1.75" style="801" hidden="1"/>
    <col min="9232" max="9233" width="1.625" style="801" hidden="1"/>
    <col min="9234" max="9234" width="1.75" style="801" hidden="1"/>
    <col min="9235" max="9237" width="1.625" style="801" hidden="1"/>
    <col min="9238" max="9239" width="2.625" style="801" hidden="1"/>
    <col min="9240" max="9240" width="15.625" style="801" hidden="1"/>
    <col min="9241" max="9241" width="2.625" style="801" hidden="1"/>
    <col min="9242" max="9242" width="2" style="801" hidden="1"/>
    <col min="9243" max="9276" width="1.625" style="801" hidden="1"/>
    <col min="9277" max="9472" width="3.25" style="801" hidden="1"/>
    <col min="9473" max="9476" width="1.625" style="801" hidden="1"/>
    <col min="9477" max="9478" width="2.625" style="801" hidden="1"/>
    <col min="9479" max="9485" width="1.625" style="801" hidden="1"/>
    <col min="9486" max="9487" width="1.75" style="801" hidden="1"/>
    <col min="9488" max="9489" width="1.625" style="801" hidden="1"/>
    <col min="9490" max="9490" width="1.75" style="801" hidden="1"/>
    <col min="9491" max="9493" width="1.625" style="801" hidden="1"/>
    <col min="9494" max="9495" width="2.625" style="801" hidden="1"/>
    <col min="9496" max="9496" width="15.625" style="801" hidden="1"/>
    <col min="9497" max="9497" width="2.625" style="801" hidden="1"/>
    <col min="9498" max="9498" width="2" style="801" hidden="1"/>
    <col min="9499" max="9532" width="1.625" style="801" hidden="1"/>
    <col min="9533" max="9728" width="3.25" style="801" hidden="1"/>
    <col min="9729" max="9732" width="1.625" style="801" hidden="1"/>
    <col min="9733" max="9734" width="2.625" style="801" hidden="1"/>
    <col min="9735" max="9741" width="1.625" style="801" hidden="1"/>
    <col min="9742" max="9743" width="1.75" style="801" hidden="1"/>
    <col min="9744" max="9745" width="1.625" style="801" hidden="1"/>
    <col min="9746" max="9746" width="1.75" style="801" hidden="1"/>
    <col min="9747" max="9749" width="1.625" style="801" hidden="1"/>
    <col min="9750" max="9751" width="2.625" style="801" hidden="1"/>
    <col min="9752" max="9752" width="15.625" style="801" hidden="1"/>
    <col min="9753" max="9753" width="2.625" style="801" hidden="1"/>
    <col min="9754" max="9754" width="2" style="801" hidden="1"/>
    <col min="9755" max="9788" width="1.625" style="801" hidden="1"/>
    <col min="9789" max="9984" width="3.25" style="801" hidden="1"/>
    <col min="9985" max="9988" width="1.625" style="801" hidden="1"/>
    <col min="9989" max="9990" width="2.625" style="801" hidden="1"/>
    <col min="9991" max="9997" width="1.625" style="801" hidden="1"/>
    <col min="9998" max="9999" width="1.75" style="801" hidden="1"/>
    <col min="10000" max="10001" width="1.625" style="801" hidden="1"/>
    <col min="10002" max="10002" width="1.75" style="801" hidden="1"/>
    <col min="10003" max="10005" width="1.625" style="801" hidden="1"/>
    <col min="10006" max="10007" width="2.625" style="801" hidden="1"/>
    <col min="10008" max="10008" width="15.625" style="801" hidden="1"/>
    <col min="10009" max="10009" width="2.625" style="801" hidden="1"/>
    <col min="10010" max="10010" width="2" style="801" hidden="1"/>
    <col min="10011" max="10044" width="1.625" style="801" hidden="1"/>
    <col min="10045" max="10240" width="3.25" style="801" hidden="1"/>
    <col min="10241" max="10244" width="1.625" style="801" hidden="1"/>
    <col min="10245" max="10246" width="2.625" style="801" hidden="1"/>
    <col min="10247" max="10253" width="1.625" style="801" hidden="1"/>
    <col min="10254" max="10255" width="1.75" style="801" hidden="1"/>
    <col min="10256" max="10257" width="1.625" style="801" hidden="1"/>
    <col min="10258" max="10258" width="1.75" style="801" hidden="1"/>
    <col min="10259" max="10261" width="1.625" style="801" hidden="1"/>
    <col min="10262" max="10263" width="2.625" style="801" hidden="1"/>
    <col min="10264" max="10264" width="15.625" style="801" hidden="1"/>
    <col min="10265" max="10265" width="2.625" style="801" hidden="1"/>
    <col min="10266" max="10266" width="2" style="801" hidden="1"/>
    <col min="10267" max="10300" width="1.625" style="801" hidden="1"/>
    <col min="10301" max="10496" width="3.25" style="801" hidden="1"/>
    <col min="10497" max="10500" width="1.625" style="801" hidden="1"/>
    <col min="10501" max="10502" width="2.625" style="801" hidden="1"/>
    <col min="10503" max="10509" width="1.625" style="801" hidden="1"/>
    <col min="10510" max="10511" width="1.75" style="801" hidden="1"/>
    <col min="10512" max="10513" width="1.625" style="801" hidden="1"/>
    <col min="10514" max="10514" width="1.75" style="801" hidden="1"/>
    <col min="10515" max="10517" width="1.625" style="801" hidden="1"/>
    <col min="10518" max="10519" width="2.625" style="801" hidden="1"/>
    <col min="10520" max="10520" width="15.625" style="801" hidden="1"/>
    <col min="10521" max="10521" width="2.625" style="801" hidden="1"/>
    <col min="10522" max="10522" width="2" style="801" hidden="1"/>
    <col min="10523" max="10556" width="1.625" style="801" hidden="1"/>
    <col min="10557" max="10752" width="3.25" style="801" hidden="1"/>
    <col min="10753" max="10756" width="1.625" style="801" hidden="1"/>
    <col min="10757" max="10758" width="2.625" style="801" hidden="1"/>
    <col min="10759" max="10765" width="1.625" style="801" hidden="1"/>
    <col min="10766" max="10767" width="1.75" style="801" hidden="1"/>
    <col min="10768" max="10769" width="1.625" style="801" hidden="1"/>
    <col min="10770" max="10770" width="1.75" style="801" hidden="1"/>
    <col min="10771" max="10773" width="1.625" style="801" hidden="1"/>
    <col min="10774" max="10775" width="2.625" style="801" hidden="1"/>
    <col min="10776" max="10776" width="15.625" style="801" hidden="1"/>
    <col min="10777" max="10777" width="2.625" style="801" hidden="1"/>
    <col min="10778" max="10778" width="2" style="801" hidden="1"/>
    <col min="10779" max="10812" width="1.625" style="801" hidden="1"/>
    <col min="10813" max="11008" width="3.25" style="801" hidden="1"/>
    <col min="11009" max="11012" width="1.625" style="801" hidden="1"/>
    <col min="11013" max="11014" width="2.625" style="801" hidden="1"/>
    <col min="11015" max="11021" width="1.625" style="801" hidden="1"/>
    <col min="11022" max="11023" width="1.75" style="801" hidden="1"/>
    <col min="11024" max="11025" width="1.625" style="801" hidden="1"/>
    <col min="11026" max="11026" width="1.75" style="801" hidden="1"/>
    <col min="11027" max="11029" width="1.625" style="801" hidden="1"/>
    <col min="11030" max="11031" width="2.625" style="801" hidden="1"/>
    <col min="11032" max="11032" width="15.625" style="801" hidden="1"/>
    <col min="11033" max="11033" width="2.625" style="801" hidden="1"/>
    <col min="11034" max="11034" width="2" style="801" hidden="1"/>
    <col min="11035" max="11068" width="1.625" style="801" hidden="1"/>
    <col min="11069" max="11264" width="3.25" style="801" hidden="1"/>
    <col min="11265" max="11268" width="1.625" style="801" hidden="1"/>
    <col min="11269" max="11270" width="2.625" style="801" hidden="1"/>
    <col min="11271" max="11277" width="1.625" style="801" hidden="1"/>
    <col min="11278" max="11279" width="1.75" style="801" hidden="1"/>
    <col min="11280" max="11281" width="1.625" style="801" hidden="1"/>
    <col min="11282" max="11282" width="1.75" style="801" hidden="1"/>
    <col min="11283" max="11285" width="1.625" style="801" hidden="1"/>
    <col min="11286" max="11287" width="2.625" style="801" hidden="1"/>
    <col min="11288" max="11288" width="15.625" style="801" hidden="1"/>
    <col min="11289" max="11289" width="2.625" style="801" hidden="1"/>
    <col min="11290" max="11290" width="2" style="801" hidden="1"/>
    <col min="11291" max="11324" width="1.625" style="801" hidden="1"/>
    <col min="11325" max="11520" width="3.25" style="801" hidden="1"/>
    <col min="11521" max="11524" width="1.625" style="801" hidden="1"/>
    <col min="11525" max="11526" width="2.625" style="801" hidden="1"/>
    <col min="11527" max="11533" width="1.625" style="801" hidden="1"/>
    <col min="11534" max="11535" width="1.75" style="801" hidden="1"/>
    <col min="11536" max="11537" width="1.625" style="801" hidden="1"/>
    <col min="11538" max="11538" width="1.75" style="801" hidden="1"/>
    <col min="11539" max="11541" width="1.625" style="801" hidden="1"/>
    <col min="11542" max="11543" width="2.625" style="801" hidden="1"/>
    <col min="11544" max="11544" width="15.625" style="801" hidden="1"/>
    <col min="11545" max="11545" width="2.625" style="801" hidden="1"/>
    <col min="11546" max="11546" width="2" style="801" hidden="1"/>
    <col min="11547" max="11580" width="1.625" style="801" hidden="1"/>
    <col min="11581" max="11776" width="3.25" style="801" hidden="1"/>
    <col min="11777" max="11780" width="1.625" style="801" hidden="1"/>
    <col min="11781" max="11782" width="2.625" style="801" hidden="1"/>
    <col min="11783" max="11789" width="1.625" style="801" hidden="1"/>
    <col min="11790" max="11791" width="1.75" style="801" hidden="1"/>
    <col min="11792" max="11793" width="1.625" style="801" hidden="1"/>
    <col min="11794" max="11794" width="1.75" style="801" hidden="1"/>
    <col min="11795" max="11797" width="1.625" style="801" hidden="1"/>
    <col min="11798" max="11799" width="2.625" style="801" hidden="1"/>
    <col min="11800" max="11800" width="15.625" style="801" hidden="1"/>
    <col min="11801" max="11801" width="2.625" style="801" hidden="1"/>
    <col min="11802" max="11802" width="2" style="801" hidden="1"/>
    <col min="11803" max="11836" width="1.625" style="801" hidden="1"/>
    <col min="11837" max="12032" width="3.25" style="801" hidden="1"/>
    <col min="12033" max="12036" width="1.625" style="801" hidden="1"/>
    <col min="12037" max="12038" width="2.625" style="801" hidden="1"/>
    <col min="12039" max="12045" width="1.625" style="801" hidden="1"/>
    <col min="12046" max="12047" width="1.75" style="801" hidden="1"/>
    <col min="12048" max="12049" width="1.625" style="801" hidden="1"/>
    <col min="12050" max="12050" width="1.75" style="801" hidden="1"/>
    <col min="12051" max="12053" width="1.625" style="801" hidden="1"/>
    <col min="12054" max="12055" width="2.625" style="801" hidden="1"/>
    <col min="12056" max="12056" width="15.625" style="801" hidden="1"/>
    <col min="12057" max="12057" width="2.625" style="801" hidden="1"/>
    <col min="12058" max="12058" width="2" style="801" hidden="1"/>
    <col min="12059" max="12092" width="1.625" style="801" hidden="1"/>
    <col min="12093" max="12288" width="3.25" style="801" hidden="1"/>
    <col min="12289" max="12292" width="1.625" style="801" hidden="1"/>
    <col min="12293" max="12294" width="2.625" style="801" hidden="1"/>
    <col min="12295" max="12301" width="1.625" style="801" hidden="1"/>
    <col min="12302" max="12303" width="1.75" style="801" hidden="1"/>
    <col min="12304" max="12305" width="1.625" style="801" hidden="1"/>
    <col min="12306" max="12306" width="1.75" style="801" hidden="1"/>
    <col min="12307" max="12309" width="1.625" style="801" hidden="1"/>
    <col min="12310" max="12311" width="2.625" style="801" hidden="1"/>
    <col min="12312" max="12312" width="15.625" style="801" hidden="1"/>
    <col min="12313" max="12313" width="2.625" style="801" hidden="1"/>
    <col min="12314" max="12314" width="2" style="801" hidden="1"/>
    <col min="12315" max="12348" width="1.625" style="801" hidden="1"/>
    <col min="12349" max="12544" width="3.25" style="801" hidden="1"/>
    <col min="12545" max="12548" width="1.625" style="801" hidden="1"/>
    <col min="12549" max="12550" width="2.625" style="801" hidden="1"/>
    <col min="12551" max="12557" width="1.625" style="801" hidden="1"/>
    <col min="12558" max="12559" width="1.75" style="801" hidden="1"/>
    <col min="12560" max="12561" width="1.625" style="801" hidden="1"/>
    <col min="12562" max="12562" width="1.75" style="801" hidden="1"/>
    <col min="12563" max="12565" width="1.625" style="801" hidden="1"/>
    <col min="12566" max="12567" width="2.625" style="801" hidden="1"/>
    <col min="12568" max="12568" width="15.625" style="801" hidden="1"/>
    <col min="12569" max="12569" width="2.625" style="801" hidden="1"/>
    <col min="12570" max="12570" width="2" style="801" hidden="1"/>
    <col min="12571" max="12604" width="1.625" style="801" hidden="1"/>
    <col min="12605" max="12800" width="3.25" style="801" hidden="1"/>
    <col min="12801" max="12804" width="1.625" style="801" hidden="1"/>
    <col min="12805" max="12806" width="2.625" style="801" hidden="1"/>
    <col min="12807" max="12813" width="1.625" style="801" hidden="1"/>
    <col min="12814" max="12815" width="1.75" style="801" hidden="1"/>
    <col min="12816" max="12817" width="1.625" style="801" hidden="1"/>
    <col min="12818" max="12818" width="1.75" style="801" hidden="1"/>
    <col min="12819" max="12821" width="1.625" style="801" hidden="1"/>
    <col min="12822" max="12823" width="2.625" style="801" hidden="1"/>
    <col min="12824" max="12824" width="15.625" style="801" hidden="1"/>
    <col min="12825" max="12825" width="2.625" style="801" hidden="1"/>
    <col min="12826" max="12826" width="2" style="801" hidden="1"/>
    <col min="12827" max="12860" width="1.625" style="801" hidden="1"/>
    <col min="12861" max="13056" width="3.25" style="801" hidden="1"/>
    <col min="13057" max="13060" width="1.625" style="801" hidden="1"/>
    <col min="13061" max="13062" width="2.625" style="801" hidden="1"/>
    <col min="13063" max="13069" width="1.625" style="801" hidden="1"/>
    <col min="13070" max="13071" width="1.75" style="801" hidden="1"/>
    <col min="13072" max="13073" width="1.625" style="801" hidden="1"/>
    <col min="13074" max="13074" width="1.75" style="801" hidden="1"/>
    <col min="13075" max="13077" width="1.625" style="801" hidden="1"/>
    <col min="13078" max="13079" width="2.625" style="801" hidden="1"/>
    <col min="13080" max="13080" width="15.625" style="801" hidden="1"/>
    <col min="13081" max="13081" width="2.625" style="801" hidden="1"/>
    <col min="13082" max="13082" width="2" style="801" hidden="1"/>
    <col min="13083" max="13116" width="1.625" style="801" hidden="1"/>
    <col min="13117" max="13312" width="3.25" style="801" hidden="1"/>
    <col min="13313" max="13316" width="1.625" style="801" hidden="1"/>
    <col min="13317" max="13318" width="2.625" style="801" hidden="1"/>
    <col min="13319" max="13325" width="1.625" style="801" hidden="1"/>
    <col min="13326" max="13327" width="1.75" style="801" hidden="1"/>
    <col min="13328" max="13329" width="1.625" style="801" hidden="1"/>
    <col min="13330" max="13330" width="1.75" style="801" hidden="1"/>
    <col min="13331" max="13333" width="1.625" style="801" hidden="1"/>
    <col min="13334" max="13335" width="2.625" style="801" hidden="1"/>
    <col min="13336" max="13336" width="15.625" style="801" hidden="1"/>
    <col min="13337" max="13337" width="2.625" style="801" hidden="1"/>
    <col min="13338" max="13338" width="2" style="801" hidden="1"/>
    <col min="13339" max="13372" width="1.625" style="801" hidden="1"/>
    <col min="13373" max="13568" width="3.25" style="801" hidden="1"/>
    <col min="13569" max="13572" width="1.625" style="801" hidden="1"/>
    <col min="13573" max="13574" width="2.625" style="801" hidden="1"/>
    <col min="13575" max="13581" width="1.625" style="801" hidden="1"/>
    <col min="13582" max="13583" width="1.75" style="801" hidden="1"/>
    <col min="13584" max="13585" width="1.625" style="801" hidden="1"/>
    <col min="13586" max="13586" width="1.75" style="801" hidden="1"/>
    <col min="13587" max="13589" width="1.625" style="801" hidden="1"/>
    <col min="13590" max="13591" width="2.625" style="801" hidden="1"/>
    <col min="13592" max="13592" width="15.625" style="801" hidden="1"/>
    <col min="13593" max="13593" width="2.625" style="801" hidden="1"/>
    <col min="13594" max="13594" width="2" style="801" hidden="1"/>
    <col min="13595" max="13628" width="1.625" style="801" hidden="1"/>
    <col min="13629" max="13824" width="3.25" style="801" hidden="1"/>
    <col min="13825" max="13828" width="1.625" style="801" hidden="1"/>
    <col min="13829" max="13830" width="2.625" style="801" hidden="1"/>
    <col min="13831" max="13837" width="1.625" style="801" hidden="1"/>
    <col min="13838" max="13839" width="1.75" style="801" hidden="1"/>
    <col min="13840" max="13841" width="1.625" style="801" hidden="1"/>
    <col min="13842" max="13842" width="1.75" style="801" hidden="1"/>
    <col min="13843" max="13845" width="1.625" style="801" hidden="1"/>
    <col min="13846" max="13847" width="2.625" style="801" hidden="1"/>
    <col min="13848" max="13848" width="15.625" style="801" hidden="1"/>
    <col min="13849" max="13849" width="2.625" style="801" hidden="1"/>
    <col min="13850" max="13850" width="2" style="801" hidden="1"/>
    <col min="13851" max="13884" width="1.625" style="801" hidden="1"/>
    <col min="13885" max="14080" width="3.25" style="801" hidden="1"/>
    <col min="14081" max="14084" width="1.625" style="801" hidden="1"/>
    <col min="14085" max="14086" width="2.625" style="801" hidden="1"/>
    <col min="14087" max="14093" width="1.625" style="801" hidden="1"/>
    <col min="14094" max="14095" width="1.75" style="801" hidden="1"/>
    <col min="14096" max="14097" width="1.625" style="801" hidden="1"/>
    <col min="14098" max="14098" width="1.75" style="801" hidden="1"/>
    <col min="14099" max="14101" width="1.625" style="801" hidden="1"/>
    <col min="14102" max="14103" width="2.625" style="801" hidden="1"/>
    <col min="14104" max="14104" width="15.625" style="801" hidden="1"/>
    <col min="14105" max="14105" width="2.625" style="801" hidden="1"/>
    <col min="14106" max="14106" width="2" style="801" hidden="1"/>
    <col min="14107" max="14140" width="1.625" style="801" hidden="1"/>
    <col min="14141" max="14336" width="3.25" style="801" hidden="1"/>
    <col min="14337" max="14340" width="1.625" style="801" hidden="1"/>
    <col min="14341" max="14342" width="2.625" style="801" hidden="1"/>
    <col min="14343" max="14349" width="1.625" style="801" hidden="1"/>
    <col min="14350" max="14351" width="1.75" style="801" hidden="1"/>
    <col min="14352" max="14353" width="1.625" style="801" hidden="1"/>
    <col min="14354" max="14354" width="1.75" style="801" hidden="1"/>
    <col min="14355" max="14357" width="1.625" style="801" hidden="1"/>
    <col min="14358" max="14359" width="2.625" style="801" hidden="1"/>
    <col min="14360" max="14360" width="15.625" style="801" hidden="1"/>
    <col min="14361" max="14361" width="2.625" style="801" hidden="1"/>
    <col min="14362" max="14362" width="2" style="801" hidden="1"/>
    <col min="14363" max="14396" width="1.625" style="801" hidden="1"/>
    <col min="14397" max="14592" width="3.25" style="801" hidden="1"/>
    <col min="14593" max="14596" width="1.625" style="801" hidden="1"/>
    <col min="14597" max="14598" width="2.625" style="801" hidden="1"/>
    <col min="14599" max="14605" width="1.625" style="801" hidden="1"/>
    <col min="14606" max="14607" width="1.75" style="801" hidden="1"/>
    <col min="14608" max="14609" width="1.625" style="801" hidden="1"/>
    <col min="14610" max="14610" width="1.75" style="801" hidden="1"/>
    <col min="14611" max="14613" width="1.625" style="801" hidden="1"/>
    <col min="14614" max="14615" width="2.625" style="801" hidden="1"/>
    <col min="14616" max="14616" width="15.625" style="801" hidden="1"/>
    <col min="14617" max="14617" width="2.625" style="801" hidden="1"/>
    <col min="14618" max="14618" width="2" style="801" hidden="1"/>
    <col min="14619" max="14652" width="1.625" style="801" hidden="1"/>
    <col min="14653" max="14848" width="3.25" style="801" hidden="1"/>
    <col min="14849" max="14852" width="1.625" style="801" hidden="1"/>
    <col min="14853" max="14854" width="2.625" style="801" hidden="1"/>
    <col min="14855" max="14861" width="1.625" style="801" hidden="1"/>
    <col min="14862" max="14863" width="1.75" style="801" hidden="1"/>
    <col min="14864" max="14865" width="1.625" style="801" hidden="1"/>
    <col min="14866" max="14866" width="1.75" style="801" hidden="1"/>
    <col min="14867" max="14869" width="1.625" style="801" hidden="1"/>
    <col min="14870" max="14871" width="2.625" style="801" hidden="1"/>
    <col min="14872" max="14872" width="15.625" style="801" hidden="1"/>
    <col min="14873" max="14873" width="2.625" style="801" hidden="1"/>
    <col min="14874" max="14874" width="2" style="801" hidden="1"/>
    <col min="14875" max="14908" width="1.625" style="801" hidden="1"/>
    <col min="14909" max="15104" width="3.25" style="801" hidden="1"/>
    <col min="15105" max="15108" width="1.625" style="801" hidden="1"/>
    <col min="15109" max="15110" width="2.625" style="801" hidden="1"/>
    <col min="15111" max="15117" width="1.625" style="801" hidden="1"/>
    <col min="15118" max="15119" width="1.75" style="801" hidden="1"/>
    <col min="15120" max="15121" width="1.625" style="801" hidden="1"/>
    <col min="15122" max="15122" width="1.75" style="801" hidden="1"/>
    <col min="15123" max="15125" width="1.625" style="801" hidden="1"/>
    <col min="15126" max="15127" width="2.625" style="801" hidden="1"/>
    <col min="15128" max="15128" width="15.625" style="801" hidden="1"/>
    <col min="15129" max="15129" width="2.625" style="801" hidden="1"/>
    <col min="15130" max="15130" width="2" style="801" hidden="1"/>
    <col min="15131" max="15164" width="1.625" style="801" hidden="1"/>
    <col min="15165" max="15360" width="3.25" style="801" hidden="1"/>
    <col min="15361" max="15364" width="1.625" style="801" hidden="1"/>
    <col min="15365" max="15366" width="2.625" style="801" hidden="1"/>
    <col min="15367" max="15373" width="1.625" style="801" hidden="1"/>
    <col min="15374" max="15375" width="1.75" style="801" hidden="1"/>
    <col min="15376" max="15377" width="1.625" style="801" hidden="1"/>
    <col min="15378" max="15378" width="1.75" style="801" hidden="1"/>
    <col min="15379" max="15381" width="1.625" style="801" hidden="1"/>
    <col min="15382" max="15383" width="2.625" style="801" hidden="1"/>
    <col min="15384" max="15384" width="15.625" style="801" hidden="1"/>
    <col min="15385" max="15385" width="2.625" style="801" hidden="1"/>
    <col min="15386" max="15386" width="2" style="801" hidden="1"/>
    <col min="15387" max="15420" width="1.625" style="801" hidden="1"/>
    <col min="15421" max="15616" width="3.25" style="801" hidden="1"/>
    <col min="15617" max="15620" width="1.625" style="801" hidden="1"/>
    <col min="15621" max="15622" width="2.625" style="801" hidden="1"/>
    <col min="15623" max="15629" width="1.625" style="801" hidden="1"/>
    <col min="15630" max="15631" width="1.75" style="801" hidden="1"/>
    <col min="15632" max="15633" width="1.625" style="801" hidden="1"/>
    <col min="15634" max="15634" width="1.75" style="801" hidden="1"/>
    <col min="15635" max="15637" width="1.625" style="801" hidden="1"/>
    <col min="15638" max="15639" width="2.625" style="801" hidden="1"/>
    <col min="15640" max="15640" width="15.625" style="801" hidden="1"/>
    <col min="15641" max="15641" width="2.625" style="801" hidden="1"/>
    <col min="15642" max="15642" width="2" style="801" hidden="1"/>
    <col min="15643" max="15676" width="1.625" style="801" hidden="1"/>
    <col min="15677" max="15872" width="3.25" style="801" hidden="1"/>
    <col min="15873" max="15876" width="1.625" style="801" hidden="1"/>
    <col min="15877" max="15878" width="2.625" style="801" hidden="1"/>
    <col min="15879" max="15885" width="1.625" style="801" hidden="1"/>
    <col min="15886" max="15887" width="1.75" style="801" hidden="1"/>
    <col min="15888" max="15889" width="1.625" style="801" hidden="1"/>
    <col min="15890" max="15890" width="1.75" style="801" hidden="1"/>
    <col min="15891" max="15893" width="1.625" style="801" hidden="1"/>
    <col min="15894" max="15895" width="2.625" style="801" hidden="1"/>
    <col min="15896" max="15896" width="15.625" style="801" hidden="1"/>
    <col min="15897" max="15897" width="2.625" style="801" hidden="1"/>
    <col min="15898" max="15898" width="2" style="801" hidden="1"/>
    <col min="15899" max="15932" width="1.625" style="801" hidden="1"/>
    <col min="15933" max="16128" width="3.25" style="801" hidden="1"/>
    <col min="16129" max="16132" width="1.625" style="801" hidden="1"/>
    <col min="16133" max="16134" width="2.625" style="801" hidden="1"/>
    <col min="16135" max="16141" width="1.625" style="801" hidden="1"/>
    <col min="16142" max="16143" width="1.75" style="801" hidden="1"/>
    <col min="16144" max="16145" width="1.625" style="801" hidden="1"/>
    <col min="16146" max="16146" width="1.75" style="801" hidden="1"/>
    <col min="16147" max="16149" width="1.625" style="801" hidden="1"/>
    <col min="16150" max="16151" width="2.625" style="801" hidden="1"/>
    <col min="16152" max="16152" width="15.625" style="801" hidden="1"/>
    <col min="16153" max="16153" width="2.625" style="801" hidden="1"/>
    <col min="16154" max="16154" width="2" style="801" hidden="1"/>
    <col min="16155" max="16188" width="1.625" style="801" hidden="1"/>
    <col min="16189" max="16384" width="3.25" style="801" hidden="1"/>
  </cols>
  <sheetData>
    <row r="1" spans="1:124" s="851" customFormat="1" ht="10.15" customHeight="1" x14ac:dyDescent="0.25">
      <c r="A1" s="317"/>
      <c r="B1" s="317"/>
      <c r="C1" s="317"/>
      <c r="D1" s="317"/>
      <c r="E1" s="317"/>
      <c r="F1" s="317"/>
      <c r="G1" s="317"/>
      <c r="H1" s="317"/>
      <c r="I1" s="850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1"/>
      <c r="AB1" s="311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</row>
    <row r="2" spans="1:124" s="851" customFormat="1" ht="19.899999999999999" customHeight="1" x14ac:dyDescent="0.25">
      <c r="A2" s="317" t="s">
        <v>895</v>
      </c>
      <c r="B2" s="317"/>
      <c r="C2" s="317"/>
      <c r="D2" s="317"/>
      <c r="E2" s="317"/>
      <c r="F2" s="317"/>
      <c r="G2" s="317"/>
      <c r="H2" s="317"/>
      <c r="I2" s="850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1"/>
      <c r="AB2" s="311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7"/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7"/>
      <c r="DM2" s="317"/>
      <c r="DN2" s="317"/>
      <c r="DO2" s="317"/>
      <c r="DP2" s="317"/>
      <c r="DQ2" s="317"/>
      <c r="DR2" s="317"/>
      <c r="DS2" s="317"/>
      <c r="DT2" s="317"/>
    </row>
    <row r="3" spans="1:124" s="851" customFormat="1" ht="16.899999999999999" customHeight="1" x14ac:dyDescent="0.25">
      <c r="A3" s="317"/>
      <c r="B3" s="317"/>
      <c r="C3" s="317"/>
      <c r="D3" s="317"/>
      <c r="E3" s="317"/>
      <c r="F3" s="317"/>
      <c r="G3" s="317"/>
      <c r="H3" s="317"/>
      <c r="I3" s="850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1"/>
      <c r="AB3" s="311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852"/>
      <c r="AZ3" s="852"/>
      <c r="BA3" s="852"/>
      <c r="BB3" s="852"/>
      <c r="BC3" s="852"/>
      <c r="BD3" s="7" t="s">
        <v>1</v>
      </c>
      <c r="BE3" s="853" t="s">
        <v>896</v>
      </c>
      <c r="BF3" s="940"/>
      <c r="BG3" s="940"/>
      <c r="BH3" s="940"/>
      <c r="BI3" s="940"/>
      <c r="BJ3" s="940"/>
      <c r="BK3" s="941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317"/>
      <c r="CT3" s="317"/>
      <c r="CU3" s="317"/>
      <c r="CV3" s="317"/>
      <c r="CW3" s="317"/>
      <c r="CX3" s="317"/>
      <c r="CY3" s="317"/>
      <c r="CZ3" s="317"/>
      <c r="DA3" s="317"/>
      <c r="DB3" s="317"/>
      <c r="DC3" s="317"/>
      <c r="DD3" s="317"/>
      <c r="DE3" s="317"/>
      <c r="DF3" s="317"/>
      <c r="DG3" s="317"/>
      <c r="DH3" s="317"/>
      <c r="DI3" s="317"/>
      <c r="DJ3" s="317"/>
      <c r="DK3" s="317"/>
      <c r="DL3" s="317"/>
      <c r="DM3" s="317"/>
      <c r="DN3" s="317"/>
      <c r="DO3" s="317"/>
      <c r="DP3" s="317"/>
      <c r="DQ3" s="317"/>
      <c r="DR3" s="317"/>
      <c r="DS3" s="317"/>
      <c r="DT3" s="317"/>
    </row>
    <row r="4" spans="1:124" s="851" customFormat="1" ht="26.45" customHeight="1" x14ac:dyDescent="0.25">
      <c r="A4" s="317"/>
      <c r="B4" s="857"/>
      <c r="C4" s="857"/>
      <c r="D4" s="857"/>
      <c r="E4" s="857"/>
      <c r="F4" s="857"/>
      <c r="G4" s="862" t="s">
        <v>897</v>
      </c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T4" s="857"/>
      <c r="U4" s="857"/>
      <c r="V4" s="850"/>
      <c r="W4" s="857"/>
      <c r="X4" s="857"/>
      <c r="Y4" s="857"/>
      <c r="Z4" s="857"/>
      <c r="AA4" s="857"/>
      <c r="AB4" s="857"/>
      <c r="AC4" s="317"/>
      <c r="AD4" s="317"/>
      <c r="AE4" s="857"/>
      <c r="AF4" s="857"/>
      <c r="AG4" s="857"/>
      <c r="AH4" s="857"/>
      <c r="AI4" s="857"/>
      <c r="AJ4" s="857"/>
      <c r="AK4" s="857"/>
      <c r="AL4" s="85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  <c r="DB4" s="317"/>
      <c r="DC4" s="317"/>
      <c r="DD4" s="317"/>
      <c r="DE4" s="317"/>
      <c r="DF4" s="317"/>
      <c r="DG4" s="317"/>
      <c r="DH4" s="317"/>
      <c r="DI4" s="317"/>
      <c r="DJ4" s="317"/>
      <c r="DK4" s="317"/>
      <c r="DL4" s="317"/>
      <c r="DM4" s="317"/>
      <c r="DN4" s="317"/>
      <c r="DO4" s="317"/>
      <c r="DP4" s="317"/>
      <c r="DQ4" s="317"/>
      <c r="DR4" s="317"/>
      <c r="DS4" s="317"/>
      <c r="DT4" s="317"/>
    </row>
    <row r="5" spans="1:124" s="851" customFormat="1" ht="24" customHeight="1" x14ac:dyDescent="0.15">
      <c r="A5" s="317"/>
      <c r="B5" s="863"/>
      <c r="C5" s="863"/>
      <c r="D5" s="863"/>
      <c r="E5" s="863"/>
      <c r="F5" s="863"/>
      <c r="G5" s="863"/>
      <c r="H5" s="863"/>
      <c r="I5" s="317"/>
      <c r="J5" s="317"/>
      <c r="K5" s="317"/>
      <c r="L5" s="317"/>
      <c r="M5" s="864" t="s">
        <v>898</v>
      </c>
      <c r="N5" s="317"/>
      <c r="O5" s="317"/>
      <c r="P5" s="317"/>
      <c r="Q5" s="872"/>
      <c r="R5" s="872"/>
      <c r="S5" s="872"/>
      <c r="T5" s="872"/>
      <c r="U5" s="872"/>
      <c r="V5" s="872"/>
      <c r="W5" s="872"/>
      <c r="X5" s="872"/>
      <c r="Y5" s="872"/>
      <c r="Z5" s="872"/>
      <c r="AA5" s="872"/>
      <c r="AB5" s="872"/>
      <c r="AC5" s="872"/>
      <c r="AD5" s="872"/>
      <c r="AE5" s="942"/>
      <c r="AF5" s="317"/>
      <c r="AG5" s="317"/>
      <c r="AH5" s="317"/>
      <c r="AI5" s="306" t="s">
        <v>3</v>
      </c>
      <c r="AJ5" s="492"/>
      <c r="AK5" s="492"/>
      <c r="AL5" s="492"/>
      <c r="AM5" s="492"/>
      <c r="AN5" s="492"/>
      <c r="AO5" s="492"/>
      <c r="AP5" s="492"/>
      <c r="AQ5" s="10" t="s">
        <v>4</v>
      </c>
      <c r="AR5" s="306"/>
      <c r="AS5" s="306"/>
      <c r="AT5" s="306"/>
      <c r="AU5" s="306"/>
      <c r="AV5" s="306"/>
      <c r="AW5" s="306"/>
      <c r="AX5" s="306"/>
      <c r="AY5" s="492"/>
      <c r="AZ5" s="317"/>
      <c r="BA5" s="317"/>
      <c r="BB5" s="492"/>
      <c r="BC5" s="492"/>
      <c r="BD5" s="492"/>
      <c r="BE5" s="492"/>
      <c r="BF5" s="492"/>
      <c r="BG5" s="492"/>
      <c r="BH5" s="492"/>
      <c r="BI5" s="492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</row>
    <row r="6" spans="1:124" s="878" customFormat="1" ht="18.75" customHeight="1" x14ac:dyDescent="0.15">
      <c r="A6" s="868"/>
      <c r="B6" s="874"/>
      <c r="C6" s="875"/>
      <c r="D6" s="875"/>
      <c r="E6" s="875"/>
      <c r="F6" s="875"/>
      <c r="G6" s="875"/>
      <c r="H6" s="875"/>
      <c r="I6" s="868"/>
      <c r="J6" s="868"/>
      <c r="K6" s="868"/>
      <c r="L6" s="868"/>
      <c r="M6" s="868"/>
      <c r="N6" s="868"/>
      <c r="O6" s="868"/>
      <c r="P6" s="868"/>
      <c r="Q6" s="868"/>
      <c r="R6" s="868"/>
      <c r="S6" s="868"/>
      <c r="T6" s="868"/>
      <c r="U6" s="868"/>
      <c r="V6" s="868"/>
      <c r="W6" s="868"/>
      <c r="X6" s="868"/>
      <c r="Y6" s="943"/>
      <c r="Z6" s="943"/>
      <c r="AA6" s="943"/>
      <c r="AB6" s="943"/>
      <c r="AC6" s="868"/>
      <c r="AD6" s="868"/>
      <c r="AE6" s="868"/>
      <c r="AF6" s="868"/>
      <c r="AG6" s="868"/>
      <c r="AH6" s="868"/>
      <c r="AI6" s="306" t="s">
        <v>629</v>
      </c>
      <c r="AJ6" s="877"/>
      <c r="AK6" s="877"/>
      <c r="AL6" s="877"/>
      <c r="AM6" s="877"/>
      <c r="AN6" s="877"/>
      <c r="AO6" s="877"/>
      <c r="AP6" s="877"/>
      <c r="AQ6" s="16" t="s">
        <v>9</v>
      </c>
      <c r="AR6" s="315"/>
      <c r="AS6" s="315"/>
      <c r="AT6" s="315"/>
      <c r="AU6" s="315"/>
      <c r="AV6" s="315"/>
      <c r="AW6" s="315"/>
      <c r="AX6" s="315"/>
      <c r="AY6" s="876"/>
      <c r="AZ6" s="876"/>
      <c r="BA6" s="876"/>
      <c r="BB6" s="877"/>
      <c r="BC6" s="877"/>
      <c r="BD6" s="877"/>
      <c r="BE6" s="877"/>
      <c r="BF6" s="877"/>
      <c r="BG6" s="877"/>
      <c r="BH6" s="877"/>
      <c r="BI6" s="877"/>
      <c r="BJ6" s="868"/>
      <c r="BK6" s="868"/>
      <c r="BL6" s="868"/>
      <c r="BM6" s="868"/>
      <c r="BN6" s="868"/>
      <c r="BO6" s="868"/>
      <c r="BP6" s="868"/>
      <c r="BQ6" s="868"/>
      <c r="BR6" s="868"/>
      <c r="BS6" s="868"/>
      <c r="BT6" s="868"/>
      <c r="BU6" s="868"/>
      <c r="BV6" s="868"/>
      <c r="BW6" s="868"/>
      <c r="BX6" s="868"/>
      <c r="BY6" s="868"/>
      <c r="BZ6" s="868"/>
      <c r="CA6" s="868"/>
      <c r="CB6" s="868"/>
      <c r="CC6" s="868"/>
      <c r="CD6" s="868"/>
      <c r="CE6" s="868"/>
      <c r="CF6" s="868"/>
      <c r="CG6" s="868"/>
      <c r="CH6" s="868"/>
      <c r="CI6" s="868"/>
      <c r="CJ6" s="868"/>
      <c r="CK6" s="868"/>
      <c r="CL6" s="868"/>
      <c r="CM6" s="868"/>
      <c r="CN6" s="868"/>
      <c r="CO6" s="868"/>
      <c r="CP6" s="868"/>
      <c r="CQ6" s="868"/>
      <c r="CR6" s="868"/>
      <c r="CS6" s="868"/>
      <c r="CT6" s="868"/>
      <c r="CU6" s="868"/>
      <c r="CV6" s="868"/>
      <c r="CW6" s="868"/>
      <c r="CX6" s="868"/>
      <c r="CY6" s="868"/>
      <c r="CZ6" s="868"/>
      <c r="DA6" s="868"/>
      <c r="DB6" s="868"/>
      <c r="DC6" s="868"/>
      <c r="DD6" s="868"/>
      <c r="DE6" s="868"/>
      <c r="DF6" s="868"/>
      <c r="DG6" s="868"/>
      <c r="DH6" s="868"/>
      <c r="DI6" s="868"/>
      <c r="DJ6" s="868"/>
      <c r="DK6" s="868"/>
      <c r="DL6" s="868"/>
      <c r="DM6" s="868"/>
      <c r="DN6" s="868"/>
      <c r="DO6" s="868"/>
      <c r="DP6" s="868"/>
      <c r="DQ6" s="868"/>
      <c r="DR6" s="868"/>
      <c r="DS6" s="868"/>
      <c r="DT6" s="868"/>
    </row>
    <row r="7" spans="1:124" s="851" customFormat="1" ht="16.899999999999999" customHeight="1" x14ac:dyDescent="0.15">
      <c r="A7" s="317"/>
      <c r="B7" s="311" t="s">
        <v>5</v>
      </c>
      <c r="C7" s="312"/>
      <c r="D7" s="312"/>
      <c r="E7" s="312"/>
      <c r="F7" s="312"/>
      <c r="G7" s="312"/>
      <c r="H7" s="313"/>
      <c r="I7" s="13" t="s">
        <v>6</v>
      </c>
      <c r="J7" s="314"/>
      <c r="K7" s="314"/>
      <c r="L7" s="314"/>
      <c r="M7" s="314"/>
      <c r="N7" s="314"/>
      <c r="O7" s="314"/>
      <c r="P7" s="314"/>
      <c r="Q7" s="880"/>
      <c r="R7" s="880"/>
      <c r="S7" s="880"/>
      <c r="T7" s="880"/>
      <c r="U7" s="880"/>
      <c r="V7" s="880"/>
      <c r="W7" s="880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  <c r="DN7" s="317"/>
      <c r="DO7" s="317"/>
      <c r="DP7" s="317"/>
      <c r="DQ7" s="317"/>
      <c r="DR7" s="317"/>
      <c r="DS7" s="317"/>
      <c r="DT7" s="317"/>
    </row>
    <row r="8" spans="1:124" s="851" customFormat="1" ht="18" customHeight="1" x14ac:dyDescent="0.15">
      <c r="A8" s="317"/>
      <c r="B8" s="311" t="s">
        <v>10</v>
      </c>
      <c r="C8" s="311"/>
      <c r="D8" s="312"/>
      <c r="E8" s="312"/>
      <c r="F8" s="311"/>
      <c r="G8" s="317"/>
      <c r="H8" s="318"/>
      <c r="I8" s="319" t="s">
        <v>899</v>
      </c>
      <c r="J8" s="320"/>
      <c r="K8" s="883"/>
      <c r="L8" s="320"/>
      <c r="M8" s="320"/>
      <c r="N8" s="320"/>
      <c r="O8" s="879"/>
      <c r="P8" s="879"/>
      <c r="Q8" s="885"/>
      <c r="R8" s="885"/>
      <c r="S8" s="885"/>
      <c r="T8" s="885"/>
      <c r="U8" s="495"/>
      <c r="V8" s="495"/>
      <c r="W8" s="495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</row>
    <row r="9" spans="1:124" s="894" customFormat="1" ht="21" customHeight="1" x14ac:dyDescent="0.15">
      <c r="A9" s="517"/>
      <c r="B9" s="557"/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5"/>
      <c r="T9" s="575"/>
      <c r="U9" s="575"/>
      <c r="V9" s="575"/>
      <c r="W9" s="575"/>
      <c r="X9" s="889" t="s">
        <v>788</v>
      </c>
      <c r="Y9" s="892"/>
      <c r="Z9" s="892"/>
      <c r="AA9" s="893"/>
      <c r="AB9" s="893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7"/>
      <c r="BP9" s="517"/>
      <c r="BQ9" s="517"/>
      <c r="BR9" s="517"/>
      <c r="BS9" s="517"/>
      <c r="BT9" s="517"/>
      <c r="BU9" s="517"/>
      <c r="BV9" s="517"/>
      <c r="BW9" s="517"/>
      <c r="BX9" s="517"/>
      <c r="BY9" s="517"/>
      <c r="BZ9" s="517"/>
      <c r="CA9" s="517"/>
      <c r="CB9" s="517"/>
      <c r="CC9" s="517"/>
      <c r="CD9" s="517"/>
      <c r="CE9" s="517"/>
      <c r="CF9" s="517"/>
      <c r="CG9" s="517"/>
      <c r="CH9" s="517"/>
      <c r="CI9" s="517"/>
      <c r="CJ9" s="517"/>
      <c r="CK9" s="517"/>
      <c r="CL9" s="517"/>
      <c r="CM9" s="517"/>
      <c r="CN9" s="517"/>
      <c r="CO9" s="517"/>
      <c r="CP9" s="517"/>
      <c r="CQ9" s="517"/>
      <c r="CR9" s="517"/>
      <c r="CS9" s="517"/>
      <c r="CT9" s="517"/>
      <c r="CU9" s="517"/>
      <c r="CV9" s="517"/>
      <c r="CW9" s="517"/>
      <c r="CX9" s="517"/>
      <c r="CY9" s="517"/>
      <c r="CZ9" s="517"/>
      <c r="DA9" s="517"/>
      <c r="DB9" s="517"/>
      <c r="DC9" s="517"/>
      <c r="DD9" s="517"/>
      <c r="DE9" s="517"/>
      <c r="DF9" s="517"/>
      <c r="DG9" s="517"/>
      <c r="DH9" s="517"/>
      <c r="DI9" s="517"/>
      <c r="DJ9" s="517"/>
      <c r="DK9" s="517"/>
      <c r="DL9" s="517"/>
      <c r="DM9" s="517"/>
      <c r="DN9" s="517"/>
      <c r="DO9" s="517"/>
      <c r="DP9" s="517"/>
      <c r="DQ9" s="517"/>
      <c r="DR9" s="517"/>
      <c r="DS9" s="517"/>
      <c r="DT9" s="517"/>
    </row>
    <row r="10" spans="1:124" s="894" customFormat="1" ht="30" customHeight="1" thickBot="1" x14ac:dyDescent="0.2">
      <c r="A10" s="517"/>
      <c r="B10" s="557"/>
      <c r="C10" s="575"/>
      <c r="D10" s="575"/>
      <c r="E10" s="895"/>
      <c r="F10" s="896"/>
      <c r="G10" s="897"/>
      <c r="H10" s="896" t="s">
        <v>632</v>
      </c>
      <c r="I10" s="896"/>
      <c r="J10" s="896"/>
      <c r="K10" s="896"/>
      <c r="L10" s="896"/>
      <c r="M10" s="896"/>
      <c r="N10" s="896"/>
      <c r="O10" s="896"/>
      <c r="P10" s="654" t="s">
        <v>633</v>
      </c>
      <c r="Q10" s="654"/>
      <c r="R10" s="654"/>
      <c r="S10" s="654"/>
      <c r="T10" s="654"/>
      <c r="U10" s="896"/>
      <c r="V10" s="944" t="s">
        <v>900</v>
      </c>
      <c r="W10" s="945"/>
      <c r="X10" s="900" t="s">
        <v>789</v>
      </c>
      <c r="Y10" s="503"/>
      <c r="Z10" s="901"/>
      <c r="AA10" s="503"/>
      <c r="AB10" s="503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7"/>
      <c r="DG10" s="517"/>
      <c r="DH10" s="517"/>
      <c r="DI10" s="517"/>
      <c r="DJ10" s="517"/>
      <c r="DK10" s="517"/>
      <c r="DL10" s="517"/>
      <c r="DM10" s="517"/>
      <c r="DN10" s="517"/>
      <c r="DO10" s="517"/>
      <c r="DP10" s="517"/>
      <c r="DQ10" s="517"/>
      <c r="DR10" s="517"/>
      <c r="DS10" s="517"/>
      <c r="DT10" s="517"/>
    </row>
    <row r="11" spans="1:124" s="914" customFormat="1" ht="20.100000000000001" customHeight="1" thickBot="1" x14ac:dyDescent="0.2">
      <c r="A11" s="904"/>
      <c r="B11" s="904"/>
      <c r="C11" s="904"/>
      <c r="D11" s="904"/>
      <c r="E11" s="525" t="s">
        <v>901</v>
      </c>
      <c r="F11" s="946" t="s">
        <v>902</v>
      </c>
      <c r="G11" s="82" t="s">
        <v>903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47"/>
      <c r="V11" s="522">
        <v>0</v>
      </c>
      <c r="W11" s="948">
        <v>1</v>
      </c>
      <c r="X11" s="51"/>
      <c r="Y11" s="907" t="s">
        <v>18</v>
      </c>
      <c r="Z11" s="904"/>
      <c r="AA11" s="913"/>
      <c r="AB11" s="913"/>
      <c r="AC11" s="904"/>
      <c r="AD11" s="904"/>
      <c r="AE11" s="904"/>
      <c r="AF11" s="904"/>
      <c r="AG11" s="904"/>
      <c r="AH11" s="904"/>
      <c r="AI11" s="904"/>
      <c r="AJ11" s="904"/>
      <c r="AK11" s="904"/>
      <c r="AL11" s="904"/>
      <c r="AM11" s="904"/>
      <c r="AN11" s="904"/>
      <c r="AO11" s="904"/>
      <c r="AP11" s="904"/>
      <c r="AQ11" s="904"/>
      <c r="AR11" s="904"/>
      <c r="AS11" s="904"/>
      <c r="AT11" s="904"/>
      <c r="AU11" s="904"/>
      <c r="AV11" s="904"/>
      <c r="AW11" s="904"/>
      <c r="AX11" s="904"/>
      <c r="AY11" s="904"/>
      <c r="AZ11" s="904"/>
      <c r="BA11" s="904"/>
      <c r="BB11" s="904"/>
      <c r="BC11" s="904"/>
      <c r="BD11" s="904"/>
      <c r="BE11" s="904"/>
      <c r="BF11" s="904"/>
      <c r="BG11" s="904"/>
      <c r="BH11" s="904"/>
      <c r="BI11" s="904"/>
      <c r="BJ11" s="904"/>
      <c r="BK11" s="904"/>
      <c r="BL11" s="904"/>
      <c r="BM11" s="904"/>
      <c r="BN11" s="904"/>
      <c r="BO11" s="904"/>
      <c r="BP11" s="904"/>
      <c r="BQ11" s="904"/>
      <c r="BR11" s="904"/>
      <c r="BS11" s="904"/>
      <c r="BT11" s="904"/>
      <c r="BU11" s="904"/>
      <c r="BV11" s="904"/>
      <c r="BW11" s="904"/>
      <c r="BX11" s="904"/>
      <c r="BY11" s="904"/>
      <c r="BZ11" s="904"/>
      <c r="CA11" s="904"/>
      <c r="CB11" s="904"/>
      <c r="CC11" s="904"/>
      <c r="CD11" s="904"/>
      <c r="CE11" s="904"/>
      <c r="CF11" s="904"/>
      <c r="CG11" s="904"/>
      <c r="CH11" s="904"/>
      <c r="CI11" s="904"/>
      <c r="CJ11" s="904"/>
      <c r="CK11" s="904"/>
      <c r="CL11" s="904"/>
      <c r="CM11" s="904"/>
      <c r="CN11" s="904"/>
      <c r="CO11" s="904"/>
      <c r="CP11" s="904"/>
      <c r="CQ11" s="904"/>
      <c r="CR11" s="904"/>
      <c r="CS11" s="904"/>
      <c r="CT11" s="904"/>
      <c r="CU11" s="904"/>
      <c r="CV11" s="904"/>
      <c r="CW11" s="904"/>
      <c r="CX11" s="904"/>
      <c r="CY11" s="904"/>
      <c r="CZ11" s="904"/>
      <c r="DA11" s="904"/>
      <c r="DB11" s="904"/>
      <c r="DC11" s="904"/>
      <c r="DD11" s="904"/>
      <c r="DE11" s="904"/>
      <c r="DF11" s="904"/>
      <c r="DG11" s="904"/>
      <c r="DH11" s="904"/>
      <c r="DI11" s="904"/>
      <c r="DJ11" s="904"/>
      <c r="DK11" s="904"/>
      <c r="DL11" s="904"/>
      <c r="DM11" s="904"/>
      <c r="DN11" s="904"/>
      <c r="DO11" s="904"/>
      <c r="DP11" s="904"/>
      <c r="DQ11" s="904"/>
      <c r="DR11" s="904"/>
      <c r="DS11" s="904"/>
      <c r="DT11" s="904"/>
    </row>
    <row r="12" spans="1:124" s="914" customFormat="1" ht="20.100000000000001" customHeight="1" x14ac:dyDescent="0.15">
      <c r="A12" s="904"/>
      <c r="B12" s="904"/>
      <c r="C12" s="904"/>
      <c r="D12" s="904"/>
      <c r="E12" s="525"/>
      <c r="F12" s="946"/>
      <c r="G12" s="82" t="s">
        <v>904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4"/>
      <c r="V12" s="904"/>
      <c r="W12" s="904"/>
      <c r="X12" s="70"/>
      <c r="Y12" s="907" t="s">
        <v>25</v>
      </c>
      <c r="Z12" s="915"/>
      <c r="AA12" s="913"/>
      <c r="AB12" s="913"/>
      <c r="AC12" s="904"/>
      <c r="AD12" s="904"/>
      <c r="AE12" s="904"/>
      <c r="AF12" s="904"/>
      <c r="AG12" s="904"/>
      <c r="AH12" s="904"/>
      <c r="AI12" s="904"/>
      <c r="AJ12" s="904"/>
      <c r="AK12" s="904"/>
      <c r="AL12" s="904"/>
      <c r="AM12" s="904"/>
      <c r="AN12" s="904"/>
      <c r="AO12" s="904"/>
      <c r="AP12" s="904"/>
      <c r="AQ12" s="904"/>
      <c r="AR12" s="904"/>
      <c r="AS12" s="904"/>
      <c r="AT12" s="904"/>
      <c r="AU12" s="904"/>
      <c r="AV12" s="904"/>
      <c r="AW12" s="904"/>
      <c r="AX12" s="904"/>
      <c r="AY12" s="904"/>
      <c r="AZ12" s="904"/>
      <c r="BA12" s="904"/>
      <c r="BB12" s="904"/>
      <c r="BC12" s="904"/>
      <c r="BD12" s="904"/>
      <c r="BE12" s="904"/>
      <c r="BF12" s="904"/>
      <c r="BG12" s="904"/>
      <c r="BH12" s="904"/>
      <c r="BI12" s="904"/>
      <c r="BJ12" s="904"/>
      <c r="BK12" s="904"/>
      <c r="BL12" s="904"/>
      <c r="BM12" s="904"/>
      <c r="BN12" s="904"/>
      <c r="BO12" s="904"/>
      <c r="BP12" s="904"/>
      <c r="BQ12" s="904"/>
      <c r="BR12" s="904"/>
      <c r="BS12" s="904"/>
      <c r="BT12" s="904"/>
      <c r="BU12" s="904"/>
      <c r="BV12" s="904"/>
      <c r="BW12" s="904"/>
      <c r="BX12" s="904"/>
      <c r="BY12" s="904"/>
      <c r="BZ12" s="904"/>
      <c r="CA12" s="904"/>
      <c r="CB12" s="904"/>
      <c r="CC12" s="904"/>
      <c r="CD12" s="904"/>
      <c r="CE12" s="904"/>
      <c r="CF12" s="904"/>
      <c r="CG12" s="904"/>
      <c r="CH12" s="904"/>
      <c r="CI12" s="904"/>
      <c r="CJ12" s="904"/>
      <c r="CK12" s="904"/>
      <c r="CL12" s="904"/>
      <c r="CM12" s="904"/>
      <c r="CN12" s="904"/>
      <c r="CO12" s="904"/>
      <c r="CP12" s="904"/>
      <c r="CQ12" s="904"/>
      <c r="CR12" s="904"/>
      <c r="CS12" s="904"/>
      <c r="CT12" s="904"/>
      <c r="CU12" s="904"/>
      <c r="CV12" s="904"/>
      <c r="CW12" s="904"/>
      <c r="CX12" s="904"/>
      <c r="CY12" s="904"/>
      <c r="CZ12" s="904"/>
      <c r="DA12" s="904"/>
      <c r="DB12" s="904"/>
      <c r="DC12" s="904"/>
      <c r="DD12" s="904"/>
      <c r="DE12" s="904"/>
      <c r="DF12" s="904"/>
      <c r="DG12" s="904"/>
      <c r="DH12" s="904"/>
      <c r="DI12" s="904"/>
      <c r="DJ12" s="904"/>
      <c r="DK12" s="904"/>
      <c r="DL12" s="904"/>
      <c r="DM12" s="904"/>
      <c r="DN12" s="904"/>
      <c r="DO12" s="904"/>
      <c r="DP12" s="904"/>
      <c r="DQ12" s="904"/>
      <c r="DR12" s="904"/>
      <c r="DS12" s="904"/>
      <c r="DT12" s="904"/>
    </row>
    <row r="13" spans="1:124" s="914" customFormat="1" ht="20.100000000000001" customHeight="1" x14ac:dyDescent="0.15">
      <c r="A13" s="904"/>
      <c r="B13" s="904"/>
      <c r="C13" s="904"/>
      <c r="D13" s="904"/>
      <c r="E13" s="525"/>
      <c r="F13" s="946"/>
      <c r="G13" s="82" t="s">
        <v>905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4"/>
      <c r="V13" s="904"/>
      <c r="W13" s="904"/>
      <c r="X13" s="56"/>
      <c r="Y13" s="907" t="s">
        <v>32</v>
      </c>
      <c r="Z13" s="904"/>
      <c r="AA13" s="917"/>
      <c r="AB13" s="917"/>
      <c r="AC13" s="904"/>
      <c r="AD13" s="904"/>
      <c r="AE13" s="904"/>
      <c r="AF13" s="904"/>
      <c r="AG13" s="904"/>
      <c r="AH13" s="904"/>
      <c r="AI13" s="904"/>
      <c r="AJ13" s="904"/>
      <c r="AK13" s="904"/>
      <c r="AL13" s="904"/>
      <c r="AM13" s="904"/>
      <c r="AN13" s="904"/>
      <c r="AO13" s="904"/>
      <c r="AP13" s="904"/>
      <c r="AQ13" s="904"/>
      <c r="AR13" s="904"/>
      <c r="AS13" s="904"/>
      <c r="AT13" s="904"/>
      <c r="AU13" s="904"/>
      <c r="AV13" s="904"/>
      <c r="AW13" s="904"/>
      <c r="AX13" s="904"/>
      <c r="AY13" s="904"/>
      <c r="AZ13" s="904"/>
      <c r="BA13" s="904"/>
      <c r="BB13" s="904"/>
      <c r="BC13" s="904"/>
      <c r="BD13" s="904"/>
      <c r="BE13" s="904"/>
      <c r="BF13" s="904"/>
      <c r="BG13" s="904"/>
      <c r="BH13" s="904"/>
      <c r="BI13" s="904"/>
      <c r="BJ13" s="904"/>
      <c r="BK13" s="904"/>
      <c r="BL13" s="904"/>
      <c r="BM13" s="904"/>
      <c r="BN13" s="904"/>
      <c r="BO13" s="904"/>
      <c r="BP13" s="904"/>
      <c r="BQ13" s="904"/>
      <c r="BR13" s="904"/>
      <c r="BS13" s="904"/>
      <c r="BT13" s="904"/>
      <c r="BU13" s="904"/>
      <c r="BV13" s="904"/>
      <c r="BW13" s="904"/>
      <c r="BX13" s="904"/>
      <c r="BY13" s="904"/>
      <c r="BZ13" s="904"/>
      <c r="CA13" s="904"/>
      <c r="CB13" s="904"/>
      <c r="CC13" s="904"/>
      <c r="CD13" s="904"/>
      <c r="CE13" s="904"/>
      <c r="CF13" s="904"/>
      <c r="CG13" s="904"/>
      <c r="CH13" s="904"/>
      <c r="CI13" s="904"/>
      <c r="CJ13" s="904"/>
      <c r="CK13" s="904"/>
      <c r="CL13" s="904"/>
      <c r="CM13" s="904"/>
      <c r="CN13" s="904"/>
      <c r="CO13" s="904"/>
      <c r="CP13" s="904"/>
      <c r="CQ13" s="904"/>
      <c r="CR13" s="904"/>
      <c r="CS13" s="904"/>
      <c r="CT13" s="904"/>
      <c r="CU13" s="904"/>
      <c r="CV13" s="904"/>
      <c r="CW13" s="904"/>
      <c r="CX13" s="904"/>
      <c r="CY13" s="904"/>
      <c r="CZ13" s="904"/>
      <c r="DA13" s="904"/>
      <c r="DB13" s="904"/>
      <c r="DC13" s="904"/>
      <c r="DD13" s="904"/>
      <c r="DE13" s="904"/>
      <c r="DF13" s="904"/>
      <c r="DG13" s="904"/>
      <c r="DH13" s="904"/>
      <c r="DI13" s="904"/>
      <c r="DJ13" s="904"/>
      <c r="DK13" s="904"/>
      <c r="DL13" s="904"/>
      <c r="DM13" s="904"/>
      <c r="DN13" s="904"/>
      <c r="DO13" s="904"/>
      <c r="DP13" s="904"/>
      <c r="DQ13" s="904"/>
      <c r="DR13" s="904"/>
      <c r="DS13" s="904"/>
      <c r="DT13" s="904"/>
    </row>
    <row r="14" spans="1:124" s="914" customFormat="1" ht="20.100000000000001" customHeight="1" x14ac:dyDescent="0.15">
      <c r="A14" s="904"/>
      <c r="B14" s="904"/>
      <c r="C14" s="904"/>
      <c r="D14" s="904"/>
      <c r="E14" s="525"/>
      <c r="F14" s="946"/>
      <c r="G14" s="949" t="s">
        <v>906</v>
      </c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1"/>
      <c r="V14" s="904"/>
      <c r="W14" s="904"/>
      <c r="X14" s="60">
        <f>SUM(X15:X16)</f>
        <v>0</v>
      </c>
      <c r="Y14" s="907" t="s">
        <v>39</v>
      </c>
      <c r="Z14" s="915"/>
      <c r="AA14" s="913"/>
      <c r="AB14" s="913"/>
      <c r="AC14" s="904"/>
      <c r="AD14" s="904"/>
      <c r="AE14" s="904"/>
      <c r="AF14" s="904"/>
      <c r="AG14" s="904"/>
      <c r="AH14" s="904"/>
      <c r="AI14" s="904"/>
      <c r="AJ14" s="904"/>
      <c r="AK14" s="904"/>
      <c r="AL14" s="904"/>
      <c r="AM14" s="904"/>
      <c r="AN14" s="904"/>
      <c r="AO14" s="904"/>
      <c r="AP14" s="904"/>
      <c r="AQ14" s="904"/>
      <c r="AR14" s="904"/>
      <c r="AS14" s="904"/>
      <c r="AT14" s="904"/>
      <c r="AU14" s="904"/>
      <c r="AV14" s="904"/>
      <c r="AW14" s="904"/>
      <c r="AX14" s="904"/>
      <c r="AY14" s="904"/>
      <c r="AZ14" s="904"/>
      <c r="BA14" s="904"/>
      <c r="BB14" s="904"/>
      <c r="BC14" s="904"/>
      <c r="BD14" s="904"/>
      <c r="BE14" s="904"/>
      <c r="BF14" s="904"/>
      <c r="BG14" s="904"/>
      <c r="BH14" s="904"/>
      <c r="BI14" s="904"/>
      <c r="BJ14" s="904"/>
      <c r="BK14" s="904"/>
      <c r="BL14" s="904"/>
      <c r="BM14" s="904"/>
      <c r="BN14" s="904"/>
      <c r="BO14" s="904"/>
      <c r="BP14" s="904"/>
      <c r="BQ14" s="904"/>
      <c r="BR14" s="904"/>
      <c r="BS14" s="904"/>
      <c r="BT14" s="904"/>
      <c r="BU14" s="904"/>
      <c r="BV14" s="904"/>
      <c r="BW14" s="904"/>
      <c r="BX14" s="904"/>
      <c r="BY14" s="904"/>
      <c r="BZ14" s="904"/>
      <c r="CA14" s="904"/>
      <c r="CB14" s="904"/>
      <c r="CC14" s="904"/>
      <c r="CD14" s="904"/>
      <c r="CE14" s="904"/>
      <c r="CF14" s="904"/>
      <c r="CG14" s="904"/>
      <c r="CH14" s="904"/>
      <c r="CI14" s="904"/>
      <c r="CJ14" s="904"/>
      <c r="CK14" s="904"/>
      <c r="CL14" s="904"/>
      <c r="CM14" s="904"/>
      <c r="CN14" s="904"/>
      <c r="CO14" s="904"/>
      <c r="CP14" s="904"/>
      <c r="CQ14" s="904"/>
      <c r="CR14" s="904"/>
      <c r="CS14" s="904"/>
      <c r="CT14" s="904"/>
      <c r="CU14" s="904"/>
      <c r="CV14" s="904"/>
      <c r="CW14" s="904"/>
      <c r="CX14" s="904"/>
      <c r="CY14" s="904"/>
      <c r="CZ14" s="904"/>
      <c r="DA14" s="904"/>
      <c r="DB14" s="904"/>
      <c r="DC14" s="904"/>
      <c r="DD14" s="904"/>
      <c r="DE14" s="904"/>
      <c r="DF14" s="904"/>
      <c r="DG14" s="904"/>
      <c r="DH14" s="904"/>
      <c r="DI14" s="904"/>
      <c r="DJ14" s="904"/>
      <c r="DK14" s="904"/>
      <c r="DL14" s="904"/>
      <c r="DM14" s="904"/>
      <c r="DN14" s="904"/>
      <c r="DO14" s="904"/>
      <c r="DP14" s="904"/>
      <c r="DQ14" s="904"/>
      <c r="DR14" s="904"/>
      <c r="DS14" s="904"/>
      <c r="DT14" s="904"/>
    </row>
    <row r="15" spans="1:124" s="914" customFormat="1" ht="20.100000000000001" customHeight="1" x14ac:dyDescent="0.15">
      <c r="A15" s="904"/>
      <c r="B15" s="904"/>
      <c r="C15" s="904"/>
      <c r="D15" s="904"/>
      <c r="E15" s="525"/>
      <c r="F15" s="946"/>
      <c r="G15" s="82" t="s">
        <v>907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4"/>
      <c r="V15" s="904"/>
      <c r="W15" s="904"/>
      <c r="X15" s="56"/>
      <c r="Y15" s="907" t="s">
        <v>46</v>
      </c>
      <c r="Z15" s="915"/>
      <c r="AA15" s="913"/>
      <c r="AB15" s="913"/>
      <c r="AC15" s="904"/>
      <c r="AD15" s="904"/>
      <c r="AE15" s="904"/>
      <c r="AF15" s="904"/>
      <c r="AG15" s="904"/>
      <c r="AH15" s="904"/>
      <c r="AI15" s="904"/>
      <c r="AJ15" s="904"/>
      <c r="AK15" s="904"/>
      <c r="AL15" s="904"/>
      <c r="AM15" s="904"/>
      <c r="AN15" s="904"/>
      <c r="AO15" s="904"/>
      <c r="AP15" s="904"/>
      <c r="AQ15" s="904"/>
      <c r="AR15" s="904"/>
      <c r="AS15" s="904"/>
      <c r="AT15" s="904"/>
      <c r="AU15" s="904"/>
      <c r="AV15" s="904"/>
      <c r="AW15" s="904"/>
      <c r="AX15" s="904"/>
      <c r="AY15" s="904"/>
      <c r="AZ15" s="904"/>
      <c r="BA15" s="904"/>
      <c r="BB15" s="904"/>
      <c r="BC15" s="904"/>
      <c r="BD15" s="904"/>
      <c r="BE15" s="904"/>
      <c r="BF15" s="904"/>
      <c r="BG15" s="904"/>
      <c r="BH15" s="904"/>
      <c r="BI15" s="904"/>
      <c r="BJ15" s="904"/>
      <c r="BK15" s="904"/>
      <c r="BL15" s="904"/>
      <c r="BM15" s="904"/>
      <c r="BN15" s="904"/>
      <c r="BO15" s="904"/>
      <c r="BP15" s="904"/>
      <c r="BQ15" s="904"/>
      <c r="BR15" s="904"/>
      <c r="BS15" s="904"/>
      <c r="BT15" s="904"/>
      <c r="BU15" s="904"/>
      <c r="BV15" s="904"/>
      <c r="BW15" s="904"/>
      <c r="BX15" s="904"/>
      <c r="BY15" s="904"/>
      <c r="BZ15" s="904"/>
      <c r="CA15" s="904"/>
      <c r="CB15" s="904"/>
      <c r="CC15" s="904"/>
      <c r="CD15" s="904"/>
      <c r="CE15" s="904"/>
      <c r="CF15" s="904"/>
      <c r="CG15" s="904"/>
      <c r="CH15" s="904"/>
      <c r="CI15" s="904"/>
      <c r="CJ15" s="904"/>
      <c r="CK15" s="904"/>
      <c r="CL15" s="904"/>
      <c r="CM15" s="904"/>
      <c r="CN15" s="904"/>
      <c r="CO15" s="904"/>
      <c r="CP15" s="904"/>
      <c r="CQ15" s="904"/>
      <c r="CR15" s="904"/>
      <c r="CS15" s="904"/>
      <c r="CT15" s="904"/>
      <c r="CU15" s="904"/>
      <c r="CV15" s="904"/>
      <c r="CW15" s="904"/>
      <c r="CX15" s="904"/>
      <c r="CY15" s="904"/>
      <c r="CZ15" s="904"/>
      <c r="DA15" s="904"/>
      <c r="DB15" s="904"/>
      <c r="DC15" s="904"/>
      <c r="DD15" s="904"/>
      <c r="DE15" s="904"/>
      <c r="DF15" s="904"/>
      <c r="DG15" s="904"/>
      <c r="DH15" s="904"/>
      <c r="DI15" s="904"/>
      <c r="DJ15" s="904"/>
      <c r="DK15" s="904"/>
      <c r="DL15" s="904"/>
      <c r="DM15" s="904"/>
      <c r="DN15" s="904"/>
      <c r="DO15" s="904"/>
      <c r="DP15" s="904"/>
      <c r="DQ15" s="904"/>
      <c r="DR15" s="904"/>
      <c r="DS15" s="904"/>
      <c r="DT15" s="904"/>
    </row>
    <row r="16" spans="1:124" s="914" customFormat="1" ht="20.100000000000001" customHeight="1" x14ac:dyDescent="0.15">
      <c r="A16" s="904"/>
      <c r="B16" s="904"/>
      <c r="C16" s="904"/>
      <c r="D16" s="904"/>
      <c r="E16" s="525"/>
      <c r="F16" s="946"/>
      <c r="G16" s="82" t="s">
        <v>908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4"/>
      <c r="V16" s="904"/>
      <c r="W16" s="904"/>
      <c r="X16" s="56"/>
      <c r="Y16" s="907" t="s">
        <v>54</v>
      </c>
      <c r="Z16" s="915"/>
      <c r="AA16" s="913"/>
      <c r="AB16" s="913"/>
      <c r="AC16" s="904"/>
      <c r="AD16" s="904"/>
      <c r="AE16" s="904"/>
      <c r="AF16" s="904"/>
      <c r="AG16" s="904"/>
      <c r="AH16" s="904"/>
      <c r="AI16" s="904"/>
      <c r="AJ16" s="904"/>
      <c r="AK16" s="904"/>
      <c r="AL16" s="904"/>
      <c r="AM16" s="904"/>
      <c r="AN16" s="904"/>
      <c r="AO16" s="904"/>
      <c r="AP16" s="904"/>
      <c r="AQ16" s="904"/>
      <c r="AR16" s="904"/>
      <c r="AS16" s="904"/>
      <c r="AT16" s="904"/>
      <c r="AU16" s="904"/>
      <c r="AV16" s="904"/>
      <c r="AW16" s="904"/>
      <c r="AX16" s="904"/>
      <c r="AY16" s="904"/>
      <c r="AZ16" s="904"/>
      <c r="BA16" s="904"/>
      <c r="BB16" s="904"/>
      <c r="BC16" s="904"/>
      <c r="BD16" s="904"/>
      <c r="BE16" s="904"/>
      <c r="BF16" s="904"/>
      <c r="BG16" s="904"/>
      <c r="BH16" s="904"/>
      <c r="BI16" s="904"/>
      <c r="BJ16" s="904"/>
      <c r="BK16" s="904"/>
      <c r="BL16" s="904"/>
      <c r="BM16" s="904"/>
      <c r="BN16" s="904"/>
      <c r="BO16" s="904"/>
      <c r="BP16" s="904"/>
      <c r="BQ16" s="904"/>
      <c r="BR16" s="904"/>
      <c r="BS16" s="904"/>
      <c r="BT16" s="904"/>
      <c r="BU16" s="904"/>
      <c r="BV16" s="904"/>
      <c r="BW16" s="904"/>
      <c r="BX16" s="904"/>
      <c r="BY16" s="904"/>
      <c r="BZ16" s="904"/>
      <c r="CA16" s="904"/>
      <c r="CB16" s="904"/>
      <c r="CC16" s="904"/>
      <c r="CD16" s="904"/>
      <c r="CE16" s="904"/>
      <c r="CF16" s="904"/>
      <c r="CG16" s="904"/>
      <c r="CH16" s="904"/>
      <c r="CI16" s="904"/>
      <c r="CJ16" s="904"/>
      <c r="CK16" s="904"/>
      <c r="CL16" s="904"/>
      <c r="CM16" s="904"/>
      <c r="CN16" s="904"/>
      <c r="CO16" s="904"/>
      <c r="CP16" s="904"/>
      <c r="CQ16" s="904"/>
      <c r="CR16" s="904"/>
      <c r="CS16" s="904"/>
      <c r="CT16" s="904"/>
      <c r="CU16" s="904"/>
      <c r="CV16" s="904"/>
      <c r="CW16" s="904"/>
      <c r="CX16" s="904"/>
      <c r="CY16" s="904"/>
      <c r="CZ16" s="904"/>
      <c r="DA16" s="904"/>
      <c r="DB16" s="904"/>
      <c r="DC16" s="904"/>
      <c r="DD16" s="904"/>
      <c r="DE16" s="904"/>
      <c r="DF16" s="904"/>
      <c r="DG16" s="904"/>
      <c r="DH16" s="904"/>
      <c r="DI16" s="904"/>
      <c r="DJ16" s="904"/>
      <c r="DK16" s="904"/>
      <c r="DL16" s="904"/>
      <c r="DM16" s="904"/>
      <c r="DN16" s="904"/>
      <c r="DO16" s="904"/>
      <c r="DP16" s="904"/>
      <c r="DQ16" s="904"/>
      <c r="DR16" s="904"/>
      <c r="DS16" s="904"/>
      <c r="DT16" s="904"/>
    </row>
    <row r="17" spans="1:124" s="914" customFormat="1" ht="20.100000000000001" customHeight="1" x14ac:dyDescent="0.15">
      <c r="A17" s="904"/>
      <c r="B17" s="904"/>
      <c r="C17" s="904"/>
      <c r="D17" s="904"/>
      <c r="E17" s="525"/>
      <c r="F17" s="946"/>
      <c r="G17" s="82" t="s">
        <v>909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4"/>
      <c r="V17" s="904"/>
      <c r="W17" s="904"/>
      <c r="X17" s="56"/>
      <c r="Y17" s="907" t="s">
        <v>62</v>
      </c>
      <c r="Z17" s="915"/>
      <c r="AA17" s="913"/>
      <c r="AB17" s="913"/>
      <c r="AC17" s="904"/>
      <c r="AD17" s="904"/>
      <c r="AE17" s="904"/>
      <c r="AF17" s="904"/>
      <c r="AG17" s="904"/>
      <c r="AH17" s="904"/>
      <c r="AI17" s="904"/>
      <c r="AJ17" s="904"/>
      <c r="AK17" s="904"/>
      <c r="AL17" s="904"/>
      <c r="AM17" s="904"/>
      <c r="AN17" s="904"/>
      <c r="AO17" s="904"/>
      <c r="AP17" s="904"/>
      <c r="AQ17" s="904"/>
      <c r="AR17" s="904"/>
      <c r="AS17" s="904"/>
      <c r="AT17" s="904"/>
      <c r="AU17" s="904"/>
      <c r="AV17" s="904"/>
      <c r="AW17" s="904"/>
      <c r="AX17" s="904"/>
      <c r="AY17" s="904"/>
      <c r="AZ17" s="904"/>
      <c r="BA17" s="904"/>
      <c r="BB17" s="904"/>
      <c r="BC17" s="904"/>
      <c r="BD17" s="904"/>
      <c r="BE17" s="904"/>
      <c r="BF17" s="904"/>
      <c r="BG17" s="904"/>
      <c r="BH17" s="904"/>
      <c r="BI17" s="904"/>
      <c r="BJ17" s="904"/>
      <c r="BK17" s="904"/>
      <c r="BL17" s="904"/>
      <c r="BM17" s="904"/>
      <c r="BN17" s="904"/>
      <c r="BO17" s="904"/>
      <c r="BP17" s="904"/>
      <c r="BQ17" s="904"/>
      <c r="BR17" s="904"/>
      <c r="BS17" s="904"/>
      <c r="BT17" s="904"/>
      <c r="BU17" s="904"/>
      <c r="BV17" s="904"/>
      <c r="BW17" s="904"/>
      <c r="BX17" s="904"/>
      <c r="BY17" s="904"/>
      <c r="BZ17" s="904"/>
      <c r="CA17" s="904"/>
      <c r="CB17" s="904"/>
      <c r="CC17" s="904"/>
      <c r="CD17" s="904"/>
      <c r="CE17" s="904"/>
      <c r="CF17" s="904"/>
      <c r="CG17" s="904"/>
      <c r="CH17" s="904"/>
      <c r="CI17" s="904"/>
      <c r="CJ17" s="904"/>
      <c r="CK17" s="904"/>
      <c r="CL17" s="904"/>
      <c r="CM17" s="904"/>
      <c r="CN17" s="904"/>
      <c r="CO17" s="904"/>
      <c r="CP17" s="904"/>
      <c r="CQ17" s="904"/>
      <c r="CR17" s="904"/>
      <c r="CS17" s="904"/>
      <c r="CT17" s="904"/>
      <c r="CU17" s="904"/>
      <c r="CV17" s="904"/>
      <c r="CW17" s="904"/>
      <c r="CX17" s="904"/>
      <c r="CY17" s="904"/>
      <c r="CZ17" s="904"/>
      <c r="DA17" s="904"/>
      <c r="DB17" s="904"/>
      <c r="DC17" s="904"/>
      <c r="DD17" s="904"/>
      <c r="DE17" s="904"/>
      <c r="DF17" s="904"/>
      <c r="DG17" s="904"/>
      <c r="DH17" s="904"/>
      <c r="DI17" s="904"/>
      <c r="DJ17" s="904"/>
      <c r="DK17" s="904"/>
      <c r="DL17" s="904"/>
      <c r="DM17" s="904"/>
      <c r="DN17" s="904"/>
      <c r="DO17" s="904"/>
      <c r="DP17" s="904"/>
      <c r="DQ17" s="904"/>
      <c r="DR17" s="904"/>
      <c r="DS17" s="904"/>
      <c r="DT17" s="904"/>
    </row>
    <row r="18" spans="1:124" s="914" customFormat="1" ht="20.100000000000001" customHeight="1" x14ac:dyDescent="0.15">
      <c r="A18" s="904"/>
      <c r="B18" s="904"/>
      <c r="C18" s="904"/>
      <c r="D18" s="904"/>
      <c r="E18" s="525"/>
      <c r="F18" s="946"/>
      <c r="G18" s="82" t="s">
        <v>910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4"/>
      <c r="V18" s="557"/>
      <c r="W18" s="557"/>
      <c r="X18" s="60">
        <f>SUM(X11:X14)+X17</f>
        <v>0</v>
      </c>
      <c r="Y18" s="907" t="s">
        <v>69</v>
      </c>
      <c r="Z18" s="915"/>
      <c r="AA18" s="913"/>
      <c r="AB18" s="913"/>
      <c r="AC18" s="904"/>
      <c r="AD18" s="904"/>
      <c r="AE18" s="904"/>
      <c r="AF18" s="904"/>
      <c r="AG18" s="904"/>
      <c r="AH18" s="904"/>
      <c r="AI18" s="904"/>
      <c r="AJ18" s="904"/>
      <c r="AK18" s="904"/>
      <c r="AL18" s="904"/>
      <c r="AM18" s="904"/>
      <c r="AN18" s="904"/>
      <c r="AO18" s="904"/>
      <c r="AP18" s="904"/>
      <c r="AQ18" s="904"/>
      <c r="AR18" s="904"/>
      <c r="AS18" s="904"/>
      <c r="AT18" s="904"/>
      <c r="AU18" s="904"/>
      <c r="AV18" s="904"/>
      <c r="AW18" s="904"/>
      <c r="AX18" s="904"/>
      <c r="AY18" s="904"/>
      <c r="AZ18" s="904"/>
      <c r="BA18" s="904"/>
      <c r="BB18" s="904"/>
      <c r="BC18" s="904"/>
      <c r="BD18" s="904"/>
      <c r="BE18" s="904"/>
      <c r="BF18" s="904"/>
      <c r="BG18" s="904"/>
      <c r="BH18" s="904"/>
      <c r="BI18" s="904"/>
      <c r="BJ18" s="904"/>
      <c r="BK18" s="904"/>
      <c r="BL18" s="904"/>
      <c r="BM18" s="904"/>
      <c r="BN18" s="904"/>
      <c r="BO18" s="904"/>
      <c r="BP18" s="904"/>
      <c r="BQ18" s="904"/>
      <c r="BR18" s="904"/>
      <c r="BS18" s="904"/>
      <c r="BT18" s="904"/>
      <c r="BU18" s="904"/>
      <c r="BV18" s="904"/>
      <c r="BW18" s="904"/>
      <c r="BX18" s="904"/>
      <c r="BY18" s="904"/>
      <c r="BZ18" s="904"/>
      <c r="CA18" s="904"/>
      <c r="CB18" s="904"/>
      <c r="CC18" s="904"/>
      <c r="CD18" s="904"/>
      <c r="CE18" s="904"/>
      <c r="CF18" s="904"/>
      <c r="CG18" s="904"/>
      <c r="CH18" s="904"/>
      <c r="CI18" s="904"/>
      <c r="CJ18" s="904"/>
      <c r="CK18" s="904"/>
      <c r="CL18" s="904"/>
      <c r="CM18" s="904"/>
      <c r="CN18" s="904"/>
      <c r="CO18" s="904"/>
      <c r="CP18" s="904"/>
      <c r="CQ18" s="904"/>
      <c r="CR18" s="904"/>
      <c r="CS18" s="904"/>
      <c r="CT18" s="904"/>
      <c r="CU18" s="904"/>
      <c r="CV18" s="904"/>
      <c r="CW18" s="904"/>
      <c r="CX18" s="904"/>
      <c r="CY18" s="904"/>
      <c r="CZ18" s="904"/>
      <c r="DA18" s="904"/>
      <c r="DB18" s="904"/>
      <c r="DC18" s="904"/>
      <c r="DD18" s="904"/>
      <c r="DE18" s="904"/>
      <c r="DF18" s="904"/>
      <c r="DG18" s="904"/>
      <c r="DH18" s="904"/>
      <c r="DI18" s="904"/>
      <c r="DJ18" s="904"/>
      <c r="DK18" s="904"/>
      <c r="DL18" s="904"/>
      <c r="DM18" s="904"/>
      <c r="DN18" s="904"/>
      <c r="DO18" s="904"/>
      <c r="DP18" s="904"/>
      <c r="DQ18" s="904"/>
      <c r="DR18" s="904"/>
      <c r="DS18" s="904"/>
      <c r="DT18" s="904"/>
    </row>
    <row r="19" spans="1:124" s="914" customFormat="1" ht="20.100000000000001" customHeight="1" x14ac:dyDescent="0.15">
      <c r="A19" s="904"/>
      <c r="B19" s="904"/>
      <c r="C19" s="904"/>
      <c r="D19" s="904"/>
      <c r="E19" s="525"/>
      <c r="F19" s="946" t="s">
        <v>911</v>
      </c>
      <c r="G19" s="82" t="s">
        <v>912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  <c r="V19" s="904"/>
      <c r="W19" s="904"/>
      <c r="X19" s="56"/>
      <c r="Y19" s="907" t="s">
        <v>76</v>
      </c>
      <c r="Z19" s="915"/>
      <c r="AA19" s="904"/>
      <c r="AB19" s="904"/>
      <c r="AC19" s="904"/>
      <c r="AD19" s="904"/>
      <c r="AE19" s="904"/>
      <c r="AF19" s="904"/>
      <c r="AG19" s="904"/>
      <c r="AH19" s="904"/>
      <c r="AI19" s="904"/>
      <c r="AJ19" s="904"/>
      <c r="AK19" s="904"/>
      <c r="AL19" s="904"/>
      <c r="AM19" s="904"/>
      <c r="AN19" s="904"/>
      <c r="AO19" s="904"/>
      <c r="AP19" s="904"/>
      <c r="AQ19" s="904"/>
      <c r="AR19" s="904"/>
      <c r="AS19" s="904"/>
      <c r="AT19" s="904"/>
      <c r="AU19" s="904"/>
      <c r="AV19" s="904"/>
      <c r="AW19" s="904"/>
      <c r="AX19" s="904"/>
      <c r="AY19" s="904"/>
      <c r="AZ19" s="904"/>
      <c r="BA19" s="904"/>
      <c r="BB19" s="904"/>
      <c r="BC19" s="904"/>
      <c r="BD19" s="904"/>
      <c r="BE19" s="904"/>
      <c r="BF19" s="904"/>
      <c r="BG19" s="904"/>
      <c r="BH19" s="904"/>
      <c r="BI19" s="904"/>
      <c r="BJ19" s="904"/>
      <c r="BK19" s="904"/>
      <c r="BL19" s="904"/>
      <c r="BM19" s="904"/>
      <c r="BN19" s="904"/>
      <c r="BO19" s="904"/>
      <c r="BP19" s="904"/>
      <c r="BQ19" s="904"/>
      <c r="BR19" s="904"/>
      <c r="BS19" s="904"/>
      <c r="BT19" s="904"/>
      <c r="BU19" s="904"/>
      <c r="BV19" s="904"/>
      <c r="BW19" s="904"/>
      <c r="BX19" s="904"/>
      <c r="BY19" s="904"/>
      <c r="BZ19" s="904"/>
      <c r="CA19" s="904"/>
      <c r="CB19" s="904"/>
      <c r="CC19" s="904"/>
      <c r="CD19" s="904"/>
      <c r="CE19" s="904"/>
      <c r="CF19" s="904"/>
      <c r="CG19" s="904"/>
      <c r="CH19" s="904"/>
      <c r="CI19" s="904"/>
      <c r="CJ19" s="904"/>
      <c r="CK19" s="904"/>
      <c r="CL19" s="904"/>
      <c r="CM19" s="904"/>
      <c r="CN19" s="904"/>
      <c r="CO19" s="904"/>
      <c r="CP19" s="904"/>
      <c r="CQ19" s="904"/>
      <c r="CR19" s="904"/>
      <c r="CS19" s="904"/>
      <c r="CT19" s="904"/>
      <c r="CU19" s="904"/>
      <c r="CV19" s="904"/>
      <c r="CW19" s="904"/>
      <c r="CX19" s="904"/>
      <c r="CY19" s="904"/>
      <c r="CZ19" s="904"/>
      <c r="DA19" s="904"/>
      <c r="DB19" s="904"/>
      <c r="DC19" s="904"/>
      <c r="DD19" s="904"/>
      <c r="DE19" s="904"/>
      <c r="DF19" s="904"/>
      <c r="DG19" s="904"/>
      <c r="DH19" s="904"/>
      <c r="DI19" s="904"/>
      <c r="DJ19" s="904"/>
      <c r="DK19" s="904"/>
      <c r="DL19" s="904"/>
      <c r="DM19" s="904"/>
      <c r="DN19" s="904"/>
      <c r="DO19" s="904"/>
      <c r="DP19" s="904"/>
      <c r="DQ19" s="904"/>
      <c r="DR19" s="904"/>
      <c r="DS19" s="904"/>
      <c r="DT19" s="904"/>
    </row>
    <row r="20" spans="1:124" s="914" customFormat="1" ht="20.100000000000001" customHeight="1" x14ac:dyDescent="0.15">
      <c r="A20" s="904"/>
      <c r="B20" s="904"/>
      <c r="C20" s="904"/>
      <c r="D20" s="904"/>
      <c r="E20" s="525"/>
      <c r="F20" s="946"/>
      <c r="G20" s="82" t="s">
        <v>913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4"/>
      <c r="V20" s="904"/>
      <c r="W20" s="904"/>
      <c r="X20" s="56"/>
      <c r="Y20" s="907" t="s">
        <v>83</v>
      </c>
      <c r="Z20" s="904"/>
      <c r="AA20" s="904"/>
      <c r="AB20" s="904"/>
      <c r="AC20" s="904"/>
      <c r="AD20" s="904"/>
      <c r="AE20" s="904"/>
      <c r="AF20" s="904"/>
      <c r="AG20" s="904"/>
      <c r="AH20" s="904"/>
      <c r="AI20" s="904"/>
      <c r="AJ20" s="904"/>
      <c r="AK20" s="904"/>
      <c r="AL20" s="904"/>
      <c r="AM20" s="904"/>
      <c r="AN20" s="904"/>
      <c r="AO20" s="904"/>
      <c r="AP20" s="904"/>
      <c r="AQ20" s="904"/>
      <c r="AR20" s="904"/>
      <c r="AS20" s="904"/>
      <c r="AT20" s="904"/>
      <c r="AU20" s="904"/>
      <c r="AV20" s="904"/>
      <c r="AW20" s="904"/>
      <c r="AX20" s="904"/>
      <c r="AY20" s="904"/>
      <c r="AZ20" s="904"/>
      <c r="BA20" s="904"/>
      <c r="BB20" s="904"/>
      <c r="BC20" s="904"/>
      <c r="BD20" s="904"/>
      <c r="BE20" s="904"/>
      <c r="BF20" s="904"/>
      <c r="BG20" s="904"/>
      <c r="BH20" s="904"/>
      <c r="BI20" s="904"/>
      <c r="BJ20" s="904"/>
      <c r="BK20" s="904"/>
      <c r="BL20" s="904"/>
      <c r="BM20" s="904"/>
      <c r="BN20" s="904"/>
      <c r="BO20" s="904"/>
      <c r="BP20" s="904"/>
      <c r="BQ20" s="904"/>
      <c r="BR20" s="904"/>
      <c r="BS20" s="904"/>
      <c r="BT20" s="904"/>
      <c r="BU20" s="904"/>
      <c r="BV20" s="904"/>
      <c r="BW20" s="904"/>
      <c r="BX20" s="904"/>
      <c r="BY20" s="904"/>
      <c r="BZ20" s="904"/>
      <c r="CA20" s="904"/>
      <c r="CB20" s="904"/>
      <c r="CC20" s="904"/>
      <c r="CD20" s="904"/>
      <c r="CE20" s="904"/>
      <c r="CF20" s="904"/>
      <c r="CG20" s="904"/>
      <c r="CH20" s="904"/>
      <c r="CI20" s="904"/>
      <c r="CJ20" s="904"/>
      <c r="CK20" s="904"/>
      <c r="CL20" s="904"/>
      <c r="CM20" s="904"/>
      <c r="CN20" s="904"/>
      <c r="CO20" s="904"/>
      <c r="CP20" s="904"/>
      <c r="CQ20" s="904"/>
      <c r="CR20" s="904"/>
      <c r="CS20" s="904"/>
      <c r="CT20" s="904"/>
      <c r="CU20" s="904"/>
      <c r="CV20" s="904"/>
      <c r="CW20" s="904"/>
      <c r="CX20" s="904"/>
      <c r="CY20" s="904"/>
      <c r="CZ20" s="904"/>
      <c r="DA20" s="904"/>
      <c r="DB20" s="904"/>
      <c r="DC20" s="904"/>
      <c r="DD20" s="904"/>
      <c r="DE20" s="904"/>
      <c r="DF20" s="904"/>
      <c r="DG20" s="904"/>
      <c r="DH20" s="904"/>
      <c r="DI20" s="904"/>
      <c r="DJ20" s="904"/>
      <c r="DK20" s="904"/>
      <c r="DL20" s="904"/>
      <c r="DM20" s="904"/>
      <c r="DN20" s="904"/>
      <c r="DO20" s="904"/>
      <c r="DP20" s="904"/>
      <c r="DQ20" s="904"/>
      <c r="DR20" s="904"/>
      <c r="DS20" s="904"/>
      <c r="DT20" s="904"/>
    </row>
    <row r="21" spans="1:124" s="914" customFormat="1" ht="20.100000000000001" customHeight="1" x14ac:dyDescent="0.15">
      <c r="A21" s="904"/>
      <c r="B21" s="904"/>
      <c r="C21" s="904"/>
      <c r="D21" s="904"/>
      <c r="E21" s="525"/>
      <c r="F21" s="946"/>
      <c r="G21" s="949" t="s">
        <v>454</v>
      </c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1"/>
      <c r="V21" s="904"/>
      <c r="W21" s="904"/>
      <c r="X21" s="60">
        <f>SUM(X22:X23)</f>
        <v>0</v>
      </c>
      <c r="Y21" s="907" t="s">
        <v>90</v>
      </c>
      <c r="Z21" s="904"/>
      <c r="AA21" s="904"/>
      <c r="AB21" s="904"/>
      <c r="AC21" s="904"/>
      <c r="AD21" s="904"/>
      <c r="AE21" s="904"/>
      <c r="AF21" s="904"/>
      <c r="AG21" s="904"/>
      <c r="AH21" s="904"/>
      <c r="AI21" s="904"/>
      <c r="AJ21" s="904"/>
      <c r="AK21" s="904"/>
      <c r="AL21" s="904"/>
      <c r="AM21" s="904"/>
      <c r="AN21" s="904"/>
      <c r="AO21" s="904"/>
      <c r="AP21" s="904"/>
      <c r="AQ21" s="904"/>
      <c r="AR21" s="904"/>
      <c r="AS21" s="904"/>
      <c r="AT21" s="904"/>
      <c r="AU21" s="904"/>
      <c r="AV21" s="904"/>
      <c r="AW21" s="904"/>
      <c r="AX21" s="904"/>
      <c r="AY21" s="904"/>
      <c r="AZ21" s="904"/>
      <c r="BA21" s="904"/>
      <c r="BB21" s="904"/>
      <c r="BC21" s="904"/>
      <c r="BD21" s="904"/>
      <c r="BE21" s="904"/>
      <c r="BF21" s="904"/>
      <c r="BG21" s="904"/>
      <c r="BH21" s="904"/>
      <c r="BI21" s="904"/>
      <c r="BJ21" s="904"/>
      <c r="BK21" s="904"/>
      <c r="BL21" s="904"/>
      <c r="BM21" s="904"/>
      <c r="BN21" s="904"/>
      <c r="BO21" s="904"/>
      <c r="BP21" s="904"/>
      <c r="BQ21" s="904"/>
      <c r="BR21" s="904"/>
      <c r="BS21" s="904"/>
      <c r="BT21" s="904"/>
      <c r="BU21" s="904"/>
      <c r="BV21" s="904"/>
      <c r="BW21" s="904"/>
      <c r="BX21" s="904"/>
      <c r="BY21" s="904"/>
      <c r="BZ21" s="904"/>
      <c r="CA21" s="904"/>
      <c r="CB21" s="904"/>
      <c r="CC21" s="904"/>
      <c r="CD21" s="904"/>
      <c r="CE21" s="904"/>
      <c r="CF21" s="904"/>
      <c r="CG21" s="904"/>
      <c r="CH21" s="904"/>
      <c r="CI21" s="904"/>
      <c r="CJ21" s="904"/>
      <c r="CK21" s="904"/>
      <c r="CL21" s="904"/>
      <c r="CM21" s="904"/>
      <c r="CN21" s="904"/>
      <c r="CO21" s="904"/>
      <c r="CP21" s="904"/>
      <c r="CQ21" s="904"/>
      <c r="CR21" s="904"/>
      <c r="CS21" s="904"/>
      <c r="CT21" s="904"/>
      <c r="CU21" s="904"/>
      <c r="CV21" s="904"/>
      <c r="CW21" s="904"/>
      <c r="CX21" s="904"/>
      <c r="CY21" s="904"/>
      <c r="CZ21" s="904"/>
      <c r="DA21" s="904"/>
      <c r="DB21" s="904"/>
      <c r="DC21" s="904"/>
      <c r="DD21" s="904"/>
      <c r="DE21" s="904"/>
      <c r="DF21" s="904"/>
      <c r="DG21" s="904"/>
      <c r="DH21" s="904"/>
      <c r="DI21" s="904"/>
      <c r="DJ21" s="904"/>
      <c r="DK21" s="904"/>
      <c r="DL21" s="904"/>
      <c r="DM21" s="904"/>
      <c r="DN21" s="904"/>
      <c r="DO21" s="904"/>
      <c r="DP21" s="904"/>
      <c r="DQ21" s="904"/>
      <c r="DR21" s="904"/>
      <c r="DS21" s="904"/>
      <c r="DT21" s="904"/>
    </row>
    <row r="22" spans="1:124" s="914" customFormat="1" ht="20.100000000000001" customHeight="1" x14ac:dyDescent="0.15">
      <c r="A22" s="904"/>
      <c r="B22" s="904"/>
      <c r="C22" s="904"/>
      <c r="D22" s="904"/>
      <c r="E22" s="525"/>
      <c r="F22" s="946"/>
      <c r="G22" s="82" t="s">
        <v>907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/>
      <c r="V22" s="904"/>
      <c r="W22" s="904"/>
      <c r="X22" s="56"/>
      <c r="Y22" s="907" t="s">
        <v>97</v>
      </c>
      <c r="Z22" s="904"/>
      <c r="AA22" s="904"/>
      <c r="AB22" s="904"/>
      <c r="AC22" s="904"/>
      <c r="AD22" s="904"/>
      <c r="AE22" s="904"/>
      <c r="AF22" s="904"/>
      <c r="AG22" s="904"/>
      <c r="AH22" s="904"/>
      <c r="AI22" s="904"/>
      <c r="AJ22" s="904"/>
      <c r="AK22" s="904"/>
      <c r="AL22" s="904"/>
      <c r="AM22" s="904"/>
      <c r="AN22" s="904"/>
      <c r="AO22" s="904"/>
      <c r="AP22" s="904"/>
      <c r="AQ22" s="904"/>
      <c r="AR22" s="904"/>
      <c r="AS22" s="904"/>
      <c r="AT22" s="904"/>
      <c r="AU22" s="904"/>
      <c r="AV22" s="904"/>
      <c r="AW22" s="904"/>
      <c r="AX22" s="904"/>
      <c r="AY22" s="904"/>
      <c r="AZ22" s="904"/>
      <c r="BA22" s="904"/>
      <c r="BB22" s="904"/>
      <c r="BC22" s="904"/>
      <c r="BD22" s="904"/>
      <c r="BE22" s="904"/>
      <c r="BF22" s="904"/>
      <c r="BG22" s="904"/>
      <c r="BH22" s="904"/>
      <c r="BI22" s="904"/>
      <c r="BJ22" s="904"/>
      <c r="BK22" s="904"/>
      <c r="BL22" s="904"/>
      <c r="BM22" s="904"/>
      <c r="BN22" s="904"/>
      <c r="BO22" s="904"/>
      <c r="BP22" s="904"/>
      <c r="BQ22" s="904"/>
      <c r="BR22" s="904"/>
      <c r="BS22" s="904"/>
      <c r="BT22" s="904"/>
      <c r="BU22" s="904"/>
      <c r="BV22" s="904"/>
      <c r="BW22" s="904"/>
      <c r="BX22" s="904"/>
      <c r="BY22" s="904"/>
      <c r="BZ22" s="904"/>
      <c r="CA22" s="904"/>
      <c r="CB22" s="904"/>
      <c r="CC22" s="904"/>
      <c r="CD22" s="904"/>
      <c r="CE22" s="904"/>
      <c r="CF22" s="904"/>
      <c r="CG22" s="904"/>
      <c r="CH22" s="904"/>
      <c r="CI22" s="904"/>
      <c r="CJ22" s="904"/>
      <c r="CK22" s="904"/>
      <c r="CL22" s="904"/>
      <c r="CM22" s="904"/>
      <c r="CN22" s="904"/>
      <c r="CO22" s="904"/>
      <c r="CP22" s="904"/>
      <c r="CQ22" s="904"/>
      <c r="CR22" s="904"/>
      <c r="CS22" s="904"/>
      <c r="CT22" s="904"/>
      <c r="CU22" s="904"/>
      <c r="CV22" s="904"/>
      <c r="CW22" s="904"/>
      <c r="CX22" s="904"/>
      <c r="CY22" s="904"/>
      <c r="CZ22" s="904"/>
      <c r="DA22" s="904"/>
      <c r="DB22" s="904"/>
      <c r="DC22" s="904"/>
      <c r="DD22" s="904"/>
      <c r="DE22" s="904"/>
      <c r="DF22" s="904"/>
      <c r="DG22" s="904"/>
      <c r="DH22" s="904"/>
      <c r="DI22" s="904"/>
      <c r="DJ22" s="904"/>
      <c r="DK22" s="904"/>
      <c r="DL22" s="904"/>
      <c r="DM22" s="904"/>
      <c r="DN22" s="904"/>
      <c r="DO22" s="904"/>
      <c r="DP22" s="904"/>
      <c r="DQ22" s="904"/>
      <c r="DR22" s="904"/>
      <c r="DS22" s="904"/>
      <c r="DT22" s="904"/>
    </row>
    <row r="23" spans="1:124" s="914" customFormat="1" ht="20.100000000000001" customHeight="1" x14ac:dyDescent="0.15">
      <c r="A23" s="904"/>
      <c r="B23" s="904"/>
      <c r="C23" s="904"/>
      <c r="D23" s="904"/>
      <c r="E23" s="525"/>
      <c r="F23" s="946"/>
      <c r="G23" s="82" t="s">
        <v>908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  <c r="V23" s="904"/>
      <c r="W23" s="904"/>
      <c r="X23" s="56"/>
      <c r="Y23" s="907" t="s">
        <v>104</v>
      </c>
      <c r="Z23" s="904"/>
      <c r="AA23" s="904"/>
      <c r="AB23" s="904"/>
      <c r="AC23" s="904"/>
      <c r="AD23" s="904"/>
      <c r="AE23" s="904"/>
      <c r="AF23" s="904"/>
      <c r="AG23" s="904"/>
      <c r="AH23" s="904"/>
      <c r="AI23" s="904"/>
      <c r="AJ23" s="904"/>
      <c r="AK23" s="904"/>
      <c r="AL23" s="904"/>
      <c r="AM23" s="904"/>
      <c r="AN23" s="904"/>
      <c r="AO23" s="904"/>
      <c r="AP23" s="904"/>
      <c r="AQ23" s="904"/>
      <c r="AR23" s="904"/>
      <c r="AS23" s="904"/>
      <c r="AT23" s="904"/>
      <c r="AU23" s="904"/>
      <c r="AV23" s="904"/>
      <c r="AW23" s="904"/>
      <c r="AX23" s="904"/>
      <c r="AY23" s="904"/>
      <c r="AZ23" s="904"/>
      <c r="BA23" s="904"/>
      <c r="BB23" s="904"/>
      <c r="BC23" s="904"/>
      <c r="BD23" s="904"/>
      <c r="BE23" s="904"/>
      <c r="BF23" s="904"/>
      <c r="BG23" s="904"/>
      <c r="BH23" s="904"/>
      <c r="BI23" s="904"/>
      <c r="BJ23" s="904"/>
      <c r="BK23" s="904"/>
      <c r="BL23" s="904"/>
      <c r="BM23" s="904"/>
      <c r="BN23" s="904"/>
      <c r="BO23" s="904"/>
      <c r="BP23" s="904"/>
      <c r="BQ23" s="904"/>
      <c r="BR23" s="904"/>
      <c r="BS23" s="904"/>
      <c r="BT23" s="904"/>
      <c r="BU23" s="904"/>
      <c r="BV23" s="904"/>
      <c r="BW23" s="904"/>
      <c r="BX23" s="904"/>
      <c r="BY23" s="904"/>
      <c r="BZ23" s="904"/>
      <c r="CA23" s="904"/>
      <c r="CB23" s="904"/>
      <c r="CC23" s="904"/>
      <c r="CD23" s="904"/>
      <c r="CE23" s="904"/>
      <c r="CF23" s="904"/>
      <c r="CG23" s="904"/>
      <c r="CH23" s="904"/>
      <c r="CI23" s="904"/>
      <c r="CJ23" s="904"/>
      <c r="CK23" s="904"/>
      <c r="CL23" s="904"/>
      <c r="CM23" s="904"/>
      <c r="CN23" s="904"/>
      <c r="CO23" s="904"/>
      <c r="CP23" s="904"/>
      <c r="CQ23" s="904"/>
      <c r="CR23" s="904"/>
      <c r="CS23" s="904"/>
      <c r="CT23" s="904"/>
      <c r="CU23" s="904"/>
      <c r="CV23" s="904"/>
      <c r="CW23" s="904"/>
      <c r="CX23" s="904"/>
      <c r="CY23" s="904"/>
      <c r="CZ23" s="904"/>
      <c r="DA23" s="904"/>
      <c r="DB23" s="904"/>
      <c r="DC23" s="904"/>
      <c r="DD23" s="904"/>
      <c r="DE23" s="904"/>
      <c r="DF23" s="904"/>
      <c r="DG23" s="904"/>
      <c r="DH23" s="904"/>
      <c r="DI23" s="904"/>
      <c r="DJ23" s="904"/>
      <c r="DK23" s="904"/>
      <c r="DL23" s="904"/>
      <c r="DM23" s="904"/>
      <c r="DN23" s="904"/>
      <c r="DO23" s="904"/>
      <c r="DP23" s="904"/>
      <c r="DQ23" s="904"/>
      <c r="DR23" s="904"/>
      <c r="DS23" s="904"/>
      <c r="DT23" s="904"/>
    </row>
    <row r="24" spans="1:124" s="914" customFormat="1" ht="20.100000000000001" customHeight="1" x14ac:dyDescent="0.15">
      <c r="A24" s="904"/>
      <c r="B24" s="904"/>
      <c r="C24" s="904"/>
      <c r="D24" s="904"/>
      <c r="E24" s="525"/>
      <c r="F24" s="946"/>
      <c r="G24" s="82" t="s">
        <v>914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4"/>
      <c r="V24" s="904"/>
      <c r="W24" s="904"/>
      <c r="X24" s="56"/>
      <c r="Y24" s="907" t="s">
        <v>113</v>
      </c>
      <c r="Z24" s="904"/>
      <c r="AA24" s="904"/>
      <c r="AB24" s="904"/>
      <c r="AC24" s="904"/>
      <c r="AD24" s="904"/>
      <c r="AE24" s="904"/>
      <c r="AF24" s="904"/>
      <c r="AG24" s="904"/>
      <c r="AH24" s="904"/>
      <c r="AI24" s="904"/>
      <c r="AJ24" s="904"/>
      <c r="AK24" s="904"/>
      <c r="AL24" s="904"/>
      <c r="AM24" s="904"/>
      <c r="AN24" s="904"/>
      <c r="AO24" s="904"/>
      <c r="AP24" s="904"/>
      <c r="AQ24" s="904"/>
      <c r="AR24" s="904"/>
      <c r="AS24" s="904"/>
      <c r="AT24" s="904"/>
      <c r="AU24" s="904"/>
      <c r="AV24" s="904"/>
      <c r="AW24" s="904"/>
      <c r="AX24" s="904"/>
      <c r="AY24" s="904"/>
      <c r="AZ24" s="904"/>
      <c r="BA24" s="904"/>
      <c r="BB24" s="904"/>
      <c r="BC24" s="904"/>
      <c r="BD24" s="904"/>
      <c r="BE24" s="904"/>
      <c r="BF24" s="904"/>
      <c r="BG24" s="904"/>
      <c r="BH24" s="904"/>
      <c r="BI24" s="904"/>
      <c r="BJ24" s="904"/>
      <c r="BK24" s="904"/>
      <c r="BL24" s="904"/>
      <c r="BM24" s="904"/>
      <c r="BN24" s="904"/>
      <c r="BO24" s="904"/>
      <c r="BP24" s="904"/>
      <c r="BQ24" s="904"/>
      <c r="BR24" s="904"/>
      <c r="BS24" s="904"/>
      <c r="BT24" s="904"/>
      <c r="BU24" s="904"/>
      <c r="BV24" s="904"/>
      <c r="BW24" s="904"/>
      <c r="BX24" s="904"/>
      <c r="BY24" s="904"/>
      <c r="BZ24" s="904"/>
      <c r="CA24" s="904"/>
      <c r="CB24" s="904"/>
      <c r="CC24" s="904"/>
      <c r="CD24" s="904"/>
      <c r="CE24" s="904"/>
      <c r="CF24" s="904"/>
      <c r="CG24" s="904"/>
      <c r="CH24" s="904"/>
      <c r="CI24" s="904"/>
      <c r="CJ24" s="904"/>
      <c r="CK24" s="904"/>
      <c r="CL24" s="904"/>
      <c r="CM24" s="904"/>
      <c r="CN24" s="904"/>
      <c r="CO24" s="904"/>
      <c r="CP24" s="904"/>
      <c r="CQ24" s="904"/>
      <c r="CR24" s="904"/>
      <c r="CS24" s="904"/>
      <c r="CT24" s="904"/>
      <c r="CU24" s="904"/>
      <c r="CV24" s="904"/>
      <c r="CW24" s="904"/>
      <c r="CX24" s="904"/>
      <c r="CY24" s="904"/>
      <c r="CZ24" s="904"/>
      <c r="DA24" s="904"/>
      <c r="DB24" s="904"/>
      <c r="DC24" s="904"/>
      <c r="DD24" s="904"/>
      <c r="DE24" s="904"/>
      <c r="DF24" s="904"/>
      <c r="DG24" s="904"/>
      <c r="DH24" s="904"/>
      <c r="DI24" s="904"/>
      <c r="DJ24" s="904"/>
      <c r="DK24" s="904"/>
      <c r="DL24" s="904"/>
      <c r="DM24" s="904"/>
      <c r="DN24" s="904"/>
      <c r="DO24" s="904"/>
      <c r="DP24" s="904"/>
      <c r="DQ24" s="904"/>
      <c r="DR24" s="904"/>
      <c r="DS24" s="904"/>
      <c r="DT24" s="904"/>
    </row>
    <row r="25" spans="1:124" s="914" customFormat="1" ht="20.100000000000001" customHeight="1" x14ac:dyDescent="0.15">
      <c r="A25" s="904"/>
      <c r="B25" s="904"/>
      <c r="C25" s="904"/>
      <c r="D25" s="904"/>
      <c r="E25" s="525"/>
      <c r="F25" s="946"/>
      <c r="G25" s="82" t="s">
        <v>915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4"/>
      <c r="V25" s="557"/>
      <c r="W25" s="557"/>
      <c r="X25" s="60">
        <f>SUM(X19:X21)+X24</f>
        <v>0</v>
      </c>
      <c r="Y25" s="907" t="s">
        <v>122</v>
      </c>
      <c r="Z25" s="904"/>
      <c r="AA25" s="904"/>
      <c r="AB25" s="904"/>
      <c r="AC25" s="904"/>
      <c r="AD25" s="904"/>
      <c r="AE25" s="904"/>
      <c r="AF25" s="904"/>
      <c r="AG25" s="904"/>
      <c r="AH25" s="904"/>
      <c r="AI25" s="904"/>
      <c r="AJ25" s="904"/>
      <c r="AK25" s="904"/>
      <c r="AL25" s="904"/>
      <c r="AM25" s="904"/>
      <c r="AN25" s="904"/>
      <c r="AO25" s="904"/>
      <c r="AP25" s="904"/>
      <c r="AQ25" s="904"/>
      <c r="AR25" s="904"/>
      <c r="AS25" s="904"/>
      <c r="AT25" s="904"/>
      <c r="AU25" s="904"/>
      <c r="AV25" s="904"/>
      <c r="AW25" s="904"/>
      <c r="AX25" s="904"/>
      <c r="AY25" s="904"/>
      <c r="AZ25" s="904"/>
      <c r="BA25" s="904"/>
      <c r="BB25" s="904"/>
      <c r="BC25" s="904"/>
      <c r="BD25" s="904"/>
      <c r="BE25" s="904"/>
      <c r="BF25" s="904"/>
      <c r="BG25" s="904"/>
      <c r="BH25" s="904"/>
      <c r="BI25" s="904"/>
      <c r="BJ25" s="904"/>
      <c r="BK25" s="904"/>
      <c r="BL25" s="904"/>
      <c r="BM25" s="904"/>
      <c r="BN25" s="904"/>
      <c r="BO25" s="904"/>
      <c r="BP25" s="904"/>
      <c r="BQ25" s="904"/>
      <c r="BR25" s="904"/>
      <c r="BS25" s="904"/>
      <c r="BT25" s="904"/>
      <c r="BU25" s="904"/>
      <c r="BV25" s="904"/>
      <c r="BW25" s="904"/>
      <c r="BX25" s="904"/>
      <c r="BY25" s="904"/>
      <c r="BZ25" s="904"/>
      <c r="CA25" s="904"/>
      <c r="CB25" s="904"/>
      <c r="CC25" s="904"/>
      <c r="CD25" s="904"/>
      <c r="CE25" s="904"/>
      <c r="CF25" s="904"/>
      <c r="CG25" s="904"/>
      <c r="CH25" s="904"/>
      <c r="CI25" s="904"/>
      <c r="CJ25" s="904"/>
      <c r="CK25" s="904"/>
      <c r="CL25" s="904"/>
      <c r="CM25" s="904"/>
      <c r="CN25" s="904"/>
      <c r="CO25" s="904"/>
      <c r="CP25" s="904"/>
      <c r="CQ25" s="904"/>
      <c r="CR25" s="904"/>
      <c r="CS25" s="904"/>
      <c r="CT25" s="904"/>
      <c r="CU25" s="904"/>
      <c r="CV25" s="904"/>
      <c r="CW25" s="904"/>
      <c r="CX25" s="904"/>
      <c r="CY25" s="904"/>
      <c r="CZ25" s="904"/>
      <c r="DA25" s="904"/>
      <c r="DB25" s="904"/>
      <c r="DC25" s="904"/>
      <c r="DD25" s="904"/>
      <c r="DE25" s="904"/>
      <c r="DF25" s="904"/>
      <c r="DG25" s="904"/>
      <c r="DH25" s="904"/>
      <c r="DI25" s="904"/>
      <c r="DJ25" s="904"/>
      <c r="DK25" s="904"/>
      <c r="DL25" s="904"/>
      <c r="DM25" s="904"/>
      <c r="DN25" s="904"/>
      <c r="DO25" s="904"/>
      <c r="DP25" s="904"/>
      <c r="DQ25" s="904"/>
      <c r="DR25" s="904"/>
      <c r="DS25" s="904"/>
      <c r="DT25" s="904"/>
    </row>
    <row r="26" spans="1:124" s="914" customFormat="1" ht="20.100000000000001" customHeight="1" x14ac:dyDescent="0.15">
      <c r="A26" s="904"/>
      <c r="B26" s="904"/>
      <c r="C26" s="904"/>
      <c r="D26" s="904"/>
      <c r="E26" s="525"/>
      <c r="F26" s="916" t="s">
        <v>916</v>
      </c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4"/>
      <c r="V26" s="904"/>
      <c r="W26" s="904"/>
      <c r="X26" s="60">
        <f>X18+X25</f>
        <v>0</v>
      </c>
      <c r="Y26" s="907" t="s">
        <v>130</v>
      </c>
      <c r="Z26" s="904"/>
      <c r="AA26" s="904"/>
      <c r="AB26" s="904"/>
      <c r="AC26" s="904"/>
      <c r="AD26" s="904"/>
      <c r="AE26" s="904"/>
      <c r="AF26" s="904"/>
      <c r="AG26" s="904"/>
      <c r="AH26" s="904"/>
      <c r="AI26" s="904"/>
      <c r="AJ26" s="904"/>
      <c r="AK26" s="904"/>
      <c r="AL26" s="904"/>
      <c r="AM26" s="904"/>
      <c r="AN26" s="904"/>
      <c r="AO26" s="904"/>
      <c r="AP26" s="904"/>
      <c r="AQ26" s="904"/>
      <c r="AR26" s="904"/>
      <c r="AS26" s="904"/>
      <c r="AT26" s="904"/>
      <c r="AU26" s="904"/>
      <c r="AV26" s="904"/>
      <c r="AW26" s="904"/>
      <c r="AX26" s="904"/>
      <c r="AY26" s="904"/>
      <c r="AZ26" s="904"/>
      <c r="BA26" s="904"/>
      <c r="BB26" s="904"/>
      <c r="BC26" s="904"/>
      <c r="BD26" s="904"/>
      <c r="BE26" s="904"/>
      <c r="BF26" s="904"/>
      <c r="BG26" s="904"/>
      <c r="BH26" s="904"/>
      <c r="BI26" s="904"/>
      <c r="BJ26" s="904"/>
      <c r="BK26" s="904"/>
      <c r="BL26" s="904"/>
      <c r="BM26" s="904"/>
      <c r="BN26" s="904"/>
      <c r="BO26" s="904"/>
      <c r="BP26" s="904"/>
      <c r="BQ26" s="904"/>
      <c r="BR26" s="904"/>
      <c r="BS26" s="904"/>
      <c r="BT26" s="904"/>
      <c r="BU26" s="904"/>
      <c r="BV26" s="904"/>
      <c r="BW26" s="904"/>
      <c r="BX26" s="904"/>
      <c r="BY26" s="904"/>
      <c r="BZ26" s="904"/>
      <c r="CA26" s="904"/>
      <c r="CB26" s="904"/>
      <c r="CC26" s="904"/>
      <c r="CD26" s="904"/>
      <c r="CE26" s="904"/>
      <c r="CF26" s="904"/>
      <c r="CG26" s="904"/>
      <c r="CH26" s="904"/>
      <c r="CI26" s="904"/>
      <c r="CJ26" s="904"/>
      <c r="CK26" s="904"/>
      <c r="CL26" s="904"/>
      <c r="CM26" s="904"/>
      <c r="CN26" s="904"/>
      <c r="CO26" s="904"/>
      <c r="CP26" s="904"/>
      <c r="CQ26" s="904"/>
      <c r="CR26" s="904"/>
      <c r="CS26" s="904"/>
      <c r="CT26" s="904"/>
      <c r="CU26" s="904"/>
      <c r="CV26" s="904"/>
      <c r="CW26" s="904"/>
      <c r="CX26" s="904"/>
      <c r="CY26" s="904"/>
      <c r="CZ26" s="904"/>
      <c r="DA26" s="904"/>
      <c r="DB26" s="904"/>
      <c r="DC26" s="904"/>
      <c r="DD26" s="904"/>
      <c r="DE26" s="904"/>
      <c r="DF26" s="904"/>
      <c r="DG26" s="904"/>
      <c r="DH26" s="904"/>
      <c r="DI26" s="904"/>
      <c r="DJ26" s="904"/>
      <c r="DK26" s="904"/>
      <c r="DL26" s="904"/>
      <c r="DM26" s="904"/>
      <c r="DN26" s="904"/>
      <c r="DO26" s="904"/>
      <c r="DP26" s="904"/>
      <c r="DQ26" s="904"/>
      <c r="DR26" s="904"/>
      <c r="DS26" s="904"/>
      <c r="DT26" s="904"/>
    </row>
    <row r="27" spans="1:124" s="914" customFormat="1" ht="20.100000000000001" customHeight="1" x14ac:dyDescent="0.15">
      <c r="A27" s="904"/>
      <c r="B27" s="904"/>
      <c r="C27" s="904"/>
      <c r="D27" s="904"/>
      <c r="E27" s="518" t="s">
        <v>917</v>
      </c>
      <c r="F27" s="946" t="s">
        <v>918</v>
      </c>
      <c r="G27" s="82" t="s">
        <v>919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4"/>
      <c r="V27" s="904"/>
      <c r="W27" s="904"/>
      <c r="X27" s="56"/>
      <c r="Y27" s="907" t="s">
        <v>138</v>
      </c>
      <c r="Z27" s="904"/>
      <c r="AA27" s="904"/>
      <c r="AB27" s="904"/>
      <c r="AC27" s="904"/>
      <c r="AD27" s="904"/>
      <c r="AE27" s="904"/>
      <c r="AF27" s="904"/>
      <c r="AG27" s="904"/>
      <c r="AH27" s="904"/>
      <c r="AI27" s="904"/>
      <c r="AJ27" s="904"/>
      <c r="AK27" s="904"/>
      <c r="AL27" s="904"/>
      <c r="AM27" s="904"/>
      <c r="AN27" s="904"/>
      <c r="AO27" s="904"/>
      <c r="AP27" s="904"/>
      <c r="AQ27" s="904"/>
      <c r="AR27" s="904"/>
      <c r="AS27" s="904"/>
      <c r="AT27" s="904"/>
      <c r="AU27" s="904"/>
      <c r="AV27" s="904"/>
      <c r="AW27" s="904"/>
      <c r="AX27" s="904"/>
      <c r="AY27" s="904"/>
      <c r="AZ27" s="904"/>
      <c r="BA27" s="904"/>
      <c r="BB27" s="904"/>
      <c r="BC27" s="904"/>
      <c r="BD27" s="904"/>
      <c r="BE27" s="904"/>
      <c r="BF27" s="904"/>
      <c r="BG27" s="904"/>
      <c r="BH27" s="904"/>
      <c r="BI27" s="904"/>
      <c r="BJ27" s="904"/>
      <c r="BK27" s="904"/>
      <c r="BL27" s="904"/>
      <c r="BM27" s="904"/>
      <c r="BN27" s="904"/>
      <c r="BO27" s="904"/>
      <c r="BP27" s="904"/>
      <c r="BQ27" s="904"/>
      <c r="BR27" s="904"/>
      <c r="BS27" s="904"/>
      <c r="BT27" s="904"/>
      <c r="BU27" s="904"/>
      <c r="BV27" s="904"/>
      <c r="BW27" s="904"/>
      <c r="BX27" s="904"/>
      <c r="BY27" s="904"/>
      <c r="BZ27" s="904"/>
      <c r="CA27" s="904"/>
      <c r="CB27" s="904"/>
      <c r="CC27" s="904"/>
      <c r="CD27" s="904"/>
      <c r="CE27" s="904"/>
      <c r="CF27" s="904"/>
      <c r="CG27" s="904"/>
      <c r="CH27" s="904"/>
      <c r="CI27" s="904"/>
      <c r="CJ27" s="904"/>
      <c r="CK27" s="904"/>
      <c r="CL27" s="904"/>
      <c r="CM27" s="904"/>
      <c r="CN27" s="904"/>
      <c r="CO27" s="904"/>
      <c r="CP27" s="904"/>
      <c r="CQ27" s="904"/>
      <c r="CR27" s="904"/>
      <c r="CS27" s="904"/>
      <c r="CT27" s="904"/>
      <c r="CU27" s="904"/>
      <c r="CV27" s="904"/>
      <c r="CW27" s="904"/>
      <c r="CX27" s="904"/>
      <c r="CY27" s="904"/>
      <c r="CZ27" s="904"/>
      <c r="DA27" s="904"/>
      <c r="DB27" s="904"/>
      <c r="DC27" s="904"/>
      <c r="DD27" s="904"/>
      <c r="DE27" s="904"/>
      <c r="DF27" s="904"/>
      <c r="DG27" s="904"/>
      <c r="DH27" s="904"/>
      <c r="DI27" s="904"/>
      <c r="DJ27" s="904"/>
      <c r="DK27" s="904"/>
      <c r="DL27" s="904"/>
      <c r="DM27" s="904"/>
      <c r="DN27" s="904"/>
      <c r="DO27" s="904"/>
      <c r="DP27" s="904"/>
      <c r="DQ27" s="904"/>
      <c r="DR27" s="904"/>
      <c r="DS27" s="904"/>
      <c r="DT27" s="904"/>
    </row>
    <row r="28" spans="1:124" s="914" customFormat="1" ht="20.100000000000001" customHeight="1" x14ac:dyDescent="0.15">
      <c r="A28" s="904"/>
      <c r="B28" s="904"/>
      <c r="C28" s="904"/>
      <c r="D28" s="904"/>
      <c r="E28" s="532"/>
      <c r="F28" s="946"/>
      <c r="G28" s="82" t="s">
        <v>920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4"/>
      <c r="V28" s="904"/>
      <c r="W28" s="904"/>
      <c r="X28" s="56"/>
      <c r="Y28" s="907" t="s">
        <v>143</v>
      </c>
      <c r="Z28" s="904"/>
      <c r="AA28" s="904"/>
      <c r="AB28" s="904"/>
      <c r="AC28" s="904"/>
      <c r="AD28" s="904"/>
      <c r="AE28" s="904"/>
      <c r="AF28" s="904"/>
      <c r="AG28" s="904"/>
      <c r="AH28" s="904"/>
      <c r="AI28" s="904"/>
      <c r="AJ28" s="904"/>
      <c r="AK28" s="904"/>
      <c r="AL28" s="904"/>
      <c r="AM28" s="904"/>
      <c r="AN28" s="904"/>
      <c r="AO28" s="904"/>
      <c r="AP28" s="904"/>
      <c r="AQ28" s="904"/>
      <c r="AR28" s="904"/>
      <c r="AS28" s="904"/>
      <c r="AT28" s="904"/>
      <c r="AU28" s="904"/>
      <c r="AV28" s="904"/>
      <c r="AW28" s="904"/>
      <c r="AX28" s="904"/>
      <c r="AY28" s="904"/>
      <c r="AZ28" s="904"/>
      <c r="BA28" s="904"/>
      <c r="BB28" s="904"/>
      <c r="BC28" s="904"/>
      <c r="BD28" s="904"/>
      <c r="BE28" s="904"/>
      <c r="BF28" s="904"/>
      <c r="BG28" s="904"/>
      <c r="BH28" s="904"/>
      <c r="BI28" s="904"/>
      <c r="BJ28" s="904"/>
      <c r="BK28" s="904"/>
      <c r="BL28" s="904"/>
      <c r="BM28" s="904"/>
      <c r="BN28" s="904"/>
      <c r="BO28" s="904"/>
      <c r="BP28" s="904"/>
      <c r="BQ28" s="904"/>
      <c r="BR28" s="904"/>
      <c r="BS28" s="904"/>
      <c r="BT28" s="904"/>
      <c r="BU28" s="904"/>
      <c r="BV28" s="904"/>
      <c r="BW28" s="904"/>
      <c r="BX28" s="904"/>
      <c r="BY28" s="904"/>
      <c r="BZ28" s="904"/>
      <c r="CA28" s="904"/>
      <c r="CB28" s="904"/>
      <c r="CC28" s="904"/>
      <c r="CD28" s="904"/>
      <c r="CE28" s="904"/>
      <c r="CF28" s="904"/>
      <c r="CG28" s="904"/>
      <c r="CH28" s="904"/>
      <c r="CI28" s="904"/>
      <c r="CJ28" s="904"/>
      <c r="CK28" s="904"/>
      <c r="CL28" s="904"/>
      <c r="CM28" s="904"/>
      <c r="CN28" s="904"/>
      <c r="CO28" s="904"/>
      <c r="CP28" s="904"/>
      <c r="CQ28" s="904"/>
      <c r="CR28" s="904"/>
      <c r="CS28" s="904"/>
      <c r="CT28" s="904"/>
      <c r="CU28" s="904"/>
      <c r="CV28" s="904"/>
      <c r="CW28" s="904"/>
      <c r="CX28" s="904"/>
      <c r="CY28" s="904"/>
      <c r="CZ28" s="904"/>
      <c r="DA28" s="904"/>
      <c r="DB28" s="904"/>
      <c r="DC28" s="904"/>
      <c r="DD28" s="904"/>
      <c r="DE28" s="904"/>
      <c r="DF28" s="904"/>
      <c r="DG28" s="904"/>
      <c r="DH28" s="904"/>
      <c r="DI28" s="904"/>
      <c r="DJ28" s="904"/>
      <c r="DK28" s="904"/>
      <c r="DL28" s="904"/>
      <c r="DM28" s="904"/>
      <c r="DN28" s="904"/>
      <c r="DO28" s="904"/>
      <c r="DP28" s="904"/>
      <c r="DQ28" s="904"/>
      <c r="DR28" s="904"/>
      <c r="DS28" s="904"/>
      <c r="DT28" s="904"/>
    </row>
    <row r="29" spans="1:124" s="914" customFormat="1" ht="20.100000000000001" customHeight="1" x14ac:dyDescent="0.15">
      <c r="A29" s="904"/>
      <c r="B29" s="904"/>
      <c r="C29" s="904"/>
      <c r="D29" s="904"/>
      <c r="E29" s="532"/>
      <c r="F29" s="946"/>
      <c r="G29" s="82" t="s">
        <v>921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4"/>
      <c r="V29" s="904"/>
      <c r="W29" s="904"/>
      <c r="X29" s="56"/>
      <c r="Y29" s="907" t="s">
        <v>149</v>
      </c>
      <c r="Z29" s="904"/>
      <c r="AA29" s="904"/>
      <c r="AB29" s="904"/>
      <c r="AC29" s="904"/>
      <c r="AD29" s="904"/>
      <c r="AE29" s="904"/>
      <c r="AF29" s="904"/>
      <c r="AG29" s="904"/>
      <c r="AH29" s="904"/>
      <c r="AI29" s="904"/>
      <c r="AJ29" s="904"/>
      <c r="AK29" s="904"/>
      <c r="AL29" s="904"/>
      <c r="AM29" s="904"/>
      <c r="AN29" s="904"/>
      <c r="AO29" s="904"/>
      <c r="AP29" s="904"/>
      <c r="AQ29" s="904"/>
      <c r="AR29" s="904"/>
      <c r="AS29" s="904"/>
      <c r="AT29" s="904"/>
      <c r="AU29" s="904"/>
      <c r="AV29" s="904"/>
      <c r="AW29" s="904"/>
      <c r="AX29" s="904"/>
      <c r="AY29" s="904"/>
      <c r="AZ29" s="904"/>
      <c r="BA29" s="904"/>
      <c r="BB29" s="904"/>
      <c r="BC29" s="904"/>
      <c r="BD29" s="904"/>
      <c r="BE29" s="904"/>
      <c r="BF29" s="904"/>
      <c r="BG29" s="904"/>
      <c r="BH29" s="904"/>
      <c r="BI29" s="904"/>
      <c r="BJ29" s="904"/>
      <c r="BK29" s="904"/>
      <c r="BL29" s="904"/>
      <c r="BM29" s="904"/>
      <c r="BN29" s="904"/>
      <c r="BO29" s="904"/>
      <c r="BP29" s="904"/>
      <c r="BQ29" s="904"/>
      <c r="BR29" s="904"/>
      <c r="BS29" s="904"/>
      <c r="BT29" s="904"/>
      <c r="BU29" s="904"/>
      <c r="BV29" s="904"/>
      <c r="BW29" s="904"/>
      <c r="BX29" s="904"/>
      <c r="BY29" s="904"/>
      <c r="BZ29" s="904"/>
      <c r="CA29" s="904"/>
      <c r="CB29" s="904"/>
      <c r="CC29" s="904"/>
      <c r="CD29" s="904"/>
      <c r="CE29" s="904"/>
      <c r="CF29" s="904"/>
      <c r="CG29" s="904"/>
      <c r="CH29" s="904"/>
      <c r="CI29" s="904"/>
      <c r="CJ29" s="904"/>
      <c r="CK29" s="904"/>
      <c r="CL29" s="904"/>
      <c r="CM29" s="904"/>
      <c r="CN29" s="904"/>
      <c r="CO29" s="904"/>
      <c r="CP29" s="904"/>
      <c r="CQ29" s="904"/>
      <c r="CR29" s="904"/>
      <c r="CS29" s="904"/>
      <c r="CT29" s="904"/>
      <c r="CU29" s="904"/>
      <c r="CV29" s="904"/>
      <c r="CW29" s="904"/>
      <c r="CX29" s="904"/>
      <c r="CY29" s="904"/>
      <c r="CZ29" s="904"/>
      <c r="DA29" s="904"/>
      <c r="DB29" s="904"/>
      <c r="DC29" s="904"/>
      <c r="DD29" s="904"/>
      <c r="DE29" s="904"/>
      <c r="DF29" s="904"/>
      <c r="DG29" s="904"/>
      <c r="DH29" s="904"/>
      <c r="DI29" s="904"/>
      <c r="DJ29" s="904"/>
      <c r="DK29" s="904"/>
      <c r="DL29" s="904"/>
      <c r="DM29" s="904"/>
      <c r="DN29" s="904"/>
      <c r="DO29" s="904"/>
      <c r="DP29" s="904"/>
      <c r="DQ29" s="904"/>
      <c r="DR29" s="904"/>
      <c r="DS29" s="904"/>
      <c r="DT29" s="904"/>
    </row>
    <row r="30" spans="1:124" s="914" customFormat="1" ht="20.100000000000001" customHeight="1" x14ac:dyDescent="0.15">
      <c r="A30" s="904"/>
      <c r="B30" s="904"/>
      <c r="C30" s="904"/>
      <c r="D30" s="904"/>
      <c r="E30" s="532"/>
      <c r="F30" s="946"/>
      <c r="G30" s="949" t="s">
        <v>922</v>
      </c>
      <c r="H30" s="950"/>
      <c r="I30" s="950"/>
      <c r="J30" s="950"/>
      <c r="K30" s="950"/>
      <c r="L30" s="950"/>
      <c r="M30" s="950"/>
      <c r="N30" s="950"/>
      <c r="O30" s="950"/>
      <c r="P30" s="950"/>
      <c r="Q30" s="950"/>
      <c r="R30" s="950"/>
      <c r="S30" s="950"/>
      <c r="T30" s="950"/>
      <c r="U30" s="951"/>
      <c r="V30" s="904"/>
      <c r="W30" s="904"/>
      <c r="X30" s="60">
        <f>SUM(X31:X32)</f>
        <v>0</v>
      </c>
      <c r="Y30" s="907" t="s">
        <v>154</v>
      </c>
      <c r="Z30" s="904"/>
      <c r="AA30" s="904"/>
      <c r="AB30" s="904"/>
      <c r="AC30" s="904"/>
      <c r="AD30" s="904"/>
      <c r="AE30" s="904"/>
      <c r="AF30" s="904"/>
      <c r="AG30" s="904"/>
      <c r="AH30" s="904"/>
      <c r="AI30" s="904"/>
      <c r="AJ30" s="904"/>
      <c r="AK30" s="904"/>
      <c r="AL30" s="904"/>
      <c r="AM30" s="904"/>
      <c r="AN30" s="904"/>
      <c r="AO30" s="904"/>
      <c r="AP30" s="904"/>
      <c r="AQ30" s="904"/>
      <c r="AR30" s="904"/>
      <c r="AS30" s="904"/>
      <c r="AT30" s="904"/>
      <c r="AU30" s="904"/>
      <c r="AV30" s="904"/>
      <c r="AW30" s="904"/>
      <c r="AX30" s="904"/>
      <c r="AY30" s="904"/>
      <c r="AZ30" s="904"/>
      <c r="BA30" s="904"/>
      <c r="BB30" s="904"/>
      <c r="BC30" s="904"/>
      <c r="BD30" s="904"/>
      <c r="BE30" s="904"/>
      <c r="BF30" s="904"/>
      <c r="BG30" s="904"/>
      <c r="BH30" s="904"/>
      <c r="BI30" s="904"/>
      <c r="BJ30" s="904"/>
      <c r="BK30" s="904"/>
      <c r="BL30" s="904"/>
      <c r="BM30" s="904"/>
      <c r="BN30" s="904"/>
      <c r="BO30" s="904"/>
      <c r="BP30" s="904"/>
      <c r="BQ30" s="904"/>
      <c r="BR30" s="904"/>
      <c r="BS30" s="904"/>
      <c r="BT30" s="904"/>
      <c r="BU30" s="904"/>
      <c r="BV30" s="904"/>
      <c r="BW30" s="904"/>
      <c r="BX30" s="904"/>
      <c r="BY30" s="904"/>
      <c r="BZ30" s="904"/>
      <c r="CA30" s="904"/>
      <c r="CB30" s="904"/>
      <c r="CC30" s="904"/>
      <c r="CD30" s="904"/>
      <c r="CE30" s="904"/>
      <c r="CF30" s="904"/>
      <c r="CG30" s="904"/>
      <c r="CH30" s="904"/>
      <c r="CI30" s="904"/>
      <c r="CJ30" s="904"/>
      <c r="CK30" s="904"/>
      <c r="CL30" s="904"/>
      <c r="CM30" s="904"/>
      <c r="CN30" s="904"/>
      <c r="CO30" s="904"/>
      <c r="CP30" s="904"/>
      <c r="CQ30" s="904"/>
      <c r="CR30" s="904"/>
      <c r="CS30" s="904"/>
      <c r="CT30" s="904"/>
      <c r="CU30" s="904"/>
      <c r="CV30" s="904"/>
      <c r="CW30" s="904"/>
      <c r="CX30" s="904"/>
      <c r="CY30" s="904"/>
      <c r="CZ30" s="904"/>
      <c r="DA30" s="904"/>
      <c r="DB30" s="904"/>
      <c r="DC30" s="904"/>
      <c r="DD30" s="904"/>
      <c r="DE30" s="904"/>
      <c r="DF30" s="904"/>
      <c r="DG30" s="904"/>
      <c r="DH30" s="904"/>
      <c r="DI30" s="904"/>
      <c r="DJ30" s="904"/>
      <c r="DK30" s="904"/>
      <c r="DL30" s="904"/>
      <c r="DM30" s="904"/>
      <c r="DN30" s="904"/>
      <c r="DO30" s="904"/>
      <c r="DP30" s="904"/>
      <c r="DQ30" s="904"/>
      <c r="DR30" s="904"/>
      <c r="DS30" s="904"/>
      <c r="DT30" s="904"/>
    </row>
    <row r="31" spans="1:124" s="914" customFormat="1" ht="20.100000000000001" customHeight="1" x14ac:dyDescent="0.15">
      <c r="A31" s="904"/>
      <c r="B31" s="904"/>
      <c r="C31" s="904"/>
      <c r="D31" s="904"/>
      <c r="E31" s="532"/>
      <c r="F31" s="946"/>
      <c r="G31" s="82" t="s">
        <v>923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4"/>
      <c r="V31" s="904"/>
      <c r="W31" s="904"/>
      <c r="X31" s="56"/>
      <c r="Y31" s="907" t="s">
        <v>160</v>
      </c>
      <c r="Z31" s="904"/>
      <c r="AA31" s="904"/>
      <c r="AB31" s="904"/>
      <c r="AC31" s="904"/>
      <c r="AD31" s="904"/>
      <c r="AE31" s="904"/>
      <c r="AF31" s="904"/>
      <c r="AG31" s="904"/>
      <c r="AH31" s="904"/>
      <c r="AI31" s="904"/>
      <c r="AJ31" s="904"/>
      <c r="AK31" s="904"/>
      <c r="AL31" s="904"/>
      <c r="AM31" s="904"/>
      <c r="AN31" s="904"/>
      <c r="AO31" s="904"/>
      <c r="AP31" s="904"/>
      <c r="AQ31" s="904"/>
      <c r="AR31" s="904"/>
      <c r="AS31" s="904"/>
      <c r="AT31" s="904"/>
      <c r="AU31" s="904"/>
      <c r="AV31" s="904"/>
      <c r="AW31" s="904"/>
      <c r="AX31" s="904"/>
      <c r="AY31" s="904"/>
      <c r="AZ31" s="904"/>
      <c r="BA31" s="904"/>
      <c r="BB31" s="904"/>
      <c r="BC31" s="904"/>
      <c r="BD31" s="904"/>
      <c r="BE31" s="904"/>
      <c r="BF31" s="904"/>
      <c r="BG31" s="904"/>
      <c r="BH31" s="904"/>
      <c r="BI31" s="904"/>
      <c r="BJ31" s="904"/>
      <c r="BK31" s="904"/>
      <c r="BL31" s="904"/>
      <c r="BM31" s="904"/>
      <c r="BN31" s="904"/>
      <c r="BO31" s="904"/>
      <c r="BP31" s="904"/>
      <c r="BQ31" s="904"/>
      <c r="BR31" s="904"/>
      <c r="BS31" s="904"/>
      <c r="BT31" s="904"/>
      <c r="BU31" s="904"/>
      <c r="BV31" s="904"/>
      <c r="BW31" s="904"/>
      <c r="BX31" s="904"/>
      <c r="BY31" s="904"/>
      <c r="BZ31" s="904"/>
      <c r="CA31" s="904"/>
      <c r="CB31" s="904"/>
      <c r="CC31" s="904"/>
      <c r="CD31" s="904"/>
      <c r="CE31" s="904"/>
      <c r="CF31" s="904"/>
      <c r="CG31" s="904"/>
      <c r="CH31" s="904"/>
      <c r="CI31" s="904"/>
      <c r="CJ31" s="904"/>
      <c r="CK31" s="904"/>
      <c r="CL31" s="904"/>
      <c r="CM31" s="904"/>
      <c r="CN31" s="904"/>
      <c r="CO31" s="904"/>
      <c r="CP31" s="904"/>
      <c r="CQ31" s="904"/>
      <c r="CR31" s="904"/>
      <c r="CS31" s="904"/>
      <c r="CT31" s="904"/>
      <c r="CU31" s="904"/>
      <c r="CV31" s="904"/>
      <c r="CW31" s="904"/>
      <c r="CX31" s="904"/>
      <c r="CY31" s="904"/>
      <c r="CZ31" s="904"/>
      <c r="DA31" s="904"/>
      <c r="DB31" s="904"/>
      <c r="DC31" s="904"/>
      <c r="DD31" s="904"/>
      <c r="DE31" s="904"/>
      <c r="DF31" s="904"/>
      <c r="DG31" s="904"/>
      <c r="DH31" s="904"/>
      <c r="DI31" s="904"/>
      <c r="DJ31" s="904"/>
      <c r="DK31" s="904"/>
      <c r="DL31" s="904"/>
      <c r="DM31" s="904"/>
      <c r="DN31" s="904"/>
      <c r="DO31" s="904"/>
      <c r="DP31" s="904"/>
      <c r="DQ31" s="904"/>
      <c r="DR31" s="904"/>
      <c r="DS31" s="904"/>
      <c r="DT31" s="904"/>
    </row>
    <row r="32" spans="1:124" s="914" customFormat="1" ht="20.100000000000001" customHeight="1" x14ac:dyDescent="0.15">
      <c r="A32" s="904"/>
      <c r="B32" s="904"/>
      <c r="C32" s="904"/>
      <c r="D32" s="904"/>
      <c r="E32" s="532"/>
      <c r="F32" s="946"/>
      <c r="G32" s="82" t="s">
        <v>924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4"/>
      <c r="V32" s="557"/>
      <c r="W32" s="557"/>
      <c r="X32" s="56"/>
      <c r="Y32" s="907" t="s">
        <v>166</v>
      </c>
      <c r="Z32" s="904"/>
      <c r="AA32" s="904"/>
      <c r="AB32" s="904"/>
      <c r="AC32" s="904"/>
      <c r="AD32" s="904"/>
      <c r="AE32" s="904"/>
      <c r="AF32" s="904"/>
      <c r="AG32" s="904"/>
      <c r="AH32" s="904"/>
      <c r="AI32" s="904"/>
      <c r="AJ32" s="904"/>
      <c r="AK32" s="904"/>
      <c r="AL32" s="904"/>
      <c r="AM32" s="904"/>
      <c r="AN32" s="904"/>
      <c r="AO32" s="904"/>
      <c r="AP32" s="904"/>
      <c r="AQ32" s="904"/>
      <c r="AR32" s="904"/>
      <c r="AS32" s="904"/>
      <c r="AT32" s="904"/>
      <c r="AU32" s="904"/>
      <c r="AV32" s="904"/>
      <c r="AW32" s="904"/>
      <c r="AX32" s="904"/>
      <c r="AY32" s="904"/>
      <c r="AZ32" s="904"/>
      <c r="BA32" s="904"/>
      <c r="BB32" s="904"/>
      <c r="BC32" s="904"/>
      <c r="BD32" s="904"/>
      <c r="BE32" s="904"/>
      <c r="BF32" s="904"/>
      <c r="BG32" s="904"/>
      <c r="BH32" s="904"/>
      <c r="BI32" s="904"/>
      <c r="BJ32" s="904"/>
      <c r="BK32" s="904"/>
      <c r="BL32" s="904"/>
      <c r="BM32" s="904"/>
      <c r="BN32" s="904"/>
      <c r="BO32" s="904"/>
      <c r="BP32" s="904"/>
      <c r="BQ32" s="904"/>
      <c r="BR32" s="904"/>
      <c r="BS32" s="904"/>
      <c r="BT32" s="904"/>
      <c r="BU32" s="904"/>
      <c r="BV32" s="904"/>
      <c r="BW32" s="904"/>
      <c r="BX32" s="904"/>
      <c r="BY32" s="904"/>
      <c r="BZ32" s="904"/>
      <c r="CA32" s="904"/>
      <c r="CB32" s="904"/>
      <c r="CC32" s="904"/>
      <c r="CD32" s="904"/>
      <c r="CE32" s="904"/>
      <c r="CF32" s="904"/>
      <c r="CG32" s="904"/>
      <c r="CH32" s="904"/>
      <c r="CI32" s="904"/>
      <c r="CJ32" s="904"/>
      <c r="CK32" s="904"/>
      <c r="CL32" s="904"/>
      <c r="CM32" s="904"/>
      <c r="CN32" s="904"/>
      <c r="CO32" s="904"/>
      <c r="CP32" s="904"/>
      <c r="CQ32" s="904"/>
      <c r="CR32" s="904"/>
      <c r="CS32" s="904"/>
      <c r="CT32" s="904"/>
      <c r="CU32" s="904"/>
      <c r="CV32" s="904"/>
      <c r="CW32" s="904"/>
      <c r="CX32" s="904"/>
      <c r="CY32" s="904"/>
      <c r="CZ32" s="904"/>
      <c r="DA32" s="904"/>
      <c r="DB32" s="904"/>
      <c r="DC32" s="904"/>
      <c r="DD32" s="904"/>
      <c r="DE32" s="904"/>
      <c r="DF32" s="904"/>
      <c r="DG32" s="904"/>
      <c r="DH32" s="904"/>
      <c r="DI32" s="904"/>
      <c r="DJ32" s="904"/>
      <c r="DK32" s="904"/>
      <c r="DL32" s="904"/>
      <c r="DM32" s="904"/>
      <c r="DN32" s="904"/>
      <c r="DO32" s="904"/>
      <c r="DP32" s="904"/>
      <c r="DQ32" s="904"/>
      <c r="DR32" s="904"/>
      <c r="DS32" s="904"/>
      <c r="DT32" s="904"/>
    </row>
    <row r="33" spans="1:124" s="914" customFormat="1" ht="20.100000000000001" customHeight="1" x14ac:dyDescent="0.15">
      <c r="A33" s="904"/>
      <c r="B33" s="904"/>
      <c r="C33" s="904"/>
      <c r="D33" s="904"/>
      <c r="E33" s="532"/>
      <c r="F33" s="946"/>
      <c r="G33" s="82" t="s">
        <v>909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4"/>
      <c r="V33" s="904"/>
      <c r="W33" s="904"/>
      <c r="X33" s="56"/>
      <c r="Y33" s="907" t="s">
        <v>171</v>
      </c>
      <c r="Z33" s="904"/>
      <c r="AA33" s="904"/>
      <c r="AB33" s="904"/>
      <c r="AC33" s="904"/>
      <c r="AD33" s="904"/>
      <c r="AE33" s="904"/>
      <c r="AF33" s="904"/>
      <c r="AG33" s="904"/>
      <c r="AH33" s="904"/>
      <c r="AI33" s="904"/>
      <c r="AJ33" s="904"/>
      <c r="AK33" s="904"/>
      <c r="AL33" s="904"/>
      <c r="AM33" s="904"/>
      <c r="AN33" s="904"/>
      <c r="AO33" s="904"/>
      <c r="AP33" s="904"/>
      <c r="AQ33" s="904"/>
      <c r="AR33" s="904"/>
      <c r="AS33" s="904"/>
      <c r="AT33" s="904"/>
      <c r="AU33" s="904"/>
      <c r="AV33" s="904"/>
      <c r="AW33" s="904"/>
      <c r="AX33" s="904"/>
      <c r="AY33" s="904"/>
      <c r="AZ33" s="904"/>
      <c r="BA33" s="904"/>
      <c r="BB33" s="904"/>
      <c r="BC33" s="904"/>
      <c r="BD33" s="904"/>
      <c r="BE33" s="904"/>
      <c r="BF33" s="904"/>
      <c r="BG33" s="904"/>
      <c r="BH33" s="904"/>
      <c r="BI33" s="904"/>
      <c r="BJ33" s="904"/>
      <c r="BK33" s="904"/>
      <c r="BL33" s="904"/>
      <c r="BM33" s="904"/>
      <c r="BN33" s="904"/>
      <c r="BO33" s="904"/>
      <c r="BP33" s="904"/>
      <c r="BQ33" s="904"/>
      <c r="BR33" s="904"/>
      <c r="BS33" s="904"/>
      <c r="BT33" s="904"/>
      <c r="BU33" s="904"/>
      <c r="BV33" s="904"/>
      <c r="BW33" s="904"/>
      <c r="BX33" s="904"/>
      <c r="BY33" s="904"/>
      <c r="BZ33" s="904"/>
      <c r="CA33" s="904"/>
      <c r="CB33" s="904"/>
      <c r="CC33" s="904"/>
      <c r="CD33" s="904"/>
      <c r="CE33" s="904"/>
      <c r="CF33" s="904"/>
      <c r="CG33" s="904"/>
      <c r="CH33" s="904"/>
      <c r="CI33" s="904"/>
      <c r="CJ33" s="904"/>
      <c r="CK33" s="904"/>
      <c r="CL33" s="904"/>
      <c r="CM33" s="904"/>
      <c r="CN33" s="904"/>
      <c r="CO33" s="904"/>
      <c r="CP33" s="904"/>
      <c r="CQ33" s="904"/>
      <c r="CR33" s="904"/>
      <c r="CS33" s="904"/>
      <c r="CT33" s="904"/>
      <c r="CU33" s="904"/>
      <c r="CV33" s="904"/>
      <c r="CW33" s="904"/>
      <c r="CX33" s="904"/>
      <c r="CY33" s="904"/>
      <c r="CZ33" s="904"/>
      <c r="DA33" s="904"/>
      <c r="DB33" s="904"/>
      <c r="DC33" s="904"/>
      <c r="DD33" s="904"/>
      <c r="DE33" s="904"/>
      <c r="DF33" s="904"/>
      <c r="DG33" s="904"/>
      <c r="DH33" s="904"/>
      <c r="DI33" s="904"/>
      <c r="DJ33" s="904"/>
      <c r="DK33" s="904"/>
      <c r="DL33" s="904"/>
      <c r="DM33" s="904"/>
      <c r="DN33" s="904"/>
      <c r="DO33" s="904"/>
      <c r="DP33" s="904"/>
      <c r="DQ33" s="904"/>
      <c r="DR33" s="904"/>
      <c r="DS33" s="904"/>
      <c r="DT33" s="904"/>
    </row>
    <row r="34" spans="1:124" s="914" customFormat="1" ht="20.100000000000001" customHeight="1" x14ac:dyDescent="0.15">
      <c r="A34" s="904"/>
      <c r="B34" s="904"/>
      <c r="C34" s="904"/>
      <c r="D34" s="904"/>
      <c r="E34" s="532"/>
      <c r="F34" s="946"/>
      <c r="G34" s="82" t="s">
        <v>910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4"/>
      <c r="V34" s="904"/>
      <c r="W34" s="904"/>
      <c r="X34" s="60">
        <f>SUM(X27:X30)+X33</f>
        <v>0</v>
      </c>
      <c r="Y34" s="907" t="s">
        <v>176</v>
      </c>
      <c r="Z34" s="904"/>
      <c r="AA34" s="904"/>
      <c r="AB34" s="904"/>
      <c r="AC34" s="904"/>
      <c r="AD34" s="904"/>
      <c r="AE34" s="904"/>
      <c r="AF34" s="904"/>
      <c r="AG34" s="904"/>
      <c r="AH34" s="904"/>
      <c r="AI34" s="904"/>
      <c r="AJ34" s="904"/>
      <c r="AK34" s="904"/>
      <c r="AL34" s="904"/>
      <c r="AM34" s="904"/>
      <c r="AN34" s="904"/>
      <c r="AO34" s="904"/>
      <c r="AP34" s="904"/>
      <c r="AQ34" s="904"/>
      <c r="AR34" s="904"/>
      <c r="AS34" s="904"/>
      <c r="AT34" s="904"/>
      <c r="AU34" s="904"/>
      <c r="AV34" s="904"/>
      <c r="AW34" s="904"/>
      <c r="AX34" s="904"/>
      <c r="AY34" s="904"/>
      <c r="AZ34" s="904"/>
      <c r="BA34" s="904"/>
      <c r="BB34" s="904"/>
      <c r="BC34" s="904"/>
      <c r="BD34" s="904"/>
      <c r="BE34" s="904"/>
      <c r="BF34" s="904"/>
      <c r="BG34" s="904"/>
      <c r="BH34" s="904"/>
      <c r="BI34" s="904"/>
      <c r="BJ34" s="904"/>
      <c r="BK34" s="904"/>
      <c r="BL34" s="904"/>
      <c r="BM34" s="904"/>
      <c r="BN34" s="904"/>
      <c r="BO34" s="904"/>
      <c r="BP34" s="904"/>
      <c r="BQ34" s="904"/>
      <c r="BR34" s="904"/>
      <c r="BS34" s="904"/>
      <c r="BT34" s="904"/>
      <c r="BU34" s="904"/>
      <c r="BV34" s="904"/>
      <c r="BW34" s="904"/>
      <c r="BX34" s="904"/>
      <c r="BY34" s="904"/>
      <c r="BZ34" s="904"/>
      <c r="CA34" s="904"/>
      <c r="CB34" s="904"/>
      <c r="CC34" s="904"/>
      <c r="CD34" s="904"/>
      <c r="CE34" s="904"/>
      <c r="CF34" s="904"/>
      <c r="CG34" s="904"/>
      <c r="CH34" s="904"/>
      <c r="CI34" s="904"/>
      <c r="CJ34" s="904"/>
      <c r="CK34" s="904"/>
      <c r="CL34" s="904"/>
      <c r="CM34" s="904"/>
      <c r="CN34" s="904"/>
      <c r="CO34" s="904"/>
      <c r="CP34" s="904"/>
      <c r="CQ34" s="904"/>
      <c r="CR34" s="904"/>
      <c r="CS34" s="904"/>
      <c r="CT34" s="904"/>
      <c r="CU34" s="904"/>
      <c r="CV34" s="904"/>
      <c r="CW34" s="904"/>
      <c r="CX34" s="904"/>
      <c r="CY34" s="904"/>
      <c r="CZ34" s="904"/>
      <c r="DA34" s="904"/>
      <c r="DB34" s="904"/>
      <c r="DC34" s="904"/>
      <c r="DD34" s="904"/>
      <c r="DE34" s="904"/>
      <c r="DF34" s="904"/>
      <c r="DG34" s="904"/>
      <c r="DH34" s="904"/>
      <c r="DI34" s="904"/>
      <c r="DJ34" s="904"/>
      <c r="DK34" s="904"/>
      <c r="DL34" s="904"/>
      <c r="DM34" s="904"/>
      <c r="DN34" s="904"/>
      <c r="DO34" s="904"/>
      <c r="DP34" s="904"/>
      <c r="DQ34" s="904"/>
      <c r="DR34" s="904"/>
      <c r="DS34" s="904"/>
      <c r="DT34" s="904"/>
    </row>
    <row r="35" spans="1:124" s="914" customFormat="1" ht="20.100000000000001" customHeight="1" x14ac:dyDescent="0.15">
      <c r="A35" s="904"/>
      <c r="B35" s="904"/>
      <c r="C35" s="904"/>
      <c r="D35" s="904"/>
      <c r="E35" s="532"/>
      <c r="F35" s="952" t="s">
        <v>925</v>
      </c>
      <c r="G35" s="82" t="s">
        <v>926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4"/>
      <c r="V35" s="904"/>
      <c r="W35" s="904"/>
      <c r="X35" s="60">
        <f>SUM(X36:X37)</f>
        <v>0</v>
      </c>
      <c r="Y35" s="907" t="s">
        <v>182</v>
      </c>
      <c r="Z35" s="904"/>
      <c r="AA35" s="904"/>
      <c r="AB35" s="904"/>
      <c r="AC35" s="904"/>
      <c r="AD35" s="904"/>
      <c r="AE35" s="904"/>
      <c r="AF35" s="904"/>
      <c r="AG35" s="904"/>
      <c r="AH35" s="904"/>
      <c r="AI35" s="904"/>
      <c r="AJ35" s="904"/>
      <c r="AK35" s="904"/>
      <c r="AL35" s="904"/>
      <c r="AM35" s="904"/>
      <c r="AN35" s="904"/>
      <c r="AO35" s="904"/>
      <c r="AP35" s="904"/>
      <c r="AQ35" s="904"/>
      <c r="AR35" s="904"/>
      <c r="AS35" s="904"/>
      <c r="AT35" s="904"/>
      <c r="AU35" s="904"/>
      <c r="AV35" s="904"/>
      <c r="AW35" s="904"/>
      <c r="AX35" s="904"/>
      <c r="AY35" s="904"/>
      <c r="AZ35" s="904"/>
      <c r="BA35" s="904"/>
      <c r="BB35" s="904"/>
      <c r="BC35" s="904"/>
      <c r="BD35" s="904"/>
      <c r="BE35" s="904"/>
      <c r="BF35" s="904"/>
      <c r="BG35" s="904"/>
      <c r="BH35" s="904"/>
      <c r="BI35" s="904"/>
      <c r="BJ35" s="904"/>
      <c r="BK35" s="904"/>
      <c r="BL35" s="904"/>
      <c r="BM35" s="904"/>
      <c r="BN35" s="904"/>
      <c r="BO35" s="904"/>
      <c r="BP35" s="904"/>
      <c r="BQ35" s="904"/>
      <c r="BR35" s="904"/>
      <c r="BS35" s="904"/>
      <c r="BT35" s="904"/>
      <c r="BU35" s="904"/>
      <c r="BV35" s="904"/>
      <c r="BW35" s="904"/>
      <c r="BX35" s="904"/>
      <c r="BY35" s="904"/>
      <c r="BZ35" s="904"/>
      <c r="CA35" s="904"/>
      <c r="CB35" s="904"/>
      <c r="CC35" s="904"/>
      <c r="CD35" s="904"/>
      <c r="CE35" s="904"/>
      <c r="CF35" s="904"/>
      <c r="CG35" s="904"/>
      <c r="CH35" s="904"/>
      <c r="CI35" s="904"/>
      <c r="CJ35" s="904"/>
      <c r="CK35" s="904"/>
      <c r="CL35" s="904"/>
      <c r="CM35" s="904"/>
      <c r="CN35" s="904"/>
      <c r="CO35" s="904"/>
      <c r="CP35" s="904"/>
      <c r="CQ35" s="904"/>
      <c r="CR35" s="904"/>
      <c r="CS35" s="904"/>
      <c r="CT35" s="904"/>
      <c r="CU35" s="904"/>
      <c r="CV35" s="904"/>
      <c r="CW35" s="904"/>
      <c r="CX35" s="904"/>
      <c r="CY35" s="904"/>
      <c r="CZ35" s="904"/>
      <c r="DA35" s="904"/>
      <c r="DB35" s="904"/>
      <c r="DC35" s="904"/>
      <c r="DD35" s="904"/>
      <c r="DE35" s="904"/>
      <c r="DF35" s="904"/>
      <c r="DG35" s="904"/>
      <c r="DH35" s="904"/>
      <c r="DI35" s="904"/>
      <c r="DJ35" s="904"/>
      <c r="DK35" s="904"/>
      <c r="DL35" s="904"/>
      <c r="DM35" s="904"/>
      <c r="DN35" s="904"/>
      <c r="DO35" s="904"/>
      <c r="DP35" s="904"/>
      <c r="DQ35" s="904"/>
      <c r="DR35" s="904"/>
      <c r="DS35" s="904"/>
      <c r="DT35" s="904"/>
    </row>
    <row r="36" spans="1:124" s="914" customFormat="1" ht="20.100000000000001" customHeight="1" x14ac:dyDescent="0.15">
      <c r="A36" s="904"/>
      <c r="B36" s="904"/>
      <c r="C36" s="904"/>
      <c r="D36" s="904"/>
      <c r="E36" s="532"/>
      <c r="F36" s="953"/>
      <c r="G36" s="82" t="s">
        <v>927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4"/>
      <c r="V36" s="904"/>
      <c r="W36" s="904"/>
      <c r="X36" s="56"/>
      <c r="Y36" s="907" t="s">
        <v>187</v>
      </c>
      <c r="Z36" s="904"/>
      <c r="AA36" s="904"/>
      <c r="AB36" s="904"/>
      <c r="AC36" s="904"/>
      <c r="AD36" s="904"/>
      <c r="AE36" s="904"/>
      <c r="AF36" s="904"/>
      <c r="AG36" s="904"/>
      <c r="AH36" s="904"/>
      <c r="AI36" s="904"/>
      <c r="AJ36" s="904"/>
      <c r="AK36" s="904"/>
      <c r="AL36" s="904"/>
      <c r="AM36" s="904"/>
      <c r="AN36" s="904"/>
      <c r="AO36" s="904"/>
      <c r="AP36" s="904"/>
      <c r="AQ36" s="904"/>
      <c r="AR36" s="904"/>
      <c r="AS36" s="904"/>
      <c r="AT36" s="904"/>
      <c r="AU36" s="904"/>
      <c r="AV36" s="904"/>
      <c r="AW36" s="904"/>
      <c r="AX36" s="904"/>
      <c r="AY36" s="904"/>
      <c r="AZ36" s="904"/>
      <c r="BA36" s="904"/>
      <c r="BB36" s="904"/>
      <c r="BC36" s="904"/>
      <c r="BD36" s="904"/>
      <c r="BE36" s="904"/>
      <c r="BF36" s="904"/>
      <c r="BG36" s="904"/>
      <c r="BH36" s="904"/>
      <c r="BI36" s="904"/>
      <c r="BJ36" s="904"/>
      <c r="BK36" s="904"/>
      <c r="BL36" s="904"/>
      <c r="BM36" s="904"/>
      <c r="BN36" s="904"/>
      <c r="BO36" s="904"/>
      <c r="BP36" s="904"/>
      <c r="BQ36" s="904"/>
      <c r="BR36" s="904"/>
      <c r="BS36" s="904"/>
      <c r="BT36" s="904"/>
      <c r="BU36" s="904"/>
      <c r="BV36" s="904"/>
      <c r="BW36" s="904"/>
      <c r="BX36" s="904"/>
      <c r="BY36" s="904"/>
      <c r="BZ36" s="904"/>
      <c r="CA36" s="904"/>
      <c r="CB36" s="904"/>
      <c r="CC36" s="904"/>
      <c r="CD36" s="904"/>
      <c r="CE36" s="904"/>
      <c r="CF36" s="904"/>
      <c r="CG36" s="904"/>
      <c r="CH36" s="904"/>
      <c r="CI36" s="904"/>
      <c r="CJ36" s="904"/>
      <c r="CK36" s="904"/>
      <c r="CL36" s="904"/>
      <c r="CM36" s="904"/>
      <c r="CN36" s="904"/>
      <c r="CO36" s="904"/>
      <c r="CP36" s="904"/>
      <c r="CQ36" s="904"/>
      <c r="CR36" s="904"/>
      <c r="CS36" s="904"/>
      <c r="CT36" s="904"/>
      <c r="CU36" s="904"/>
      <c r="CV36" s="904"/>
      <c r="CW36" s="904"/>
      <c r="CX36" s="904"/>
      <c r="CY36" s="904"/>
      <c r="CZ36" s="904"/>
      <c r="DA36" s="904"/>
      <c r="DB36" s="904"/>
      <c r="DC36" s="904"/>
      <c r="DD36" s="904"/>
      <c r="DE36" s="904"/>
      <c r="DF36" s="904"/>
      <c r="DG36" s="904"/>
      <c r="DH36" s="904"/>
      <c r="DI36" s="904"/>
      <c r="DJ36" s="904"/>
      <c r="DK36" s="904"/>
      <c r="DL36" s="904"/>
      <c r="DM36" s="904"/>
      <c r="DN36" s="904"/>
      <c r="DO36" s="904"/>
      <c r="DP36" s="904"/>
      <c r="DQ36" s="904"/>
      <c r="DR36" s="904"/>
      <c r="DS36" s="904"/>
      <c r="DT36" s="904"/>
    </row>
    <row r="37" spans="1:124" s="914" customFormat="1" ht="20.100000000000001" customHeight="1" x14ac:dyDescent="0.15">
      <c r="A37" s="904"/>
      <c r="B37" s="904"/>
      <c r="C37" s="904"/>
      <c r="D37" s="904"/>
      <c r="E37" s="532"/>
      <c r="F37" s="953"/>
      <c r="G37" s="82" t="s">
        <v>928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4"/>
      <c r="V37" s="904"/>
      <c r="W37" s="904"/>
      <c r="X37" s="56"/>
      <c r="Y37" s="907" t="s">
        <v>192</v>
      </c>
      <c r="Z37" s="904"/>
      <c r="AA37" s="904"/>
      <c r="AB37" s="904"/>
      <c r="AC37" s="904"/>
      <c r="AD37" s="904"/>
      <c r="AE37" s="904"/>
      <c r="AF37" s="904"/>
      <c r="AG37" s="904"/>
      <c r="AH37" s="904"/>
      <c r="AI37" s="904"/>
      <c r="AJ37" s="904"/>
      <c r="AK37" s="904"/>
      <c r="AL37" s="904"/>
      <c r="AM37" s="904"/>
      <c r="AN37" s="904"/>
      <c r="AO37" s="904"/>
      <c r="AP37" s="904"/>
      <c r="AQ37" s="904"/>
      <c r="AR37" s="904"/>
      <c r="AS37" s="904"/>
      <c r="AT37" s="904"/>
      <c r="AU37" s="904"/>
      <c r="AV37" s="904"/>
      <c r="AW37" s="904"/>
      <c r="AX37" s="904"/>
      <c r="AY37" s="904"/>
      <c r="AZ37" s="904"/>
      <c r="BA37" s="904"/>
      <c r="BB37" s="904"/>
      <c r="BC37" s="904"/>
      <c r="BD37" s="904"/>
      <c r="BE37" s="904"/>
      <c r="BF37" s="904"/>
      <c r="BG37" s="904"/>
      <c r="BH37" s="904"/>
      <c r="BI37" s="904"/>
      <c r="BJ37" s="904"/>
      <c r="BK37" s="904"/>
      <c r="BL37" s="904"/>
      <c r="BM37" s="904"/>
      <c r="BN37" s="904"/>
      <c r="BO37" s="904"/>
      <c r="BP37" s="904"/>
      <c r="BQ37" s="904"/>
      <c r="BR37" s="904"/>
      <c r="BS37" s="904"/>
      <c r="BT37" s="904"/>
      <c r="BU37" s="904"/>
      <c r="BV37" s="904"/>
      <c r="BW37" s="904"/>
      <c r="BX37" s="904"/>
      <c r="BY37" s="904"/>
      <c r="BZ37" s="904"/>
      <c r="CA37" s="904"/>
      <c r="CB37" s="904"/>
      <c r="CC37" s="904"/>
      <c r="CD37" s="904"/>
      <c r="CE37" s="904"/>
      <c r="CF37" s="904"/>
      <c r="CG37" s="904"/>
      <c r="CH37" s="904"/>
      <c r="CI37" s="904"/>
      <c r="CJ37" s="904"/>
      <c r="CK37" s="904"/>
      <c r="CL37" s="904"/>
      <c r="CM37" s="904"/>
      <c r="CN37" s="904"/>
      <c r="CO37" s="904"/>
      <c r="CP37" s="904"/>
      <c r="CQ37" s="904"/>
      <c r="CR37" s="904"/>
      <c r="CS37" s="904"/>
      <c r="CT37" s="904"/>
      <c r="CU37" s="904"/>
      <c r="CV37" s="904"/>
      <c r="CW37" s="904"/>
      <c r="CX37" s="904"/>
      <c r="CY37" s="904"/>
      <c r="CZ37" s="904"/>
      <c r="DA37" s="904"/>
      <c r="DB37" s="904"/>
      <c r="DC37" s="904"/>
      <c r="DD37" s="904"/>
      <c r="DE37" s="904"/>
      <c r="DF37" s="904"/>
      <c r="DG37" s="904"/>
      <c r="DH37" s="904"/>
      <c r="DI37" s="904"/>
      <c r="DJ37" s="904"/>
      <c r="DK37" s="904"/>
      <c r="DL37" s="904"/>
      <c r="DM37" s="904"/>
      <c r="DN37" s="904"/>
      <c r="DO37" s="904"/>
      <c r="DP37" s="904"/>
      <c r="DQ37" s="904"/>
      <c r="DR37" s="904"/>
      <c r="DS37" s="904"/>
      <c r="DT37" s="904"/>
    </row>
    <row r="38" spans="1:124" s="914" customFormat="1" ht="20.100000000000001" customHeight="1" x14ac:dyDescent="0.15">
      <c r="A38" s="904"/>
      <c r="B38" s="904"/>
      <c r="C38" s="904"/>
      <c r="D38" s="904"/>
      <c r="E38" s="532"/>
      <c r="F38" s="953"/>
      <c r="G38" s="82" t="s">
        <v>929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4"/>
      <c r="V38" s="904"/>
      <c r="W38" s="904"/>
      <c r="X38" s="56"/>
      <c r="Y38" s="907" t="s">
        <v>204</v>
      </c>
      <c r="Z38" s="904"/>
      <c r="AA38" s="904"/>
      <c r="AB38" s="904"/>
      <c r="AC38" s="904"/>
      <c r="AD38" s="904"/>
      <c r="AE38" s="904"/>
      <c r="AF38" s="904"/>
      <c r="AG38" s="904"/>
      <c r="AH38" s="904"/>
      <c r="AI38" s="904"/>
      <c r="AJ38" s="904"/>
      <c r="AK38" s="904"/>
      <c r="AL38" s="904"/>
      <c r="AM38" s="904"/>
      <c r="AN38" s="904"/>
      <c r="AO38" s="904"/>
      <c r="AP38" s="904"/>
      <c r="AQ38" s="904"/>
      <c r="AR38" s="904"/>
      <c r="AS38" s="904"/>
      <c r="AT38" s="904"/>
      <c r="AU38" s="904"/>
      <c r="AV38" s="904"/>
      <c r="AW38" s="904"/>
      <c r="AX38" s="904"/>
      <c r="AY38" s="904"/>
      <c r="AZ38" s="904"/>
      <c r="BA38" s="904"/>
      <c r="BB38" s="904"/>
      <c r="BC38" s="904"/>
      <c r="BD38" s="904"/>
      <c r="BE38" s="904"/>
      <c r="BF38" s="904"/>
      <c r="BG38" s="904"/>
      <c r="BH38" s="904"/>
      <c r="BI38" s="904"/>
      <c r="BJ38" s="904"/>
      <c r="BK38" s="904"/>
      <c r="BL38" s="904"/>
      <c r="BM38" s="904"/>
      <c r="BN38" s="904"/>
      <c r="BO38" s="904"/>
      <c r="BP38" s="904"/>
      <c r="BQ38" s="904"/>
      <c r="BR38" s="904"/>
      <c r="BS38" s="904"/>
      <c r="BT38" s="904"/>
      <c r="BU38" s="904"/>
      <c r="BV38" s="904"/>
      <c r="BW38" s="904"/>
      <c r="BX38" s="904"/>
      <c r="BY38" s="904"/>
      <c r="BZ38" s="904"/>
      <c r="CA38" s="904"/>
      <c r="CB38" s="904"/>
      <c r="CC38" s="904"/>
      <c r="CD38" s="904"/>
      <c r="CE38" s="904"/>
      <c r="CF38" s="904"/>
      <c r="CG38" s="904"/>
      <c r="CH38" s="904"/>
      <c r="CI38" s="904"/>
      <c r="CJ38" s="904"/>
      <c r="CK38" s="904"/>
      <c r="CL38" s="904"/>
      <c r="CM38" s="904"/>
      <c r="CN38" s="904"/>
      <c r="CO38" s="904"/>
      <c r="CP38" s="904"/>
      <c r="CQ38" s="904"/>
      <c r="CR38" s="904"/>
      <c r="CS38" s="904"/>
      <c r="CT38" s="904"/>
      <c r="CU38" s="904"/>
      <c r="CV38" s="904"/>
      <c r="CW38" s="904"/>
      <c r="CX38" s="904"/>
      <c r="CY38" s="904"/>
      <c r="CZ38" s="904"/>
      <c r="DA38" s="904"/>
      <c r="DB38" s="904"/>
      <c r="DC38" s="904"/>
      <c r="DD38" s="904"/>
      <c r="DE38" s="904"/>
      <c r="DF38" s="904"/>
      <c r="DG38" s="904"/>
      <c r="DH38" s="904"/>
      <c r="DI38" s="904"/>
      <c r="DJ38" s="904"/>
      <c r="DK38" s="904"/>
      <c r="DL38" s="904"/>
      <c r="DM38" s="904"/>
      <c r="DN38" s="904"/>
      <c r="DO38" s="904"/>
      <c r="DP38" s="904"/>
      <c r="DQ38" s="904"/>
      <c r="DR38" s="904"/>
      <c r="DS38" s="904"/>
      <c r="DT38" s="904"/>
    </row>
    <row r="39" spans="1:124" s="914" customFormat="1" ht="20.100000000000001" customHeight="1" x14ac:dyDescent="0.15">
      <c r="A39" s="904"/>
      <c r="B39" s="904"/>
      <c r="C39" s="904"/>
      <c r="D39" s="904"/>
      <c r="E39" s="532"/>
      <c r="F39" s="953"/>
      <c r="G39" s="949" t="s">
        <v>930</v>
      </c>
      <c r="H39" s="950"/>
      <c r="I39" s="950"/>
      <c r="J39" s="950"/>
      <c r="K39" s="950"/>
      <c r="L39" s="950"/>
      <c r="M39" s="950"/>
      <c r="N39" s="950"/>
      <c r="O39" s="950"/>
      <c r="P39" s="950"/>
      <c r="Q39" s="950"/>
      <c r="R39" s="950"/>
      <c r="S39" s="950"/>
      <c r="T39" s="950"/>
      <c r="U39" s="951"/>
      <c r="V39" s="557"/>
      <c r="W39" s="557"/>
      <c r="X39" s="60">
        <f>SUM(X40:X41)</f>
        <v>0</v>
      </c>
      <c r="Y39" s="954" t="s">
        <v>445</v>
      </c>
      <c r="Z39" s="904"/>
      <c r="AA39" s="904"/>
      <c r="AB39" s="904"/>
      <c r="AC39" s="904"/>
      <c r="AD39" s="904"/>
      <c r="AE39" s="904"/>
      <c r="AF39" s="904"/>
      <c r="AG39" s="904"/>
      <c r="AH39" s="904"/>
      <c r="AI39" s="904"/>
      <c r="AJ39" s="904"/>
      <c r="AK39" s="904"/>
      <c r="AL39" s="904"/>
      <c r="AM39" s="904"/>
      <c r="AN39" s="904"/>
      <c r="AO39" s="904"/>
      <c r="AP39" s="904"/>
      <c r="AQ39" s="904"/>
      <c r="AR39" s="904"/>
      <c r="AS39" s="904"/>
      <c r="AT39" s="904"/>
      <c r="AU39" s="904"/>
      <c r="AV39" s="904"/>
      <c r="AW39" s="904"/>
      <c r="AX39" s="904"/>
      <c r="AY39" s="904"/>
      <c r="AZ39" s="904"/>
      <c r="BA39" s="904"/>
      <c r="BB39" s="904"/>
      <c r="BC39" s="904"/>
      <c r="BD39" s="904"/>
      <c r="BE39" s="904"/>
      <c r="BF39" s="904"/>
      <c r="BG39" s="904"/>
      <c r="BH39" s="904"/>
      <c r="BI39" s="904"/>
      <c r="BJ39" s="904"/>
      <c r="BK39" s="904"/>
      <c r="BL39" s="904"/>
      <c r="BM39" s="904"/>
      <c r="BN39" s="904"/>
      <c r="BO39" s="904"/>
      <c r="BP39" s="904"/>
      <c r="BQ39" s="904"/>
      <c r="BR39" s="904"/>
      <c r="BS39" s="904"/>
      <c r="BT39" s="904"/>
      <c r="BU39" s="904"/>
      <c r="BV39" s="904"/>
      <c r="BW39" s="904"/>
      <c r="BX39" s="904"/>
      <c r="BY39" s="904"/>
      <c r="BZ39" s="904"/>
      <c r="CA39" s="904"/>
      <c r="CB39" s="904"/>
      <c r="CC39" s="904"/>
      <c r="CD39" s="904"/>
      <c r="CE39" s="904"/>
      <c r="CF39" s="904"/>
      <c r="CG39" s="904"/>
      <c r="CH39" s="904"/>
      <c r="CI39" s="904"/>
      <c r="CJ39" s="904"/>
      <c r="CK39" s="904"/>
      <c r="CL39" s="904"/>
      <c r="CM39" s="904"/>
      <c r="CN39" s="904"/>
      <c r="CO39" s="904"/>
      <c r="CP39" s="904"/>
      <c r="CQ39" s="904"/>
      <c r="CR39" s="904"/>
      <c r="CS39" s="904"/>
      <c r="CT39" s="904"/>
      <c r="CU39" s="904"/>
      <c r="CV39" s="904"/>
      <c r="CW39" s="904"/>
      <c r="CX39" s="904"/>
      <c r="CY39" s="904"/>
      <c r="CZ39" s="904"/>
      <c r="DA39" s="904"/>
      <c r="DB39" s="904"/>
      <c r="DC39" s="904"/>
      <c r="DD39" s="904"/>
      <c r="DE39" s="904"/>
      <c r="DF39" s="904"/>
      <c r="DG39" s="904"/>
      <c r="DH39" s="904"/>
      <c r="DI39" s="904"/>
      <c r="DJ39" s="904"/>
      <c r="DK39" s="904"/>
      <c r="DL39" s="904"/>
      <c r="DM39" s="904"/>
      <c r="DN39" s="904"/>
      <c r="DO39" s="904"/>
      <c r="DP39" s="904"/>
      <c r="DQ39" s="904"/>
      <c r="DR39" s="904"/>
      <c r="DS39" s="904"/>
      <c r="DT39" s="904"/>
    </row>
    <row r="40" spans="1:124" s="914" customFormat="1" ht="20.100000000000001" customHeight="1" x14ac:dyDescent="0.15">
      <c r="A40" s="904"/>
      <c r="B40" s="904"/>
      <c r="C40" s="904"/>
      <c r="D40" s="904"/>
      <c r="E40" s="532"/>
      <c r="F40" s="953"/>
      <c r="G40" s="82" t="s">
        <v>923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4"/>
      <c r="V40" s="911"/>
      <c r="W40" s="911"/>
      <c r="X40" s="56"/>
      <c r="Y40" s="907" t="s">
        <v>448</v>
      </c>
      <c r="Z40" s="904"/>
      <c r="AA40" s="904"/>
      <c r="AB40" s="904"/>
      <c r="AC40" s="904"/>
      <c r="AD40" s="904"/>
      <c r="AE40" s="904"/>
      <c r="AF40" s="904"/>
      <c r="AG40" s="904"/>
      <c r="AH40" s="904"/>
      <c r="AI40" s="904"/>
      <c r="AJ40" s="904"/>
      <c r="AK40" s="904"/>
      <c r="AL40" s="904"/>
      <c r="AM40" s="904"/>
      <c r="AN40" s="904"/>
      <c r="AO40" s="904"/>
      <c r="AP40" s="904"/>
      <c r="AQ40" s="904"/>
      <c r="AR40" s="904"/>
      <c r="AS40" s="904"/>
      <c r="AT40" s="904"/>
      <c r="AU40" s="904"/>
      <c r="AV40" s="904"/>
      <c r="AW40" s="904"/>
      <c r="AX40" s="904"/>
      <c r="AY40" s="904"/>
      <c r="AZ40" s="904"/>
      <c r="BA40" s="904"/>
      <c r="BB40" s="904"/>
      <c r="BC40" s="904"/>
      <c r="BD40" s="904"/>
      <c r="BE40" s="904"/>
      <c r="BF40" s="904"/>
      <c r="BG40" s="904"/>
      <c r="BH40" s="904"/>
      <c r="BI40" s="904"/>
      <c r="BJ40" s="904"/>
      <c r="BK40" s="904"/>
      <c r="BL40" s="904"/>
      <c r="BM40" s="904"/>
      <c r="BN40" s="904"/>
      <c r="BO40" s="904"/>
      <c r="BP40" s="904"/>
      <c r="BQ40" s="904"/>
      <c r="BR40" s="904"/>
      <c r="BS40" s="904"/>
      <c r="BT40" s="904"/>
      <c r="BU40" s="904"/>
      <c r="BV40" s="904"/>
      <c r="BW40" s="904"/>
      <c r="BX40" s="904"/>
      <c r="BY40" s="904"/>
      <c r="BZ40" s="904"/>
      <c r="CA40" s="904"/>
      <c r="CB40" s="904"/>
      <c r="CC40" s="904"/>
      <c r="CD40" s="904"/>
      <c r="CE40" s="904"/>
      <c r="CF40" s="904"/>
      <c r="CG40" s="904"/>
      <c r="CH40" s="904"/>
      <c r="CI40" s="904"/>
      <c r="CJ40" s="904"/>
      <c r="CK40" s="904"/>
      <c r="CL40" s="904"/>
      <c r="CM40" s="904"/>
      <c r="CN40" s="904"/>
      <c r="CO40" s="904"/>
      <c r="CP40" s="904"/>
      <c r="CQ40" s="904"/>
      <c r="CR40" s="904"/>
      <c r="CS40" s="904"/>
      <c r="CT40" s="904"/>
      <c r="CU40" s="904"/>
      <c r="CV40" s="904"/>
      <c r="CW40" s="904"/>
      <c r="CX40" s="904"/>
      <c r="CY40" s="904"/>
      <c r="CZ40" s="904"/>
      <c r="DA40" s="904"/>
      <c r="DB40" s="904"/>
      <c r="DC40" s="904"/>
      <c r="DD40" s="904"/>
      <c r="DE40" s="904"/>
      <c r="DF40" s="904"/>
      <c r="DG40" s="904"/>
      <c r="DH40" s="904"/>
      <c r="DI40" s="904"/>
      <c r="DJ40" s="904"/>
      <c r="DK40" s="904"/>
      <c r="DL40" s="904"/>
      <c r="DM40" s="904"/>
      <c r="DN40" s="904"/>
      <c r="DO40" s="904"/>
      <c r="DP40" s="904"/>
      <c r="DQ40" s="904"/>
      <c r="DR40" s="904"/>
      <c r="DS40" s="904"/>
      <c r="DT40" s="904"/>
    </row>
    <row r="41" spans="1:124" s="914" customFormat="1" ht="20.100000000000001" customHeight="1" x14ac:dyDescent="0.15">
      <c r="A41" s="904"/>
      <c r="B41" s="904"/>
      <c r="C41" s="904"/>
      <c r="D41" s="904"/>
      <c r="E41" s="532"/>
      <c r="F41" s="953"/>
      <c r="G41" s="82" t="s">
        <v>924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4"/>
      <c r="V41" s="904"/>
      <c r="W41" s="904"/>
      <c r="X41" s="56"/>
      <c r="Y41" s="907" t="s">
        <v>30</v>
      </c>
      <c r="Z41" s="904"/>
      <c r="AA41" s="904"/>
      <c r="AB41" s="904"/>
      <c r="AC41" s="904"/>
      <c r="AD41" s="904"/>
      <c r="AE41" s="904"/>
      <c r="AF41" s="904"/>
      <c r="AG41" s="904"/>
      <c r="AH41" s="904"/>
      <c r="AI41" s="904"/>
      <c r="AJ41" s="904"/>
      <c r="AK41" s="904"/>
      <c r="AL41" s="904"/>
      <c r="AM41" s="904"/>
      <c r="AN41" s="904"/>
      <c r="AO41" s="904"/>
      <c r="AP41" s="904"/>
      <c r="AQ41" s="904"/>
      <c r="AR41" s="904"/>
      <c r="AS41" s="904"/>
      <c r="AT41" s="904"/>
      <c r="AU41" s="904"/>
      <c r="AV41" s="904"/>
      <c r="AW41" s="904"/>
      <c r="AX41" s="904"/>
      <c r="AY41" s="904"/>
      <c r="AZ41" s="904"/>
      <c r="BA41" s="904"/>
      <c r="BB41" s="904"/>
      <c r="BC41" s="904"/>
      <c r="BD41" s="904"/>
      <c r="BE41" s="904"/>
      <c r="BF41" s="904"/>
      <c r="BG41" s="904"/>
      <c r="BH41" s="904"/>
      <c r="BI41" s="904"/>
      <c r="BJ41" s="904"/>
      <c r="BK41" s="904"/>
      <c r="BL41" s="904"/>
      <c r="BM41" s="904"/>
      <c r="BN41" s="904"/>
      <c r="BO41" s="904"/>
      <c r="BP41" s="904"/>
      <c r="BQ41" s="904"/>
      <c r="BR41" s="904"/>
      <c r="BS41" s="904"/>
      <c r="BT41" s="904"/>
      <c r="BU41" s="904"/>
      <c r="BV41" s="904"/>
      <c r="BW41" s="904"/>
      <c r="BX41" s="904"/>
      <c r="BY41" s="904"/>
      <c r="BZ41" s="904"/>
      <c r="CA41" s="904"/>
      <c r="CB41" s="904"/>
      <c r="CC41" s="904"/>
      <c r="CD41" s="904"/>
      <c r="CE41" s="904"/>
      <c r="CF41" s="904"/>
      <c r="CG41" s="904"/>
      <c r="CH41" s="904"/>
      <c r="CI41" s="904"/>
      <c r="CJ41" s="904"/>
      <c r="CK41" s="904"/>
      <c r="CL41" s="904"/>
      <c r="CM41" s="904"/>
      <c r="CN41" s="904"/>
      <c r="CO41" s="904"/>
      <c r="CP41" s="904"/>
      <c r="CQ41" s="904"/>
      <c r="CR41" s="904"/>
      <c r="CS41" s="904"/>
      <c r="CT41" s="904"/>
      <c r="CU41" s="904"/>
      <c r="CV41" s="904"/>
      <c r="CW41" s="904"/>
      <c r="CX41" s="904"/>
      <c r="CY41" s="904"/>
      <c r="CZ41" s="904"/>
      <c r="DA41" s="904"/>
      <c r="DB41" s="904"/>
      <c r="DC41" s="904"/>
      <c r="DD41" s="904"/>
      <c r="DE41" s="904"/>
      <c r="DF41" s="904"/>
      <c r="DG41" s="904"/>
      <c r="DH41" s="904"/>
      <c r="DI41" s="904"/>
      <c r="DJ41" s="904"/>
      <c r="DK41" s="904"/>
      <c r="DL41" s="904"/>
      <c r="DM41" s="904"/>
      <c r="DN41" s="904"/>
      <c r="DO41" s="904"/>
      <c r="DP41" s="904"/>
      <c r="DQ41" s="904"/>
      <c r="DR41" s="904"/>
      <c r="DS41" s="904"/>
      <c r="DT41" s="904"/>
    </row>
    <row r="42" spans="1:124" s="914" customFormat="1" ht="20.100000000000001" customHeight="1" x14ac:dyDescent="0.15">
      <c r="A42" s="904"/>
      <c r="B42" s="904"/>
      <c r="C42" s="904"/>
      <c r="D42" s="904"/>
      <c r="E42" s="532"/>
      <c r="F42" s="953"/>
      <c r="G42" s="82" t="s">
        <v>914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4"/>
      <c r="V42" s="904"/>
      <c r="W42" s="904"/>
      <c r="X42" s="56"/>
      <c r="Y42" s="907" t="s">
        <v>37</v>
      </c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  <c r="AJ42" s="904"/>
      <c r="AK42" s="904"/>
      <c r="AL42" s="904"/>
      <c r="AM42" s="904"/>
      <c r="AN42" s="904"/>
      <c r="AO42" s="904"/>
      <c r="AP42" s="904"/>
      <c r="AQ42" s="904"/>
      <c r="AR42" s="904"/>
      <c r="AS42" s="904"/>
      <c r="AT42" s="904"/>
      <c r="AU42" s="904"/>
      <c r="AV42" s="904"/>
      <c r="AW42" s="904"/>
      <c r="AX42" s="904"/>
      <c r="AY42" s="904"/>
      <c r="AZ42" s="904"/>
      <c r="BA42" s="904"/>
      <c r="BB42" s="904"/>
      <c r="BC42" s="904"/>
      <c r="BD42" s="904"/>
      <c r="BE42" s="904"/>
      <c r="BF42" s="904"/>
      <c r="BG42" s="904"/>
      <c r="BH42" s="904"/>
      <c r="BI42" s="904"/>
      <c r="BJ42" s="904"/>
      <c r="BK42" s="904"/>
      <c r="BL42" s="904"/>
      <c r="BM42" s="904"/>
      <c r="BN42" s="904"/>
      <c r="BO42" s="904"/>
      <c r="BP42" s="904"/>
      <c r="BQ42" s="904"/>
      <c r="BR42" s="904"/>
      <c r="BS42" s="904"/>
      <c r="BT42" s="904"/>
      <c r="BU42" s="904"/>
      <c r="BV42" s="904"/>
      <c r="BW42" s="904"/>
      <c r="BX42" s="904"/>
      <c r="BY42" s="904"/>
      <c r="BZ42" s="904"/>
      <c r="CA42" s="904"/>
      <c r="CB42" s="904"/>
      <c r="CC42" s="904"/>
      <c r="CD42" s="904"/>
      <c r="CE42" s="904"/>
      <c r="CF42" s="904"/>
      <c r="CG42" s="904"/>
      <c r="CH42" s="904"/>
      <c r="CI42" s="904"/>
      <c r="CJ42" s="904"/>
      <c r="CK42" s="904"/>
      <c r="CL42" s="904"/>
      <c r="CM42" s="904"/>
      <c r="CN42" s="904"/>
      <c r="CO42" s="904"/>
      <c r="CP42" s="904"/>
      <c r="CQ42" s="904"/>
      <c r="CR42" s="904"/>
      <c r="CS42" s="904"/>
      <c r="CT42" s="904"/>
      <c r="CU42" s="904"/>
      <c r="CV42" s="904"/>
      <c r="CW42" s="904"/>
      <c r="CX42" s="904"/>
      <c r="CY42" s="904"/>
      <c r="CZ42" s="904"/>
      <c r="DA42" s="904"/>
      <c r="DB42" s="904"/>
      <c r="DC42" s="904"/>
      <c r="DD42" s="904"/>
      <c r="DE42" s="904"/>
      <c r="DF42" s="904"/>
      <c r="DG42" s="904"/>
      <c r="DH42" s="904"/>
      <c r="DI42" s="904"/>
      <c r="DJ42" s="904"/>
      <c r="DK42" s="904"/>
      <c r="DL42" s="904"/>
      <c r="DM42" s="904"/>
      <c r="DN42" s="904"/>
      <c r="DO42" s="904"/>
      <c r="DP42" s="904"/>
      <c r="DQ42" s="904"/>
      <c r="DR42" s="904"/>
      <c r="DS42" s="904"/>
      <c r="DT42" s="904"/>
    </row>
    <row r="43" spans="1:124" s="914" customFormat="1" ht="20.100000000000001" customHeight="1" x14ac:dyDescent="0.15">
      <c r="A43" s="904"/>
      <c r="B43" s="904"/>
      <c r="C43" s="904"/>
      <c r="D43" s="904"/>
      <c r="E43" s="532"/>
      <c r="F43" s="953"/>
      <c r="G43" s="82" t="s">
        <v>915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4"/>
      <c r="V43" s="904"/>
      <c r="W43" s="904"/>
      <c r="X43" s="60">
        <f>X35+X38+X39+X42</f>
        <v>0</v>
      </c>
      <c r="Y43" s="954" t="s">
        <v>44</v>
      </c>
      <c r="Z43" s="904"/>
      <c r="AA43" s="904"/>
      <c r="AB43" s="904"/>
      <c r="AC43" s="904"/>
      <c r="AD43" s="904"/>
      <c r="AE43" s="904"/>
      <c r="AF43" s="904"/>
      <c r="AG43" s="904"/>
      <c r="AH43" s="904"/>
      <c r="AI43" s="904"/>
      <c r="AJ43" s="904"/>
      <c r="AK43" s="904"/>
      <c r="AL43" s="904"/>
      <c r="AM43" s="904"/>
      <c r="AN43" s="904"/>
      <c r="AO43" s="904"/>
      <c r="AP43" s="904"/>
      <c r="AQ43" s="904"/>
      <c r="AR43" s="904"/>
      <c r="AS43" s="904"/>
      <c r="AT43" s="904"/>
      <c r="AU43" s="904"/>
      <c r="AV43" s="904"/>
      <c r="AW43" s="904"/>
      <c r="AX43" s="904"/>
      <c r="AY43" s="904"/>
      <c r="AZ43" s="904"/>
      <c r="BA43" s="904"/>
      <c r="BB43" s="904"/>
      <c r="BC43" s="904"/>
      <c r="BD43" s="904"/>
      <c r="BE43" s="904"/>
      <c r="BF43" s="904"/>
      <c r="BG43" s="904"/>
      <c r="BH43" s="904"/>
      <c r="BI43" s="904"/>
      <c r="BJ43" s="904"/>
      <c r="BK43" s="904"/>
      <c r="BL43" s="904"/>
      <c r="BM43" s="904"/>
      <c r="BN43" s="904"/>
      <c r="BO43" s="904"/>
      <c r="BP43" s="904"/>
      <c r="BQ43" s="904"/>
      <c r="BR43" s="904"/>
      <c r="BS43" s="904"/>
      <c r="BT43" s="904"/>
      <c r="BU43" s="904"/>
      <c r="BV43" s="904"/>
      <c r="BW43" s="904"/>
      <c r="BX43" s="904"/>
      <c r="BY43" s="904"/>
      <c r="BZ43" s="904"/>
      <c r="CA43" s="904"/>
      <c r="CB43" s="904"/>
      <c r="CC43" s="904"/>
      <c r="CD43" s="904"/>
      <c r="CE43" s="904"/>
      <c r="CF43" s="904"/>
      <c r="CG43" s="904"/>
      <c r="CH43" s="904"/>
      <c r="CI43" s="904"/>
      <c r="CJ43" s="904"/>
      <c r="CK43" s="904"/>
      <c r="CL43" s="904"/>
      <c r="CM43" s="904"/>
      <c r="CN43" s="904"/>
      <c r="CO43" s="904"/>
      <c r="CP43" s="904"/>
      <c r="CQ43" s="904"/>
      <c r="CR43" s="904"/>
      <c r="CS43" s="904"/>
      <c r="CT43" s="904"/>
      <c r="CU43" s="904"/>
      <c r="CV43" s="904"/>
      <c r="CW43" s="904"/>
      <c r="CX43" s="904"/>
      <c r="CY43" s="904"/>
      <c r="CZ43" s="904"/>
      <c r="DA43" s="904"/>
      <c r="DB43" s="904"/>
      <c r="DC43" s="904"/>
      <c r="DD43" s="904"/>
      <c r="DE43" s="904"/>
      <c r="DF43" s="904"/>
      <c r="DG43" s="904"/>
      <c r="DH43" s="904"/>
      <c r="DI43" s="904"/>
      <c r="DJ43" s="904"/>
      <c r="DK43" s="904"/>
      <c r="DL43" s="904"/>
      <c r="DM43" s="904"/>
      <c r="DN43" s="904"/>
      <c r="DO43" s="904"/>
      <c r="DP43" s="904"/>
      <c r="DQ43" s="904"/>
      <c r="DR43" s="904"/>
      <c r="DS43" s="904"/>
      <c r="DT43" s="904"/>
    </row>
    <row r="44" spans="1:124" s="914" customFormat="1" ht="20.100000000000001" customHeight="1" x14ac:dyDescent="0.15">
      <c r="A44" s="904"/>
      <c r="B44" s="904"/>
      <c r="C44" s="904"/>
      <c r="D44" s="904"/>
      <c r="E44" s="552"/>
      <c r="F44" s="916" t="s">
        <v>931</v>
      </c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533"/>
      <c r="R44" s="533"/>
      <c r="S44" s="533"/>
      <c r="T44" s="533"/>
      <c r="U44" s="534"/>
      <c r="V44" s="904"/>
      <c r="W44" s="904"/>
      <c r="X44" s="60">
        <f>X34+X43</f>
        <v>0</v>
      </c>
      <c r="Y44" s="954" t="s">
        <v>52</v>
      </c>
      <c r="Z44" s="904"/>
      <c r="AA44" s="904"/>
      <c r="AB44" s="904"/>
      <c r="AC44" s="904"/>
      <c r="AD44" s="904"/>
      <c r="AE44" s="904"/>
      <c r="AF44" s="904"/>
      <c r="AG44" s="904"/>
      <c r="AH44" s="904"/>
      <c r="AI44" s="904"/>
      <c r="AJ44" s="904"/>
      <c r="AK44" s="904"/>
      <c r="AL44" s="904"/>
      <c r="AM44" s="904"/>
      <c r="AN44" s="904"/>
      <c r="AO44" s="904"/>
      <c r="AP44" s="904"/>
      <c r="AQ44" s="904"/>
      <c r="AR44" s="904"/>
      <c r="AS44" s="904"/>
      <c r="AT44" s="904"/>
      <c r="AU44" s="904"/>
      <c r="AV44" s="904"/>
      <c r="AW44" s="904"/>
      <c r="AX44" s="904"/>
      <c r="AY44" s="904"/>
      <c r="AZ44" s="904"/>
      <c r="BA44" s="904"/>
      <c r="BB44" s="904"/>
      <c r="BC44" s="904"/>
      <c r="BD44" s="904"/>
      <c r="BE44" s="904"/>
      <c r="BF44" s="904"/>
      <c r="BG44" s="904"/>
      <c r="BH44" s="904"/>
      <c r="BI44" s="904"/>
      <c r="BJ44" s="904"/>
      <c r="BK44" s="904"/>
      <c r="BL44" s="904"/>
      <c r="BM44" s="904"/>
      <c r="BN44" s="904"/>
      <c r="BO44" s="904"/>
      <c r="BP44" s="904"/>
      <c r="BQ44" s="904"/>
      <c r="BR44" s="904"/>
      <c r="BS44" s="904"/>
      <c r="BT44" s="904"/>
      <c r="BU44" s="904"/>
      <c r="BV44" s="904"/>
      <c r="BW44" s="904"/>
      <c r="BX44" s="904"/>
      <c r="BY44" s="904"/>
      <c r="BZ44" s="904"/>
      <c r="CA44" s="904"/>
      <c r="CB44" s="904"/>
      <c r="CC44" s="904"/>
      <c r="CD44" s="904"/>
      <c r="CE44" s="904"/>
      <c r="CF44" s="904"/>
      <c r="CG44" s="904"/>
      <c r="CH44" s="904"/>
      <c r="CI44" s="904"/>
      <c r="CJ44" s="904"/>
      <c r="CK44" s="904"/>
      <c r="CL44" s="904"/>
      <c r="CM44" s="904"/>
      <c r="CN44" s="904"/>
      <c r="CO44" s="904"/>
      <c r="CP44" s="904"/>
      <c r="CQ44" s="904"/>
      <c r="CR44" s="904"/>
      <c r="CS44" s="904"/>
      <c r="CT44" s="904"/>
      <c r="CU44" s="904"/>
      <c r="CV44" s="904"/>
      <c r="CW44" s="904"/>
      <c r="CX44" s="904"/>
      <c r="CY44" s="904"/>
      <c r="CZ44" s="904"/>
      <c r="DA44" s="904"/>
      <c r="DB44" s="904"/>
      <c r="DC44" s="904"/>
      <c r="DD44" s="904"/>
      <c r="DE44" s="904"/>
      <c r="DF44" s="904"/>
      <c r="DG44" s="904"/>
      <c r="DH44" s="904"/>
      <c r="DI44" s="904"/>
      <c r="DJ44" s="904"/>
      <c r="DK44" s="904"/>
      <c r="DL44" s="904"/>
      <c r="DM44" s="904"/>
      <c r="DN44" s="904"/>
      <c r="DO44" s="904"/>
      <c r="DP44" s="904"/>
      <c r="DQ44" s="904"/>
      <c r="DR44" s="904"/>
      <c r="DS44" s="904"/>
      <c r="DT44" s="904"/>
    </row>
    <row r="45" spans="1:124" s="914" customFormat="1" ht="20.100000000000001" customHeight="1" x14ac:dyDescent="0.15">
      <c r="A45" s="904"/>
      <c r="B45" s="904"/>
      <c r="C45" s="904"/>
      <c r="D45" s="904"/>
      <c r="E45" s="525" t="s">
        <v>932</v>
      </c>
      <c r="F45" s="916" t="s">
        <v>933</v>
      </c>
      <c r="G45" s="533"/>
      <c r="H45" s="533"/>
      <c r="I45" s="533"/>
      <c r="J45" s="533"/>
      <c r="K45" s="533"/>
      <c r="L45" s="533"/>
      <c r="M45" s="533"/>
      <c r="N45" s="533"/>
      <c r="O45" s="533"/>
      <c r="P45" s="533"/>
      <c r="Q45" s="533"/>
      <c r="R45" s="533"/>
      <c r="S45" s="533"/>
      <c r="T45" s="533"/>
      <c r="U45" s="534"/>
      <c r="V45" s="904"/>
      <c r="W45" s="904"/>
      <c r="X45" s="60">
        <f>X26-X44</f>
        <v>0</v>
      </c>
      <c r="Y45" s="907" t="s">
        <v>60</v>
      </c>
      <c r="Z45" s="904"/>
      <c r="AA45" s="904"/>
      <c r="AB45" s="904"/>
      <c r="AC45" s="904"/>
      <c r="AD45" s="904"/>
      <c r="AE45" s="904"/>
      <c r="AF45" s="904"/>
      <c r="AG45" s="904"/>
      <c r="AH45" s="904"/>
      <c r="AI45" s="904"/>
      <c r="AJ45" s="904"/>
      <c r="AK45" s="904"/>
      <c r="AL45" s="904"/>
      <c r="AM45" s="904"/>
      <c r="AN45" s="904"/>
      <c r="AO45" s="904"/>
      <c r="AP45" s="904"/>
      <c r="AQ45" s="904"/>
      <c r="AR45" s="904"/>
      <c r="AS45" s="904"/>
      <c r="AT45" s="904"/>
      <c r="AU45" s="904"/>
      <c r="AV45" s="904"/>
      <c r="AW45" s="904"/>
      <c r="AX45" s="904"/>
      <c r="AY45" s="904"/>
      <c r="AZ45" s="904"/>
      <c r="BA45" s="904"/>
      <c r="BB45" s="904"/>
      <c r="BC45" s="904"/>
      <c r="BD45" s="904"/>
      <c r="BE45" s="904"/>
      <c r="BF45" s="904"/>
      <c r="BG45" s="904"/>
      <c r="BH45" s="904"/>
      <c r="BI45" s="904"/>
      <c r="BJ45" s="904"/>
      <c r="BK45" s="904"/>
      <c r="BL45" s="904"/>
      <c r="BM45" s="904"/>
      <c r="BN45" s="904"/>
      <c r="BO45" s="904"/>
      <c r="BP45" s="904"/>
      <c r="BQ45" s="904"/>
      <c r="BR45" s="904"/>
      <c r="BS45" s="904"/>
      <c r="BT45" s="904"/>
      <c r="BU45" s="904"/>
      <c r="BV45" s="904"/>
      <c r="BW45" s="904"/>
      <c r="BX45" s="904"/>
      <c r="BY45" s="904"/>
      <c r="BZ45" s="904"/>
      <c r="CA45" s="904"/>
      <c r="CB45" s="904"/>
      <c r="CC45" s="904"/>
      <c r="CD45" s="904"/>
      <c r="CE45" s="904"/>
      <c r="CF45" s="904"/>
      <c r="CG45" s="904"/>
      <c r="CH45" s="904"/>
      <c r="CI45" s="904"/>
      <c r="CJ45" s="904"/>
      <c r="CK45" s="904"/>
      <c r="CL45" s="904"/>
      <c r="CM45" s="904"/>
      <c r="CN45" s="904"/>
      <c r="CO45" s="904"/>
      <c r="CP45" s="904"/>
      <c r="CQ45" s="904"/>
      <c r="CR45" s="904"/>
      <c r="CS45" s="904"/>
      <c r="CT45" s="904"/>
      <c r="CU45" s="904"/>
      <c r="CV45" s="904"/>
      <c r="CW45" s="904"/>
      <c r="CX45" s="904"/>
      <c r="CY45" s="904"/>
      <c r="CZ45" s="904"/>
      <c r="DA45" s="904"/>
      <c r="DB45" s="904"/>
      <c r="DC45" s="904"/>
      <c r="DD45" s="904"/>
      <c r="DE45" s="904"/>
      <c r="DF45" s="904"/>
      <c r="DG45" s="904"/>
      <c r="DH45" s="904"/>
      <c r="DI45" s="904"/>
      <c r="DJ45" s="904"/>
      <c r="DK45" s="904"/>
      <c r="DL45" s="904"/>
      <c r="DM45" s="904"/>
      <c r="DN45" s="904"/>
      <c r="DO45" s="904"/>
      <c r="DP45" s="904"/>
      <c r="DQ45" s="904"/>
      <c r="DR45" s="904"/>
      <c r="DS45" s="904"/>
      <c r="DT45" s="904"/>
    </row>
    <row r="46" spans="1:124" s="914" customFormat="1" ht="20.100000000000001" customHeight="1" x14ac:dyDescent="0.15">
      <c r="A46" s="904"/>
      <c r="B46" s="904"/>
      <c r="C46" s="904"/>
      <c r="D46" s="904"/>
      <c r="E46" s="525"/>
      <c r="F46" s="916" t="s">
        <v>934</v>
      </c>
      <c r="G46" s="533"/>
      <c r="H46" s="533"/>
      <c r="I46" s="533"/>
      <c r="J46" s="533"/>
      <c r="K46" s="533"/>
      <c r="L46" s="533"/>
      <c r="M46" s="533"/>
      <c r="N46" s="533"/>
      <c r="O46" s="533"/>
      <c r="P46" s="533"/>
      <c r="Q46" s="533"/>
      <c r="R46" s="533"/>
      <c r="S46" s="533"/>
      <c r="T46" s="533"/>
      <c r="U46" s="534"/>
      <c r="V46" s="557"/>
      <c r="W46" s="557"/>
      <c r="X46" s="56"/>
      <c r="Y46" s="907" t="s">
        <v>67</v>
      </c>
      <c r="Z46" s="904"/>
      <c r="AA46" s="904"/>
      <c r="AB46" s="904"/>
      <c r="AC46" s="904"/>
      <c r="AD46" s="904"/>
      <c r="AE46" s="904"/>
      <c r="AF46" s="904"/>
      <c r="AG46" s="904"/>
      <c r="AH46" s="904"/>
      <c r="AI46" s="904"/>
      <c r="AJ46" s="904"/>
      <c r="AK46" s="904"/>
      <c r="AL46" s="904"/>
      <c r="AM46" s="904"/>
      <c r="AN46" s="904"/>
      <c r="AO46" s="904"/>
      <c r="AP46" s="904"/>
      <c r="AQ46" s="904"/>
      <c r="AR46" s="904"/>
      <c r="AS46" s="904"/>
      <c r="AT46" s="904"/>
      <c r="AU46" s="904"/>
      <c r="AV46" s="904"/>
      <c r="AW46" s="904"/>
      <c r="AX46" s="904"/>
      <c r="AY46" s="904"/>
      <c r="AZ46" s="904"/>
      <c r="BA46" s="904"/>
      <c r="BB46" s="904"/>
      <c r="BC46" s="904"/>
      <c r="BD46" s="904"/>
      <c r="BE46" s="904"/>
      <c r="BF46" s="904"/>
      <c r="BG46" s="904"/>
      <c r="BH46" s="904"/>
      <c r="BI46" s="904"/>
      <c r="BJ46" s="904"/>
      <c r="BK46" s="904"/>
      <c r="BL46" s="904"/>
      <c r="BM46" s="904"/>
      <c r="BN46" s="904"/>
      <c r="BO46" s="904"/>
      <c r="BP46" s="904"/>
      <c r="BQ46" s="904"/>
      <c r="BR46" s="904"/>
      <c r="BS46" s="904"/>
      <c r="BT46" s="904"/>
      <c r="BU46" s="904"/>
      <c r="BV46" s="904"/>
      <c r="BW46" s="904"/>
      <c r="BX46" s="904"/>
      <c r="BY46" s="904"/>
      <c r="BZ46" s="904"/>
      <c r="CA46" s="904"/>
      <c r="CB46" s="904"/>
      <c r="CC46" s="904"/>
      <c r="CD46" s="904"/>
      <c r="CE46" s="904"/>
      <c r="CF46" s="904"/>
      <c r="CG46" s="904"/>
      <c r="CH46" s="904"/>
      <c r="CI46" s="904"/>
      <c r="CJ46" s="904"/>
      <c r="CK46" s="904"/>
      <c r="CL46" s="904"/>
      <c r="CM46" s="904"/>
      <c r="CN46" s="904"/>
      <c r="CO46" s="904"/>
      <c r="CP46" s="904"/>
      <c r="CQ46" s="904"/>
      <c r="CR46" s="904"/>
      <c r="CS46" s="904"/>
      <c r="CT46" s="904"/>
      <c r="CU46" s="904"/>
      <c r="CV46" s="904"/>
      <c r="CW46" s="904"/>
      <c r="CX46" s="904"/>
      <c r="CY46" s="904"/>
      <c r="CZ46" s="904"/>
      <c r="DA46" s="904"/>
      <c r="DB46" s="904"/>
      <c r="DC46" s="904"/>
      <c r="DD46" s="904"/>
      <c r="DE46" s="904"/>
      <c r="DF46" s="904"/>
      <c r="DG46" s="904"/>
      <c r="DH46" s="904"/>
      <c r="DI46" s="904"/>
      <c r="DJ46" s="904"/>
      <c r="DK46" s="904"/>
      <c r="DL46" s="904"/>
      <c r="DM46" s="904"/>
      <c r="DN46" s="904"/>
      <c r="DO46" s="904"/>
      <c r="DP46" s="904"/>
      <c r="DQ46" s="904"/>
      <c r="DR46" s="904"/>
      <c r="DS46" s="904"/>
      <c r="DT46" s="904"/>
    </row>
    <row r="47" spans="1:124" s="914" customFormat="1" ht="20.100000000000001" customHeight="1" thickBot="1" x14ac:dyDescent="0.2">
      <c r="A47" s="904"/>
      <c r="B47" s="904"/>
      <c r="C47" s="904"/>
      <c r="D47" s="904"/>
      <c r="E47" s="525"/>
      <c r="F47" s="916" t="s">
        <v>935</v>
      </c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3"/>
      <c r="S47" s="533"/>
      <c r="T47" s="533"/>
      <c r="U47" s="534"/>
      <c r="V47" s="904"/>
      <c r="W47" s="904"/>
      <c r="X47" s="821"/>
      <c r="Y47" s="907" t="s">
        <v>74</v>
      </c>
      <c r="Z47" s="904"/>
      <c r="AA47" s="904"/>
      <c r="AB47" s="904"/>
      <c r="AC47" s="904"/>
      <c r="AD47" s="904"/>
      <c r="AE47" s="904"/>
      <c r="AF47" s="904"/>
      <c r="AG47" s="904"/>
      <c r="AH47" s="904"/>
      <c r="AI47" s="904"/>
      <c r="AJ47" s="904"/>
      <c r="AK47" s="904"/>
      <c r="AL47" s="904"/>
      <c r="AM47" s="904"/>
      <c r="AN47" s="904"/>
      <c r="AO47" s="904"/>
      <c r="AP47" s="904"/>
      <c r="AQ47" s="904"/>
      <c r="AR47" s="904"/>
      <c r="AS47" s="904"/>
      <c r="AT47" s="904"/>
      <c r="AU47" s="904"/>
      <c r="AV47" s="904"/>
      <c r="AW47" s="904"/>
      <c r="AX47" s="904"/>
      <c r="AY47" s="904"/>
      <c r="AZ47" s="904"/>
      <c r="BA47" s="904"/>
      <c r="BB47" s="904"/>
      <c r="BC47" s="904"/>
      <c r="BD47" s="904"/>
      <c r="BE47" s="904"/>
      <c r="BF47" s="904"/>
      <c r="BG47" s="904"/>
      <c r="BH47" s="904"/>
      <c r="BI47" s="904"/>
      <c r="BJ47" s="904"/>
      <c r="BK47" s="904"/>
      <c r="BL47" s="904"/>
      <c r="BM47" s="904"/>
      <c r="BN47" s="904"/>
      <c r="BO47" s="904"/>
      <c r="BP47" s="904"/>
      <c r="BQ47" s="904"/>
      <c r="BR47" s="904"/>
      <c r="BS47" s="904"/>
      <c r="BT47" s="904"/>
      <c r="BU47" s="904"/>
      <c r="BV47" s="904"/>
      <c r="BW47" s="904"/>
      <c r="BX47" s="904"/>
      <c r="BY47" s="904"/>
      <c r="BZ47" s="904"/>
      <c r="CA47" s="904"/>
      <c r="CB47" s="904"/>
      <c r="CC47" s="904"/>
      <c r="CD47" s="904"/>
      <c r="CE47" s="904"/>
      <c r="CF47" s="904"/>
      <c r="CG47" s="904"/>
      <c r="CH47" s="904"/>
      <c r="CI47" s="904"/>
      <c r="CJ47" s="904"/>
      <c r="CK47" s="904"/>
      <c r="CL47" s="904"/>
      <c r="CM47" s="904"/>
      <c r="CN47" s="904"/>
      <c r="CO47" s="904"/>
      <c r="CP47" s="904"/>
      <c r="CQ47" s="904"/>
      <c r="CR47" s="904"/>
      <c r="CS47" s="904"/>
      <c r="CT47" s="904"/>
      <c r="CU47" s="904"/>
      <c r="CV47" s="904"/>
      <c r="CW47" s="904"/>
      <c r="CX47" s="904"/>
      <c r="CY47" s="904"/>
      <c r="CZ47" s="904"/>
      <c r="DA47" s="904"/>
      <c r="DB47" s="904"/>
      <c r="DC47" s="904"/>
      <c r="DD47" s="904"/>
      <c r="DE47" s="904"/>
      <c r="DF47" s="904"/>
      <c r="DG47" s="904"/>
      <c r="DH47" s="904"/>
      <c r="DI47" s="904"/>
      <c r="DJ47" s="904"/>
      <c r="DK47" s="904"/>
      <c r="DL47" s="904"/>
      <c r="DM47" s="904"/>
      <c r="DN47" s="904"/>
      <c r="DO47" s="904"/>
      <c r="DP47" s="904"/>
      <c r="DQ47" s="904"/>
      <c r="DR47" s="904"/>
      <c r="DS47" s="904"/>
      <c r="DT47" s="904"/>
    </row>
    <row r="48" spans="1:124" s="914" customFormat="1" ht="20.100000000000001" customHeight="1" x14ac:dyDescent="0.15">
      <c r="A48" s="904"/>
      <c r="B48" s="904"/>
      <c r="C48" s="904"/>
      <c r="D48" s="904"/>
      <c r="E48" s="525"/>
      <c r="F48" s="916" t="s">
        <v>936</v>
      </c>
      <c r="G48" s="533"/>
      <c r="H48" s="533"/>
      <c r="I48" s="533"/>
      <c r="J48" s="533"/>
      <c r="K48" s="533"/>
      <c r="L48" s="533"/>
      <c r="M48" s="533"/>
      <c r="N48" s="533"/>
      <c r="O48" s="533"/>
      <c r="P48" s="533"/>
      <c r="Q48" s="533"/>
      <c r="R48" s="533"/>
      <c r="S48" s="533"/>
      <c r="T48" s="533"/>
      <c r="U48" s="534"/>
      <c r="V48" s="904"/>
      <c r="W48" s="904"/>
      <c r="X48" s="182">
        <f>X14+X21</f>
        <v>0</v>
      </c>
      <c r="Y48" s="902"/>
      <c r="Z48" s="904"/>
      <c r="AA48" s="904"/>
      <c r="AB48" s="904"/>
      <c r="AC48" s="904"/>
      <c r="AD48" s="904"/>
      <c r="AE48" s="904"/>
      <c r="AF48" s="904"/>
      <c r="AG48" s="904"/>
      <c r="AH48" s="904"/>
      <c r="AI48" s="904"/>
      <c r="AJ48" s="904"/>
      <c r="AK48" s="904"/>
      <c r="AL48" s="904"/>
      <c r="AM48" s="904"/>
      <c r="AN48" s="904"/>
      <c r="AO48" s="904"/>
      <c r="AP48" s="904"/>
      <c r="AQ48" s="904"/>
      <c r="AR48" s="904"/>
      <c r="AS48" s="904"/>
      <c r="AT48" s="904"/>
      <c r="AU48" s="904"/>
      <c r="AV48" s="904"/>
      <c r="AW48" s="904"/>
      <c r="AX48" s="904"/>
      <c r="AY48" s="904"/>
      <c r="AZ48" s="904"/>
      <c r="BA48" s="904"/>
      <c r="BB48" s="904"/>
      <c r="BC48" s="904"/>
      <c r="BD48" s="904"/>
      <c r="BE48" s="904"/>
      <c r="BF48" s="904"/>
      <c r="BG48" s="904"/>
      <c r="BH48" s="904"/>
      <c r="BI48" s="904"/>
      <c r="BJ48" s="904"/>
      <c r="BK48" s="904"/>
      <c r="BL48" s="904"/>
      <c r="BM48" s="904"/>
      <c r="BN48" s="904"/>
      <c r="BO48" s="904"/>
      <c r="BP48" s="904"/>
      <c r="BQ48" s="904"/>
      <c r="BR48" s="904"/>
      <c r="BS48" s="904"/>
      <c r="BT48" s="904"/>
      <c r="BU48" s="904"/>
      <c r="BV48" s="904"/>
      <c r="BW48" s="904"/>
      <c r="BX48" s="904"/>
      <c r="BY48" s="904"/>
      <c r="BZ48" s="904"/>
      <c r="CA48" s="904"/>
      <c r="CB48" s="904"/>
      <c r="CC48" s="904"/>
      <c r="CD48" s="904"/>
      <c r="CE48" s="904"/>
      <c r="CF48" s="904"/>
      <c r="CG48" s="904"/>
      <c r="CH48" s="904"/>
      <c r="CI48" s="904"/>
      <c r="CJ48" s="904"/>
      <c r="CK48" s="904"/>
      <c r="CL48" s="904"/>
      <c r="CM48" s="904"/>
      <c r="CN48" s="904"/>
      <c r="CO48" s="904"/>
      <c r="CP48" s="904"/>
      <c r="CQ48" s="904"/>
      <c r="CR48" s="904"/>
      <c r="CS48" s="904"/>
      <c r="CT48" s="904"/>
      <c r="CU48" s="904"/>
      <c r="CV48" s="904"/>
      <c r="CW48" s="904"/>
      <c r="CX48" s="904"/>
      <c r="CY48" s="904"/>
      <c r="CZ48" s="904"/>
      <c r="DA48" s="904"/>
      <c r="DB48" s="904"/>
      <c r="DC48" s="904"/>
      <c r="DD48" s="904"/>
      <c r="DE48" s="904"/>
      <c r="DF48" s="904"/>
      <c r="DG48" s="904"/>
      <c r="DH48" s="904"/>
      <c r="DI48" s="904"/>
      <c r="DJ48" s="904"/>
      <c r="DK48" s="904"/>
      <c r="DL48" s="904"/>
      <c r="DM48" s="904"/>
      <c r="DN48" s="904"/>
      <c r="DO48" s="904"/>
      <c r="DP48" s="904"/>
      <c r="DQ48" s="904"/>
      <c r="DR48" s="904"/>
      <c r="DS48" s="904"/>
      <c r="DT48" s="904"/>
    </row>
    <row r="49" spans="1:124" s="914" customFormat="1" ht="20.100000000000001" customHeight="1" thickBot="1" x14ac:dyDescent="0.2">
      <c r="A49" s="904"/>
      <c r="B49" s="904"/>
      <c r="C49" s="904"/>
      <c r="D49" s="904"/>
      <c r="E49" s="525"/>
      <c r="F49" s="916" t="s">
        <v>937</v>
      </c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533"/>
      <c r="S49" s="533"/>
      <c r="T49" s="533"/>
      <c r="U49" s="534"/>
      <c r="V49" s="904"/>
      <c r="W49" s="904"/>
      <c r="X49" s="197">
        <f>X30+X39</f>
        <v>0</v>
      </c>
      <c r="Y49" s="902"/>
      <c r="Z49" s="904"/>
      <c r="AA49" s="904"/>
      <c r="AB49" s="904"/>
      <c r="AC49" s="904"/>
      <c r="AD49" s="904"/>
      <c r="AE49" s="904"/>
      <c r="AF49" s="904"/>
      <c r="AG49" s="904"/>
      <c r="AH49" s="904"/>
      <c r="AI49" s="904"/>
      <c r="AJ49" s="904"/>
      <c r="AK49" s="904"/>
      <c r="AL49" s="904"/>
      <c r="AM49" s="904"/>
      <c r="AN49" s="904"/>
      <c r="AO49" s="904"/>
      <c r="AP49" s="904"/>
      <c r="AQ49" s="904"/>
      <c r="AR49" s="904"/>
      <c r="AS49" s="904"/>
      <c r="AT49" s="904"/>
      <c r="AU49" s="904"/>
      <c r="AV49" s="904"/>
      <c r="AW49" s="904"/>
      <c r="AX49" s="904"/>
      <c r="AY49" s="904"/>
      <c r="AZ49" s="904"/>
      <c r="BA49" s="904"/>
      <c r="BB49" s="904"/>
      <c r="BC49" s="904"/>
      <c r="BD49" s="904"/>
      <c r="BE49" s="904"/>
      <c r="BF49" s="904"/>
      <c r="BG49" s="904"/>
      <c r="BH49" s="904"/>
      <c r="BI49" s="904"/>
      <c r="BJ49" s="904"/>
      <c r="BK49" s="904"/>
      <c r="BL49" s="904"/>
      <c r="BM49" s="904"/>
      <c r="BN49" s="904"/>
      <c r="BO49" s="904"/>
      <c r="BP49" s="904"/>
      <c r="BQ49" s="904"/>
      <c r="BR49" s="904"/>
      <c r="BS49" s="904"/>
      <c r="BT49" s="904"/>
      <c r="BU49" s="904"/>
      <c r="BV49" s="904"/>
      <c r="BW49" s="904"/>
      <c r="BX49" s="904"/>
      <c r="BY49" s="904"/>
      <c r="BZ49" s="904"/>
      <c r="CA49" s="904"/>
      <c r="CB49" s="904"/>
      <c r="CC49" s="904"/>
      <c r="CD49" s="904"/>
      <c r="CE49" s="904"/>
      <c r="CF49" s="904"/>
      <c r="CG49" s="904"/>
      <c r="CH49" s="904"/>
      <c r="CI49" s="904"/>
      <c r="CJ49" s="904"/>
      <c r="CK49" s="904"/>
      <c r="CL49" s="904"/>
      <c r="CM49" s="904"/>
      <c r="CN49" s="904"/>
      <c r="CO49" s="904"/>
      <c r="CP49" s="904"/>
      <c r="CQ49" s="904"/>
      <c r="CR49" s="904"/>
      <c r="CS49" s="904"/>
      <c r="CT49" s="904"/>
      <c r="CU49" s="904"/>
      <c r="CV49" s="904"/>
      <c r="CW49" s="904"/>
      <c r="CX49" s="904"/>
      <c r="CY49" s="904"/>
      <c r="CZ49" s="904"/>
      <c r="DA49" s="904"/>
      <c r="DB49" s="904"/>
      <c r="DC49" s="904"/>
      <c r="DD49" s="904"/>
      <c r="DE49" s="904"/>
      <c r="DF49" s="904"/>
      <c r="DG49" s="904"/>
      <c r="DH49" s="904"/>
      <c r="DI49" s="904"/>
      <c r="DJ49" s="904"/>
      <c r="DK49" s="904"/>
      <c r="DL49" s="904"/>
      <c r="DM49" s="904"/>
      <c r="DN49" s="904"/>
      <c r="DO49" s="904"/>
      <c r="DP49" s="904"/>
      <c r="DQ49" s="904"/>
      <c r="DR49" s="904"/>
      <c r="DS49" s="904"/>
      <c r="DT49" s="904"/>
    </row>
    <row r="50" spans="1:124" s="914" customFormat="1" ht="20.100000000000001" customHeight="1" x14ac:dyDescent="0.15">
      <c r="A50" s="904"/>
      <c r="B50" s="904"/>
      <c r="C50" s="904"/>
      <c r="D50" s="904"/>
      <c r="E50" s="525"/>
      <c r="F50" s="916" t="s">
        <v>938</v>
      </c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4"/>
      <c r="V50" s="911"/>
      <c r="W50" s="911"/>
      <c r="X50" s="70"/>
      <c r="Y50" s="907" t="s">
        <v>81</v>
      </c>
      <c r="Z50" s="904"/>
      <c r="AA50" s="904"/>
      <c r="AB50" s="904"/>
      <c r="AC50" s="904"/>
      <c r="AD50" s="904"/>
      <c r="AE50" s="904"/>
      <c r="AF50" s="904"/>
      <c r="AG50" s="904"/>
      <c r="AH50" s="904"/>
      <c r="AI50" s="904"/>
      <c r="AJ50" s="904"/>
      <c r="AK50" s="904"/>
      <c r="AL50" s="904"/>
      <c r="AM50" s="904"/>
      <c r="AN50" s="904"/>
      <c r="AO50" s="904"/>
      <c r="AP50" s="904"/>
      <c r="AQ50" s="904"/>
      <c r="AR50" s="904"/>
      <c r="AS50" s="904"/>
      <c r="AT50" s="904"/>
      <c r="AU50" s="904"/>
      <c r="AV50" s="904"/>
      <c r="AW50" s="904"/>
      <c r="AX50" s="904"/>
      <c r="AY50" s="904"/>
      <c r="AZ50" s="904"/>
      <c r="BA50" s="904"/>
      <c r="BB50" s="904"/>
      <c r="BC50" s="904"/>
      <c r="BD50" s="904"/>
      <c r="BE50" s="904"/>
      <c r="BF50" s="904"/>
      <c r="BG50" s="904"/>
      <c r="BH50" s="904"/>
      <c r="BI50" s="904"/>
      <c r="BJ50" s="904"/>
      <c r="BK50" s="904"/>
      <c r="BL50" s="904"/>
      <c r="BM50" s="904"/>
      <c r="BN50" s="904"/>
      <c r="BO50" s="904"/>
      <c r="BP50" s="904"/>
      <c r="BQ50" s="904"/>
      <c r="BR50" s="904"/>
      <c r="BS50" s="904"/>
      <c r="BT50" s="904"/>
      <c r="BU50" s="904"/>
      <c r="BV50" s="904"/>
      <c r="BW50" s="904"/>
      <c r="BX50" s="904"/>
      <c r="BY50" s="904"/>
      <c r="BZ50" s="904"/>
      <c r="CA50" s="904"/>
      <c r="CB50" s="904"/>
      <c r="CC50" s="904"/>
      <c r="CD50" s="904"/>
      <c r="CE50" s="904"/>
      <c r="CF50" s="904"/>
      <c r="CG50" s="904"/>
      <c r="CH50" s="904"/>
      <c r="CI50" s="904"/>
      <c r="CJ50" s="904"/>
      <c r="CK50" s="904"/>
      <c r="CL50" s="904"/>
      <c r="CM50" s="904"/>
      <c r="CN50" s="904"/>
      <c r="CO50" s="904"/>
      <c r="CP50" s="904"/>
      <c r="CQ50" s="904"/>
      <c r="CR50" s="904"/>
      <c r="CS50" s="904"/>
      <c r="CT50" s="904"/>
      <c r="CU50" s="904"/>
      <c r="CV50" s="904"/>
      <c r="CW50" s="904"/>
      <c r="CX50" s="904"/>
      <c r="CY50" s="904"/>
      <c r="CZ50" s="904"/>
      <c r="DA50" s="904"/>
      <c r="DB50" s="904"/>
      <c r="DC50" s="904"/>
      <c r="DD50" s="904"/>
      <c r="DE50" s="904"/>
      <c r="DF50" s="904"/>
      <c r="DG50" s="904"/>
      <c r="DH50" s="904"/>
      <c r="DI50" s="904"/>
      <c r="DJ50" s="904"/>
      <c r="DK50" s="904"/>
      <c r="DL50" s="904"/>
      <c r="DM50" s="904"/>
      <c r="DN50" s="904"/>
      <c r="DO50" s="904"/>
      <c r="DP50" s="904"/>
      <c r="DQ50" s="904"/>
      <c r="DR50" s="904"/>
      <c r="DS50" s="904"/>
      <c r="DT50" s="904"/>
    </row>
    <row r="51" spans="1:124" s="914" customFormat="1" ht="20.100000000000001" customHeight="1" x14ac:dyDescent="0.15">
      <c r="A51" s="904"/>
      <c r="B51" s="904"/>
      <c r="C51" s="904"/>
      <c r="D51" s="904"/>
      <c r="E51" s="525"/>
      <c r="F51" s="916" t="s">
        <v>939</v>
      </c>
      <c r="G51" s="533"/>
      <c r="H51" s="533"/>
      <c r="I51" s="533"/>
      <c r="J51" s="533"/>
      <c r="K51" s="533"/>
      <c r="L51" s="533"/>
      <c r="M51" s="533"/>
      <c r="N51" s="533"/>
      <c r="O51" s="533"/>
      <c r="P51" s="533"/>
      <c r="Q51" s="533"/>
      <c r="R51" s="533"/>
      <c r="S51" s="533"/>
      <c r="T51" s="533"/>
      <c r="U51" s="534"/>
      <c r="V51" s="904"/>
      <c r="W51" s="904"/>
      <c r="X51" s="56"/>
      <c r="Y51" s="907" t="s">
        <v>88</v>
      </c>
      <c r="Z51" s="904"/>
      <c r="AA51" s="904"/>
      <c r="AB51" s="904"/>
      <c r="AC51" s="904"/>
      <c r="AD51" s="904"/>
      <c r="AE51" s="904"/>
      <c r="AF51" s="904"/>
      <c r="AG51" s="904"/>
      <c r="AH51" s="904"/>
      <c r="AI51" s="904"/>
      <c r="AJ51" s="904"/>
      <c r="AK51" s="904"/>
      <c r="AL51" s="904"/>
      <c r="AM51" s="904"/>
      <c r="AN51" s="904"/>
      <c r="AO51" s="904"/>
      <c r="AP51" s="904"/>
      <c r="AQ51" s="904"/>
      <c r="AR51" s="904"/>
      <c r="AS51" s="904"/>
      <c r="AT51" s="904"/>
      <c r="AU51" s="904"/>
      <c r="AV51" s="904"/>
      <c r="AW51" s="904"/>
      <c r="AX51" s="904"/>
      <c r="AY51" s="904"/>
      <c r="AZ51" s="904"/>
      <c r="BA51" s="904"/>
      <c r="BB51" s="904"/>
      <c r="BC51" s="904"/>
      <c r="BD51" s="904"/>
      <c r="BE51" s="904"/>
      <c r="BF51" s="904"/>
      <c r="BG51" s="904"/>
      <c r="BH51" s="904"/>
      <c r="BI51" s="904"/>
      <c r="BJ51" s="904"/>
      <c r="BK51" s="904"/>
      <c r="BL51" s="904"/>
      <c r="BM51" s="904"/>
      <c r="BN51" s="904"/>
      <c r="BO51" s="904"/>
      <c r="BP51" s="904"/>
      <c r="BQ51" s="904"/>
      <c r="BR51" s="904"/>
      <c r="BS51" s="904"/>
      <c r="BT51" s="904"/>
      <c r="BU51" s="904"/>
      <c r="BV51" s="904"/>
      <c r="BW51" s="904"/>
      <c r="BX51" s="904"/>
      <c r="BY51" s="904"/>
      <c r="BZ51" s="904"/>
      <c r="CA51" s="904"/>
      <c r="CB51" s="904"/>
      <c r="CC51" s="904"/>
      <c r="CD51" s="904"/>
      <c r="CE51" s="904"/>
      <c r="CF51" s="904"/>
      <c r="CG51" s="904"/>
      <c r="CH51" s="904"/>
      <c r="CI51" s="904"/>
      <c r="CJ51" s="904"/>
      <c r="CK51" s="904"/>
      <c r="CL51" s="904"/>
      <c r="CM51" s="904"/>
      <c r="CN51" s="904"/>
      <c r="CO51" s="904"/>
      <c r="CP51" s="904"/>
      <c r="CQ51" s="904"/>
      <c r="CR51" s="904"/>
      <c r="CS51" s="904"/>
      <c r="CT51" s="904"/>
      <c r="CU51" s="904"/>
      <c r="CV51" s="904"/>
      <c r="CW51" s="904"/>
      <c r="CX51" s="904"/>
      <c r="CY51" s="904"/>
      <c r="CZ51" s="904"/>
      <c r="DA51" s="904"/>
      <c r="DB51" s="904"/>
      <c r="DC51" s="904"/>
      <c r="DD51" s="904"/>
      <c r="DE51" s="904"/>
      <c r="DF51" s="904"/>
      <c r="DG51" s="904"/>
      <c r="DH51" s="904"/>
      <c r="DI51" s="904"/>
      <c r="DJ51" s="904"/>
      <c r="DK51" s="904"/>
      <c r="DL51" s="904"/>
      <c r="DM51" s="904"/>
      <c r="DN51" s="904"/>
      <c r="DO51" s="904"/>
      <c r="DP51" s="904"/>
      <c r="DQ51" s="904"/>
      <c r="DR51" s="904"/>
      <c r="DS51" s="904"/>
      <c r="DT51" s="904"/>
    </row>
    <row r="52" spans="1:124" s="914" customFormat="1" ht="22.9" customHeight="1" x14ac:dyDescent="0.15">
      <c r="A52" s="904"/>
      <c r="B52" s="904"/>
      <c r="C52" s="904"/>
      <c r="D52" s="904"/>
      <c r="E52" s="525"/>
      <c r="F52" s="916" t="s">
        <v>940</v>
      </c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4"/>
      <c r="V52" s="904"/>
      <c r="W52" s="904"/>
      <c r="X52" s="60">
        <f>X45-X46-X47-(X14+X21)+(X30+X39)+X50-X51</f>
        <v>0</v>
      </c>
      <c r="Y52" s="907" t="s">
        <v>95</v>
      </c>
      <c r="Z52" s="904"/>
      <c r="AA52" s="904"/>
      <c r="AB52" s="904"/>
      <c r="AC52" s="904"/>
      <c r="AD52" s="904"/>
      <c r="AE52" s="904"/>
      <c r="AF52" s="904"/>
      <c r="AG52" s="904"/>
      <c r="AH52" s="904"/>
      <c r="AI52" s="904"/>
      <c r="AJ52" s="904"/>
      <c r="AK52" s="904"/>
      <c r="AL52" s="904"/>
      <c r="AM52" s="904"/>
      <c r="AN52" s="904"/>
      <c r="AO52" s="904"/>
      <c r="AP52" s="904"/>
      <c r="AQ52" s="904"/>
      <c r="AR52" s="904"/>
      <c r="AS52" s="904"/>
      <c r="AT52" s="904"/>
      <c r="AU52" s="904"/>
      <c r="AV52" s="904"/>
      <c r="AW52" s="904"/>
      <c r="AX52" s="904"/>
      <c r="AY52" s="904"/>
      <c r="AZ52" s="904"/>
      <c r="BA52" s="904"/>
      <c r="BB52" s="904"/>
      <c r="BC52" s="904"/>
      <c r="BD52" s="904"/>
      <c r="BE52" s="904"/>
      <c r="BF52" s="904"/>
      <c r="BG52" s="904"/>
      <c r="BH52" s="904"/>
      <c r="BI52" s="904"/>
      <c r="BJ52" s="904"/>
      <c r="BK52" s="904"/>
      <c r="BL52" s="904"/>
      <c r="BM52" s="904"/>
      <c r="BN52" s="904"/>
      <c r="BO52" s="904"/>
      <c r="BP52" s="904"/>
      <c r="BQ52" s="904"/>
      <c r="BR52" s="904"/>
      <c r="BS52" s="904"/>
      <c r="BT52" s="904"/>
      <c r="BU52" s="904"/>
      <c r="BV52" s="904"/>
      <c r="BW52" s="904"/>
      <c r="BX52" s="904"/>
      <c r="BY52" s="904"/>
      <c r="BZ52" s="904"/>
      <c r="CA52" s="904"/>
      <c r="CB52" s="904"/>
      <c r="CC52" s="904"/>
      <c r="CD52" s="904"/>
      <c r="CE52" s="904"/>
      <c r="CF52" s="904"/>
      <c r="CG52" s="904"/>
      <c r="CH52" s="904"/>
      <c r="CI52" s="904"/>
      <c r="CJ52" s="904"/>
      <c r="CK52" s="904"/>
      <c r="CL52" s="904"/>
      <c r="CM52" s="904"/>
      <c r="CN52" s="904"/>
      <c r="CO52" s="904"/>
      <c r="CP52" s="904"/>
      <c r="CQ52" s="904"/>
      <c r="CR52" s="904"/>
      <c r="CS52" s="904"/>
      <c r="CT52" s="904"/>
      <c r="CU52" s="904"/>
      <c r="CV52" s="904"/>
      <c r="CW52" s="904"/>
      <c r="CX52" s="904"/>
      <c r="CY52" s="904"/>
      <c r="CZ52" s="904"/>
      <c r="DA52" s="904"/>
      <c r="DB52" s="904"/>
      <c r="DC52" s="904"/>
      <c r="DD52" s="904"/>
      <c r="DE52" s="904"/>
      <c r="DF52" s="904"/>
      <c r="DG52" s="904"/>
      <c r="DH52" s="904"/>
      <c r="DI52" s="904"/>
      <c r="DJ52" s="904"/>
      <c r="DK52" s="904"/>
      <c r="DL52" s="904"/>
      <c r="DM52" s="904"/>
      <c r="DN52" s="904"/>
      <c r="DO52" s="904"/>
      <c r="DP52" s="904"/>
      <c r="DQ52" s="904"/>
      <c r="DR52" s="904"/>
      <c r="DS52" s="904"/>
      <c r="DT52" s="904"/>
    </row>
    <row r="53" spans="1:124" s="956" customFormat="1" ht="20.100000000000001" customHeight="1" x14ac:dyDescent="0.15">
      <c r="A53" s="20"/>
      <c r="B53" s="20"/>
      <c r="C53" s="20"/>
      <c r="D53" s="904"/>
      <c r="E53" s="525" t="s">
        <v>866</v>
      </c>
      <c r="F53" s="82" t="s">
        <v>941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4"/>
      <c r="V53" s="557"/>
      <c r="W53" s="557"/>
      <c r="X53" s="60">
        <f>SUM(X54:X56)</f>
        <v>0</v>
      </c>
      <c r="Y53" s="907" t="s">
        <v>544</v>
      </c>
      <c r="Z53" s="904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955"/>
      <c r="BM53" s="955"/>
      <c r="BN53" s="955"/>
      <c r="BO53" s="955"/>
      <c r="BP53" s="955"/>
      <c r="BQ53" s="955"/>
      <c r="BR53" s="955"/>
      <c r="BS53" s="955"/>
      <c r="BT53" s="955"/>
      <c r="BU53" s="955"/>
      <c r="BV53" s="955"/>
      <c r="BW53" s="955"/>
      <c r="BX53" s="955"/>
      <c r="BY53" s="955"/>
      <c r="BZ53" s="955"/>
      <c r="CA53" s="955"/>
      <c r="CB53" s="955"/>
      <c r="CC53" s="955"/>
      <c r="CD53" s="955"/>
      <c r="CE53" s="955"/>
      <c r="CF53" s="955"/>
      <c r="CG53" s="955"/>
      <c r="CH53" s="955"/>
      <c r="CI53" s="955"/>
      <c r="CJ53" s="955"/>
      <c r="CK53" s="955"/>
      <c r="CL53" s="955"/>
      <c r="CM53" s="955"/>
      <c r="CN53" s="955"/>
      <c r="CO53" s="955"/>
      <c r="CP53" s="955"/>
      <c r="CQ53" s="955"/>
      <c r="CR53" s="955"/>
      <c r="CS53" s="955"/>
      <c r="CT53" s="955"/>
      <c r="CU53" s="955"/>
      <c r="CV53" s="955"/>
      <c r="CW53" s="955"/>
      <c r="CX53" s="955"/>
      <c r="CY53" s="955"/>
      <c r="CZ53" s="955"/>
      <c r="DA53" s="955"/>
      <c r="DB53" s="955"/>
      <c r="DC53" s="955"/>
      <c r="DD53" s="955"/>
      <c r="DE53" s="955"/>
      <c r="DF53" s="955"/>
      <c r="DG53" s="955"/>
      <c r="DH53" s="955"/>
      <c r="DI53" s="955"/>
      <c r="DJ53" s="955"/>
      <c r="DK53" s="955"/>
      <c r="DL53" s="955"/>
      <c r="DM53" s="955"/>
      <c r="DN53" s="955"/>
      <c r="DO53" s="955"/>
      <c r="DP53" s="955"/>
      <c r="DQ53" s="955"/>
      <c r="DR53" s="955"/>
      <c r="DS53" s="955"/>
      <c r="DT53" s="955"/>
    </row>
    <row r="54" spans="1:124" s="956" customFormat="1" ht="20.100000000000001" customHeight="1" x14ac:dyDescent="0.15">
      <c r="A54" s="20"/>
      <c r="B54" s="20"/>
      <c r="C54" s="20"/>
      <c r="D54" s="904"/>
      <c r="E54" s="525"/>
      <c r="F54" s="82" t="s">
        <v>942</v>
      </c>
      <c r="G54" s="83" t="s">
        <v>943</v>
      </c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4"/>
      <c r="V54" s="557"/>
      <c r="W54" s="557"/>
      <c r="X54" s="56"/>
      <c r="Y54" s="907" t="s">
        <v>944</v>
      </c>
      <c r="Z54" s="904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955"/>
      <c r="BM54" s="955"/>
      <c r="BN54" s="955"/>
      <c r="BO54" s="955"/>
      <c r="BP54" s="955"/>
      <c r="BQ54" s="955"/>
      <c r="BR54" s="955"/>
      <c r="BS54" s="955"/>
      <c r="BT54" s="955"/>
      <c r="BU54" s="955"/>
      <c r="BV54" s="955"/>
      <c r="BW54" s="955"/>
      <c r="BX54" s="955"/>
      <c r="BY54" s="955"/>
      <c r="BZ54" s="955"/>
      <c r="CA54" s="955"/>
      <c r="CB54" s="955"/>
      <c r="CC54" s="955"/>
      <c r="CD54" s="955"/>
      <c r="CE54" s="955"/>
      <c r="CF54" s="955"/>
      <c r="CG54" s="955"/>
      <c r="CH54" s="955"/>
      <c r="CI54" s="955"/>
      <c r="CJ54" s="955"/>
      <c r="CK54" s="955"/>
      <c r="CL54" s="955"/>
      <c r="CM54" s="955"/>
      <c r="CN54" s="955"/>
      <c r="CO54" s="955"/>
      <c r="CP54" s="955"/>
      <c r="CQ54" s="955"/>
      <c r="CR54" s="955"/>
      <c r="CS54" s="955"/>
      <c r="CT54" s="955"/>
      <c r="CU54" s="955"/>
      <c r="CV54" s="955"/>
      <c r="CW54" s="955"/>
      <c r="CX54" s="955"/>
      <c r="CY54" s="955"/>
      <c r="CZ54" s="955"/>
      <c r="DA54" s="955"/>
      <c r="DB54" s="955"/>
      <c r="DC54" s="955"/>
      <c r="DD54" s="955"/>
      <c r="DE54" s="955"/>
      <c r="DF54" s="955"/>
      <c r="DG54" s="955"/>
      <c r="DH54" s="955"/>
      <c r="DI54" s="955"/>
      <c r="DJ54" s="955"/>
      <c r="DK54" s="955"/>
      <c r="DL54" s="955"/>
      <c r="DM54" s="955"/>
      <c r="DN54" s="955"/>
      <c r="DO54" s="955"/>
      <c r="DP54" s="955"/>
      <c r="DQ54" s="955"/>
      <c r="DR54" s="955"/>
      <c r="DS54" s="955"/>
      <c r="DT54" s="955"/>
    </row>
    <row r="55" spans="1:124" s="956" customFormat="1" ht="20.100000000000001" customHeight="1" x14ac:dyDescent="0.15">
      <c r="A55" s="20"/>
      <c r="B55" s="20"/>
      <c r="C55" s="20"/>
      <c r="D55" s="904"/>
      <c r="E55" s="525"/>
      <c r="F55" s="82" t="s">
        <v>945</v>
      </c>
      <c r="G55" s="83" t="s">
        <v>946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4"/>
      <c r="V55" s="557"/>
      <c r="W55" s="557"/>
      <c r="X55" s="56"/>
      <c r="Y55" s="907" t="s">
        <v>947</v>
      </c>
      <c r="Z55" s="904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955"/>
      <c r="BM55" s="955"/>
      <c r="BN55" s="955"/>
      <c r="BO55" s="955"/>
      <c r="BP55" s="955"/>
      <c r="BQ55" s="955"/>
      <c r="BR55" s="955"/>
      <c r="BS55" s="955"/>
      <c r="BT55" s="955"/>
      <c r="BU55" s="955"/>
      <c r="BV55" s="955"/>
      <c r="BW55" s="955"/>
      <c r="BX55" s="955"/>
      <c r="BY55" s="955"/>
      <c r="BZ55" s="955"/>
      <c r="CA55" s="955"/>
      <c r="CB55" s="955"/>
      <c r="CC55" s="955"/>
      <c r="CD55" s="955"/>
      <c r="CE55" s="955"/>
      <c r="CF55" s="955"/>
      <c r="CG55" s="955"/>
      <c r="CH55" s="955"/>
      <c r="CI55" s="955"/>
      <c r="CJ55" s="955"/>
      <c r="CK55" s="955"/>
      <c r="CL55" s="955"/>
      <c r="CM55" s="955"/>
      <c r="CN55" s="955"/>
      <c r="CO55" s="955"/>
      <c r="CP55" s="955"/>
      <c r="CQ55" s="955"/>
      <c r="CR55" s="955"/>
      <c r="CS55" s="955"/>
      <c r="CT55" s="955"/>
      <c r="CU55" s="955"/>
      <c r="CV55" s="955"/>
      <c r="CW55" s="955"/>
      <c r="CX55" s="955"/>
      <c r="CY55" s="955"/>
      <c r="CZ55" s="955"/>
      <c r="DA55" s="955"/>
      <c r="DB55" s="955"/>
      <c r="DC55" s="955"/>
      <c r="DD55" s="955"/>
      <c r="DE55" s="955"/>
      <c r="DF55" s="955"/>
      <c r="DG55" s="955"/>
      <c r="DH55" s="955"/>
      <c r="DI55" s="955"/>
      <c r="DJ55" s="955"/>
      <c r="DK55" s="955"/>
      <c r="DL55" s="955"/>
      <c r="DM55" s="955"/>
      <c r="DN55" s="955"/>
      <c r="DO55" s="955"/>
      <c r="DP55" s="955"/>
      <c r="DQ55" s="955"/>
      <c r="DR55" s="955"/>
      <c r="DS55" s="955"/>
      <c r="DT55" s="955"/>
    </row>
    <row r="56" spans="1:124" s="956" customFormat="1" ht="20.100000000000001" customHeight="1" x14ac:dyDescent="0.15">
      <c r="A56" s="20"/>
      <c r="B56" s="20"/>
      <c r="C56" s="20"/>
      <c r="D56" s="904"/>
      <c r="E56" s="525"/>
      <c r="F56" s="82" t="s">
        <v>948</v>
      </c>
      <c r="G56" s="83" t="s">
        <v>949</v>
      </c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4"/>
      <c r="V56" s="557"/>
      <c r="W56" s="557"/>
      <c r="X56" s="56"/>
      <c r="Y56" s="907" t="s">
        <v>950</v>
      </c>
      <c r="Z56" s="904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955"/>
      <c r="BM56" s="955"/>
      <c r="BN56" s="955"/>
      <c r="BO56" s="955"/>
      <c r="BP56" s="955"/>
      <c r="BQ56" s="955"/>
      <c r="BR56" s="955"/>
      <c r="BS56" s="955"/>
      <c r="BT56" s="955"/>
      <c r="BU56" s="955"/>
      <c r="BV56" s="955"/>
      <c r="BW56" s="955"/>
      <c r="BX56" s="955"/>
      <c r="BY56" s="955"/>
      <c r="BZ56" s="955"/>
      <c r="CA56" s="955"/>
      <c r="CB56" s="955"/>
      <c r="CC56" s="955"/>
      <c r="CD56" s="955"/>
      <c r="CE56" s="955"/>
      <c r="CF56" s="955"/>
      <c r="CG56" s="955"/>
      <c r="CH56" s="955"/>
      <c r="CI56" s="955"/>
      <c r="CJ56" s="955"/>
      <c r="CK56" s="955"/>
      <c r="CL56" s="955"/>
      <c r="CM56" s="955"/>
      <c r="CN56" s="955"/>
      <c r="CO56" s="955"/>
      <c r="CP56" s="955"/>
      <c r="CQ56" s="955"/>
      <c r="CR56" s="955"/>
      <c r="CS56" s="955"/>
      <c r="CT56" s="955"/>
      <c r="CU56" s="955"/>
      <c r="CV56" s="955"/>
      <c r="CW56" s="955"/>
      <c r="CX56" s="955"/>
      <c r="CY56" s="955"/>
      <c r="CZ56" s="955"/>
      <c r="DA56" s="955"/>
      <c r="DB56" s="955"/>
      <c r="DC56" s="955"/>
      <c r="DD56" s="955"/>
      <c r="DE56" s="955"/>
      <c r="DF56" s="955"/>
      <c r="DG56" s="955"/>
      <c r="DH56" s="955"/>
      <c r="DI56" s="955"/>
      <c r="DJ56" s="955"/>
      <c r="DK56" s="955"/>
      <c r="DL56" s="955"/>
      <c r="DM56" s="955"/>
      <c r="DN56" s="955"/>
      <c r="DO56" s="955"/>
      <c r="DP56" s="955"/>
      <c r="DQ56" s="955"/>
      <c r="DR56" s="955"/>
      <c r="DS56" s="955"/>
      <c r="DT56" s="955"/>
    </row>
    <row r="57" spans="1:124" s="956" customFormat="1" ht="20.100000000000001" customHeight="1" x14ac:dyDescent="0.15">
      <c r="A57" s="20"/>
      <c r="B57" s="20"/>
      <c r="C57" s="20"/>
      <c r="D57" s="904"/>
      <c r="E57" s="525"/>
      <c r="F57" s="82" t="s">
        <v>951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4"/>
      <c r="V57" s="557"/>
      <c r="W57" s="557"/>
      <c r="X57" s="56"/>
      <c r="Y57" s="907" t="s">
        <v>545</v>
      </c>
      <c r="Z57" s="904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955"/>
      <c r="BM57" s="955"/>
      <c r="BN57" s="955"/>
      <c r="BO57" s="955"/>
      <c r="BP57" s="955"/>
      <c r="BQ57" s="955"/>
      <c r="BR57" s="955"/>
      <c r="BS57" s="955"/>
      <c r="BT57" s="955"/>
      <c r="BU57" s="955"/>
      <c r="BV57" s="955"/>
      <c r="BW57" s="955"/>
      <c r="BX57" s="955"/>
      <c r="BY57" s="955"/>
      <c r="BZ57" s="955"/>
      <c r="CA57" s="955"/>
      <c r="CB57" s="955"/>
      <c r="CC57" s="955"/>
      <c r="CD57" s="955"/>
      <c r="CE57" s="955"/>
      <c r="CF57" s="955"/>
      <c r="CG57" s="955"/>
      <c r="CH57" s="955"/>
      <c r="CI57" s="955"/>
      <c r="CJ57" s="955"/>
      <c r="CK57" s="955"/>
      <c r="CL57" s="955"/>
      <c r="CM57" s="955"/>
      <c r="CN57" s="955"/>
      <c r="CO57" s="955"/>
      <c r="CP57" s="955"/>
      <c r="CQ57" s="955"/>
      <c r="CR57" s="955"/>
      <c r="CS57" s="955"/>
      <c r="CT57" s="955"/>
      <c r="CU57" s="955"/>
      <c r="CV57" s="955"/>
      <c r="CW57" s="955"/>
      <c r="CX57" s="955"/>
      <c r="CY57" s="955"/>
      <c r="CZ57" s="955"/>
      <c r="DA57" s="955"/>
      <c r="DB57" s="955"/>
      <c r="DC57" s="955"/>
      <c r="DD57" s="955"/>
      <c r="DE57" s="955"/>
      <c r="DF57" s="955"/>
      <c r="DG57" s="955"/>
      <c r="DH57" s="955"/>
      <c r="DI57" s="955"/>
      <c r="DJ57" s="955"/>
      <c r="DK57" s="955"/>
      <c r="DL57" s="955"/>
      <c r="DM57" s="955"/>
      <c r="DN57" s="955"/>
      <c r="DO57" s="955"/>
      <c r="DP57" s="955"/>
      <c r="DQ57" s="955"/>
      <c r="DR57" s="955"/>
      <c r="DS57" s="955"/>
      <c r="DT57" s="955"/>
    </row>
    <row r="58" spans="1:124" s="956" customFormat="1" ht="20.100000000000001" customHeight="1" x14ac:dyDescent="0.15">
      <c r="A58" s="20"/>
      <c r="B58" s="20"/>
      <c r="C58" s="20"/>
      <c r="D58" s="904"/>
      <c r="E58" s="525"/>
      <c r="F58" s="82" t="s">
        <v>952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4"/>
      <c r="V58" s="557"/>
      <c r="W58" s="557"/>
      <c r="X58" s="56"/>
      <c r="Y58" s="907" t="s">
        <v>546</v>
      </c>
      <c r="Z58" s="904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955"/>
      <c r="BM58" s="955"/>
      <c r="BN58" s="955"/>
      <c r="BO58" s="955"/>
      <c r="BP58" s="955"/>
      <c r="BQ58" s="955"/>
      <c r="BR58" s="955"/>
      <c r="BS58" s="955"/>
      <c r="BT58" s="955"/>
      <c r="BU58" s="955"/>
      <c r="BV58" s="955"/>
      <c r="BW58" s="955"/>
      <c r="BX58" s="955"/>
      <c r="BY58" s="955"/>
      <c r="BZ58" s="955"/>
      <c r="CA58" s="955"/>
      <c r="CB58" s="955"/>
      <c r="CC58" s="955"/>
      <c r="CD58" s="955"/>
      <c r="CE58" s="955"/>
      <c r="CF58" s="955"/>
      <c r="CG58" s="955"/>
      <c r="CH58" s="955"/>
      <c r="CI58" s="955"/>
      <c r="CJ58" s="955"/>
      <c r="CK58" s="955"/>
      <c r="CL58" s="955"/>
      <c r="CM58" s="955"/>
      <c r="CN58" s="955"/>
      <c r="CO58" s="955"/>
      <c r="CP58" s="955"/>
      <c r="CQ58" s="955"/>
      <c r="CR58" s="955"/>
      <c r="CS58" s="955"/>
      <c r="CT58" s="955"/>
      <c r="CU58" s="955"/>
      <c r="CV58" s="955"/>
      <c r="CW58" s="955"/>
      <c r="CX58" s="955"/>
      <c r="CY58" s="955"/>
      <c r="CZ58" s="955"/>
      <c r="DA58" s="955"/>
      <c r="DB58" s="955"/>
      <c r="DC58" s="955"/>
      <c r="DD58" s="955"/>
      <c r="DE58" s="955"/>
      <c r="DF58" s="955"/>
      <c r="DG58" s="955"/>
      <c r="DH58" s="955"/>
      <c r="DI58" s="955"/>
      <c r="DJ58" s="955"/>
      <c r="DK58" s="955"/>
      <c r="DL58" s="955"/>
      <c r="DM58" s="955"/>
      <c r="DN58" s="955"/>
      <c r="DO58" s="955"/>
      <c r="DP58" s="955"/>
      <c r="DQ58" s="955"/>
      <c r="DR58" s="955"/>
      <c r="DS58" s="955"/>
      <c r="DT58" s="955"/>
    </row>
    <row r="59" spans="1:124" s="956" customFormat="1" ht="20.100000000000001" customHeight="1" x14ac:dyDescent="0.15">
      <c r="A59" s="20"/>
      <c r="B59" s="20"/>
      <c r="C59" s="20"/>
      <c r="D59" s="904"/>
      <c r="E59" s="525"/>
      <c r="F59" s="82" t="s">
        <v>914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  <c r="V59" s="557"/>
      <c r="W59" s="557"/>
      <c r="X59" s="56"/>
      <c r="Y59" s="907" t="s">
        <v>547</v>
      </c>
      <c r="Z59" s="904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955"/>
      <c r="BM59" s="955"/>
      <c r="BN59" s="955"/>
      <c r="BO59" s="955"/>
      <c r="BP59" s="955"/>
      <c r="BQ59" s="955"/>
      <c r="BR59" s="955"/>
      <c r="BS59" s="955"/>
      <c r="BT59" s="955"/>
      <c r="BU59" s="955"/>
      <c r="BV59" s="955"/>
      <c r="BW59" s="955"/>
      <c r="BX59" s="955"/>
      <c r="BY59" s="955"/>
      <c r="BZ59" s="955"/>
      <c r="CA59" s="955"/>
      <c r="CB59" s="955"/>
      <c r="CC59" s="955"/>
      <c r="CD59" s="955"/>
      <c r="CE59" s="955"/>
      <c r="CF59" s="955"/>
      <c r="CG59" s="955"/>
      <c r="CH59" s="955"/>
      <c r="CI59" s="955"/>
      <c r="CJ59" s="955"/>
      <c r="CK59" s="955"/>
      <c r="CL59" s="955"/>
      <c r="CM59" s="955"/>
      <c r="CN59" s="955"/>
      <c r="CO59" s="955"/>
      <c r="CP59" s="955"/>
      <c r="CQ59" s="955"/>
      <c r="CR59" s="955"/>
      <c r="CS59" s="955"/>
      <c r="CT59" s="955"/>
      <c r="CU59" s="955"/>
      <c r="CV59" s="955"/>
      <c r="CW59" s="955"/>
      <c r="CX59" s="955"/>
      <c r="CY59" s="955"/>
      <c r="CZ59" s="955"/>
      <c r="DA59" s="955"/>
      <c r="DB59" s="955"/>
      <c r="DC59" s="955"/>
      <c r="DD59" s="955"/>
      <c r="DE59" s="955"/>
      <c r="DF59" s="955"/>
      <c r="DG59" s="955"/>
      <c r="DH59" s="955"/>
      <c r="DI59" s="955"/>
      <c r="DJ59" s="955"/>
      <c r="DK59" s="955"/>
      <c r="DL59" s="955"/>
      <c r="DM59" s="955"/>
      <c r="DN59" s="955"/>
      <c r="DO59" s="955"/>
      <c r="DP59" s="955"/>
      <c r="DQ59" s="955"/>
      <c r="DR59" s="955"/>
      <c r="DS59" s="955"/>
      <c r="DT59" s="955"/>
    </row>
    <row r="60" spans="1:124" s="956" customFormat="1" ht="20.100000000000001" customHeight="1" x14ac:dyDescent="0.15">
      <c r="A60" s="20"/>
      <c r="B60" s="20"/>
      <c r="C60" s="20"/>
      <c r="D60" s="904"/>
      <c r="E60" s="525"/>
      <c r="F60" s="82" t="s">
        <v>953</v>
      </c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4"/>
      <c r="V60" s="557"/>
      <c r="W60" s="557"/>
      <c r="X60" s="60">
        <f>X53+SUM(X57:X59)</f>
        <v>0</v>
      </c>
      <c r="Y60" s="907" t="s">
        <v>548</v>
      </c>
      <c r="Z60" s="904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955"/>
      <c r="BM60" s="955"/>
      <c r="BN60" s="955"/>
      <c r="BO60" s="955"/>
      <c r="BP60" s="955"/>
      <c r="BQ60" s="955"/>
      <c r="BR60" s="955"/>
      <c r="BS60" s="955"/>
      <c r="BT60" s="955"/>
      <c r="BU60" s="955"/>
      <c r="BV60" s="955"/>
      <c r="BW60" s="955"/>
      <c r="BX60" s="955"/>
      <c r="BY60" s="955"/>
      <c r="BZ60" s="955"/>
      <c r="CA60" s="955"/>
      <c r="CB60" s="955"/>
      <c r="CC60" s="955"/>
      <c r="CD60" s="955"/>
      <c r="CE60" s="955"/>
      <c r="CF60" s="955"/>
      <c r="CG60" s="955"/>
      <c r="CH60" s="955"/>
      <c r="CI60" s="955"/>
      <c r="CJ60" s="955"/>
      <c r="CK60" s="955"/>
      <c r="CL60" s="955"/>
      <c r="CM60" s="955"/>
      <c r="CN60" s="955"/>
      <c r="CO60" s="955"/>
      <c r="CP60" s="955"/>
      <c r="CQ60" s="955"/>
      <c r="CR60" s="955"/>
      <c r="CS60" s="955"/>
      <c r="CT60" s="955"/>
      <c r="CU60" s="955"/>
      <c r="CV60" s="955"/>
      <c r="CW60" s="955"/>
      <c r="CX60" s="955"/>
      <c r="CY60" s="955"/>
      <c r="CZ60" s="955"/>
      <c r="DA60" s="955"/>
      <c r="DB60" s="955"/>
      <c r="DC60" s="955"/>
      <c r="DD60" s="955"/>
      <c r="DE60" s="955"/>
      <c r="DF60" s="955"/>
      <c r="DG60" s="955"/>
      <c r="DH60" s="955"/>
      <c r="DI60" s="955"/>
      <c r="DJ60" s="955"/>
      <c r="DK60" s="955"/>
      <c r="DL60" s="955"/>
      <c r="DM60" s="955"/>
      <c r="DN60" s="955"/>
      <c r="DO60" s="955"/>
      <c r="DP60" s="955"/>
      <c r="DQ60" s="955"/>
      <c r="DR60" s="955"/>
      <c r="DS60" s="955"/>
      <c r="DT60" s="955"/>
    </row>
    <row r="61" spans="1:124" s="956" customFormat="1" ht="20.100000000000001" customHeight="1" thickBot="1" x14ac:dyDescent="0.2">
      <c r="A61" s="20"/>
      <c r="B61" s="20"/>
      <c r="C61" s="20"/>
      <c r="D61" s="904"/>
      <c r="E61" s="957" t="s">
        <v>894</v>
      </c>
      <c r="F61" s="82" t="s">
        <v>954</v>
      </c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4"/>
      <c r="V61" s="958"/>
      <c r="W61" s="959"/>
      <c r="X61" s="109"/>
      <c r="Y61" s="907" t="s">
        <v>549</v>
      </c>
      <c r="Z61" s="904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955"/>
      <c r="BM61" s="955"/>
      <c r="BN61" s="955"/>
      <c r="BO61" s="955"/>
      <c r="BP61" s="955"/>
      <c r="BQ61" s="955"/>
      <c r="BR61" s="955"/>
      <c r="BS61" s="955"/>
      <c r="BT61" s="955"/>
      <c r="BU61" s="955"/>
      <c r="BV61" s="955"/>
      <c r="BW61" s="955"/>
      <c r="BX61" s="955"/>
      <c r="BY61" s="955"/>
      <c r="BZ61" s="955"/>
      <c r="CA61" s="955"/>
      <c r="CB61" s="955"/>
      <c r="CC61" s="955"/>
      <c r="CD61" s="955"/>
      <c r="CE61" s="955"/>
      <c r="CF61" s="955"/>
      <c r="CG61" s="955"/>
      <c r="CH61" s="955"/>
      <c r="CI61" s="955"/>
      <c r="CJ61" s="955"/>
      <c r="CK61" s="955"/>
      <c r="CL61" s="955"/>
      <c r="CM61" s="955"/>
      <c r="CN61" s="955"/>
      <c r="CO61" s="955"/>
      <c r="CP61" s="955"/>
      <c r="CQ61" s="955"/>
      <c r="CR61" s="955"/>
      <c r="CS61" s="955"/>
      <c r="CT61" s="955"/>
      <c r="CU61" s="955"/>
      <c r="CV61" s="955"/>
      <c r="CW61" s="955"/>
      <c r="CX61" s="955"/>
      <c r="CY61" s="955"/>
      <c r="CZ61" s="955"/>
      <c r="DA61" s="955"/>
      <c r="DB61" s="955"/>
      <c r="DC61" s="955"/>
      <c r="DD61" s="955"/>
      <c r="DE61" s="955"/>
      <c r="DF61" s="955"/>
      <c r="DG61" s="955"/>
      <c r="DH61" s="955"/>
      <c r="DI61" s="955"/>
      <c r="DJ61" s="955"/>
      <c r="DK61" s="955"/>
      <c r="DL61" s="955"/>
      <c r="DM61" s="955"/>
      <c r="DN61" s="955"/>
      <c r="DO61" s="955"/>
      <c r="DP61" s="955"/>
      <c r="DQ61" s="955"/>
      <c r="DR61" s="955"/>
      <c r="DS61" s="955"/>
      <c r="DT61" s="955"/>
    </row>
    <row r="62" spans="1:124" s="914" customFormat="1" ht="11.25" customHeight="1" x14ac:dyDescent="0.15">
      <c r="A62" s="904"/>
      <c r="B62" s="904"/>
      <c r="C62" s="904"/>
      <c r="D62" s="904"/>
      <c r="E62" s="909"/>
      <c r="F62" s="960"/>
      <c r="G62" s="576"/>
      <c r="H62" s="576"/>
      <c r="I62" s="576"/>
      <c r="J62" s="577"/>
      <c r="K62" s="575"/>
      <c r="L62" s="576"/>
      <c r="M62" s="576"/>
      <c r="N62" s="575"/>
      <c r="O62" s="576"/>
      <c r="P62" s="576"/>
      <c r="Q62" s="562"/>
      <c r="R62" s="562"/>
      <c r="S62" s="562"/>
      <c r="T62" s="562"/>
      <c r="U62" s="577"/>
      <c r="V62" s="557"/>
      <c r="W62" s="557"/>
      <c r="X62" s="961"/>
      <c r="Y62" s="907"/>
      <c r="Z62" s="904"/>
      <c r="AA62" s="904"/>
      <c r="AB62" s="904"/>
      <c r="AC62" s="904"/>
      <c r="AD62" s="904"/>
      <c r="AE62" s="904"/>
      <c r="AF62" s="904"/>
      <c r="AG62" s="904"/>
      <c r="AH62" s="904"/>
      <c r="AI62" s="904"/>
      <c r="AJ62" s="904"/>
      <c r="AK62" s="904"/>
      <c r="AL62" s="904"/>
      <c r="AM62" s="904"/>
      <c r="AN62" s="904"/>
      <c r="AO62" s="904"/>
      <c r="AP62" s="904"/>
      <c r="AQ62" s="904"/>
      <c r="AR62" s="904"/>
      <c r="AS62" s="904"/>
      <c r="AT62" s="904"/>
      <c r="AU62" s="904"/>
      <c r="AV62" s="904"/>
      <c r="AW62" s="904"/>
      <c r="AX62" s="904"/>
      <c r="AY62" s="904"/>
      <c r="AZ62" s="904"/>
      <c r="BA62" s="904"/>
      <c r="BB62" s="904"/>
      <c r="BC62" s="904"/>
      <c r="BD62" s="904"/>
      <c r="BE62" s="904"/>
      <c r="BF62" s="904"/>
      <c r="BG62" s="904"/>
      <c r="BH62" s="904"/>
      <c r="BI62" s="904"/>
      <c r="BJ62" s="904"/>
      <c r="BK62" s="904"/>
      <c r="BL62" s="904"/>
      <c r="BM62" s="904"/>
      <c r="BN62" s="904"/>
      <c r="BO62" s="904"/>
      <c r="BP62" s="904"/>
      <c r="BQ62" s="904"/>
      <c r="BR62" s="904"/>
      <c r="BS62" s="904"/>
      <c r="BT62" s="904"/>
      <c r="BU62" s="904"/>
      <c r="BV62" s="904"/>
      <c r="BW62" s="904"/>
      <c r="BX62" s="904"/>
      <c r="BY62" s="904"/>
      <c r="BZ62" s="904"/>
      <c r="CA62" s="904"/>
      <c r="CB62" s="904"/>
      <c r="CC62" s="904"/>
      <c r="CD62" s="904"/>
      <c r="CE62" s="904"/>
      <c r="CF62" s="904"/>
      <c r="CG62" s="904"/>
      <c r="CH62" s="904"/>
      <c r="CI62" s="904"/>
      <c r="CJ62" s="904"/>
      <c r="CK62" s="904"/>
      <c r="CL62" s="904"/>
      <c r="CM62" s="904"/>
      <c r="CN62" s="904"/>
      <c r="CO62" s="904"/>
      <c r="CP62" s="904"/>
      <c r="CQ62" s="904"/>
      <c r="CR62" s="904"/>
      <c r="CS62" s="904"/>
      <c r="CT62" s="904"/>
      <c r="CU62" s="904"/>
      <c r="CV62" s="904"/>
      <c r="CW62" s="904"/>
      <c r="CX62" s="904"/>
      <c r="CY62" s="904"/>
      <c r="CZ62" s="904"/>
      <c r="DA62" s="904"/>
      <c r="DB62" s="904"/>
      <c r="DC62" s="904"/>
      <c r="DD62" s="904"/>
      <c r="DE62" s="904"/>
      <c r="DF62" s="904"/>
      <c r="DG62" s="904"/>
      <c r="DH62" s="904"/>
      <c r="DI62" s="904"/>
      <c r="DJ62" s="904"/>
      <c r="DK62" s="904"/>
      <c r="DL62" s="904"/>
      <c r="DM62" s="904"/>
      <c r="DN62" s="904"/>
      <c r="DO62" s="904"/>
      <c r="DP62" s="904"/>
      <c r="DQ62" s="904"/>
      <c r="DR62" s="904"/>
      <c r="DS62" s="904"/>
      <c r="DT62" s="904"/>
    </row>
    <row r="63" spans="1:124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</row>
    <row r="64" spans="1:124" ht="14.25" hidden="1" customHeight="1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</row>
    <row r="65" spans="1:124" ht="14.25" hidden="1" customHeight="1" x14ac:dyDescent="0.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</row>
    <row r="66" spans="1:124" ht="14.25" hidden="1" customHeight="1" x14ac:dyDescent="0.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</row>
    <row r="67" spans="1:124" ht="14.25" hidden="1" customHeight="1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</row>
    <row r="68" spans="1:124" ht="14.25" hidden="1" customHeight="1" x14ac:dyDescent="0.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</row>
    <row r="69" spans="1:124" ht="14.25" hidden="1" customHeight="1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</row>
    <row r="70" spans="1:124" ht="14.25" hidden="1" customHeight="1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</row>
    <row r="71" spans="1:124" ht="14.25" hidden="1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</row>
  </sheetData>
  <sheetProtection sheet="1" objects="1" scenarios="1"/>
  <dataConsolidate/>
  <mergeCells count="59">
    <mergeCell ref="F61:U61"/>
    <mergeCell ref="F52:U52"/>
    <mergeCell ref="E53:E60"/>
    <mergeCell ref="F53:U53"/>
    <mergeCell ref="F54:U54"/>
    <mergeCell ref="F55:U55"/>
    <mergeCell ref="F56:U56"/>
    <mergeCell ref="F57:U57"/>
    <mergeCell ref="F58:U58"/>
    <mergeCell ref="F59:U59"/>
    <mergeCell ref="F60:U60"/>
    <mergeCell ref="G43:U43"/>
    <mergeCell ref="F44:U44"/>
    <mergeCell ref="E45:E52"/>
    <mergeCell ref="F45:U45"/>
    <mergeCell ref="F46:U46"/>
    <mergeCell ref="F47:U47"/>
    <mergeCell ref="F48:U48"/>
    <mergeCell ref="F49:U49"/>
    <mergeCell ref="F50:U50"/>
    <mergeCell ref="F51:U51"/>
    <mergeCell ref="G34:U34"/>
    <mergeCell ref="F35:F43"/>
    <mergeCell ref="G35:U35"/>
    <mergeCell ref="G36:U36"/>
    <mergeCell ref="G37:U37"/>
    <mergeCell ref="G38:U38"/>
    <mergeCell ref="G39:U39"/>
    <mergeCell ref="G40:U40"/>
    <mergeCell ref="G41:U41"/>
    <mergeCell ref="G42:U42"/>
    <mergeCell ref="F26:U26"/>
    <mergeCell ref="E27:E44"/>
    <mergeCell ref="F27:F34"/>
    <mergeCell ref="G27:U27"/>
    <mergeCell ref="G28:U28"/>
    <mergeCell ref="G29:U29"/>
    <mergeCell ref="G30:U30"/>
    <mergeCell ref="G31:U31"/>
    <mergeCell ref="G32:U32"/>
    <mergeCell ref="G33:U33"/>
    <mergeCell ref="F19:F25"/>
    <mergeCell ref="G19:U19"/>
    <mergeCell ref="G20:U20"/>
    <mergeCell ref="G21:U21"/>
    <mergeCell ref="G22:U22"/>
    <mergeCell ref="G23:U23"/>
    <mergeCell ref="G24:U24"/>
    <mergeCell ref="G25:U25"/>
    <mergeCell ref="E11:E26"/>
    <mergeCell ref="F11:F18"/>
    <mergeCell ref="G11:U11"/>
    <mergeCell ref="G12:U12"/>
    <mergeCell ref="G13:U13"/>
    <mergeCell ref="G14:U14"/>
    <mergeCell ref="G15:U15"/>
    <mergeCell ref="G16:U16"/>
    <mergeCell ref="G17:U17"/>
    <mergeCell ref="G18:U18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1:X13 X15:X17 X19:X20 X22:X24 X27:X29 X31:X33 X36:X38 X40:X42 X46:X47 X50:X51 X54:X59 X61" xr:uid="{344A2BAC-DBA3-4A1E-9DB5-0CF200587C44}">
      <formula1>-9999999999</formula1>
      <formula2>99999999999</formula2>
    </dataValidation>
  </dataValidations>
  <pageMargins left="0.59055118110236227" right="0" top="0" bottom="0" header="0" footer="0"/>
  <pageSetup paperSize="9" scale="69" orientation="portrait" horizontalDpi="4294967293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40930-1C79-4CEF-BC9C-E63DBA893BB1}">
  <sheetPr codeName="Sheet14">
    <pageSetUpPr autoPageBreaks="0" fitToPage="1"/>
  </sheetPr>
  <dimension ref="A1:WWZ234"/>
  <sheetViews>
    <sheetView showGridLines="0" zoomScale="90" zoomScaleNormal="90" workbookViewId="0">
      <pane ySplit="11" topLeftCell="A12" activePane="bottomLeft" state="frozen"/>
      <selection pane="bottomLeft" activeCell="A12" sqref="A12"/>
    </sheetView>
  </sheetViews>
  <sheetFormatPr defaultColWidth="0" defaultRowHeight="14.25" customHeight="1" zeroHeight="1" x14ac:dyDescent="0.15"/>
  <cols>
    <col min="1" max="15" width="1.625" style="25" customWidth="1"/>
    <col min="16" max="19" width="2.125" style="25" customWidth="1"/>
    <col min="20" max="21" width="2.625" style="25" customWidth="1"/>
    <col min="22" max="22" width="15.5" style="25" customWidth="1"/>
    <col min="23" max="23" width="7.625" style="25" customWidth="1"/>
    <col min="24" max="34" width="1.625" style="25" customWidth="1"/>
    <col min="35" max="41" width="1.875" style="25" customWidth="1"/>
    <col min="42" max="43" width="2.625" style="25" customWidth="1"/>
    <col min="44" max="44" width="15.5" style="25" customWidth="1"/>
    <col min="45" max="45" width="10.125" style="25" customWidth="1"/>
    <col min="46" max="46" width="10.125" style="801" customWidth="1"/>
    <col min="47" max="256" width="10.125" style="801" hidden="1"/>
    <col min="257" max="275" width="1.625" style="801" hidden="1" customWidth="1"/>
    <col min="276" max="277" width="2.625" style="801" hidden="1" customWidth="1"/>
    <col min="278" max="278" width="15.5" style="801" hidden="1" customWidth="1"/>
    <col min="279" max="279" width="7.625" style="801" hidden="1" customWidth="1"/>
    <col min="280" max="297" width="1.625" style="801" hidden="1" customWidth="1"/>
    <col min="298" max="299" width="2.625" style="801" hidden="1" customWidth="1"/>
    <col min="300" max="300" width="15.5" style="801" hidden="1" customWidth="1"/>
    <col min="301" max="302" width="10.125" style="801" hidden="1" customWidth="1"/>
    <col min="303" max="512" width="10.125" style="801" hidden="1"/>
    <col min="513" max="531" width="1.625" style="801" hidden="1" customWidth="1"/>
    <col min="532" max="533" width="2.625" style="801" hidden="1" customWidth="1"/>
    <col min="534" max="534" width="15.5" style="801" hidden="1" customWidth="1"/>
    <col min="535" max="535" width="7.625" style="801" hidden="1" customWidth="1"/>
    <col min="536" max="553" width="1.625" style="801" hidden="1" customWidth="1"/>
    <col min="554" max="555" width="2.625" style="801" hidden="1" customWidth="1"/>
    <col min="556" max="556" width="15.5" style="801" hidden="1" customWidth="1"/>
    <col min="557" max="558" width="10.125" style="801" hidden="1" customWidth="1"/>
    <col min="559" max="768" width="10.125" style="801" hidden="1"/>
    <col min="769" max="787" width="1.625" style="801" hidden="1" customWidth="1"/>
    <col min="788" max="789" width="2.625" style="801" hidden="1" customWidth="1"/>
    <col min="790" max="790" width="15.5" style="801" hidden="1" customWidth="1"/>
    <col min="791" max="791" width="7.625" style="801" hidden="1" customWidth="1"/>
    <col min="792" max="809" width="1.625" style="801" hidden="1" customWidth="1"/>
    <col min="810" max="811" width="2.625" style="801" hidden="1" customWidth="1"/>
    <col min="812" max="812" width="15.5" style="801" hidden="1" customWidth="1"/>
    <col min="813" max="814" width="10.125" style="801" hidden="1" customWidth="1"/>
    <col min="815" max="1024" width="10.125" style="801" hidden="1"/>
    <col min="1025" max="1043" width="1.625" style="801" hidden="1" customWidth="1"/>
    <col min="1044" max="1045" width="2.625" style="801" hidden="1" customWidth="1"/>
    <col min="1046" max="1046" width="15.5" style="801" hidden="1" customWidth="1"/>
    <col min="1047" max="1047" width="7.625" style="801" hidden="1" customWidth="1"/>
    <col min="1048" max="1065" width="1.625" style="801" hidden="1" customWidth="1"/>
    <col min="1066" max="1067" width="2.625" style="801" hidden="1" customWidth="1"/>
    <col min="1068" max="1068" width="15.5" style="801" hidden="1" customWidth="1"/>
    <col min="1069" max="1070" width="10.125" style="801" hidden="1" customWidth="1"/>
    <col min="1071" max="1280" width="10.125" style="801" hidden="1"/>
    <col min="1281" max="1299" width="1.625" style="801" hidden="1" customWidth="1"/>
    <col min="1300" max="1301" width="2.625" style="801" hidden="1" customWidth="1"/>
    <col min="1302" max="1302" width="15.5" style="801" hidden="1" customWidth="1"/>
    <col min="1303" max="1303" width="7.625" style="801" hidden="1" customWidth="1"/>
    <col min="1304" max="1321" width="1.625" style="801" hidden="1" customWidth="1"/>
    <col min="1322" max="1323" width="2.625" style="801" hidden="1" customWidth="1"/>
    <col min="1324" max="1324" width="15.5" style="801" hidden="1" customWidth="1"/>
    <col min="1325" max="1326" width="10.125" style="801" hidden="1" customWidth="1"/>
    <col min="1327" max="1536" width="10.125" style="801" hidden="1"/>
    <col min="1537" max="1555" width="1.625" style="801" hidden="1" customWidth="1"/>
    <col min="1556" max="1557" width="2.625" style="801" hidden="1" customWidth="1"/>
    <col min="1558" max="1558" width="15.5" style="801" hidden="1" customWidth="1"/>
    <col min="1559" max="1559" width="7.625" style="801" hidden="1" customWidth="1"/>
    <col min="1560" max="1577" width="1.625" style="801" hidden="1" customWidth="1"/>
    <col min="1578" max="1579" width="2.625" style="801" hidden="1" customWidth="1"/>
    <col min="1580" max="1580" width="15.5" style="801" hidden="1" customWidth="1"/>
    <col min="1581" max="1582" width="10.125" style="801" hidden="1" customWidth="1"/>
    <col min="1583" max="1792" width="10.125" style="801" hidden="1"/>
    <col min="1793" max="1811" width="1.625" style="801" hidden="1" customWidth="1"/>
    <col min="1812" max="1813" width="2.625" style="801" hidden="1" customWidth="1"/>
    <col min="1814" max="1814" width="15.5" style="801" hidden="1" customWidth="1"/>
    <col min="1815" max="1815" width="7.625" style="801" hidden="1" customWidth="1"/>
    <col min="1816" max="1833" width="1.625" style="801" hidden="1" customWidth="1"/>
    <col min="1834" max="1835" width="2.625" style="801" hidden="1" customWidth="1"/>
    <col min="1836" max="1836" width="15.5" style="801" hidden="1" customWidth="1"/>
    <col min="1837" max="1838" width="10.125" style="801" hidden="1" customWidth="1"/>
    <col min="1839" max="2048" width="10.125" style="801" hidden="1"/>
    <col min="2049" max="2067" width="1.625" style="801" hidden="1" customWidth="1"/>
    <col min="2068" max="2069" width="2.625" style="801" hidden="1" customWidth="1"/>
    <col min="2070" max="2070" width="15.5" style="801" hidden="1" customWidth="1"/>
    <col min="2071" max="2071" width="7.625" style="801" hidden="1" customWidth="1"/>
    <col min="2072" max="2089" width="1.625" style="801" hidden="1" customWidth="1"/>
    <col min="2090" max="2091" width="2.625" style="801" hidden="1" customWidth="1"/>
    <col min="2092" max="2092" width="15.5" style="801" hidden="1" customWidth="1"/>
    <col min="2093" max="2094" width="10.125" style="801" hidden="1" customWidth="1"/>
    <col min="2095" max="2304" width="10.125" style="801" hidden="1"/>
    <col min="2305" max="2323" width="1.625" style="801" hidden="1" customWidth="1"/>
    <col min="2324" max="2325" width="2.625" style="801" hidden="1" customWidth="1"/>
    <col min="2326" max="2326" width="15.5" style="801" hidden="1" customWidth="1"/>
    <col min="2327" max="2327" width="7.625" style="801" hidden="1" customWidth="1"/>
    <col min="2328" max="2345" width="1.625" style="801" hidden="1" customWidth="1"/>
    <col min="2346" max="2347" width="2.625" style="801" hidden="1" customWidth="1"/>
    <col min="2348" max="2348" width="15.5" style="801" hidden="1" customWidth="1"/>
    <col min="2349" max="2350" width="10.125" style="801" hidden="1" customWidth="1"/>
    <col min="2351" max="2560" width="10.125" style="801" hidden="1"/>
    <col min="2561" max="2579" width="1.625" style="801" hidden="1" customWidth="1"/>
    <col min="2580" max="2581" width="2.625" style="801" hidden="1" customWidth="1"/>
    <col min="2582" max="2582" width="15.5" style="801" hidden="1" customWidth="1"/>
    <col min="2583" max="2583" width="7.625" style="801" hidden="1" customWidth="1"/>
    <col min="2584" max="2601" width="1.625" style="801" hidden="1" customWidth="1"/>
    <col min="2602" max="2603" width="2.625" style="801" hidden="1" customWidth="1"/>
    <col min="2604" max="2604" width="15.5" style="801" hidden="1" customWidth="1"/>
    <col min="2605" max="2606" width="10.125" style="801" hidden="1" customWidth="1"/>
    <col min="2607" max="2816" width="10.125" style="801" hidden="1"/>
    <col min="2817" max="2835" width="1.625" style="801" hidden="1" customWidth="1"/>
    <col min="2836" max="2837" width="2.625" style="801" hidden="1" customWidth="1"/>
    <col min="2838" max="2838" width="15.5" style="801" hidden="1" customWidth="1"/>
    <col min="2839" max="2839" width="7.625" style="801" hidden="1" customWidth="1"/>
    <col min="2840" max="2857" width="1.625" style="801" hidden="1" customWidth="1"/>
    <col min="2858" max="2859" width="2.625" style="801" hidden="1" customWidth="1"/>
    <col min="2860" max="2860" width="15.5" style="801" hidden="1" customWidth="1"/>
    <col min="2861" max="2862" width="10.125" style="801" hidden="1" customWidth="1"/>
    <col min="2863" max="3072" width="10.125" style="801" hidden="1"/>
    <col min="3073" max="3091" width="1.625" style="801" hidden="1" customWidth="1"/>
    <col min="3092" max="3093" width="2.625" style="801" hidden="1" customWidth="1"/>
    <col min="3094" max="3094" width="15.5" style="801" hidden="1" customWidth="1"/>
    <col min="3095" max="3095" width="7.625" style="801" hidden="1" customWidth="1"/>
    <col min="3096" max="3113" width="1.625" style="801" hidden="1" customWidth="1"/>
    <col min="3114" max="3115" width="2.625" style="801" hidden="1" customWidth="1"/>
    <col min="3116" max="3116" width="15.5" style="801" hidden="1" customWidth="1"/>
    <col min="3117" max="3118" width="10.125" style="801" hidden="1" customWidth="1"/>
    <col min="3119" max="3328" width="10.125" style="801" hidden="1"/>
    <col min="3329" max="3347" width="1.625" style="801" hidden="1" customWidth="1"/>
    <col min="3348" max="3349" width="2.625" style="801" hidden="1" customWidth="1"/>
    <col min="3350" max="3350" width="15.5" style="801" hidden="1" customWidth="1"/>
    <col min="3351" max="3351" width="7.625" style="801" hidden="1" customWidth="1"/>
    <col min="3352" max="3369" width="1.625" style="801" hidden="1" customWidth="1"/>
    <col min="3370" max="3371" width="2.625" style="801" hidden="1" customWidth="1"/>
    <col min="3372" max="3372" width="15.5" style="801" hidden="1" customWidth="1"/>
    <col min="3373" max="3374" width="10.125" style="801" hidden="1" customWidth="1"/>
    <col min="3375" max="3584" width="10.125" style="801" hidden="1"/>
    <col min="3585" max="3603" width="1.625" style="801" hidden="1" customWidth="1"/>
    <col min="3604" max="3605" width="2.625" style="801" hidden="1" customWidth="1"/>
    <col min="3606" max="3606" width="15.5" style="801" hidden="1" customWidth="1"/>
    <col min="3607" max="3607" width="7.625" style="801" hidden="1" customWidth="1"/>
    <col min="3608" max="3625" width="1.625" style="801" hidden="1" customWidth="1"/>
    <col min="3626" max="3627" width="2.625" style="801" hidden="1" customWidth="1"/>
    <col min="3628" max="3628" width="15.5" style="801" hidden="1" customWidth="1"/>
    <col min="3629" max="3630" width="10.125" style="801" hidden="1" customWidth="1"/>
    <col min="3631" max="3840" width="10.125" style="801" hidden="1"/>
    <col min="3841" max="3859" width="1.625" style="801" hidden="1" customWidth="1"/>
    <col min="3860" max="3861" width="2.625" style="801" hidden="1" customWidth="1"/>
    <col min="3862" max="3862" width="15.5" style="801" hidden="1" customWidth="1"/>
    <col min="3863" max="3863" width="7.625" style="801" hidden="1" customWidth="1"/>
    <col min="3864" max="3881" width="1.625" style="801" hidden="1" customWidth="1"/>
    <col min="3882" max="3883" width="2.625" style="801" hidden="1" customWidth="1"/>
    <col min="3884" max="3884" width="15.5" style="801" hidden="1" customWidth="1"/>
    <col min="3885" max="3886" width="10.125" style="801" hidden="1" customWidth="1"/>
    <col min="3887" max="4096" width="10.125" style="801" hidden="1"/>
    <col min="4097" max="4115" width="1.625" style="801" hidden="1" customWidth="1"/>
    <col min="4116" max="4117" width="2.625" style="801" hidden="1" customWidth="1"/>
    <col min="4118" max="4118" width="15.5" style="801" hidden="1" customWidth="1"/>
    <col min="4119" max="4119" width="7.625" style="801" hidden="1" customWidth="1"/>
    <col min="4120" max="4137" width="1.625" style="801" hidden="1" customWidth="1"/>
    <col min="4138" max="4139" width="2.625" style="801" hidden="1" customWidth="1"/>
    <col min="4140" max="4140" width="15.5" style="801" hidden="1" customWidth="1"/>
    <col min="4141" max="4142" width="10.125" style="801" hidden="1" customWidth="1"/>
    <col min="4143" max="4352" width="10.125" style="801" hidden="1"/>
    <col min="4353" max="4371" width="1.625" style="801" hidden="1" customWidth="1"/>
    <col min="4372" max="4373" width="2.625" style="801" hidden="1" customWidth="1"/>
    <col min="4374" max="4374" width="15.5" style="801" hidden="1" customWidth="1"/>
    <col min="4375" max="4375" width="7.625" style="801" hidden="1" customWidth="1"/>
    <col min="4376" max="4393" width="1.625" style="801" hidden="1" customWidth="1"/>
    <col min="4394" max="4395" width="2.625" style="801" hidden="1" customWidth="1"/>
    <col min="4396" max="4396" width="15.5" style="801" hidden="1" customWidth="1"/>
    <col min="4397" max="4398" width="10.125" style="801" hidden="1" customWidth="1"/>
    <col min="4399" max="4608" width="10.125" style="801" hidden="1"/>
    <col min="4609" max="4627" width="1.625" style="801" hidden="1" customWidth="1"/>
    <col min="4628" max="4629" width="2.625" style="801" hidden="1" customWidth="1"/>
    <col min="4630" max="4630" width="15.5" style="801" hidden="1" customWidth="1"/>
    <col min="4631" max="4631" width="7.625" style="801" hidden="1" customWidth="1"/>
    <col min="4632" max="4649" width="1.625" style="801" hidden="1" customWidth="1"/>
    <col min="4650" max="4651" width="2.625" style="801" hidden="1" customWidth="1"/>
    <col min="4652" max="4652" width="15.5" style="801" hidden="1" customWidth="1"/>
    <col min="4653" max="4654" width="10.125" style="801" hidden="1" customWidth="1"/>
    <col min="4655" max="4864" width="10.125" style="801" hidden="1"/>
    <col min="4865" max="4883" width="1.625" style="801" hidden="1" customWidth="1"/>
    <col min="4884" max="4885" width="2.625" style="801" hidden="1" customWidth="1"/>
    <col min="4886" max="4886" width="15.5" style="801" hidden="1" customWidth="1"/>
    <col min="4887" max="4887" width="7.625" style="801" hidden="1" customWidth="1"/>
    <col min="4888" max="4905" width="1.625" style="801" hidden="1" customWidth="1"/>
    <col min="4906" max="4907" width="2.625" style="801" hidden="1" customWidth="1"/>
    <col min="4908" max="4908" width="15.5" style="801" hidden="1" customWidth="1"/>
    <col min="4909" max="4910" width="10.125" style="801" hidden="1" customWidth="1"/>
    <col min="4911" max="5120" width="10.125" style="801" hidden="1"/>
    <col min="5121" max="5139" width="1.625" style="801" hidden="1" customWidth="1"/>
    <col min="5140" max="5141" width="2.625" style="801" hidden="1" customWidth="1"/>
    <col min="5142" max="5142" width="15.5" style="801" hidden="1" customWidth="1"/>
    <col min="5143" max="5143" width="7.625" style="801" hidden="1" customWidth="1"/>
    <col min="5144" max="5161" width="1.625" style="801" hidden="1" customWidth="1"/>
    <col min="5162" max="5163" width="2.625" style="801" hidden="1" customWidth="1"/>
    <col min="5164" max="5164" width="15.5" style="801" hidden="1" customWidth="1"/>
    <col min="5165" max="5166" width="10.125" style="801" hidden="1" customWidth="1"/>
    <col min="5167" max="5376" width="10.125" style="801" hidden="1"/>
    <col min="5377" max="5395" width="1.625" style="801" hidden="1" customWidth="1"/>
    <col min="5396" max="5397" width="2.625" style="801" hidden="1" customWidth="1"/>
    <col min="5398" max="5398" width="15.5" style="801" hidden="1" customWidth="1"/>
    <col min="5399" max="5399" width="7.625" style="801" hidden="1" customWidth="1"/>
    <col min="5400" max="5417" width="1.625" style="801" hidden="1" customWidth="1"/>
    <col min="5418" max="5419" width="2.625" style="801" hidden="1" customWidth="1"/>
    <col min="5420" max="5420" width="15.5" style="801" hidden="1" customWidth="1"/>
    <col min="5421" max="5422" width="10.125" style="801" hidden="1" customWidth="1"/>
    <col min="5423" max="5632" width="10.125" style="801" hidden="1"/>
    <col min="5633" max="5651" width="1.625" style="801" hidden="1" customWidth="1"/>
    <col min="5652" max="5653" width="2.625" style="801" hidden="1" customWidth="1"/>
    <col min="5654" max="5654" width="15.5" style="801" hidden="1" customWidth="1"/>
    <col min="5655" max="5655" width="7.625" style="801" hidden="1" customWidth="1"/>
    <col min="5656" max="5673" width="1.625" style="801" hidden="1" customWidth="1"/>
    <col min="5674" max="5675" width="2.625" style="801" hidden="1" customWidth="1"/>
    <col min="5676" max="5676" width="15.5" style="801" hidden="1" customWidth="1"/>
    <col min="5677" max="5678" width="10.125" style="801" hidden="1" customWidth="1"/>
    <col min="5679" max="5888" width="10.125" style="801" hidden="1"/>
    <col min="5889" max="5907" width="1.625" style="801" hidden="1" customWidth="1"/>
    <col min="5908" max="5909" width="2.625" style="801" hidden="1" customWidth="1"/>
    <col min="5910" max="5910" width="15.5" style="801" hidden="1" customWidth="1"/>
    <col min="5911" max="5911" width="7.625" style="801" hidden="1" customWidth="1"/>
    <col min="5912" max="5929" width="1.625" style="801" hidden="1" customWidth="1"/>
    <col min="5930" max="5931" width="2.625" style="801" hidden="1" customWidth="1"/>
    <col min="5932" max="5932" width="15.5" style="801" hidden="1" customWidth="1"/>
    <col min="5933" max="5934" width="10.125" style="801" hidden="1" customWidth="1"/>
    <col min="5935" max="6144" width="10.125" style="801" hidden="1"/>
    <col min="6145" max="6163" width="1.625" style="801" hidden="1" customWidth="1"/>
    <col min="6164" max="6165" width="2.625" style="801" hidden="1" customWidth="1"/>
    <col min="6166" max="6166" width="15.5" style="801" hidden="1" customWidth="1"/>
    <col min="6167" max="6167" width="7.625" style="801" hidden="1" customWidth="1"/>
    <col min="6168" max="6185" width="1.625" style="801" hidden="1" customWidth="1"/>
    <col min="6186" max="6187" width="2.625" style="801" hidden="1" customWidth="1"/>
    <col min="6188" max="6188" width="15.5" style="801" hidden="1" customWidth="1"/>
    <col min="6189" max="6190" width="10.125" style="801" hidden="1" customWidth="1"/>
    <col min="6191" max="6400" width="10.125" style="801" hidden="1"/>
    <col min="6401" max="6419" width="1.625" style="801" hidden="1" customWidth="1"/>
    <col min="6420" max="6421" width="2.625" style="801" hidden="1" customWidth="1"/>
    <col min="6422" max="6422" width="15.5" style="801" hidden="1" customWidth="1"/>
    <col min="6423" max="6423" width="7.625" style="801" hidden="1" customWidth="1"/>
    <col min="6424" max="6441" width="1.625" style="801" hidden="1" customWidth="1"/>
    <col min="6442" max="6443" width="2.625" style="801" hidden="1" customWidth="1"/>
    <col min="6444" max="6444" width="15.5" style="801" hidden="1" customWidth="1"/>
    <col min="6445" max="6446" width="10.125" style="801" hidden="1" customWidth="1"/>
    <col min="6447" max="6656" width="10.125" style="801" hidden="1"/>
    <col min="6657" max="6675" width="1.625" style="801" hidden="1" customWidth="1"/>
    <col min="6676" max="6677" width="2.625" style="801" hidden="1" customWidth="1"/>
    <col min="6678" max="6678" width="15.5" style="801" hidden="1" customWidth="1"/>
    <col min="6679" max="6679" width="7.625" style="801" hidden="1" customWidth="1"/>
    <col min="6680" max="6697" width="1.625" style="801" hidden="1" customWidth="1"/>
    <col min="6698" max="6699" width="2.625" style="801" hidden="1" customWidth="1"/>
    <col min="6700" max="6700" width="15.5" style="801" hidden="1" customWidth="1"/>
    <col min="6701" max="6702" width="10.125" style="801" hidden="1" customWidth="1"/>
    <col min="6703" max="6912" width="10.125" style="801" hidden="1"/>
    <col min="6913" max="6931" width="1.625" style="801" hidden="1" customWidth="1"/>
    <col min="6932" max="6933" width="2.625" style="801" hidden="1" customWidth="1"/>
    <col min="6934" max="6934" width="15.5" style="801" hidden="1" customWidth="1"/>
    <col min="6935" max="6935" width="7.625" style="801" hidden="1" customWidth="1"/>
    <col min="6936" max="6953" width="1.625" style="801" hidden="1" customWidth="1"/>
    <col min="6954" max="6955" width="2.625" style="801" hidden="1" customWidth="1"/>
    <col min="6956" max="6956" width="15.5" style="801" hidden="1" customWidth="1"/>
    <col min="6957" max="6958" width="10.125" style="801" hidden="1" customWidth="1"/>
    <col min="6959" max="7168" width="10.125" style="801" hidden="1"/>
    <col min="7169" max="7187" width="1.625" style="801" hidden="1" customWidth="1"/>
    <col min="7188" max="7189" width="2.625" style="801" hidden="1" customWidth="1"/>
    <col min="7190" max="7190" width="15.5" style="801" hidden="1" customWidth="1"/>
    <col min="7191" max="7191" width="7.625" style="801" hidden="1" customWidth="1"/>
    <col min="7192" max="7209" width="1.625" style="801" hidden="1" customWidth="1"/>
    <col min="7210" max="7211" width="2.625" style="801" hidden="1" customWidth="1"/>
    <col min="7212" max="7212" width="15.5" style="801" hidden="1" customWidth="1"/>
    <col min="7213" max="7214" width="10.125" style="801" hidden="1" customWidth="1"/>
    <col min="7215" max="7424" width="10.125" style="801" hidden="1"/>
    <col min="7425" max="7443" width="1.625" style="801" hidden="1" customWidth="1"/>
    <col min="7444" max="7445" width="2.625" style="801" hidden="1" customWidth="1"/>
    <col min="7446" max="7446" width="15.5" style="801" hidden="1" customWidth="1"/>
    <col min="7447" max="7447" width="7.625" style="801" hidden="1" customWidth="1"/>
    <col min="7448" max="7465" width="1.625" style="801" hidden="1" customWidth="1"/>
    <col min="7466" max="7467" width="2.625" style="801" hidden="1" customWidth="1"/>
    <col min="7468" max="7468" width="15.5" style="801" hidden="1" customWidth="1"/>
    <col min="7469" max="7470" width="10.125" style="801" hidden="1" customWidth="1"/>
    <col min="7471" max="7680" width="10.125" style="801" hidden="1"/>
    <col min="7681" max="7699" width="1.625" style="801" hidden="1" customWidth="1"/>
    <col min="7700" max="7701" width="2.625" style="801" hidden="1" customWidth="1"/>
    <col min="7702" max="7702" width="15.5" style="801" hidden="1" customWidth="1"/>
    <col min="7703" max="7703" width="7.625" style="801" hidden="1" customWidth="1"/>
    <col min="7704" max="7721" width="1.625" style="801" hidden="1" customWidth="1"/>
    <col min="7722" max="7723" width="2.625" style="801" hidden="1" customWidth="1"/>
    <col min="7724" max="7724" width="15.5" style="801" hidden="1" customWidth="1"/>
    <col min="7725" max="7726" width="10.125" style="801" hidden="1" customWidth="1"/>
    <col min="7727" max="7936" width="10.125" style="801" hidden="1"/>
    <col min="7937" max="7955" width="1.625" style="801" hidden="1" customWidth="1"/>
    <col min="7956" max="7957" width="2.625" style="801" hidden="1" customWidth="1"/>
    <col min="7958" max="7958" width="15.5" style="801" hidden="1" customWidth="1"/>
    <col min="7959" max="7959" width="7.625" style="801" hidden="1" customWidth="1"/>
    <col min="7960" max="7977" width="1.625" style="801" hidden="1" customWidth="1"/>
    <col min="7978" max="7979" width="2.625" style="801" hidden="1" customWidth="1"/>
    <col min="7980" max="7980" width="15.5" style="801" hidden="1" customWidth="1"/>
    <col min="7981" max="7982" width="10.125" style="801" hidden="1" customWidth="1"/>
    <col min="7983" max="8192" width="10.125" style="801" hidden="1"/>
    <col min="8193" max="8211" width="1.625" style="801" hidden="1" customWidth="1"/>
    <col min="8212" max="8213" width="2.625" style="801" hidden="1" customWidth="1"/>
    <col min="8214" max="8214" width="15.5" style="801" hidden="1" customWidth="1"/>
    <col min="8215" max="8215" width="7.625" style="801" hidden="1" customWidth="1"/>
    <col min="8216" max="8233" width="1.625" style="801" hidden="1" customWidth="1"/>
    <col min="8234" max="8235" width="2.625" style="801" hidden="1" customWidth="1"/>
    <col min="8236" max="8236" width="15.5" style="801" hidden="1" customWidth="1"/>
    <col min="8237" max="8238" width="10.125" style="801" hidden="1" customWidth="1"/>
    <col min="8239" max="8448" width="10.125" style="801" hidden="1"/>
    <col min="8449" max="8467" width="1.625" style="801" hidden="1" customWidth="1"/>
    <col min="8468" max="8469" width="2.625" style="801" hidden="1" customWidth="1"/>
    <col min="8470" max="8470" width="15.5" style="801" hidden="1" customWidth="1"/>
    <col min="8471" max="8471" width="7.625" style="801" hidden="1" customWidth="1"/>
    <col min="8472" max="8489" width="1.625" style="801" hidden="1" customWidth="1"/>
    <col min="8490" max="8491" width="2.625" style="801" hidden="1" customWidth="1"/>
    <col min="8492" max="8492" width="15.5" style="801" hidden="1" customWidth="1"/>
    <col min="8493" max="8494" width="10.125" style="801" hidden="1" customWidth="1"/>
    <col min="8495" max="8704" width="10.125" style="801" hidden="1"/>
    <col min="8705" max="8723" width="1.625" style="801" hidden="1" customWidth="1"/>
    <col min="8724" max="8725" width="2.625" style="801" hidden="1" customWidth="1"/>
    <col min="8726" max="8726" width="15.5" style="801" hidden="1" customWidth="1"/>
    <col min="8727" max="8727" width="7.625" style="801" hidden="1" customWidth="1"/>
    <col min="8728" max="8745" width="1.625" style="801" hidden="1" customWidth="1"/>
    <col min="8746" max="8747" width="2.625" style="801" hidden="1" customWidth="1"/>
    <col min="8748" max="8748" width="15.5" style="801" hidden="1" customWidth="1"/>
    <col min="8749" max="8750" width="10.125" style="801" hidden="1" customWidth="1"/>
    <col min="8751" max="8960" width="10.125" style="801" hidden="1"/>
    <col min="8961" max="8979" width="1.625" style="801" hidden="1" customWidth="1"/>
    <col min="8980" max="8981" width="2.625" style="801" hidden="1" customWidth="1"/>
    <col min="8982" max="8982" width="15.5" style="801" hidden="1" customWidth="1"/>
    <col min="8983" max="8983" width="7.625" style="801" hidden="1" customWidth="1"/>
    <col min="8984" max="9001" width="1.625" style="801" hidden="1" customWidth="1"/>
    <col min="9002" max="9003" width="2.625" style="801" hidden="1" customWidth="1"/>
    <col min="9004" max="9004" width="15.5" style="801" hidden="1" customWidth="1"/>
    <col min="9005" max="9006" width="10.125" style="801" hidden="1" customWidth="1"/>
    <col min="9007" max="9216" width="10.125" style="801" hidden="1"/>
    <col min="9217" max="9235" width="1.625" style="801" hidden="1" customWidth="1"/>
    <col min="9236" max="9237" width="2.625" style="801" hidden="1" customWidth="1"/>
    <col min="9238" max="9238" width="15.5" style="801" hidden="1" customWidth="1"/>
    <col min="9239" max="9239" width="7.625" style="801" hidden="1" customWidth="1"/>
    <col min="9240" max="9257" width="1.625" style="801" hidden="1" customWidth="1"/>
    <col min="9258" max="9259" width="2.625" style="801" hidden="1" customWidth="1"/>
    <col min="9260" max="9260" width="15.5" style="801" hidden="1" customWidth="1"/>
    <col min="9261" max="9262" width="10.125" style="801" hidden="1" customWidth="1"/>
    <col min="9263" max="9472" width="10.125" style="801" hidden="1"/>
    <col min="9473" max="9491" width="1.625" style="801" hidden="1" customWidth="1"/>
    <col min="9492" max="9493" width="2.625" style="801" hidden="1" customWidth="1"/>
    <col min="9494" max="9494" width="15.5" style="801" hidden="1" customWidth="1"/>
    <col min="9495" max="9495" width="7.625" style="801" hidden="1" customWidth="1"/>
    <col min="9496" max="9513" width="1.625" style="801" hidden="1" customWidth="1"/>
    <col min="9514" max="9515" width="2.625" style="801" hidden="1" customWidth="1"/>
    <col min="9516" max="9516" width="15.5" style="801" hidden="1" customWidth="1"/>
    <col min="9517" max="9518" width="10.125" style="801" hidden="1" customWidth="1"/>
    <col min="9519" max="9728" width="10.125" style="801" hidden="1"/>
    <col min="9729" max="9747" width="1.625" style="801" hidden="1" customWidth="1"/>
    <col min="9748" max="9749" width="2.625" style="801" hidden="1" customWidth="1"/>
    <col min="9750" max="9750" width="15.5" style="801" hidden="1" customWidth="1"/>
    <col min="9751" max="9751" width="7.625" style="801" hidden="1" customWidth="1"/>
    <col min="9752" max="9769" width="1.625" style="801" hidden="1" customWidth="1"/>
    <col min="9770" max="9771" width="2.625" style="801" hidden="1" customWidth="1"/>
    <col min="9772" max="9772" width="15.5" style="801" hidden="1" customWidth="1"/>
    <col min="9773" max="9774" width="10.125" style="801" hidden="1" customWidth="1"/>
    <col min="9775" max="9984" width="10.125" style="801" hidden="1"/>
    <col min="9985" max="10003" width="1.625" style="801" hidden="1" customWidth="1"/>
    <col min="10004" max="10005" width="2.625" style="801" hidden="1" customWidth="1"/>
    <col min="10006" max="10006" width="15.5" style="801" hidden="1" customWidth="1"/>
    <col min="10007" max="10007" width="7.625" style="801" hidden="1" customWidth="1"/>
    <col min="10008" max="10025" width="1.625" style="801" hidden="1" customWidth="1"/>
    <col min="10026" max="10027" width="2.625" style="801" hidden="1" customWidth="1"/>
    <col min="10028" max="10028" width="15.5" style="801" hidden="1" customWidth="1"/>
    <col min="10029" max="10030" width="10.125" style="801" hidden="1" customWidth="1"/>
    <col min="10031" max="10240" width="10.125" style="801" hidden="1"/>
    <col min="10241" max="10259" width="1.625" style="801" hidden="1" customWidth="1"/>
    <col min="10260" max="10261" width="2.625" style="801" hidden="1" customWidth="1"/>
    <col min="10262" max="10262" width="15.5" style="801" hidden="1" customWidth="1"/>
    <col min="10263" max="10263" width="7.625" style="801" hidden="1" customWidth="1"/>
    <col min="10264" max="10281" width="1.625" style="801" hidden="1" customWidth="1"/>
    <col min="10282" max="10283" width="2.625" style="801" hidden="1" customWidth="1"/>
    <col min="10284" max="10284" width="15.5" style="801" hidden="1" customWidth="1"/>
    <col min="10285" max="10286" width="10.125" style="801" hidden="1" customWidth="1"/>
    <col min="10287" max="10496" width="10.125" style="801" hidden="1"/>
    <col min="10497" max="10515" width="1.625" style="801" hidden="1" customWidth="1"/>
    <col min="10516" max="10517" width="2.625" style="801" hidden="1" customWidth="1"/>
    <col min="10518" max="10518" width="15.5" style="801" hidden="1" customWidth="1"/>
    <col min="10519" max="10519" width="7.625" style="801" hidden="1" customWidth="1"/>
    <col min="10520" max="10537" width="1.625" style="801" hidden="1" customWidth="1"/>
    <col min="10538" max="10539" width="2.625" style="801" hidden="1" customWidth="1"/>
    <col min="10540" max="10540" width="15.5" style="801" hidden="1" customWidth="1"/>
    <col min="10541" max="10542" width="10.125" style="801" hidden="1" customWidth="1"/>
    <col min="10543" max="10752" width="10.125" style="801" hidden="1"/>
    <col min="10753" max="10771" width="1.625" style="801" hidden="1" customWidth="1"/>
    <col min="10772" max="10773" width="2.625" style="801" hidden="1" customWidth="1"/>
    <col min="10774" max="10774" width="15.5" style="801" hidden="1" customWidth="1"/>
    <col min="10775" max="10775" width="7.625" style="801" hidden="1" customWidth="1"/>
    <col min="10776" max="10793" width="1.625" style="801" hidden="1" customWidth="1"/>
    <col min="10794" max="10795" width="2.625" style="801" hidden="1" customWidth="1"/>
    <col min="10796" max="10796" width="15.5" style="801" hidden="1" customWidth="1"/>
    <col min="10797" max="10798" width="10.125" style="801" hidden="1" customWidth="1"/>
    <col min="10799" max="11008" width="10.125" style="801" hidden="1"/>
    <col min="11009" max="11027" width="1.625" style="801" hidden="1" customWidth="1"/>
    <col min="11028" max="11029" width="2.625" style="801" hidden="1" customWidth="1"/>
    <col min="11030" max="11030" width="15.5" style="801" hidden="1" customWidth="1"/>
    <col min="11031" max="11031" width="7.625" style="801" hidden="1" customWidth="1"/>
    <col min="11032" max="11049" width="1.625" style="801" hidden="1" customWidth="1"/>
    <col min="11050" max="11051" width="2.625" style="801" hidden="1" customWidth="1"/>
    <col min="11052" max="11052" width="15.5" style="801" hidden="1" customWidth="1"/>
    <col min="11053" max="11054" width="10.125" style="801" hidden="1" customWidth="1"/>
    <col min="11055" max="11264" width="10.125" style="801" hidden="1"/>
    <col min="11265" max="11283" width="1.625" style="801" hidden="1" customWidth="1"/>
    <col min="11284" max="11285" width="2.625" style="801" hidden="1" customWidth="1"/>
    <col min="11286" max="11286" width="15.5" style="801" hidden="1" customWidth="1"/>
    <col min="11287" max="11287" width="7.625" style="801" hidden="1" customWidth="1"/>
    <col min="11288" max="11305" width="1.625" style="801" hidden="1" customWidth="1"/>
    <col min="11306" max="11307" width="2.625" style="801" hidden="1" customWidth="1"/>
    <col min="11308" max="11308" width="15.5" style="801" hidden="1" customWidth="1"/>
    <col min="11309" max="11310" width="10.125" style="801" hidden="1" customWidth="1"/>
    <col min="11311" max="11520" width="10.125" style="801" hidden="1"/>
    <col min="11521" max="11539" width="1.625" style="801" hidden="1" customWidth="1"/>
    <col min="11540" max="11541" width="2.625" style="801" hidden="1" customWidth="1"/>
    <col min="11542" max="11542" width="15.5" style="801" hidden="1" customWidth="1"/>
    <col min="11543" max="11543" width="7.625" style="801" hidden="1" customWidth="1"/>
    <col min="11544" max="11561" width="1.625" style="801" hidden="1" customWidth="1"/>
    <col min="11562" max="11563" width="2.625" style="801" hidden="1" customWidth="1"/>
    <col min="11564" max="11564" width="15.5" style="801" hidden="1" customWidth="1"/>
    <col min="11565" max="11566" width="10.125" style="801" hidden="1" customWidth="1"/>
    <col min="11567" max="11776" width="10.125" style="801" hidden="1"/>
    <col min="11777" max="11795" width="1.625" style="801" hidden="1" customWidth="1"/>
    <col min="11796" max="11797" width="2.625" style="801" hidden="1" customWidth="1"/>
    <col min="11798" max="11798" width="15.5" style="801" hidden="1" customWidth="1"/>
    <col min="11799" max="11799" width="7.625" style="801" hidden="1" customWidth="1"/>
    <col min="11800" max="11817" width="1.625" style="801" hidden="1" customWidth="1"/>
    <col min="11818" max="11819" width="2.625" style="801" hidden="1" customWidth="1"/>
    <col min="11820" max="11820" width="15.5" style="801" hidden="1" customWidth="1"/>
    <col min="11821" max="11822" width="10.125" style="801" hidden="1" customWidth="1"/>
    <col min="11823" max="12032" width="10.125" style="801" hidden="1"/>
    <col min="12033" max="12051" width="1.625" style="801" hidden="1" customWidth="1"/>
    <col min="12052" max="12053" width="2.625" style="801" hidden="1" customWidth="1"/>
    <col min="12054" max="12054" width="15.5" style="801" hidden="1" customWidth="1"/>
    <col min="12055" max="12055" width="7.625" style="801" hidden="1" customWidth="1"/>
    <col min="12056" max="12073" width="1.625" style="801" hidden="1" customWidth="1"/>
    <col min="12074" max="12075" width="2.625" style="801" hidden="1" customWidth="1"/>
    <col min="12076" max="12076" width="15.5" style="801" hidden="1" customWidth="1"/>
    <col min="12077" max="12078" width="10.125" style="801" hidden="1" customWidth="1"/>
    <col min="12079" max="12288" width="10.125" style="801" hidden="1"/>
    <col min="12289" max="12307" width="1.625" style="801" hidden="1" customWidth="1"/>
    <col min="12308" max="12309" width="2.625" style="801" hidden="1" customWidth="1"/>
    <col min="12310" max="12310" width="15.5" style="801" hidden="1" customWidth="1"/>
    <col min="12311" max="12311" width="7.625" style="801" hidden="1" customWidth="1"/>
    <col min="12312" max="12329" width="1.625" style="801" hidden="1" customWidth="1"/>
    <col min="12330" max="12331" width="2.625" style="801" hidden="1" customWidth="1"/>
    <col min="12332" max="12332" width="15.5" style="801" hidden="1" customWidth="1"/>
    <col min="12333" max="12334" width="10.125" style="801" hidden="1" customWidth="1"/>
    <col min="12335" max="12544" width="10.125" style="801" hidden="1"/>
    <col min="12545" max="12563" width="1.625" style="801" hidden="1" customWidth="1"/>
    <col min="12564" max="12565" width="2.625" style="801" hidden="1" customWidth="1"/>
    <col min="12566" max="12566" width="15.5" style="801" hidden="1" customWidth="1"/>
    <col min="12567" max="12567" width="7.625" style="801" hidden="1" customWidth="1"/>
    <col min="12568" max="12585" width="1.625" style="801" hidden="1" customWidth="1"/>
    <col min="12586" max="12587" width="2.625" style="801" hidden="1" customWidth="1"/>
    <col min="12588" max="12588" width="15.5" style="801" hidden="1" customWidth="1"/>
    <col min="12589" max="12590" width="10.125" style="801" hidden="1" customWidth="1"/>
    <col min="12591" max="12800" width="10.125" style="801" hidden="1"/>
    <col min="12801" max="12819" width="1.625" style="801" hidden="1" customWidth="1"/>
    <col min="12820" max="12821" width="2.625" style="801" hidden="1" customWidth="1"/>
    <col min="12822" max="12822" width="15.5" style="801" hidden="1" customWidth="1"/>
    <col min="12823" max="12823" width="7.625" style="801" hidden="1" customWidth="1"/>
    <col min="12824" max="12841" width="1.625" style="801" hidden="1" customWidth="1"/>
    <col min="12842" max="12843" width="2.625" style="801" hidden="1" customWidth="1"/>
    <col min="12844" max="12844" width="15.5" style="801" hidden="1" customWidth="1"/>
    <col min="12845" max="12846" width="10.125" style="801" hidden="1" customWidth="1"/>
    <col min="12847" max="13056" width="10.125" style="801" hidden="1"/>
    <col min="13057" max="13075" width="1.625" style="801" hidden="1" customWidth="1"/>
    <col min="13076" max="13077" width="2.625" style="801" hidden="1" customWidth="1"/>
    <col min="13078" max="13078" width="15.5" style="801" hidden="1" customWidth="1"/>
    <col min="13079" max="13079" width="7.625" style="801" hidden="1" customWidth="1"/>
    <col min="13080" max="13097" width="1.625" style="801" hidden="1" customWidth="1"/>
    <col min="13098" max="13099" width="2.625" style="801" hidden="1" customWidth="1"/>
    <col min="13100" max="13100" width="15.5" style="801" hidden="1" customWidth="1"/>
    <col min="13101" max="13102" width="10.125" style="801" hidden="1" customWidth="1"/>
    <col min="13103" max="13312" width="10.125" style="801" hidden="1"/>
    <col min="13313" max="13331" width="1.625" style="801" hidden="1" customWidth="1"/>
    <col min="13332" max="13333" width="2.625" style="801" hidden="1" customWidth="1"/>
    <col min="13334" max="13334" width="15.5" style="801" hidden="1" customWidth="1"/>
    <col min="13335" max="13335" width="7.625" style="801" hidden="1" customWidth="1"/>
    <col min="13336" max="13353" width="1.625" style="801" hidden="1" customWidth="1"/>
    <col min="13354" max="13355" width="2.625" style="801" hidden="1" customWidth="1"/>
    <col min="13356" max="13356" width="15.5" style="801" hidden="1" customWidth="1"/>
    <col min="13357" max="13358" width="10.125" style="801" hidden="1" customWidth="1"/>
    <col min="13359" max="13568" width="10.125" style="801" hidden="1"/>
    <col min="13569" max="13587" width="1.625" style="801" hidden="1" customWidth="1"/>
    <col min="13588" max="13589" width="2.625" style="801" hidden="1" customWidth="1"/>
    <col min="13590" max="13590" width="15.5" style="801" hidden="1" customWidth="1"/>
    <col min="13591" max="13591" width="7.625" style="801" hidden="1" customWidth="1"/>
    <col min="13592" max="13609" width="1.625" style="801" hidden="1" customWidth="1"/>
    <col min="13610" max="13611" width="2.625" style="801" hidden="1" customWidth="1"/>
    <col min="13612" max="13612" width="15.5" style="801" hidden="1" customWidth="1"/>
    <col min="13613" max="13614" width="10.125" style="801" hidden="1" customWidth="1"/>
    <col min="13615" max="13824" width="10.125" style="801" hidden="1"/>
    <col min="13825" max="13843" width="1.625" style="801" hidden="1" customWidth="1"/>
    <col min="13844" max="13845" width="2.625" style="801" hidden="1" customWidth="1"/>
    <col min="13846" max="13846" width="15.5" style="801" hidden="1" customWidth="1"/>
    <col min="13847" max="13847" width="7.625" style="801" hidden="1" customWidth="1"/>
    <col min="13848" max="13865" width="1.625" style="801" hidden="1" customWidth="1"/>
    <col min="13866" max="13867" width="2.625" style="801" hidden="1" customWidth="1"/>
    <col min="13868" max="13868" width="15.5" style="801" hidden="1" customWidth="1"/>
    <col min="13869" max="13870" width="10.125" style="801" hidden="1" customWidth="1"/>
    <col min="13871" max="14080" width="10.125" style="801" hidden="1"/>
    <col min="14081" max="14099" width="1.625" style="801" hidden="1" customWidth="1"/>
    <col min="14100" max="14101" width="2.625" style="801" hidden="1" customWidth="1"/>
    <col min="14102" max="14102" width="15.5" style="801" hidden="1" customWidth="1"/>
    <col min="14103" max="14103" width="7.625" style="801" hidden="1" customWidth="1"/>
    <col min="14104" max="14121" width="1.625" style="801" hidden="1" customWidth="1"/>
    <col min="14122" max="14123" width="2.625" style="801" hidden="1" customWidth="1"/>
    <col min="14124" max="14124" width="15.5" style="801" hidden="1" customWidth="1"/>
    <col min="14125" max="14126" width="10.125" style="801" hidden="1" customWidth="1"/>
    <col min="14127" max="14336" width="10.125" style="801" hidden="1"/>
    <col min="14337" max="14355" width="1.625" style="801" hidden="1" customWidth="1"/>
    <col min="14356" max="14357" width="2.625" style="801" hidden="1" customWidth="1"/>
    <col min="14358" max="14358" width="15.5" style="801" hidden="1" customWidth="1"/>
    <col min="14359" max="14359" width="7.625" style="801" hidden="1" customWidth="1"/>
    <col min="14360" max="14377" width="1.625" style="801" hidden="1" customWidth="1"/>
    <col min="14378" max="14379" width="2.625" style="801" hidden="1" customWidth="1"/>
    <col min="14380" max="14380" width="15.5" style="801" hidden="1" customWidth="1"/>
    <col min="14381" max="14382" width="10.125" style="801" hidden="1" customWidth="1"/>
    <col min="14383" max="14592" width="10.125" style="801" hidden="1"/>
    <col min="14593" max="14611" width="1.625" style="801" hidden="1" customWidth="1"/>
    <col min="14612" max="14613" width="2.625" style="801" hidden="1" customWidth="1"/>
    <col min="14614" max="14614" width="15.5" style="801" hidden="1" customWidth="1"/>
    <col min="14615" max="14615" width="7.625" style="801" hidden="1" customWidth="1"/>
    <col min="14616" max="14633" width="1.625" style="801" hidden="1" customWidth="1"/>
    <col min="14634" max="14635" width="2.625" style="801" hidden="1" customWidth="1"/>
    <col min="14636" max="14636" width="15.5" style="801" hidden="1" customWidth="1"/>
    <col min="14637" max="14638" width="10.125" style="801" hidden="1" customWidth="1"/>
    <col min="14639" max="14848" width="10.125" style="801" hidden="1"/>
    <col min="14849" max="14867" width="1.625" style="801" hidden="1" customWidth="1"/>
    <col min="14868" max="14869" width="2.625" style="801" hidden="1" customWidth="1"/>
    <col min="14870" max="14870" width="15.5" style="801" hidden="1" customWidth="1"/>
    <col min="14871" max="14871" width="7.625" style="801" hidden="1" customWidth="1"/>
    <col min="14872" max="14889" width="1.625" style="801" hidden="1" customWidth="1"/>
    <col min="14890" max="14891" width="2.625" style="801" hidden="1" customWidth="1"/>
    <col min="14892" max="14892" width="15.5" style="801" hidden="1" customWidth="1"/>
    <col min="14893" max="14894" width="10.125" style="801" hidden="1" customWidth="1"/>
    <col min="14895" max="15104" width="10.125" style="801" hidden="1"/>
    <col min="15105" max="15123" width="1.625" style="801" hidden="1" customWidth="1"/>
    <col min="15124" max="15125" width="2.625" style="801" hidden="1" customWidth="1"/>
    <col min="15126" max="15126" width="15.5" style="801" hidden="1" customWidth="1"/>
    <col min="15127" max="15127" width="7.625" style="801" hidden="1" customWidth="1"/>
    <col min="15128" max="15145" width="1.625" style="801" hidden="1" customWidth="1"/>
    <col min="15146" max="15147" width="2.625" style="801" hidden="1" customWidth="1"/>
    <col min="15148" max="15148" width="15.5" style="801" hidden="1" customWidth="1"/>
    <col min="15149" max="15150" width="10.125" style="801" hidden="1" customWidth="1"/>
    <col min="15151" max="15360" width="10.125" style="801" hidden="1"/>
    <col min="15361" max="15379" width="1.625" style="801" hidden="1" customWidth="1"/>
    <col min="15380" max="15381" width="2.625" style="801" hidden="1" customWidth="1"/>
    <col min="15382" max="15382" width="15.5" style="801" hidden="1" customWidth="1"/>
    <col min="15383" max="15383" width="7.625" style="801" hidden="1" customWidth="1"/>
    <col min="15384" max="15401" width="1.625" style="801" hidden="1" customWidth="1"/>
    <col min="15402" max="15403" width="2.625" style="801" hidden="1" customWidth="1"/>
    <col min="15404" max="15404" width="15.5" style="801" hidden="1" customWidth="1"/>
    <col min="15405" max="15406" width="10.125" style="801" hidden="1" customWidth="1"/>
    <col min="15407" max="15616" width="10.125" style="801" hidden="1"/>
    <col min="15617" max="15635" width="1.625" style="801" hidden="1" customWidth="1"/>
    <col min="15636" max="15637" width="2.625" style="801" hidden="1" customWidth="1"/>
    <col min="15638" max="15638" width="15.5" style="801" hidden="1" customWidth="1"/>
    <col min="15639" max="15639" width="7.625" style="801" hidden="1" customWidth="1"/>
    <col min="15640" max="15657" width="1.625" style="801" hidden="1" customWidth="1"/>
    <col min="15658" max="15659" width="2.625" style="801" hidden="1" customWidth="1"/>
    <col min="15660" max="15660" width="15.5" style="801" hidden="1" customWidth="1"/>
    <col min="15661" max="15662" width="10.125" style="801" hidden="1" customWidth="1"/>
    <col min="15663" max="15872" width="10.125" style="801" hidden="1"/>
    <col min="15873" max="15891" width="1.625" style="801" hidden="1" customWidth="1"/>
    <col min="15892" max="15893" width="2.625" style="801" hidden="1" customWidth="1"/>
    <col min="15894" max="15894" width="15.5" style="801" hidden="1" customWidth="1"/>
    <col min="15895" max="15895" width="7.625" style="801" hidden="1" customWidth="1"/>
    <col min="15896" max="15913" width="1.625" style="801" hidden="1" customWidth="1"/>
    <col min="15914" max="15915" width="2.625" style="801" hidden="1" customWidth="1"/>
    <col min="15916" max="15916" width="15.5" style="801" hidden="1" customWidth="1"/>
    <col min="15917" max="15918" width="10.125" style="801" hidden="1" customWidth="1"/>
    <col min="15919" max="16128" width="10.125" style="801" hidden="1"/>
    <col min="16129" max="16147" width="1.625" style="801" hidden="1" customWidth="1"/>
    <col min="16148" max="16149" width="2.625" style="801" hidden="1" customWidth="1"/>
    <col min="16150" max="16150" width="15.5" style="801" hidden="1" customWidth="1"/>
    <col min="16151" max="16151" width="7.625" style="801" hidden="1" customWidth="1"/>
    <col min="16152" max="16169" width="1.625" style="801" hidden="1" customWidth="1"/>
    <col min="16170" max="16171" width="2.625" style="801" hidden="1" customWidth="1"/>
    <col min="16172" max="16172" width="15.5" style="801" hidden="1" customWidth="1"/>
    <col min="16173" max="16174" width="10.125" style="801" hidden="1" customWidth="1"/>
    <col min="16175" max="16384" width="10.125" style="801" hidden="1"/>
  </cols>
  <sheetData>
    <row r="1" spans="1:144" s="581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</row>
    <row r="2" spans="1:144" s="581" customFormat="1" ht="16.5" customHeight="1" x14ac:dyDescent="0.15">
      <c r="A2" s="1" t="s">
        <v>251</v>
      </c>
      <c r="B2" s="1" t="s">
        <v>955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962"/>
      <c r="AI2" s="2"/>
      <c r="AJ2" s="852"/>
      <c r="AK2" s="852"/>
      <c r="AL2" s="852"/>
      <c r="AM2" s="852"/>
      <c r="AN2" s="852"/>
      <c r="AO2" s="852"/>
      <c r="AP2" s="852"/>
      <c r="AQ2" s="1"/>
      <c r="AR2" s="7" t="s">
        <v>1</v>
      </c>
      <c r="AS2" s="853" t="s">
        <v>956</v>
      </c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</row>
    <row r="3" spans="1:144" s="581" customFormat="1" ht="30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963" t="s">
        <v>957</v>
      </c>
      <c r="X3" s="792"/>
      <c r="Y3" s="792"/>
      <c r="Z3" s="792"/>
      <c r="AA3" s="792"/>
      <c r="AB3" s="792"/>
      <c r="AC3" s="792"/>
      <c r="AD3" s="792"/>
      <c r="AE3" s="792"/>
      <c r="AF3" s="792"/>
      <c r="AG3" s="79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</row>
    <row r="4" spans="1:144" s="581" customFormat="1" ht="30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964"/>
      <c r="W4" s="963" t="s">
        <v>958</v>
      </c>
      <c r="X4" s="792"/>
      <c r="Y4" s="792"/>
      <c r="Z4" s="792"/>
      <c r="AA4" s="792"/>
      <c r="AB4" s="792"/>
      <c r="AC4" s="792"/>
      <c r="AD4" s="792"/>
      <c r="AE4" s="792"/>
      <c r="AF4" s="965"/>
      <c r="AG4" s="96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</row>
    <row r="5" spans="1:144" s="581" customFormat="1" ht="30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93" t="s">
        <v>959</v>
      </c>
      <c r="X5" s="966"/>
      <c r="Y5" s="792"/>
      <c r="Z5" s="792"/>
      <c r="AA5" s="792"/>
      <c r="AB5" s="792"/>
      <c r="AC5" s="792"/>
      <c r="AD5" s="792"/>
      <c r="AE5" s="792"/>
      <c r="AF5" s="852" t="s">
        <v>3</v>
      </c>
      <c r="AG5" s="965"/>
      <c r="AH5" s="5"/>
      <c r="AI5" s="5"/>
      <c r="AJ5" s="5"/>
      <c r="AK5" s="852"/>
      <c r="AL5" s="852"/>
      <c r="AM5" s="10" t="s">
        <v>4</v>
      </c>
      <c r="AN5" s="319"/>
      <c r="AO5" s="319"/>
      <c r="AP5" s="319"/>
      <c r="AQ5" s="119"/>
      <c r="AR5" s="5"/>
      <c r="AS5" s="306"/>
      <c r="AT5" s="852"/>
      <c r="AU5" s="852"/>
      <c r="AV5" s="852"/>
      <c r="AW5" s="852"/>
      <c r="AX5" s="852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</row>
    <row r="6" spans="1:144" s="581" customFormat="1" ht="19.149999999999999" customHeight="1" x14ac:dyDescent="0.15">
      <c r="A6" s="1"/>
      <c r="B6" s="311" t="s">
        <v>5</v>
      </c>
      <c r="C6" s="312"/>
      <c r="D6" s="312"/>
      <c r="E6" s="312"/>
      <c r="F6" s="312"/>
      <c r="G6" s="312"/>
      <c r="H6" s="313"/>
      <c r="I6" s="13" t="s">
        <v>6</v>
      </c>
      <c r="J6" s="314"/>
      <c r="K6" s="314"/>
      <c r="L6" s="314"/>
      <c r="M6" s="314"/>
      <c r="N6" s="1"/>
      <c r="O6" s="1"/>
      <c r="P6" s="1"/>
      <c r="Q6" s="1"/>
      <c r="R6" s="1"/>
      <c r="S6" s="1"/>
      <c r="T6" s="1"/>
      <c r="U6" s="1"/>
      <c r="V6" s="1"/>
      <c r="W6" s="1"/>
      <c r="X6" s="792"/>
      <c r="Y6" s="2"/>
      <c r="Z6" s="2"/>
      <c r="AA6" s="2"/>
      <c r="AB6" s="2"/>
      <c r="AC6" s="2"/>
      <c r="AD6" s="2"/>
      <c r="AE6" s="2"/>
      <c r="AF6" s="315" t="s">
        <v>222</v>
      </c>
      <c r="AG6" s="128"/>
      <c r="AH6" s="128"/>
      <c r="AI6" s="128"/>
      <c r="AJ6" s="316"/>
      <c r="AK6" s="315"/>
      <c r="AL6" s="315"/>
      <c r="AM6" s="16" t="s">
        <v>9</v>
      </c>
      <c r="AN6" s="967"/>
      <c r="AO6" s="967"/>
      <c r="AP6" s="967"/>
      <c r="AQ6" s="128"/>
      <c r="AR6" s="316"/>
      <c r="AS6" s="306"/>
      <c r="AT6" s="852"/>
      <c r="AU6" s="852"/>
      <c r="AV6" s="852"/>
      <c r="AW6" s="852"/>
      <c r="AX6" s="852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</row>
    <row r="7" spans="1:144" s="581" customFormat="1" ht="17.45" customHeight="1" x14ac:dyDescent="0.15">
      <c r="A7" s="1"/>
      <c r="B7" s="318" t="s">
        <v>10</v>
      </c>
      <c r="C7" s="318"/>
      <c r="D7" s="313"/>
      <c r="E7" s="313"/>
      <c r="F7" s="318"/>
      <c r="G7" s="319"/>
      <c r="H7" s="318"/>
      <c r="I7" s="852" t="s">
        <v>960</v>
      </c>
      <c r="J7" s="126"/>
      <c r="K7" s="96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1"/>
      <c r="AO7" s="1"/>
      <c r="AP7" s="1"/>
      <c r="AQ7" s="1"/>
      <c r="AR7" s="1"/>
      <c r="AS7" s="2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</row>
    <row r="8" spans="1:144" ht="1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593" t="s">
        <v>224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97"/>
      <c r="AS8" s="24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</row>
    <row r="9" spans="1:144" ht="9" customHeight="1" x14ac:dyDescent="0.15">
      <c r="A9" s="21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6"/>
      <c r="U9" s="28"/>
      <c r="V9" s="29"/>
      <c r="W9" s="21"/>
      <c r="X9" s="26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8"/>
      <c r="AP9" s="26"/>
      <c r="AQ9" s="28"/>
      <c r="AR9" s="29"/>
      <c r="AS9" s="24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</row>
    <row r="10" spans="1:144" ht="15" customHeight="1" x14ac:dyDescent="0.15">
      <c r="A10" s="21"/>
      <c r="B10" s="969"/>
      <c r="C10" s="970"/>
      <c r="D10" s="970"/>
      <c r="E10" s="970"/>
      <c r="F10" s="971" t="s">
        <v>632</v>
      </c>
      <c r="G10" s="970"/>
      <c r="H10" s="970"/>
      <c r="I10" s="970"/>
      <c r="J10" s="970"/>
      <c r="K10" s="970"/>
      <c r="L10" s="970"/>
      <c r="M10" s="970"/>
      <c r="N10" s="970"/>
      <c r="O10" s="972" t="s">
        <v>633</v>
      </c>
      <c r="P10" s="970"/>
      <c r="Q10" s="970"/>
      <c r="R10" s="970"/>
      <c r="S10" s="36"/>
      <c r="T10" s="973" t="s">
        <v>15</v>
      </c>
      <c r="U10" s="974"/>
      <c r="V10" s="34" t="s">
        <v>961</v>
      </c>
      <c r="W10" s="21"/>
      <c r="X10" s="969"/>
      <c r="Y10" s="970"/>
      <c r="Z10" s="970"/>
      <c r="AA10" s="970"/>
      <c r="AB10" s="971" t="s">
        <v>632</v>
      </c>
      <c r="AC10" s="970"/>
      <c r="AD10" s="970"/>
      <c r="AE10" s="970"/>
      <c r="AF10" s="970"/>
      <c r="AG10" s="970"/>
      <c r="AH10" s="970"/>
      <c r="AI10" s="970"/>
      <c r="AJ10" s="970"/>
      <c r="AK10" s="972" t="s">
        <v>633</v>
      </c>
      <c r="AL10" s="970"/>
      <c r="AM10" s="970"/>
      <c r="AN10" s="970"/>
      <c r="AO10" s="36"/>
      <c r="AP10" s="973" t="s">
        <v>15</v>
      </c>
      <c r="AQ10" s="974"/>
      <c r="AR10" s="34" t="s">
        <v>962</v>
      </c>
      <c r="AS10" s="24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</row>
    <row r="11" spans="1:144" ht="9" customHeight="1" thickBot="1" x14ac:dyDescent="0.2">
      <c r="A11" s="21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975"/>
      <c r="U11" s="36"/>
      <c r="V11" s="37"/>
      <c r="W11" s="21"/>
      <c r="X11" s="38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0"/>
      <c r="AP11" s="975"/>
      <c r="AQ11" s="36"/>
      <c r="AR11" s="37"/>
      <c r="AS11" s="24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</row>
    <row r="12" spans="1:144" ht="26.1" customHeight="1" thickBot="1" x14ac:dyDescent="0.2">
      <c r="A12" s="21"/>
      <c r="B12" s="472" t="s">
        <v>963</v>
      </c>
      <c r="C12" s="472"/>
      <c r="D12" s="374" t="s">
        <v>964</v>
      </c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45"/>
      <c r="T12" s="47">
        <v>0</v>
      </c>
      <c r="U12" s="48">
        <v>1</v>
      </c>
      <c r="V12" s="51"/>
      <c r="W12" s="976" t="s">
        <v>18</v>
      </c>
      <c r="X12" s="472" t="s">
        <v>965</v>
      </c>
      <c r="Y12" s="472"/>
      <c r="Z12" s="839" t="s">
        <v>966</v>
      </c>
      <c r="AA12" s="839"/>
      <c r="AB12" s="839"/>
      <c r="AC12" s="839"/>
      <c r="AD12" s="839"/>
      <c r="AE12" s="839"/>
      <c r="AF12" s="839"/>
      <c r="AG12" s="839"/>
      <c r="AH12" s="839"/>
      <c r="AI12" s="839"/>
      <c r="AJ12" s="839"/>
      <c r="AK12" s="839"/>
      <c r="AL12" s="839"/>
      <c r="AM12" s="839"/>
      <c r="AN12" s="839"/>
      <c r="AO12" s="977"/>
      <c r="AP12" s="47">
        <v>0</v>
      </c>
      <c r="AQ12" s="48">
        <v>1</v>
      </c>
      <c r="AR12" s="53">
        <f>V46-V47+V48</f>
        <v>0</v>
      </c>
      <c r="AS12" s="978" t="s">
        <v>52</v>
      </c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</row>
    <row r="13" spans="1:144" ht="26.1" customHeight="1" x14ac:dyDescent="0.15">
      <c r="A13" s="21"/>
      <c r="B13" s="472"/>
      <c r="C13" s="472"/>
      <c r="D13" s="374" t="s">
        <v>967</v>
      </c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20"/>
      <c r="U13" s="21"/>
      <c r="V13" s="60">
        <f>SUM(V14:V15)</f>
        <v>0</v>
      </c>
      <c r="W13" s="976" t="s">
        <v>25</v>
      </c>
      <c r="X13" s="472"/>
      <c r="Y13" s="472"/>
      <c r="Z13" s="472" t="s">
        <v>968</v>
      </c>
      <c r="AA13" s="472"/>
      <c r="AB13" s="374" t="s">
        <v>969</v>
      </c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20"/>
      <c r="AQ13" s="21"/>
      <c r="AR13" s="56"/>
      <c r="AS13" s="978" t="s">
        <v>60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</row>
    <row r="14" spans="1:144" ht="26.1" customHeight="1" x14ac:dyDescent="0.15">
      <c r="A14" s="21"/>
      <c r="B14" s="472"/>
      <c r="C14" s="472"/>
      <c r="D14" s="374" t="s">
        <v>970</v>
      </c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20"/>
      <c r="U14" s="21"/>
      <c r="V14" s="56"/>
      <c r="W14" s="976" t="s">
        <v>32</v>
      </c>
      <c r="X14" s="472"/>
      <c r="Y14" s="472"/>
      <c r="Z14" s="472"/>
      <c r="AA14" s="472"/>
      <c r="AB14" s="374" t="s">
        <v>971</v>
      </c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20"/>
      <c r="AQ14" s="21"/>
      <c r="AR14" s="56"/>
      <c r="AS14" s="978" t="s">
        <v>67</v>
      </c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</row>
    <row r="15" spans="1:144" ht="26.1" customHeight="1" x14ac:dyDescent="0.15">
      <c r="A15" s="21"/>
      <c r="B15" s="472"/>
      <c r="C15" s="472"/>
      <c r="D15" s="374" t="s">
        <v>972</v>
      </c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20"/>
      <c r="U15" s="21"/>
      <c r="V15" s="56"/>
      <c r="W15" s="976" t="s">
        <v>39</v>
      </c>
      <c r="X15" s="472"/>
      <c r="Y15" s="472"/>
      <c r="Z15" s="472"/>
      <c r="AA15" s="472"/>
      <c r="AB15" s="374" t="s">
        <v>973</v>
      </c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20"/>
      <c r="AQ15" s="21"/>
      <c r="AR15" s="56"/>
      <c r="AS15" s="978" t="s">
        <v>74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</row>
    <row r="16" spans="1:144" ht="26.1" customHeight="1" x14ac:dyDescent="0.15">
      <c r="A16" s="21"/>
      <c r="B16" s="472"/>
      <c r="C16" s="472"/>
      <c r="D16" s="374" t="s">
        <v>974</v>
      </c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20"/>
      <c r="U16" s="21"/>
      <c r="V16" s="56"/>
      <c r="W16" s="976" t="s">
        <v>46</v>
      </c>
      <c r="X16" s="472"/>
      <c r="Y16" s="472"/>
      <c r="Z16" s="472"/>
      <c r="AA16" s="472"/>
      <c r="AB16" s="374" t="s">
        <v>975</v>
      </c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20"/>
      <c r="AQ16" s="21"/>
      <c r="AR16" s="56"/>
      <c r="AS16" s="978" t="s">
        <v>81</v>
      </c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</row>
    <row r="17" spans="1:144" ht="26.1" customHeight="1" x14ac:dyDescent="0.15">
      <c r="A17" s="21"/>
      <c r="B17" s="472"/>
      <c r="C17" s="472"/>
      <c r="D17" s="374" t="s">
        <v>976</v>
      </c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20"/>
      <c r="U17" s="21"/>
      <c r="V17" s="56"/>
      <c r="W17" s="976" t="s">
        <v>54</v>
      </c>
      <c r="X17" s="472"/>
      <c r="Y17" s="472"/>
      <c r="Z17" s="472"/>
      <c r="AA17" s="472"/>
      <c r="AB17" s="374" t="s">
        <v>977</v>
      </c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20"/>
      <c r="AQ17" s="21"/>
      <c r="AR17" s="60">
        <f>AR12-SUM(AR13:AR16)</f>
        <v>0</v>
      </c>
      <c r="AS17" s="978" t="s">
        <v>88</v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</row>
    <row r="18" spans="1:144" ht="26.1" customHeight="1" x14ac:dyDescent="0.15">
      <c r="A18" s="21"/>
      <c r="B18" s="472"/>
      <c r="C18" s="472"/>
      <c r="D18" s="813" t="s">
        <v>978</v>
      </c>
      <c r="E18" s="813"/>
      <c r="F18" s="813"/>
      <c r="G18" s="813"/>
      <c r="H18" s="813"/>
      <c r="I18" s="813"/>
      <c r="J18" s="813"/>
      <c r="K18" s="813"/>
      <c r="L18" s="813"/>
      <c r="M18" s="813"/>
      <c r="N18" s="813"/>
      <c r="O18" s="813"/>
      <c r="P18" s="813"/>
      <c r="Q18" s="813"/>
      <c r="R18" s="813"/>
      <c r="S18" s="813"/>
      <c r="T18" s="21"/>
      <c r="U18" s="21"/>
      <c r="V18" s="60">
        <f>SUM(V19:V20)</f>
        <v>0</v>
      </c>
      <c r="W18" s="976" t="s">
        <v>62</v>
      </c>
      <c r="X18" s="472" t="s">
        <v>979</v>
      </c>
      <c r="Y18" s="472"/>
      <c r="Z18" s="979" t="s">
        <v>980</v>
      </c>
      <c r="AA18" s="980"/>
      <c r="AB18" s="980"/>
      <c r="AC18" s="980"/>
      <c r="AD18" s="980"/>
      <c r="AE18" s="980"/>
      <c r="AF18" s="981" t="s">
        <v>981</v>
      </c>
      <c r="AG18" s="981"/>
      <c r="AH18" s="981"/>
      <c r="AI18" s="981"/>
      <c r="AJ18" s="982" t="s">
        <v>982</v>
      </c>
      <c r="AK18" s="982"/>
      <c r="AL18" s="982"/>
      <c r="AM18" s="982"/>
      <c r="AN18" s="982"/>
      <c r="AO18" s="982"/>
      <c r="AP18" s="21"/>
      <c r="AQ18" s="21"/>
      <c r="AR18" s="56"/>
      <c r="AS18" s="978" t="s">
        <v>95</v>
      </c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</row>
    <row r="19" spans="1:144" ht="26.1" customHeight="1" x14ac:dyDescent="0.15">
      <c r="A19" s="21"/>
      <c r="B19" s="472"/>
      <c r="C19" s="472"/>
      <c r="D19" s="374" t="s">
        <v>983</v>
      </c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983"/>
      <c r="U19" s="76"/>
      <c r="V19" s="56"/>
      <c r="W19" s="976" t="s">
        <v>69</v>
      </c>
      <c r="X19" s="472"/>
      <c r="Y19" s="472"/>
      <c r="Z19" s="980"/>
      <c r="AA19" s="980"/>
      <c r="AB19" s="980"/>
      <c r="AC19" s="980"/>
      <c r="AD19" s="980"/>
      <c r="AE19" s="980"/>
      <c r="AF19" s="984" t="s">
        <v>984</v>
      </c>
      <c r="AG19" s="984"/>
      <c r="AH19" s="984"/>
      <c r="AI19" s="984"/>
      <c r="AJ19" s="982" t="s">
        <v>985</v>
      </c>
      <c r="AK19" s="982"/>
      <c r="AL19" s="982"/>
      <c r="AM19" s="982"/>
      <c r="AN19" s="982"/>
      <c r="AO19" s="982"/>
      <c r="AP19" s="76"/>
      <c r="AQ19" s="76"/>
      <c r="AR19" s="56"/>
      <c r="AS19" s="978" t="s">
        <v>102</v>
      </c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</row>
    <row r="20" spans="1:144" ht="26.1" customHeight="1" x14ac:dyDescent="0.15">
      <c r="A20" s="21"/>
      <c r="B20" s="472"/>
      <c r="C20" s="472"/>
      <c r="D20" s="374" t="s">
        <v>986</v>
      </c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20"/>
      <c r="U20" s="21"/>
      <c r="V20" s="56"/>
      <c r="W20" s="976" t="s">
        <v>76</v>
      </c>
      <c r="X20" s="472"/>
      <c r="Y20" s="472"/>
      <c r="Z20" s="985" t="s">
        <v>987</v>
      </c>
      <c r="AA20" s="985"/>
      <c r="AB20" s="985"/>
      <c r="AC20" s="985"/>
      <c r="AD20" s="985"/>
      <c r="AE20" s="985"/>
      <c r="AF20" s="985"/>
      <c r="AG20" s="985"/>
      <c r="AH20" s="985"/>
      <c r="AI20" s="985"/>
      <c r="AJ20" s="982" t="s">
        <v>988</v>
      </c>
      <c r="AK20" s="982"/>
      <c r="AL20" s="982"/>
      <c r="AM20" s="982"/>
      <c r="AN20" s="982"/>
      <c r="AO20" s="982"/>
      <c r="AP20" s="20"/>
      <c r="AQ20" s="21"/>
      <c r="AR20" s="56"/>
      <c r="AS20" s="978" t="s">
        <v>111</v>
      </c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</row>
    <row r="21" spans="1:144" ht="26.1" customHeight="1" x14ac:dyDescent="0.15">
      <c r="A21" s="21"/>
      <c r="B21" s="472"/>
      <c r="C21" s="472"/>
      <c r="D21" s="374" t="s">
        <v>989</v>
      </c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20"/>
      <c r="U21" s="21"/>
      <c r="V21" s="56"/>
      <c r="W21" s="976" t="s">
        <v>83</v>
      </c>
      <c r="X21" s="472"/>
      <c r="Y21" s="472"/>
      <c r="Z21" s="985"/>
      <c r="AA21" s="985"/>
      <c r="AB21" s="985"/>
      <c r="AC21" s="985"/>
      <c r="AD21" s="985"/>
      <c r="AE21" s="985"/>
      <c r="AF21" s="985"/>
      <c r="AG21" s="985"/>
      <c r="AH21" s="985"/>
      <c r="AI21" s="985"/>
      <c r="AJ21" s="982" t="s">
        <v>985</v>
      </c>
      <c r="AK21" s="982"/>
      <c r="AL21" s="982"/>
      <c r="AM21" s="982"/>
      <c r="AN21" s="982"/>
      <c r="AO21" s="982"/>
      <c r="AP21" s="20"/>
      <c r="AQ21" s="21"/>
      <c r="AR21" s="56"/>
      <c r="AS21" s="978" t="s">
        <v>120</v>
      </c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</row>
    <row r="22" spans="1:144" ht="26.1" customHeight="1" x14ac:dyDescent="0.15">
      <c r="A22" s="21"/>
      <c r="B22" s="472"/>
      <c r="C22" s="472"/>
      <c r="D22" s="813" t="s">
        <v>990</v>
      </c>
      <c r="E22" s="813"/>
      <c r="F22" s="813"/>
      <c r="G22" s="813"/>
      <c r="H22" s="813"/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986"/>
      <c r="U22" s="21"/>
      <c r="V22" s="60">
        <f>SUM(V12:V13,V16:V18,V21)</f>
        <v>0</v>
      </c>
      <c r="W22" s="976" t="s">
        <v>90</v>
      </c>
      <c r="X22" s="472"/>
      <c r="Y22" s="472"/>
      <c r="Z22" s="979" t="s">
        <v>991</v>
      </c>
      <c r="AA22" s="980"/>
      <c r="AB22" s="980"/>
      <c r="AC22" s="980"/>
      <c r="AD22" s="980"/>
      <c r="AE22" s="980"/>
      <c r="AF22" s="981" t="s">
        <v>981</v>
      </c>
      <c r="AG22" s="981"/>
      <c r="AH22" s="981"/>
      <c r="AI22" s="981"/>
      <c r="AJ22" s="982" t="s">
        <v>982</v>
      </c>
      <c r="AK22" s="982"/>
      <c r="AL22" s="982"/>
      <c r="AM22" s="982"/>
      <c r="AN22" s="982"/>
      <c r="AO22" s="982"/>
      <c r="AP22" s="20"/>
      <c r="AQ22" s="21"/>
      <c r="AR22" s="56"/>
      <c r="AS22" s="978" t="s">
        <v>128</v>
      </c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</row>
    <row r="23" spans="1:144" ht="26.1" customHeight="1" x14ac:dyDescent="0.15">
      <c r="A23" s="21"/>
      <c r="B23" s="472" t="s">
        <v>992</v>
      </c>
      <c r="C23" s="472"/>
      <c r="D23" s="374" t="s">
        <v>993</v>
      </c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986"/>
      <c r="U23" s="21"/>
      <c r="V23" s="60">
        <f>SUM(V24:V26)</f>
        <v>0</v>
      </c>
      <c r="W23" s="976" t="s">
        <v>97</v>
      </c>
      <c r="X23" s="472"/>
      <c r="Y23" s="472"/>
      <c r="Z23" s="980"/>
      <c r="AA23" s="980"/>
      <c r="AB23" s="980"/>
      <c r="AC23" s="980"/>
      <c r="AD23" s="980"/>
      <c r="AE23" s="980"/>
      <c r="AF23" s="984" t="s">
        <v>984</v>
      </c>
      <c r="AG23" s="984"/>
      <c r="AH23" s="984"/>
      <c r="AI23" s="984"/>
      <c r="AJ23" s="982" t="s">
        <v>985</v>
      </c>
      <c r="AK23" s="982"/>
      <c r="AL23" s="982"/>
      <c r="AM23" s="982"/>
      <c r="AN23" s="982"/>
      <c r="AO23" s="982"/>
      <c r="AP23" s="20"/>
      <c r="AQ23" s="21"/>
      <c r="AR23" s="56"/>
      <c r="AS23" s="978" t="s">
        <v>136</v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</row>
    <row r="24" spans="1:144" ht="26.1" customHeight="1" x14ac:dyDescent="0.15">
      <c r="A24" s="21"/>
      <c r="B24" s="472"/>
      <c r="C24" s="472"/>
      <c r="D24" s="374" t="s">
        <v>994</v>
      </c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986"/>
      <c r="U24" s="21"/>
      <c r="V24" s="56"/>
      <c r="W24" s="976" t="s">
        <v>104</v>
      </c>
      <c r="X24" s="472"/>
      <c r="Y24" s="472"/>
      <c r="Z24" s="987" t="s">
        <v>995</v>
      </c>
      <c r="AA24" s="988"/>
      <c r="AB24" s="988"/>
      <c r="AC24" s="988"/>
      <c r="AD24" s="988"/>
      <c r="AE24" s="988"/>
      <c r="AF24" s="988"/>
      <c r="AG24" s="988"/>
      <c r="AH24" s="988"/>
      <c r="AI24" s="988"/>
      <c r="AJ24" s="982" t="s">
        <v>988</v>
      </c>
      <c r="AK24" s="982"/>
      <c r="AL24" s="982"/>
      <c r="AM24" s="982"/>
      <c r="AN24" s="982"/>
      <c r="AO24" s="982"/>
      <c r="AP24" s="21"/>
      <c r="AQ24" s="21"/>
      <c r="AR24" s="60">
        <f>SUM(AR18,AR20,AR22)</f>
        <v>0</v>
      </c>
      <c r="AS24" s="978" t="s">
        <v>664</v>
      </c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</row>
    <row r="25" spans="1:144" ht="26.1" customHeight="1" x14ac:dyDescent="0.15">
      <c r="A25" s="21"/>
      <c r="B25" s="472"/>
      <c r="C25" s="472"/>
      <c r="D25" s="374" t="s">
        <v>996</v>
      </c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986"/>
      <c r="U25" s="21"/>
      <c r="V25" s="56"/>
      <c r="W25" s="976" t="s">
        <v>113</v>
      </c>
      <c r="X25" s="472"/>
      <c r="Y25" s="472"/>
      <c r="Z25" s="988"/>
      <c r="AA25" s="988"/>
      <c r="AB25" s="988"/>
      <c r="AC25" s="988"/>
      <c r="AD25" s="988"/>
      <c r="AE25" s="988"/>
      <c r="AF25" s="988"/>
      <c r="AG25" s="988"/>
      <c r="AH25" s="988"/>
      <c r="AI25" s="988"/>
      <c r="AJ25" s="982" t="s">
        <v>985</v>
      </c>
      <c r="AK25" s="982"/>
      <c r="AL25" s="982"/>
      <c r="AM25" s="982"/>
      <c r="AN25" s="982"/>
      <c r="AO25" s="982"/>
      <c r="AP25" s="21"/>
      <c r="AQ25" s="21"/>
      <c r="AR25" s="60">
        <f>SUM(AR19,AR21,AR23)</f>
        <v>0</v>
      </c>
      <c r="AS25" s="978" t="s">
        <v>667</v>
      </c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</row>
    <row r="26" spans="1:144" ht="26.1" customHeight="1" x14ac:dyDescent="0.15">
      <c r="A26" s="21"/>
      <c r="B26" s="472"/>
      <c r="C26" s="472"/>
      <c r="D26" s="374" t="s">
        <v>997</v>
      </c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983"/>
      <c r="U26" s="76"/>
      <c r="V26" s="56"/>
      <c r="W26" s="976" t="s">
        <v>122</v>
      </c>
      <c r="X26" s="989" t="s">
        <v>866</v>
      </c>
      <c r="Y26" s="989"/>
      <c r="Z26" s="529" t="s">
        <v>553</v>
      </c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904"/>
      <c r="AQ26" s="904"/>
      <c r="AR26" s="60">
        <f>SUM(AR27:AR29)</f>
        <v>0</v>
      </c>
      <c r="AS26" s="524" t="s">
        <v>672</v>
      </c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</row>
    <row r="27" spans="1:144" ht="26.1" customHeight="1" x14ac:dyDescent="0.15">
      <c r="A27" s="21"/>
      <c r="B27" s="472"/>
      <c r="C27" s="472"/>
      <c r="D27" s="374" t="s">
        <v>998</v>
      </c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986"/>
      <c r="U27" s="21"/>
      <c r="V27" s="56"/>
      <c r="W27" s="976" t="s">
        <v>130</v>
      </c>
      <c r="X27" s="989"/>
      <c r="Y27" s="989"/>
      <c r="Z27" s="529" t="s">
        <v>999</v>
      </c>
      <c r="AA27" s="529" t="s">
        <v>1000</v>
      </c>
      <c r="AB27" s="529"/>
      <c r="AC27" s="529"/>
      <c r="AD27" s="529"/>
      <c r="AE27" s="529"/>
      <c r="AF27" s="529"/>
      <c r="AG27" s="529"/>
      <c r="AH27" s="529"/>
      <c r="AI27" s="529"/>
      <c r="AJ27" s="529"/>
      <c r="AK27" s="529"/>
      <c r="AL27" s="529"/>
      <c r="AM27" s="529"/>
      <c r="AN27" s="529"/>
      <c r="AO27" s="529"/>
      <c r="AP27" s="557"/>
      <c r="AQ27" s="557"/>
      <c r="AR27" s="56"/>
      <c r="AS27" s="524" t="s">
        <v>676</v>
      </c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</row>
    <row r="28" spans="1:144" ht="26.1" customHeight="1" x14ac:dyDescent="0.15">
      <c r="A28" s="21"/>
      <c r="B28" s="472"/>
      <c r="C28" s="472"/>
      <c r="D28" s="813" t="s">
        <v>930</v>
      </c>
      <c r="E28" s="813"/>
      <c r="F28" s="813"/>
      <c r="G28" s="813"/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986"/>
      <c r="U28" s="21"/>
      <c r="V28" s="60">
        <f>SUM(V29:V30)</f>
        <v>0</v>
      </c>
      <c r="W28" s="976" t="s">
        <v>138</v>
      </c>
      <c r="X28" s="989"/>
      <c r="Y28" s="989"/>
      <c r="Z28" s="529" t="s">
        <v>1001</v>
      </c>
      <c r="AA28" s="529" t="s">
        <v>1002</v>
      </c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904"/>
      <c r="AQ28" s="904"/>
      <c r="AR28" s="56"/>
      <c r="AS28" s="524" t="s">
        <v>682</v>
      </c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</row>
    <row r="29" spans="1:144" ht="26.1" customHeight="1" x14ac:dyDescent="0.15">
      <c r="A29" s="21"/>
      <c r="B29" s="472"/>
      <c r="C29" s="472"/>
      <c r="D29" s="813" t="s">
        <v>1003</v>
      </c>
      <c r="E29" s="813"/>
      <c r="F29" s="813"/>
      <c r="G29" s="813"/>
      <c r="H29" s="813"/>
      <c r="I29" s="813"/>
      <c r="J29" s="813"/>
      <c r="K29" s="813"/>
      <c r="L29" s="813"/>
      <c r="M29" s="813"/>
      <c r="N29" s="813"/>
      <c r="O29" s="813"/>
      <c r="P29" s="813"/>
      <c r="Q29" s="813"/>
      <c r="R29" s="813"/>
      <c r="S29" s="813"/>
      <c r="T29" s="986"/>
      <c r="U29" s="21"/>
      <c r="V29" s="56"/>
      <c r="W29" s="976" t="s">
        <v>143</v>
      </c>
      <c r="X29" s="989"/>
      <c r="Y29" s="989"/>
      <c r="Z29" s="529" t="s">
        <v>1004</v>
      </c>
      <c r="AA29" s="529" t="s">
        <v>1005</v>
      </c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904"/>
      <c r="AQ29" s="904"/>
      <c r="AR29" s="56"/>
      <c r="AS29" s="524" t="s">
        <v>687</v>
      </c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</row>
    <row r="30" spans="1:144" ht="26.1" customHeight="1" x14ac:dyDescent="0.15">
      <c r="A30" s="21"/>
      <c r="B30" s="472"/>
      <c r="C30" s="472"/>
      <c r="D30" s="374" t="s">
        <v>1006</v>
      </c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986"/>
      <c r="U30" s="21"/>
      <c r="V30" s="56"/>
      <c r="W30" s="976" t="s">
        <v>149</v>
      </c>
      <c r="X30" s="989"/>
      <c r="Y30" s="989"/>
      <c r="Z30" s="529" t="s">
        <v>877</v>
      </c>
      <c r="AA30" s="529"/>
      <c r="AB30" s="529"/>
      <c r="AC30" s="529"/>
      <c r="AD30" s="529"/>
      <c r="AE30" s="529"/>
      <c r="AF30" s="529"/>
      <c r="AG30" s="529"/>
      <c r="AH30" s="529"/>
      <c r="AI30" s="529"/>
      <c r="AJ30" s="529"/>
      <c r="AK30" s="529"/>
      <c r="AL30" s="529"/>
      <c r="AM30" s="529"/>
      <c r="AN30" s="529"/>
      <c r="AO30" s="529"/>
      <c r="AP30" s="904"/>
      <c r="AQ30" s="904"/>
      <c r="AR30" s="56"/>
      <c r="AS30" s="524" t="s">
        <v>692</v>
      </c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</row>
    <row r="31" spans="1:144" ht="26.1" customHeight="1" x14ac:dyDescent="0.15">
      <c r="A31" s="21"/>
      <c r="B31" s="472"/>
      <c r="C31" s="472"/>
      <c r="D31" s="374" t="s">
        <v>373</v>
      </c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986"/>
      <c r="U31" s="21"/>
      <c r="V31" s="56"/>
      <c r="W31" s="976" t="s">
        <v>154</v>
      </c>
      <c r="X31" s="989"/>
      <c r="Y31" s="989"/>
      <c r="Z31" s="529" t="s">
        <v>556</v>
      </c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904"/>
      <c r="AQ31" s="904"/>
      <c r="AR31" s="56"/>
      <c r="AS31" s="524" t="s">
        <v>697</v>
      </c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</row>
    <row r="32" spans="1:144" ht="26.1" customHeight="1" thickBot="1" x14ac:dyDescent="0.2">
      <c r="A32" s="21"/>
      <c r="B32" s="472"/>
      <c r="C32" s="472"/>
      <c r="D32" s="813" t="s">
        <v>1007</v>
      </c>
      <c r="E32" s="813"/>
      <c r="F32" s="813"/>
      <c r="G32" s="813"/>
      <c r="H32" s="813"/>
      <c r="I32" s="813"/>
      <c r="J32" s="813"/>
      <c r="K32" s="813"/>
      <c r="L32" s="813"/>
      <c r="M32" s="813"/>
      <c r="N32" s="813"/>
      <c r="O32" s="813"/>
      <c r="P32" s="813"/>
      <c r="Q32" s="813"/>
      <c r="R32" s="813"/>
      <c r="S32" s="813"/>
      <c r="T32" s="986"/>
      <c r="U32" s="21"/>
      <c r="V32" s="99">
        <f>SUM(V23,V27:V28,V31)</f>
        <v>0</v>
      </c>
      <c r="W32" s="976" t="s">
        <v>160</v>
      </c>
      <c r="X32" s="989"/>
      <c r="Y32" s="989"/>
      <c r="Z32" s="529" t="s">
        <v>557</v>
      </c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29"/>
      <c r="AP32" s="904"/>
      <c r="AQ32" s="904"/>
      <c r="AR32" s="56"/>
      <c r="AS32" s="524" t="s">
        <v>701</v>
      </c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</row>
    <row r="33" spans="1:144" ht="26.1" customHeight="1" thickBot="1" x14ac:dyDescent="0.2">
      <c r="A33" s="21"/>
      <c r="B33" s="472" t="s">
        <v>1008</v>
      </c>
      <c r="C33" s="472"/>
      <c r="D33" s="830" t="s">
        <v>933</v>
      </c>
      <c r="E33" s="813"/>
      <c r="F33" s="813"/>
      <c r="G33" s="813"/>
      <c r="H33" s="813"/>
      <c r="I33" s="813"/>
      <c r="J33" s="813"/>
      <c r="K33" s="813"/>
      <c r="L33" s="813"/>
      <c r="M33" s="813"/>
      <c r="N33" s="813"/>
      <c r="O33" s="813"/>
      <c r="P33" s="813"/>
      <c r="Q33" s="813"/>
      <c r="R33" s="813"/>
      <c r="S33" s="813"/>
      <c r="T33" s="21"/>
      <c r="U33" s="21"/>
      <c r="V33" s="723">
        <f>V22-V32</f>
        <v>0</v>
      </c>
      <c r="W33" s="990"/>
      <c r="X33" s="989"/>
      <c r="Y33" s="989"/>
      <c r="Z33" s="529" t="s">
        <v>879</v>
      </c>
      <c r="AA33" s="529"/>
      <c r="AB33" s="529"/>
      <c r="AC33" s="529"/>
      <c r="AD33" s="529"/>
      <c r="AE33" s="529"/>
      <c r="AF33" s="529"/>
      <c r="AG33" s="529"/>
      <c r="AH33" s="529"/>
      <c r="AI33" s="529"/>
      <c r="AJ33" s="529"/>
      <c r="AK33" s="529"/>
      <c r="AL33" s="529"/>
      <c r="AM33" s="529"/>
      <c r="AN33" s="529"/>
      <c r="AO33" s="529"/>
      <c r="AP33" s="904"/>
      <c r="AQ33" s="904"/>
      <c r="AR33" s="60">
        <f>SUM(AR26,AR30:AR32)</f>
        <v>0</v>
      </c>
      <c r="AS33" s="524" t="s">
        <v>705</v>
      </c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</row>
    <row r="34" spans="1:144" ht="26.1" customHeight="1" thickBot="1" x14ac:dyDescent="0.2">
      <c r="A34" s="21"/>
      <c r="B34" s="472"/>
      <c r="C34" s="472"/>
      <c r="D34" s="830" t="s">
        <v>1009</v>
      </c>
      <c r="E34" s="813"/>
      <c r="F34" s="813"/>
      <c r="G34" s="813" t="s">
        <v>1010</v>
      </c>
      <c r="H34" s="813"/>
      <c r="I34" s="813" t="s">
        <v>1011</v>
      </c>
      <c r="J34" s="813"/>
      <c r="K34" s="813" t="s">
        <v>1012</v>
      </c>
      <c r="L34" s="813"/>
      <c r="M34" s="813" t="s">
        <v>1013</v>
      </c>
      <c r="N34" s="813"/>
      <c r="O34" s="813" t="s">
        <v>1014</v>
      </c>
      <c r="P34" s="813"/>
      <c r="Q34" s="813" t="s">
        <v>288</v>
      </c>
      <c r="R34" s="813"/>
      <c r="S34" s="813"/>
      <c r="T34" s="76"/>
      <c r="U34" s="76"/>
      <c r="V34" s="845"/>
      <c r="W34" s="976" t="s">
        <v>166</v>
      </c>
      <c r="X34" s="472" t="s">
        <v>1015</v>
      </c>
      <c r="Y34" s="472"/>
      <c r="Z34" s="529" t="s">
        <v>1016</v>
      </c>
      <c r="AA34" s="529"/>
      <c r="AB34" s="529" t="s">
        <v>1017</v>
      </c>
      <c r="AC34" s="529"/>
      <c r="AD34" s="529" t="s">
        <v>828</v>
      </c>
      <c r="AE34" s="529" t="s">
        <v>1018</v>
      </c>
      <c r="AF34" s="529"/>
      <c r="AG34" s="529" t="s">
        <v>830</v>
      </c>
      <c r="AH34" s="529"/>
      <c r="AI34" s="529" t="s">
        <v>302</v>
      </c>
      <c r="AJ34" s="529" t="s">
        <v>1019</v>
      </c>
      <c r="AK34" s="529"/>
      <c r="AL34" s="529" t="s">
        <v>1020</v>
      </c>
      <c r="AM34" s="529"/>
      <c r="AN34" s="529"/>
      <c r="AO34" s="529"/>
      <c r="AP34" s="76"/>
      <c r="AQ34" s="76"/>
      <c r="AR34" s="56"/>
      <c r="AS34" s="978" t="s">
        <v>1021</v>
      </c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</row>
    <row r="35" spans="1:144" ht="26.1" customHeight="1" x14ac:dyDescent="0.15">
      <c r="A35" s="21"/>
      <c r="B35" s="472"/>
      <c r="C35" s="472"/>
      <c r="D35" s="830" t="s">
        <v>1022</v>
      </c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3"/>
      <c r="P35" s="813"/>
      <c r="Q35" s="813"/>
      <c r="R35" s="813"/>
      <c r="S35" s="813"/>
      <c r="T35" s="20"/>
      <c r="U35" s="21"/>
      <c r="V35" s="392">
        <f>SUM(V41:V42)</f>
        <v>0</v>
      </c>
      <c r="W35" s="990"/>
      <c r="X35" s="472"/>
      <c r="Y35" s="472"/>
      <c r="Z35" s="812" t="s">
        <v>1023</v>
      </c>
      <c r="AA35" s="812"/>
      <c r="AB35" s="812"/>
      <c r="AC35" s="812"/>
      <c r="AD35" s="812"/>
      <c r="AE35" s="991" t="s">
        <v>1024</v>
      </c>
      <c r="AF35" s="991"/>
      <c r="AG35" s="991"/>
      <c r="AH35" s="991"/>
      <c r="AI35" s="991"/>
      <c r="AJ35" s="991"/>
      <c r="AK35" s="991"/>
      <c r="AL35" s="991"/>
      <c r="AM35" s="991"/>
      <c r="AN35" s="991"/>
      <c r="AO35" s="991"/>
      <c r="AP35" s="21"/>
      <c r="AQ35" s="21"/>
      <c r="AR35" s="56"/>
      <c r="AS35" s="978" t="s">
        <v>710</v>
      </c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</row>
    <row r="36" spans="1:144" ht="26.1" customHeight="1" thickBot="1" x14ac:dyDescent="0.2">
      <c r="A36" s="21"/>
      <c r="B36" s="472"/>
      <c r="C36" s="472"/>
      <c r="D36" s="830" t="s">
        <v>1025</v>
      </c>
      <c r="E36" s="813"/>
      <c r="F36" s="813" t="s">
        <v>294</v>
      </c>
      <c r="G36" s="813"/>
      <c r="H36" s="813" t="s">
        <v>288</v>
      </c>
      <c r="I36" s="813"/>
      <c r="J36" s="813"/>
      <c r="K36" s="813" t="s">
        <v>413</v>
      </c>
      <c r="L36" s="813"/>
      <c r="M36" s="813" t="s">
        <v>1026</v>
      </c>
      <c r="N36" s="813" t="s">
        <v>1027</v>
      </c>
      <c r="O36" s="813"/>
      <c r="P36" s="813"/>
      <c r="Q36" s="813"/>
      <c r="R36" s="813"/>
      <c r="S36" s="813"/>
      <c r="T36" s="20"/>
      <c r="U36" s="21"/>
      <c r="V36" s="398">
        <f>SUM(V29)</f>
        <v>0</v>
      </c>
      <c r="W36" s="990"/>
      <c r="X36" s="472"/>
      <c r="Y36" s="472"/>
      <c r="Z36" s="812"/>
      <c r="AA36" s="812"/>
      <c r="AB36" s="812"/>
      <c r="AC36" s="812"/>
      <c r="AD36" s="812"/>
      <c r="AE36" s="991" t="s">
        <v>1028</v>
      </c>
      <c r="AF36" s="991"/>
      <c r="AG36" s="991"/>
      <c r="AH36" s="991"/>
      <c r="AI36" s="991"/>
      <c r="AJ36" s="991"/>
      <c r="AK36" s="991"/>
      <c r="AL36" s="991"/>
      <c r="AM36" s="991"/>
      <c r="AN36" s="991"/>
      <c r="AO36" s="991"/>
      <c r="AP36" s="21"/>
      <c r="AQ36" s="21"/>
      <c r="AR36" s="992">
        <v>0</v>
      </c>
      <c r="AS36" s="978" t="s">
        <v>716</v>
      </c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</row>
    <row r="37" spans="1:144" ht="26.1" customHeight="1" x14ac:dyDescent="0.15">
      <c r="A37" s="21"/>
      <c r="B37" s="472"/>
      <c r="C37" s="472"/>
      <c r="D37" s="830" t="s">
        <v>1029</v>
      </c>
      <c r="E37" s="813"/>
      <c r="F37" s="813"/>
      <c r="G37" s="813"/>
      <c r="H37" s="813"/>
      <c r="I37" s="813"/>
      <c r="J37" s="813"/>
      <c r="K37" s="813" t="s">
        <v>609</v>
      </c>
      <c r="L37" s="813"/>
      <c r="M37" s="813"/>
      <c r="N37" s="813"/>
      <c r="O37" s="813"/>
      <c r="P37" s="813"/>
      <c r="Q37" s="813" t="s">
        <v>1030</v>
      </c>
      <c r="R37" s="813"/>
      <c r="S37" s="813"/>
      <c r="T37" s="20"/>
      <c r="U37" s="21"/>
      <c r="V37" s="564"/>
      <c r="W37" s="976" t="s">
        <v>171</v>
      </c>
      <c r="X37" s="472"/>
      <c r="Y37" s="472"/>
      <c r="Z37" s="812" t="s">
        <v>1031</v>
      </c>
      <c r="AA37" s="812"/>
      <c r="AB37" s="812"/>
      <c r="AC37" s="812"/>
      <c r="AD37" s="812"/>
      <c r="AE37" s="991" t="s">
        <v>1032</v>
      </c>
      <c r="AF37" s="991"/>
      <c r="AG37" s="991"/>
      <c r="AH37" s="991"/>
      <c r="AI37" s="991"/>
      <c r="AJ37" s="991"/>
      <c r="AK37" s="991"/>
      <c r="AL37" s="991"/>
      <c r="AM37" s="991"/>
      <c r="AN37" s="991"/>
      <c r="AO37" s="991"/>
      <c r="AP37" s="21"/>
      <c r="AQ37" s="21"/>
      <c r="AR37" s="56"/>
      <c r="AS37" s="978" t="s">
        <v>720</v>
      </c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</row>
    <row r="38" spans="1:144" ht="26.1" customHeight="1" x14ac:dyDescent="0.15">
      <c r="A38" s="21"/>
      <c r="B38" s="472"/>
      <c r="C38" s="472"/>
      <c r="D38" s="830" t="s">
        <v>1033</v>
      </c>
      <c r="E38" s="813"/>
      <c r="F38" s="813"/>
      <c r="G38" s="813"/>
      <c r="H38" s="813"/>
      <c r="I38" s="813"/>
      <c r="J38" s="813"/>
      <c r="K38" s="813" t="s">
        <v>1034</v>
      </c>
      <c r="L38" s="813"/>
      <c r="M38" s="813"/>
      <c r="N38" s="813"/>
      <c r="O38" s="813"/>
      <c r="P38" s="813"/>
      <c r="Q38" s="813" t="s">
        <v>288</v>
      </c>
      <c r="R38" s="813"/>
      <c r="S38" s="813"/>
      <c r="T38" s="20"/>
      <c r="U38" s="21"/>
      <c r="V38" s="56"/>
      <c r="W38" s="993" t="s">
        <v>176</v>
      </c>
      <c r="X38" s="472"/>
      <c r="Y38" s="472"/>
      <c r="Z38" s="812"/>
      <c r="AA38" s="812"/>
      <c r="AB38" s="812"/>
      <c r="AC38" s="812"/>
      <c r="AD38" s="812"/>
      <c r="AE38" s="991" t="s">
        <v>1035</v>
      </c>
      <c r="AF38" s="991"/>
      <c r="AG38" s="991"/>
      <c r="AH38" s="991"/>
      <c r="AI38" s="991"/>
      <c r="AJ38" s="991"/>
      <c r="AK38" s="991"/>
      <c r="AL38" s="991"/>
      <c r="AM38" s="991"/>
      <c r="AN38" s="991"/>
      <c r="AO38" s="991"/>
      <c r="AP38" s="21"/>
      <c r="AQ38" s="21"/>
      <c r="AR38" s="56"/>
      <c r="AS38" s="978" t="s">
        <v>728</v>
      </c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</row>
    <row r="39" spans="1:144" ht="26.1" customHeight="1" thickBot="1" x14ac:dyDescent="0.2">
      <c r="A39" s="21"/>
      <c r="B39" s="994"/>
      <c r="C39" s="994"/>
      <c r="D39" s="814" t="s">
        <v>1036</v>
      </c>
      <c r="E39" s="829"/>
      <c r="F39" s="829"/>
      <c r="G39" s="829"/>
      <c r="H39" s="819"/>
      <c r="I39" s="819"/>
      <c r="J39" s="819"/>
      <c r="K39" s="819"/>
      <c r="L39" s="819"/>
      <c r="M39" s="819"/>
      <c r="N39" s="819"/>
      <c r="O39" s="819"/>
      <c r="P39" s="819"/>
      <c r="Q39" s="819"/>
      <c r="R39" s="819"/>
      <c r="S39" s="820"/>
      <c r="T39" s="20"/>
      <c r="U39" s="21"/>
      <c r="V39" s="99">
        <f>V22-V32-V34-(V41+V42)+V29+V37-V38</f>
        <v>0</v>
      </c>
      <c r="W39" s="993" t="s">
        <v>182</v>
      </c>
      <c r="X39" s="472"/>
      <c r="Y39" s="472"/>
      <c r="Z39" s="995" t="s">
        <v>1037</v>
      </c>
      <c r="AA39" s="996"/>
      <c r="AB39" s="996"/>
      <c r="AC39" s="991" t="s">
        <v>1038</v>
      </c>
      <c r="AD39" s="991"/>
      <c r="AE39" s="991"/>
      <c r="AF39" s="991"/>
      <c r="AG39" s="991"/>
      <c r="AH39" s="991"/>
      <c r="AI39" s="991"/>
      <c r="AJ39" s="991"/>
      <c r="AK39" s="991"/>
      <c r="AL39" s="991"/>
      <c r="AM39" s="991"/>
      <c r="AN39" s="991"/>
      <c r="AO39" s="991"/>
      <c r="AP39" s="21"/>
      <c r="AQ39" s="21"/>
      <c r="AR39" s="56"/>
      <c r="AS39" s="978" t="s">
        <v>736</v>
      </c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</row>
    <row r="40" spans="1:144" ht="26.1" customHeight="1" thickBot="1" x14ac:dyDescent="0.2">
      <c r="A40" s="21"/>
      <c r="B40" s="472" t="s">
        <v>1039</v>
      </c>
      <c r="C40" s="472"/>
      <c r="D40" s="374" t="s">
        <v>1040</v>
      </c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20"/>
      <c r="U40" s="21"/>
      <c r="V40" s="723">
        <f>SUM(V19)</f>
        <v>0</v>
      </c>
      <c r="W40" s="997"/>
      <c r="X40" s="472"/>
      <c r="Y40" s="472"/>
      <c r="Z40" s="996"/>
      <c r="AA40" s="996"/>
      <c r="AB40" s="996"/>
      <c r="AC40" s="998" t="s">
        <v>1041</v>
      </c>
      <c r="AD40" s="998"/>
      <c r="AE40" s="998"/>
      <c r="AF40" s="998"/>
      <c r="AG40" s="998"/>
      <c r="AH40" s="998"/>
      <c r="AI40" s="998"/>
      <c r="AJ40" s="998"/>
      <c r="AK40" s="998"/>
      <c r="AL40" s="998"/>
      <c r="AM40" s="998"/>
      <c r="AN40" s="998"/>
      <c r="AO40" s="998"/>
      <c r="AP40" s="955"/>
      <c r="AQ40" s="21"/>
      <c r="AR40" s="56"/>
      <c r="AS40" s="978" t="s">
        <v>741</v>
      </c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</row>
    <row r="41" spans="1:144" ht="26.1" customHeight="1" x14ac:dyDescent="0.15">
      <c r="A41" s="21"/>
      <c r="B41" s="472"/>
      <c r="C41" s="472"/>
      <c r="D41" s="472" t="s">
        <v>1042</v>
      </c>
      <c r="E41" s="472"/>
      <c r="F41" s="999" t="s">
        <v>1043</v>
      </c>
      <c r="G41" s="999"/>
      <c r="H41" s="999"/>
      <c r="I41" s="999"/>
      <c r="J41" s="999"/>
      <c r="K41" s="999"/>
      <c r="L41" s="999"/>
      <c r="M41" s="999"/>
      <c r="N41" s="999"/>
      <c r="O41" s="999"/>
      <c r="P41" s="999"/>
      <c r="Q41" s="999"/>
      <c r="R41" s="999"/>
      <c r="S41" s="999"/>
      <c r="T41" s="21"/>
      <c r="U41" s="21"/>
      <c r="V41" s="564"/>
      <c r="W41" s="993" t="s">
        <v>187</v>
      </c>
      <c r="X41" s="472"/>
      <c r="Y41" s="472"/>
      <c r="Z41" s="996"/>
      <c r="AA41" s="996"/>
      <c r="AB41" s="996"/>
      <c r="AC41" s="991" t="s">
        <v>1044</v>
      </c>
      <c r="AD41" s="991"/>
      <c r="AE41" s="991"/>
      <c r="AF41" s="991"/>
      <c r="AG41" s="991"/>
      <c r="AH41" s="991"/>
      <c r="AI41" s="991"/>
      <c r="AJ41" s="991"/>
      <c r="AK41" s="991"/>
      <c r="AL41" s="991"/>
      <c r="AM41" s="991"/>
      <c r="AN41" s="991"/>
      <c r="AO41" s="991"/>
      <c r="AP41" s="76"/>
      <c r="AQ41" s="76"/>
      <c r="AR41" s="56"/>
      <c r="AS41" s="978" t="s">
        <v>1045</v>
      </c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</row>
    <row r="42" spans="1:144" ht="26.1" customHeight="1" x14ac:dyDescent="0.15">
      <c r="A42" s="21"/>
      <c r="B42" s="472"/>
      <c r="C42" s="472"/>
      <c r="D42" s="472"/>
      <c r="E42" s="472"/>
      <c r="F42" s="999" t="s">
        <v>1046</v>
      </c>
      <c r="G42" s="999"/>
      <c r="H42" s="999"/>
      <c r="I42" s="999"/>
      <c r="J42" s="999"/>
      <c r="K42" s="999"/>
      <c r="L42" s="999"/>
      <c r="M42" s="999"/>
      <c r="N42" s="999"/>
      <c r="O42" s="999"/>
      <c r="P42" s="999"/>
      <c r="Q42" s="999"/>
      <c r="R42" s="999"/>
      <c r="S42" s="999"/>
      <c r="T42" s="21"/>
      <c r="U42" s="21"/>
      <c r="V42" s="56"/>
      <c r="W42" s="993" t="s">
        <v>192</v>
      </c>
      <c r="X42" s="472"/>
      <c r="Y42" s="472"/>
      <c r="Z42" s="996"/>
      <c r="AA42" s="996"/>
      <c r="AB42" s="996"/>
      <c r="AC42" s="991" t="s">
        <v>1047</v>
      </c>
      <c r="AD42" s="991"/>
      <c r="AE42" s="991"/>
      <c r="AF42" s="991"/>
      <c r="AG42" s="991"/>
      <c r="AH42" s="991"/>
      <c r="AI42" s="991"/>
      <c r="AJ42" s="991"/>
      <c r="AK42" s="991"/>
      <c r="AL42" s="991"/>
      <c r="AM42" s="991"/>
      <c r="AN42" s="991"/>
      <c r="AO42" s="991"/>
      <c r="AP42" s="20"/>
      <c r="AQ42" s="21"/>
      <c r="AR42" s="56"/>
      <c r="AS42" s="978" t="s">
        <v>1048</v>
      </c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</row>
    <row r="43" spans="1:144" ht="26.1" customHeight="1" x14ac:dyDescent="0.15">
      <c r="A43" s="21"/>
      <c r="B43" s="472"/>
      <c r="C43" s="472"/>
      <c r="D43" s="472"/>
      <c r="E43" s="472"/>
      <c r="F43" s="474" t="s">
        <v>1049</v>
      </c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21"/>
      <c r="U43" s="21"/>
      <c r="V43" s="56"/>
      <c r="W43" s="993" t="s">
        <v>204</v>
      </c>
      <c r="X43" s="472"/>
      <c r="Y43" s="472"/>
      <c r="Z43" s="1000" t="s">
        <v>1050</v>
      </c>
      <c r="AA43" s="985"/>
      <c r="AB43" s="985"/>
      <c r="AC43" s="985"/>
      <c r="AD43" s="985"/>
      <c r="AE43" s="985"/>
      <c r="AF43" s="985"/>
      <c r="AG43" s="374" t="s">
        <v>1051</v>
      </c>
      <c r="AH43" s="374"/>
      <c r="AI43" s="374"/>
      <c r="AJ43" s="374"/>
      <c r="AK43" s="374"/>
      <c r="AL43" s="374"/>
      <c r="AM43" s="374"/>
      <c r="AN43" s="374"/>
      <c r="AO43" s="374"/>
      <c r="AP43" s="20"/>
      <c r="AQ43" s="21"/>
      <c r="AR43" s="56"/>
      <c r="AS43" s="978" t="s">
        <v>1052</v>
      </c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</row>
    <row r="44" spans="1:144" ht="26.1" customHeight="1" x14ac:dyDescent="0.15">
      <c r="A44" s="21"/>
      <c r="B44" s="472"/>
      <c r="C44" s="472"/>
      <c r="D44" s="472"/>
      <c r="E44" s="472"/>
      <c r="F44" s="474" t="s">
        <v>1053</v>
      </c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76"/>
      <c r="U44" s="76"/>
      <c r="V44" s="56"/>
      <c r="W44" s="993" t="s">
        <v>445</v>
      </c>
      <c r="X44" s="472"/>
      <c r="Y44" s="472"/>
      <c r="Z44" s="985"/>
      <c r="AA44" s="985"/>
      <c r="AB44" s="985"/>
      <c r="AC44" s="985"/>
      <c r="AD44" s="985"/>
      <c r="AE44" s="985"/>
      <c r="AF44" s="985"/>
      <c r="AG44" s="374" t="s">
        <v>1054</v>
      </c>
      <c r="AH44" s="374"/>
      <c r="AI44" s="374"/>
      <c r="AJ44" s="374"/>
      <c r="AK44" s="374"/>
      <c r="AL44" s="374"/>
      <c r="AM44" s="374"/>
      <c r="AN44" s="374"/>
      <c r="AO44" s="374"/>
      <c r="AP44" s="21"/>
      <c r="AQ44" s="21"/>
      <c r="AR44" s="56"/>
      <c r="AS44" s="978" t="s">
        <v>762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</row>
    <row r="45" spans="1:144" ht="26.1" customHeight="1" thickBot="1" x14ac:dyDescent="0.2">
      <c r="A45" s="21"/>
      <c r="B45" s="472"/>
      <c r="C45" s="472"/>
      <c r="D45" s="472"/>
      <c r="E45" s="472"/>
      <c r="F45" s="474" t="s">
        <v>1055</v>
      </c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21"/>
      <c r="U45" s="21"/>
      <c r="V45" s="60">
        <f>V19-SUM(V41:V44)</f>
        <v>0</v>
      </c>
      <c r="W45" s="993" t="s">
        <v>448</v>
      </c>
      <c r="X45" s="472"/>
      <c r="Y45" s="472"/>
      <c r="Z45" s="527" t="s">
        <v>571</v>
      </c>
      <c r="AA45" s="527"/>
      <c r="AB45" s="527"/>
      <c r="AC45" s="527"/>
      <c r="AD45" s="527"/>
      <c r="AE45" s="527"/>
      <c r="AF45" s="527"/>
      <c r="AG45" s="527"/>
      <c r="AH45" s="527"/>
      <c r="AI45" s="527"/>
      <c r="AJ45" s="527"/>
      <c r="AK45" s="527"/>
      <c r="AL45" s="527"/>
      <c r="AM45" s="527"/>
      <c r="AN45" s="527"/>
      <c r="AO45" s="527"/>
      <c r="AP45" s="1001"/>
      <c r="AQ45" s="1002"/>
      <c r="AR45" s="109"/>
      <c r="AS45" s="907" t="s">
        <v>1056</v>
      </c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</row>
    <row r="46" spans="1:144" ht="28.5" customHeight="1" x14ac:dyDescent="0.15">
      <c r="A46" s="21"/>
      <c r="B46" s="1003" t="s">
        <v>1057</v>
      </c>
      <c r="C46" s="472"/>
      <c r="D46" s="472"/>
      <c r="E46" s="472"/>
      <c r="F46" s="839" t="s">
        <v>1058</v>
      </c>
      <c r="G46" s="839"/>
      <c r="H46" s="839"/>
      <c r="I46" s="839"/>
      <c r="J46" s="839"/>
      <c r="K46" s="839"/>
      <c r="L46" s="839"/>
      <c r="M46" s="839"/>
      <c r="N46" s="839"/>
      <c r="O46" s="839"/>
      <c r="P46" s="839"/>
      <c r="Q46" s="839"/>
      <c r="R46" s="839"/>
      <c r="S46" s="839"/>
      <c r="T46" s="21"/>
      <c r="U46" s="21"/>
      <c r="V46" s="992">
        <v>0</v>
      </c>
      <c r="W46" s="993" t="s">
        <v>30</v>
      </c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4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</row>
    <row r="47" spans="1:144" ht="28.5" customHeight="1" x14ac:dyDescent="0.15">
      <c r="A47" s="21"/>
      <c r="B47" s="472"/>
      <c r="C47" s="472"/>
      <c r="D47" s="472"/>
      <c r="E47" s="472"/>
      <c r="F47" s="839" t="s">
        <v>1059</v>
      </c>
      <c r="G47" s="839"/>
      <c r="H47" s="839"/>
      <c r="I47" s="839"/>
      <c r="J47" s="839"/>
      <c r="K47" s="839"/>
      <c r="L47" s="839"/>
      <c r="M47" s="839"/>
      <c r="N47" s="839"/>
      <c r="O47" s="839"/>
      <c r="P47" s="839"/>
      <c r="Q47" s="839"/>
      <c r="R47" s="839"/>
      <c r="S47" s="839"/>
      <c r="T47" s="21"/>
      <c r="U47" s="21"/>
      <c r="V47" s="56"/>
      <c r="W47" s="993" t="s">
        <v>37</v>
      </c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4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</row>
    <row r="48" spans="1:144" ht="28.5" customHeight="1" thickBot="1" x14ac:dyDescent="0.2">
      <c r="A48" s="21"/>
      <c r="B48" s="472"/>
      <c r="C48" s="472"/>
      <c r="D48" s="472"/>
      <c r="E48" s="472"/>
      <c r="F48" s="839" t="s">
        <v>1060</v>
      </c>
      <c r="G48" s="839"/>
      <c r="H48" s="839"/>
      <c r="I48" s="839"/>
      <c r="J48" s="839"/>
      <c r="K48" s="839"/>
      <c r="L48" s="839"/>
      <c r="M48" s="839"/>
      <c r="N48" s="839"/>
      <c r="O48" s="839"/>
      <c r="P48" s="839"/>
      <c r="Q48" s="839"/>
      <c r="R48" s="839"/>
      <c r="S48" s="839"/>
      <c r="T48" s="38"/>
      <c r="U48" s="39"/>
      <c r="V48" s="109"/>
      <c r="W48" s="993" t="s">
        <v>44</v>
      </c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4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</row>
    <row r="49" spans="1:144" ht="24" customHeight="1" x14ac:dyDescent="0.15">
      <c r="A49" s="24"/>
      <c r="B49" s="24"/>
      <c r="C49" s="97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4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</row>
    <row r="50" spans="1:144" ht="24" hidden="1" customHeight="1" x14ac:dyDescent="0.15">
      <c r="A50" s="24"/>
      <c r="B50" s="24"/>
      <c r="C50" s="9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4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</row>
    <row r="51" spans="1:144" ht="24" hidden="1" customHeight="1" x14ac:dyDescent="0.15">
      <c r="A51" s="24"/>
      <c r="B51" s="24"/>
      <c r="C51" s="97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4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</row>
    <row r="52" spans="1:144" ht="24" hidden="1" customHeight="1" x14ac:dyDescent="0.15">
      <c r="A52" s="24"/>
      <c r="B52" s="24"/>
      <c r="C52" s="97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4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</row>
    <row r="53" spans="1:144" ht="24" hidden="1" customHeight="1" x14ac:dyDescent="0.15">
      <c r="A53" s="24"/>
      <c r="B53" s="24"/>
      <c r="C53" s="97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4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</row>
    <row r="54" spans="1:144" ht="24" hidden="1" customHeight="1" x14ac:dyDescent="0.15">
      <c r="A54" s="24"/>
      <c r="B54" s="24"/>
      <c r="C54" s="9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4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</row>
    <row r="55" spans="1:144" hidden="1" x14ac:dyDescent="0.15">
      <c r="A55" s="24"/>
      <c r="B55" s="24"/>
      <c r="C55" s="97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4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</row>
    <row r="56" spans="1:144" hidden="1" x14ac:dyDescent="0.15">
      <c r="A56" s="24"/>
      <c r="B56" s="24"/>
      <c r="C56" s="97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4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</row>
    <row r="57" spans="1:144" hidden="1" x14ac:dyDescent="0.15">
      <c r="A57" s="24"/>
      <c r="B57" s="24"/>
      <c r="C57" s="97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</row>
    <row r="58" spans="1:144" hidden="1" x14ac:dyDescent="0.15">
      <c r="A58" s="24"/>
      <c r="B58" s="24"/>
      <c r="C58" s="97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</row>
    <row r="59" spans="1:144" hidden="1" x14ac:dyDescent="0.15">
      <c r="C59" s="96"/>
    </row>
    <row r="60" spans="1:144" hidden="1" x14ac:dyDescent="0.15">
      <c r="C60" s="96"/>
    </row>
    <row r="61" spans="1:144" hidden="1" x14ac:dyDescent="0.15">
      <c r="C61" s="96"/>
    </row>
    <row r="62" spans="1:144" hidden="1" x14ac:dyDescent="0.15">
      <c r="C62" s="96"/>
    </row>
    <row r="63" spans="1:144" hidden="1" x14ac:dyDescent="0.15">
      <c r="C63" s="96"/>
    </row>
    <row r="64" spans="1:144" hidden="1" x14ac:dyDescent="0.15">
      <c r="C64" s="96"/>
    </row>
    <row r="65" spans="3:3" hidden="1" x14ac:dyDescent="0.15">
      <c r="C65" s="96"/>
    </row>
    <row r="66" spans="3:3" hidden="1" x14ac:dyDescent="0.15">
      <c r="C66" s="96"/>
    </row>
    <row r="67" spans="3:3" hidden="1" x14ac:dyDescent="0.15">
      <c r="C67" s="96"/>
    </row>
    <row r="68" spans="3:3" hidden="1" x14ac:dyDescent="0.15">
      <c r="C68" s="96"/>
    </row>
    <row r="69" spans="3:3" hidden="1" x14ac:dyDescent="0.15">
      <c r="C69" s="96"/>
    </row>
    <row r="70" spans="3:3" hidden="1" x14ac:dyDescent="0.15">
      <c r="C70" s="96"/>
    </row>
    <row r="71" spans="3:3" hidden="1" x14ac:dyDescent="0.15">
      <c r="C71" s="96"/>
    </row>
    <row r="72" spans="3:3" hidden="1" x14ac:dyDescent="0.15">
      <c r="C72" s="96"/>
    </row>
    <row r="73" spans="3:3" hidden="1" x14ac:dyDescent="0.15">
      <c r="C73" s="96"/>
    </row>
    <row r="74" spans="3:3" hidden="1" x14ac:dyDescent="0.15">
      <c r="C74" s="96"/>
    </row>
    <row r="75" spans="3:3" hidden="1" x14ac:dyDescent="0.15">
      <c r="C75" s="96"/>
    </row>
    <row r="76" spans="3:3" hidden="1" x14ac:dyDescent="0.15">
      <c r="C76" s="96"/>
    </row>
    <row r="77" spans="3:3" hidden="1" x14ac:dyDescent="0.15">
      <c r="C77" s="96"/>
    </row>
    <row r="78" spans="3:3" hidden="1" x14ac:dyDescent="0.15">
      <c r="C78" s="96"/>
    </row>
    <row r="79" spans="3:3" hidden="1" x14ac:dyDescent="0.15">
      <c r="C79" s="96"/>
    </row>
    <row r="80" spans="3:3" hidden="1" x14ac:dyDescent="0.15">
      <c r="C80" s="96"/>
    </row>
    <row r="81" spans="3:3" hidden="1" x14ac:dyDescent="0.15">
      <c r="C81" s="96"/>
    </row>
    <row r="82" spans="3:3" hidden="1" x14ac:dyDescent="0.15">
      <c r="C82" s="96"/>
    </row>
    <row r="83" spans="3:3" hidden="1" x14ac:dyDescent="0.15">
      <c r="C83" s="96"/>
    </row>
    <row r="84" spans="3:3" hidden="1" x14ac:dyDescent="0.15">
      <c r="C84" s="96"/>
    </row>
    <row r="85" spans="3:3" hidden="1" x14ac:dyDescent="0.15">
      <c r="C85" s="96"/>
    </row>
    <row r="86" spans="3:3" hidden="1" x14ac:dyDescent="0.15">
      <c r="C86" s="96"/>
    </row>
    <row r="87" spans="3:3" hidden="1" x14ac:dyDescent="0.15">
      <c r="C87" s="96"/>
    </row>
    <row r="88" spans="3:3" hidden="1" x14ac:dyDescent="0.15">
      <c r="C88" s="96"/>
    </row>
    <row r="89" spans="3:3" hidden="1" x14ac:dyDescent="0.15">
      <c r="C89" s="96"/>
    </row>
    <row r="90" spans="3:3" hidden="1" x14ac:dyDescent="0.15">
      <c r="C90" s="96"/>
    </row>
    <row r="91" spans="3:3" hidden="1" x14ac:dyDescent="0.15">
      <c r="C91" s="96"/>
    </row>
    <row r="92" spans="3:3" hidden="1" x14ac:dyDescent="0.15">
      <c r="C92" s="96"/>
    </row>
    <row r="93" spans="3:3" hidden="1" x14ac:dyDescent="0.15">
      <c r="C93" s="96"/>
    </row>
    <row r="94" spans="3:3" hidden="1" x14ac:dyDescent="0.15">
      <c r="C94" s="96"/>
    </row>
    <row r="95" spans="3:3" hidden="1" x14ac:dyDescent="0.15">
      <c r="C95" s="96"/>
    </row>
    <row r="96" spans="3:3" hidden="1" x14ac:dyDescent="0.15">
      <c r="C96" s="96"/>
    </row>
    <row r="97" spans="3:3" hidden="1" x14ac:dyDescent="0.15">
      <c r="C97" s="96"/>
    </row>
    <row r="98" spans="3:3" hidden="1" x14ac:dyDescent="0.15">
      <c r="C98" s="96"/>
    </row>
    <row r="99" spans="3:3" hidden="1" x14ac:dyDescent="0.15">
      <c r="C99" s="96"/>
    </row>
    <row r="100" spans="3:3" hidden="1" x14ac:dyDescent="0.15">
      <c r="C100" s="96"/>
    </row>
    <row r="101" spans="3:3" hidden="1" x14ac:dyDescent="0.15">
      <c r="C101" s="96"/>
    </row>
    <row r="102" spans="3:3" hidden="1" x14ac:dyDescent="0.15">
      <c r="C102" s="96"/>
    </row>
    <row r="103" spans="3:3" hidden="1" x14ac:dyDescent="0.15">
      <c r="C103" s="96"/>
    </row>
    <row r="104" spans="3:3" hidden="1" x14ac:dyDescent="0.15">
      <c r="C104" s="96"/>
    </row>
    <row r="105" spans="3:3" hidden="1" x14ac:dyDescent="0.15">
      <c r="C105" s="96"/>
    </row>
    <row r="106" spans="3:3" hidden="1" x14ac:dyDescent="0.15">
      <c r="C106" s="96"/>
    </row>
    <row r="107" spans="3:3" hidden="1" x14ac:dyDescent="0.15">
      <c r="C107" s="96"/>
    </row>
    <row r="108" spans="3:3" hidden="1" x14ac:dyDescent="0.15">
      <c r="C108" s="96"/>
    </row>
    <row r="109" spans="3:3" hidden="1" x14ac:dyDescent="0.15">
      <c r="C109" s="96"/>
    </row>
    <row r="110" spans="3:3" hidden="1" x14ac:dyDescent="0.15">
      <c r="C110" s="96"/>
    </row>
    <row r="111" spans="3:3" hidden="1" x14ac:dyDescent="0.15">
      <c r="C111" s="96"/>
    </row>
    <row r="112" spans="3:3" hidden="1" x14ac:dyDescent="0.15">
      <c r="C112" s="96"/>
    </row>
    <row r="113" spans="3:3" hidden="1" x14ac:dyDescent="0.15">
      <c r="C113" s="96"/>
    </row>
    <row r="114" spans="3:3" hidden="1" x14ac:dyDescent="0.15">
      <c r="C114" s="96"/>
    </row>
    <row r="115" spans="3:3" hidden="1" x14ac:dyDescent="0.15">
      <c r="C115" s="96"/>
    </row>
    <row r="116" spans="3:3" hidden="1" x14ac:dyDescent="0.15">
      <c r="C116" s="96"/>
    </row>
    <row r="117" spans="3:3" hidden="1" x14ac:dyDescent="0.15">
      <c r="C117" s="96"/>
    </row>
    <row r="118" spans="3:3" hidden="1" x14ac:dyDescent="0.15">
      <c r="C118" s="96"/>
    </row>
    <row r="119" spans="3:3" hidden="1" x14ac:dyDescent="0.15">
      <c r="C119" s="96"/>
    </row>
    <row r="120" spans="3:3" hidden="1" x14ac:dyDescent="0.15">
      <c r="C120" s="96"/>
    </row>
    <row r="121" spans="3:3" hidden="1" x14ac:dyDescent="0.15">
      <c r="C121" s="96"/>
    </row>
    <row r="122" spans="3:3" hidden="1" x14ac:dyDescent="0.15">
      <c r="C122" s="96"/>
    </row>
    <row r="123" spans="3:3" hidden="1" x14ac:dyDescent="0.15">
      <c r="C123" s="96"/>
    </row>
    <row r="124" spans="3:3" hidden="1" x14ac:dyDescent="0.15">
      <c r="C124" s="96"/>
    </row>
    <row r="125" spans="3:3" hidden="1" x14ac:dyDescent="0.15">
      <c r="C125" s="96"/>
    </row>
    <row r="126" spans="3:3" hidden="1" x14ac:dyDescent="0.15">
      <c r="C126" s="96"/>
    </row>
    <row r="127" spans="3:3" hidden="1" x14ac:dyDescent="0.15">
      <c r="C127" s="96"/>
    </row>
    <row r="128" spans="3:3" hidden="1" x14ac:dyDescent="0.15">
      <c r="C128" s="96"/>
    </row>
    <row r="129" spans="3:3" hidden="1" x14ac:dyDescent="0.15">
      <c r="C129" s="96"/>
    </row>
    <row r="130" spans="3:3" hidden="1" x14ac:dyDescent="0.15">
      <c r="C130" s="96"/>
    </row>
    <row r="131" spans="3:3" hidden="1" x14ac:dyDescent="0.15">
      <c r="C131" s="96"/>
    </row>
    <row r="132" spans="3:3" hidden="1" x14ac:dyDescent="0.15">
      <c r="C132" s="96"/>
    </row>
    <row r="133" spans="3:3" hidden="1" x14ac:dyDescent="0.15">
      <c r="C133" s="96"/>
    </row>
    <row r="134" spans="3:3" hidden="1" x14ac:dyDescent="0.15">
      <c r="C134" s="96"/>
    </row>
    <row r="135" spans="3:3" hidden="1" x14ac:dyDescent="0.15">
      <c r="C135" s="96"/>
    </row>
    <row r="136" spans="3:3" hidden="1" x14ac:dyDescent="0.15">
      <c r="C136" s="96"/>
    </row>
    <row r="137" spans="3:3" hidden="1" x14ac:dyDescent="0.15">
      <c r="C137" s="96"/>
    </row>
    <row r="138" spans="3:3" hidden="1" x14ac:dyDescent="0.15">
      <c r="C138" s="96"/>
    </row>
    <row r="139" spans="3:3" hidden="1" x14ac:dyDescent="0.15">
      <c r="C139" s="96"/>
    </row>
    <row r="140" spans="3:3" hidden="1" x14ac:dyDescent="0.15">
      <c r="C140" s="96"/>
    </row>
    <row r="141" spans="3:3" hidden="1" x14ac:dyDescent="0.15">
      <c r="C141" s="96"/>
    </row>
    <row r="142" spans="3:3" hidden="1" x14ac:dyDescent="0.15">
      <c r="C142" s="96"/>
    </row>
    <row r="143" spans="3:3" hidden="1" x14ac:dyDescent="0.15">
      <c r="C143" s="96"/>
    </row>
    <row r="144" spans="3:3" hidden="1" x14ac:dyDescent="0.15">
      <c r="C144" s="96"/>
    </row>
    <row r="145" spans="3:3" hidden="1" x14ac:dyDescent="0.15">
      <c r="C145" s="96"/>
    </row>
    <row r="146" spans="3:3" hidden="1" x14ac:dyDescent="0.15">
      <c r="C146" s="96"/>
    </row>
    <row r="147" spans="3:3" hidden="1" x14ac:dyDescent="0.15">
      <c r="C147" s="96"/>
    </row>
    <row r="148" spans="3:3" hidden="1" x14ac:dyDescent="0.15">
      <c r="C148" s="96"/>
    </row>
    <row r="149" spans="3:3" hidden="1" x14ac:dyDescent="0.15">
      <c r="C149" s="96"/>
    </row>
    <row r="150" spans="3:3" hidden="1" x14ac:dyDescent="0.15">
      <c r="C150" s="96"/>
    </row>
    <row r="151" spans="3:3" hidden="1" x14ac:dyDescent="0.15">
      <c r="C151" s="96"/>
    </row>
    <row r="152" spans="3:3" hidden="1" x14ac:dyDescent="0.15">
      <c r="C152" s="96"/>
    </row>
    <row r="153" spans="3:3" hidden="1" x14ac:dyDescent="0.15">
      <c r="C153" s="96"/>
    </row>
    <row r="154" spans="3:3" hidden="1" x14ac:dyDescent="0.15">
      <c r="C154" s="96"/>
    </row>
    <row r="155" spans="3:3" hidden="1" x14ac:dyDescent="0.15">
      <c r="C155" s="96"/>
    </row>
    <row r="156" spans="3:3" hidden="1" x14ac:dyDescent="0.15">
      <c r="C156" s="96"/>
    </row>
    <row r="157" spans="3:3" hidden="1" x14ac:dyDescent="0.15">
      <c r="C157" s="96"/>
    </row>
    <row r="158" spans="3:3" hidden="1" x14ac:dyDescent="0.15">
      <c r="C158" s="96"/>
    </row>
    <row r="159" spans="3:3" hidden="1" x14ac:dyDescent="0.15">
      <c r="C159" s="96"/>
    </row>
    <row r="160" spans="3:3" hidden="1" x14ac:dyDescent="0.15">
      <c r="C160" s="96"/>
    </row>
    <row r="161" spans="3:3" hidden="1" x14ac:dyDescent="0.15">
      <c r="C161" s="96"/>
    </row>
    <row r="162" spans="3:3" hidden="1" x14ac:dyDescent="0.15">
      <c r="C162" s="96"/>
    </row>
    <row r="163" spans="3:3" hidden="1" x14ac:dyDescent="0.15">
      <c r="C163" s="96"/>
    </row>
    <row r="164" spans="3:3" hidden="1" x14ac:dyDescent="0.15">
      <c r="C164" s="96"/>
    </row>
    <row r="165" spans="3:3" hidden="1" x14ac:dyDescent="0.15">
      <c r="C165" s="96"/>
    </row>
    <row r="166" spans="3:3" hidden="1" x14ac:dyDescent="0.15">
      <c r="C166" s="96"/>
    </row>
    <row r="167" spans="3:3" hidden="1" x14ac:dyDescent="0.15">
      <c r="C167" s="96"/>
    </row>
    <row r="168" spans="3:3" hidden="1" x14ac:dyDescent="0.15">
      <c r="C168" s="96"/>
    </row>
    <row r="169" spans="3:3" hidden="1" x14ac:dyDescent="0.15">
      <c r="C169" s="96"/>
    </row>
    <row r="170" spans="3:3" hidden="1" x14ac:dyDescent="0.15">
      <c r="C170" s="96"/>
    </row>
    <row r="171" spans="3:3" hidden="1" x14ac:dyDescent="0.15">
      <c r="C171" s="96"/>
    </row>
    <row r="172" spans="3:3" hidden="1" x14ac:dyDescent="0.15">
      <c r="C172" s="96"/>
    </row>
    <row r="173" spans="3:3" hidden="1" x14ac:dyDescent="0.15">
      <c r="C173" s="96"/>
    </row>
    <row r="174" spans="3:3" hidden="1" x14ac:dyDescent="0.15">
      <c r="C174" s="96"/>
    </row>
    <row r="175" spans="3:3" hidden="1" x14ac:dyDescent="0.15">
      <c r="C175" s="96"/>
    </row>
    <row r="176" spans="3:3" hidden="1" x14ac:dyDescent="0.15">
      <c r="C176" s="96"/>
    </row>
    <row r="177" spans="3:3" hidden="1" x14ac:dyDescent="0.15">
      <c r="C177" s="96"/>
    </row>
    <row r="178" spans="3:3" hidden="1" x14ac:dyDescent="0.15">
      <c r="C178" s="96"/>
    </row>
    <row r="179" spans="3:3" hidden="1" x14ac:dyDescent="0.15">
      <c r="C179" s="96"/>
    </row>
    <row r="180" spans="3:3" hidden="1" x14ac:dyDescent="0.15">
      <c r="C180" s="96"/>
    </row>
    <row r="181" spans="3:3" hidden="1" x14ac:dyDescent="0.15">
      <c r="C181" s="96"/>
    </row>
    <row r="182" spans="3:3" hidden="1" x14ac:dyDescent="0.15">
      <c r="C182" s="96"/>
    </row>
    <row r="183" spans="3:3" hidden="1" x14ac:dyDescent="0.15">
      <c r="C183" s="96"/>
    </row>
    <row r="184" spans="3:3" hidden="1" x14ac:dyDescent="0.15">
      <c r="C184" s="96"/>
    </row>
    <row r="185" spans="3:3" hidden="1" x14ac:dyDescent="0.15">
      <c r="C185" s="96"/>
    </row>
    <row r="186" spans="3:3" hidden="1" x14ac:dyDescent="0.15">
      <c r="C186" s="96"/>
    </row>
    <row r="187" spans="3:3" hidden="1" x14ac:dyDescent="0.15">
      <c r="C187" s="96"/>
    </row>
    <row r="188" spans="3:3" hidden="1" x14ac:dyDescent="0.15">
      <c r="C188" s="96"/>
    </row>
    <row r="189" spans="3:3" hidden="1" x14ac:dyDescent="0.15">
      <c r="C189" s="96"/>
    </row>
    <row r="190" spans="3:3" hidden="1" x14ac:dyDescent="0.15">
      <c r="C190" s="96"/>
    </row>
    <row r="191" spans="3:3" hidden="1" x14ac:dyDescent="0.15">
      <c r="C191" s="96"/>
    </row>
    <row r="192" spans="3:3" hidden="1" x14ac:dyDescent="0.15">
      <c r="C192" s="96"/>
    </row>
    <row r="193" spans="3:3" hidden="1" x14ac:dyDescent="0.15">
      <c r="C193" s="96"/>
    </row>
    <row r="194" spans="3:3" hidden="1" x14ac:dyDescent="0.15">
      <c r="C194" s="96"/>
    </row>
    <row r="195" spans="3:3" hidden="1" x14ac:dyDescent="0.15">
      <c r="C195" s="96"/>
    </row>
    <row r="196" spans="3:3" hidden="1" x14ac:dyDescent="0.15">
      <c r="C196" s="96"/>
    </row>
    <row r="197" spans="3:3" hidden="1" x14ac:dyDescent="0.15">
      <c r="C197" s="96"/>
    </row>
    <row r="198" spans="3:3" hidden="1" x14ac:dyDescent="0.15">
      <c r="C198" s="96"/>
    </row>
    <row r="199" spans="3:3" hidden="1" x14ac:dyDescent="0.15">
      <c r="C199" s="96"/>
    </row>
    <row r="200" spans="3:3" hidden="1" x14ac:dyDescent="0.15">
      <c r="C200" s="96"/>
    </row>
    <row r="201" spans="3:3" hidden="1" x14ac:dyDescent="0.15">
      <c r="C201" s="96"/>
    </row>
    <row r="202" spans="3:3" hidden="1" x14ac:dyDescent="0.15">
      <c r="C202" s="96"/>
    </row>
    <row r="203" spans="3:3" hidden="1" x14ac:dyDescent="0.15">
      <c r="C203" s="96"/>
    </row>
    <row r="204" spans="3:3" hidden="1" x14ac:dyDescent="0.15">
      <c r="C204" s="96"/>
    </row>
    <row r="205" spans="3:3" hidden="1" x14ac:dyDescent="0.15">
      <c r="C205" s="96"/>
    </row>
    <row r="206" spans="3:3" hidden="1" x14ac:dyDescent="0.15">
      <c r="C206" s="96"/>
    </row>
    <row r="207" spans="3:3" hidden="1" x14ac:dyDescent="0.15">
      <c r="C207" s="96"/>
    </row>
    <row r="208" spans="3:3" hidden="1" x14ac:dyDescent="0.15">
      <c r="C208" s="96"/>
    </row>
    <row r="209" spans="3:3" hidden="1" x14ac:dyDescent="0.15">
      <c r="C209" s="96"/>
    </row>
    <row r="210" spans="3:3" hidden="1" x14ac:dyDescent="0.15">
      <c r="C210" s="96"/>
    </row>
    <row r="211" spans="3:3" hidden="1" x14ac:dyDescent="0.15">
      <c r="C211" s="96"/>
    </row>
    <row r="212" spans="3:3" hidden="1" x14ac:dyDescent="0.15">
      <c r="C212" s="96"/>
    </row>
    <row r="213" spans="3:3" hidden="1" x14ac:dyDescent="0.15">
      <c r="C213" s="96"/>
    </row>
    <row r="214" spans="3:3" hidden="1" x14ac:dyDescent="0.15">
      <c r="C214" s="96"/>
    </row>
    <row r="215" spans="3:3" hidden="1" x14ac:dyDescent="0.15">
      <c r="C215" s="96"/>
    </row>
    <row r="216" spans="3:3" hidden="1" x14ac:dyDescent="0.15">
      <c r="C216" s="96"/>
    </row>
    <row r="217" spans="3:3" hidden="1" x14ac:dyDescent="0.15">
      <c r="C217" s="96"/>
    </row>
    <row r="218" spans="3:3" hidden="1" x14ac:dyDescent="0.15">
      <c r="C218" s="96"/>
    </row>
    <row r="219" spans="3:3" hidden="1" x14ac:dyDescent="0.15">
      <c r="C219" s="96"/>
    </row>
    <row r="220" spans="3:3" hidden="1" x14ac:dyDescent="0.15">
      <c r="C220" s="96"/>
    </row>
    <row r="221" spans="3:3" hidden="1" x14ac:dyDescent="0.15">
      <c r="C221" s="96"/>
    </row>
    <row r="222" spans="3:3" hidden="1" x14ac:dyDescent="0.15">
      <c r="C222" s="96"/>
    </row>
    <row r="223" spans="3:3" hidden="1" x14ac:dyDescent="0.15">
      <c r="C223" s="96"/>
    </row>
    <row r="224" spans="3:3" hidden="1" x14ac:dyDescent="0.15">
      <c r="C224" s="96"/>
    </row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</sheetData>
  <sheetProtection sheet="1" objects="1" scenarios="1"/>
  <mergeCells count="94">
    <mergeCell ref="F45:S45"/>
    <mergeCell ref="Z45:AO45"/>
    <mergeCell ref="B46:E48"/>
    <mergeCell ref="F46:S46"/>
    <mergeCell ref="F47:S47"/>
    <mergeCell ref="F48:S48"/>
    <mergeCell ref="AC42:AO42"/>
    <mergeCell ref="F43:S43"/>
    <mergeCell ref="Z43:AF44"/>
    <mergeCell ref="AG43:AO43"/>
    <mergeCell ref="F44:S44"/>
    <mergeCell ref="AG44:AO44"/>
    <mergeCell ref="D39:G39"/>
    <mergeCell ref="Z39:AB42"/>
    <mergeCell ref="AC39:AO39"/>
    <mergeCell ref="B40:C45"/>
    <mergeCell ref="D40:S40"/>
    <mergeCell ref="AC40:AO40"/>
    <mergeCell ref="D41:E45"/>
    <mergeCell ref="F41:S41"/>
    <mergeCell ref="AC41:AO41"/>
    <mergeCell ref="F42:S42"/>
    <mergeCell ref="AE35:AO35"/>
    <mergeCell ref="D36:S36"/>
    <mergeCell ref="AE36:AO36"/>
    <mergeCell ref="D37:S37"/>
    <mergeCell ref="Z37:AD38"/>
    <mergeCell ref="AE37:AO37"/>
    <mergeCell ref="D38:S38"/>
    <mergeCell ref="AE38:AO38"/>
    <mergeCell ref="D32:S32"/>
    <mergeCell ref="Z32:AO32"/>
    <mergeCell ref="B33:C39"/>
    <mergeCell ref="D33:S33"/>
    <mergeCell ref="Z33:AO33"/>
    <mergeCell ref="D34:S34"/>
    <mergeCell ref="X34:Y45"/>
    <mergeCell ref="Z34:AO34"/>
    <mergeCell ref="D35:S35"/>
    <mergeCell ref="Z35:AD36"/>
    <mergeCell ref="D29:S29"/>
    <mergeCell ref="Z29:AO29"/>
    <mergeCell ref="D30:S30"/>
    <mergeCell ref="Z30:AO30"/>
    <mergeCell ref="D31:S31"/>
    <mergeCell ref="Z31:AO31"/>
    <mergeCell ref="AJ24:AO24"/>
    <mergeCell ref="D25:S25"/>
    <mergeCell ref="AJ25:AO25"/>
    <mergeCell ref="D26:S26"/>
    <mergeCell ref="X26:Y33"/>
    <mergeCell ref="Z26:AO26"/>
    <mergeCell ref="D27:S27"/>
    <mergeCell ref="Z27:AO27"/>
    <mergeCell ref="D28:S28"/>
    <mergeCell ref="Z28:AO28"/>
    <mergeCell ref="D22:S22"/>
    <mergeCell ref="Z22:AE23"/>
    <mergeCell ref="AF22:AI22"/>
    <mergeCell ref="AJ22:AO22"/>
    <mergeCell ref="B23:C32"/>
    <mergeCell ref="D23:S23"/>
    <mergeCell ref="AF23:AI23"/>
    <mergeCell ref="AJ23:AO23"/>
    <mergeCell ref="D24:S24"/>
    <mergeCell ref="Z24:AI25"/>
    <mergeCell ref="D19:S19"/>
    <mergeCell ref="AF19:AI19"/>
    <mergeCell ref="AJ19:AO19"/>
    <mergeCell ref="D20:S20"/>
    <mergeCell ref="Z20:AI21"/>
    <mergeCell ref="AJ20:AO20"/>
    <mergeCell ref="D21:S21"/>
    <mergeCell ref="AJ21:AO21"/>
    <mergeCell ref="AB15:AO15"/>
    <mergeCell ref="D16:S16"/>
    <mergeCell ref="AB16:AO16"/>
    <mergeCell ref="D17:S17"/>
    <mergeCell ref="AB17:AO17"/>
    <mergeCell ref="D18:S18"/>
    <mergeCell ref="X18:Y25"/>
    <mergeCell ref="Z18:AE19"/>
    <mergeCell ref="AF18:AI18"/>
    <mergeCell ref="AJ18:AO18"/>
    <mergeCell ref="B12:C22"/>
    <mergeCell ref="D12:S12"/>
    <mergeCell ref="X12:Y17"/>
    <mergeCell ref="Z12:AO12"/>
    <mergeCell ref="D13:S13"/>
    <mergeCell ref="Z13:AA17"/>
    <mergeCell ref="AB13:AO13"/>
    <mergeCell ref="D14:S14"/>
    <mergeCell ref="AB14:AO14"/>
    <mergeCell ref="D15:S1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V12 V14:V17 V19:V21 V24:V27 V29:V31 V34 V37:V38 V41:V44 V46:V48 AR13:AR16 AR18:AR23 AR27:AR32 AR34:AR45" xr:uid="{D5D09BC0-58AC-4937-8A74-864DA357A166}">
      <formula1>-9999999999</formula1>
      <formula2>99999999999</formula2>
    </dataValidation>
  </dataValidations>
  <pageMargins left="0.59055118110236227" right="0" top="0" bottom="0" header="0" footer="0"/>
  <pageSetup paperSize="9" scale="73" orientation="portrait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A2A25-9501-4239-8FAC-9B82518E7164}">
  <sheetPr codeName="Sheet15">
    <pageSetUpPr autoPageBreaks="0" fitToPage="1"/>
  </sheetPr>
  <dimension ref="A1:WWM60"/>
  <sheetViews>
    <sheetView showGridLines="0" zoomScale="90" zoomScaleNormal="90" workbookViewId="0">
      <pane xSplit="22" ySplit="15" topLeftCell="W16" activePane="bottomRight" state="frozen"/>
      <selection pane="topRight" activeCell="W1" sqref="W1"/>
      <selection pane="bottomLeft" activeCell="A16" sqref="A16"/>
      <selection pane="bottomRight" activeCell="W16" sqref="W16"/>
    </sheetView>
  </sheetViews>
  <sheetFormatPr defaultColWidth="0" defaultRowHeight="14.25" customHeight="1" zeroHeight="1" x14ac:dyDescent="0.15"/>
  <cols>
    <col min="1" max="1" width="1.25" style="894" customWidth="1"/>
    <col min="2" max="2" width="3" style="894" customWidth="1"/>
    <col min="3" max="3" width="2.875" style="894" customWidth="1"/>
    <col min="4" max="4" width="2.75" style="894" customWidth="1"/>
    <col min="5" max="6" width="1.875" style="894" customWidth="1"/>
    <col min="7" max="8" width="1.5" style="894" customWidth="1"/>
    <col min="9" max="9" width="1.875" style="894" customWidth="1"/>
    <col min="10" max="19" width="1.5" style="894" customWidth="1"/>
    <col min="20" max="20" width="2.375" style="894" customWidth="1"/>
    <col min="21" max="21" width="2.625" style="894" customWidth="1"/>
    <col min="22" max="22" width="2.5" style="894" customWidth="1"/>
    <col min="23" max="30" width="16.75" style="894" customWidth="1"/>
    <col min="31" max="31" width="8.125" style="894" customWidth="1"/>
    <col min="32" max="54" width="1.625" style="894" hidden="1" customWidth="1"/>
    <col min="55" max="256" width="0" style="894" hidden="1"/>
    <col min="257" max="257" width="1.25" style="894" hidden="1" customWidth="1"/>
    <col min="258" max="258" width="3" style="894" hidden="1" customWidth="1"/>
    <col min="259" max="259" width="2.875" style="894" hidden="1" customWidth="1"/>
    <col min="260" max="260" width="2.75" style="894" hidden="1" customWidth="1"/>
    <col min="261" max="262" width="1.875" style="894" hidden="1" customWidth="1"/>
    <col min="263" max="264" width="1.5" style="894" hidden="1" customWidth="1"/>
    <col min="265" max="265" width="1.875" style="894" hidden="1" customWidth="1"/>
    <col min="266" max="275" width="1.5" style="894" hidden="1" customWidth="1"/>
    <col min="276" max="276" width="2.375" style="894" hidden="1" customWidth="1"/>
    <col min="277" max="277" width="2.625" style="894" hidden="1" customWidth="1"/>
    <col min="278" max="278" width="2.5" style="894" hidden="1" customWidth="1"/>
    <col min="279" max="286" width="16.75" style="894" hidden="1" customWidth="1"/>
    <col min="287" max="287" width="8.125" style="894" hidden="1" customWidth="1"/>
    <col min="288" max="310" width="0" style="894" hidden="1" customWidth="1"/>
    <col min="311" max="512" width="0" style="894" hidden="1"/>
    <col min="513" max="513" width="1.25" style="894" hidden="1" customWidth="1"/>
    <col min="514" max="514" width="3" style="894" hidden="1" customWidth="1"/>
    <col min="515" max="515" width="2.875" style="894" hidden="1" customWidth="1"/>
    <col min="516" max="516" width="2.75" style="894" hidden="1" customWidth="1"/>
    <col min="517" max="518" width="1.875" style="894" hidden="1" customWidth="1"/>
    <col min="519" max="520" width="1.5" style="894" hidden="1" customWidth="1"/>
    <col min="521" max="521" width="1.875" style="894" hidden="1" customWidth="1"/>
    <col min="522" max="531" width="1.5" style="894" hidden="1" customWidth="1"/>
    <col min="532" max="532" width="2.375" style="894" hidden="1" customWidth="1"/>
    <col min="533" max="533" width="2.625" style="894" hidden="1" customWidth="1"/>
    <col min="534" max="534" width="2.5" style="894" hidden="1" customWidth="1"/>
    <col min="535" max="542" width="16.75" style="894" hidden="1" customWidth="1"/>
    <col min="543" max="543" width="8.125" style="894" hidden="1" customWidth="1"/>
    <col min="544" max="566" width="0" style="894" hidden="1" customWidth="1"/>
    <col min="567" max="768" width="0" style="894" hidden="1"/>
    <col min="769" max="769" width="1.25" style="894" hidden="1" customWidth="1"/>
    <col min="770" max="770" width="3" style="894" hidden="1" customWidth="1"/>
    <col min="771" max="771" width="2.875" style="894" hidden="1" customWidth="1"/>
    <col min="772" max="772" width="2.75" style="894" hidden="1" customWidth="1"/>
    <col min="773" max="774" width="1.875" style="894" hidden="1" customWidth="1"/>
    <col min="775" max="776" width="1.5" style="894" hidden="1" customWidth="1"/>
    <col min="777" max="777" width="1.875" style="894" hidden="1" customWidth="1"/>
    <col min="778" max="787" width="1.5" style="894" hidden="1" customWidth="1"/>
    <col min="788" max="788" width="2.375" style="894" hidden="1" customWidth="1"/>
    <col min="789" max="789" width="2.625" style="894" hidden="1" customWidth="1"/>
    <col min="790" max="790" width="2.5" style="894" hidden="1" customWidth="1"/>
    <col min="791" max="798" width="16.75" style="894" hidden="1" customWidth="1"/>
    <col min="799" max="799" width="8.125" style="894" hidden="1" customWidth="1"/>
    <col min="800" max="822" width="0" style="894" hidden="1" customWidth="1"/>
    <col min="823" max="1024" width="0" style="894" hidden="1"/>
    <col min="1025" max="1025" width="1.25" style="894" hidden="1" customWidth="1"/>
    <col min="1026" max="1026" width="3" style="894" hidden="1" customWidth="1"/>
    <col min="1027" max="1027" width="2.875" style="894" hidden="1" customWidth="1"/>
    <col min="1028" max="1028" width="2.75" style="894" hidden="1" customWidth="1"/>
    <col min="1029" max="1030" width="1.875" style="894" hidden="1" customWidth="1"/>
    <col min="1031" max="1032" width="1.5" style="894" hidden="1" customWidth="1"/>
    <col min="1033" max="1033" width="1.875" style="894" hidden="1" customWidth="1"/>
    <col min="1034" max="1043" width="1.5" style="894" hidden="1" customWidth="1"/>
    <col min="1044" max="1044" width="2.375" style="894" hidden="1" customWidth="1"/>
    <col min="1045" max="1045" width="2.625" style="894" hidden="1" customWidth="1"/>
    <col min="1046" max="1046" width="2.5" style="894" hidden="1" customWidth="1"/>
    <col min="1047" max="1054" width="16.75" style="894" hidden="1" customWidth="1"/>
    <col min="1055" max="1055" width="8.125" style="894" hidden="1" customWidth="1"/>
    <col min="1056" max="1078" width="0" style="894" hidden="1" customWidth="1"/>
    <col min="1079" max="1280" width="0" style="894" hidden="1"/>
    <col min="1281" max="1281" width="1.25" style="894" hidden="1" customWidth="1"/>
    <col min="1282" max="1282" width="3" style="894" hidden="1" customWidth="1"/>
    <col min="1283" max="1283" width="2.875" style="894" hidden="1" customWidth="1"/>
    <col min="1284" max="1284" width="2.75" style="894" hidden="1" customWidth="1"/>
    <col min="1285" max="1286" width="1.875" style="894" hidden="1" customWidth="1"/>
    <col min="1287" max="1288" width="1.5" style="894" hidden="1" customWidth="1"/>
    <col min="1289" max="1289" width="1.875" style="894" hidden="1" customWidth="1"/>
    <col min="1290" max="1299" width="1.5" style="894" hidden="1" customWidth="1"/>
    <col min="1300" max="1300" width="2.375" style="894" hidden="1" customWidth="1"/>
    <col min="1301" max="1301" width="2.625" style="894" hidden="1" customWidth="1"/>
    <col min="1302" max="1302" width="2.5" style="894" hidden="1" customWidth="1"/>
    <col min="1303" max="1310" width="16.75" style="894" hidden="1" customWidth="1"/>
    <col min="1311" max="1311" width="8.125" style="894" hidden="1" customWidth="1"/>
    <col min="1312" max="1334" width="0" style="894" hidden="1" customWidth="1"/>
    <col min="1335" max="1536" width="0" style="894" hidden="1"/>
    <col min="1537" max="1537" width="1.25" style="894" hidden="1" customWidth="1"/>
    <col min="1538" max="1538" width="3" style="894" hidden="1" customWidth="1"/>
    <col min="1539" max="1539" width="2.875" style="894" hidden="1" customWidth="1"/>
    <col min="1540" max="1540" width="2.75" style="894" hidden="1" customWidth="1"/>
    <col min="1541" max="1542" width="1.875" style="894" hidden="1" customWidth="1"/>
    <col min="1543" max="1544" width="1.5" style="894" hidden="1" customWidth="1"/>
    <col min="1545" max="1545" width="1.875" style="894" hidden="1" customWidth="1"/>
    <col min="1546" max="1555" width="1.5" style="894" hidden="1" customWidth="1"/>
    <col min="1556" max="1556" width="2.375" style="894" hidden="1" customWidth="1"/>
    <col min="1557" max="1557" width="2.625" style="894" hidden="1" customWidth="1"/>
    <col min="1558" max="1558" width="2.5" style="894" hidden="1" customWidth="1"/>
    <col min="1559" max="1566" width="16.75" style="894" hidden="1" customWidth="1"/>
    <col min="1567" max="1567" width="8.125" style="894" hidden="1" customWidth="1"/>
    <col min="1568" max="1590" width="0" style="894" hidden="1" customWidth="1"/>
    <col min="1591" max="1792" width="0" style="894" hidden="1"/>
    <col min="1793" max="1793" width="1.25" style="894" hidden="1" customWidth="1"/>
    <col min="1794" max="1794" width="3" style="894" hidden="1" customWidth="1"/>
    <col min="1795" max="1795" width="2.875" style="894" hidden="1" customWidth="1"/>
    <col min="1796" max="1796" width="2.75" style="894" hidden="1" customWidth="1"/>
    <col min="1797" max="1798" width="1.875" style="894" hidden="1" customWidth="1"/>
    <col min="1799" max="1800" width="1.5" style="894" hidden="1" customWidth="1"/>
    <col min="1801" max="1801" width="1.875" style="894" hidden="1" customWidth="1"/>
    <col min="1802" max="1811" width="1.5" style="894" hidden="1" customWidth="1"/>
    <col min="1812" max="1812" width="2.375" style="894" hidden="1" customWidth="1"/>
    <col min="1813" max="1813" width="2.625" style="894" hidden="1" customWidth="1"/>
    <col min="1814" max="1814" width="2.5" style="894" hidden="1" customWidth="1"/>
    <col min="1815" max="1822" width="16.75" style="894" hidden="1" customWidth="1"/>
    <col min="1823" max="1823" width="8.125" style="894" hidden="1" customWidth="1"/>
    <col min="1824" max="1846" width="0" style="894" hidden="1" customWidth="1"/>
    <col min="1847" max="2048" width="0" style="894" hidden="1"/>
    <col min="2049" max="2049" width="1.25" style="894" hidden="1" customWidth="1"/>
    <col min="2050" max="2050" width="3" style="894" hidden="1" customWidth="1"/>
    <col min="2051" max="2051" width="2.875" style="894" hidden="1" customWidth="1"/>
    <col min="2052" max="2052" width="2.75" style="894" hidden="1" customWidth="1"/>
    <col min="2053" max="2054" width="1.875" style="894" hidden="1" customWidth="1"/>
    <col min="2055" max="2056" width="1.5" style="894" hidden="1" customWidth="1"/>
    <col min="2057" max="2057" width="1.875" style="894" hidden="1" customWidth="1"/>
    <col min="2058" max="2067" width="1.5" style="894" hidden="1" customWidth="1"/>
    <col min="2068" max="2068" width="2.375" style="894" hidden="1" customWidth="1"/>
    <col min="2069" max="2069" width="2.625" style="894" hidden="1" customWidth="1"/>
    <col min="2070" max="2070" width="2.5" style="894" hidden="1" customWidth="1"/>
    <col min="2071" max="2078" width="16.75" style="894" hidden="1" customWidth="1"/>
    <col min="2079" max="2079" width="8.125" style="894" hidden="1" customWidth="1"/>
    <col min="2080" max="2102" width="0" style="894" hidden="1" customWidth="1"/>
    <col min="2103" max="2304" width="0" style="894" hidden="1"/>
    <col min="2305" max="2305" width="1.25" style="894" hidden="1" customWidth="1"/>
    <col min="2306" max="2306" width="3" style="894" hidden="1" customWidth="1"/>
    <col min="2307" max="2307" width="2.875" style="894" hidden="1" customWidth="1"/>
    <col min="2308" max="2308" width="2.75" style="894" hidden="1" customWidth="1"/>
    <col min="2309" max="2310" width="1.875" style="894" hidden="1" customWidth="1"/>
    <col min="2311" max="2312" width="1.5" style="894" hidden="1" customWidth="1"/>
    <col min="2313" max="2313" width="1.875" style="894" hidden="1" customWidth="1"/>
    <col min="2314" max="2323" width="1.5" style="894" hidden="1" customWidth="1"/>
    <col min="2324" max="2324" width="2.375" style="894" hidden="1" customWidth="1"/>
    <col min="2325" max="2325" width="2.625" style="894" hidden="1" customWidth="1"/>
    <col min="2326" max="2326" width="2.5" style="894" hidden="1" customWidth="1"/>
    <col min="2327" max="2334" width="16.75" style="894" hidden="1" customWidth="1"/>
    <col min="2335" max="2335" width="8.125" style="894" hidden="1" customWidth="1"/>
    <col min="2336" max="2358" width="0" style="894" hidden="1" customWidth="1"/>
    <col min="2359" max="2560" width="0" style="894" hidden="1"/>
    <col min="2561" max="2561" width="1.25" style="894" hidden="1" customWidth="1"/>
    <col min="2562" max="2562" width="3" style="894" hidden="1" customWidth="1"/>
    <col min="2563" max="2563" width="2.875" style="894" hidden="1" customWidth="1"/>
    <col min="2564" max="2564" width="2.75" style="894" hidden="1" customWidth="1"/>
    <col min="2565" max="2566" width="1.875" style="894" hidden="1" customWidth="1"/>
    <col min="2567" max="2568" width="1.5" style="894" hidden="1" customWidth="1"/>
    <col min="2569" max="2569" width="1.875" style="894" hidden="1" customWidth="1"/>
    <col min="2570" max="2579" width="1.5" style="894" hidden="1" customWidth="1"/>
    <col min="2580" max="2580" width="2.375" style="894" hidden="1" customWidth="1"/>
    <col min="2581" max="2581" width="2.625" style="894" hidden="1" customWidth="1"/>
    <col min="2582" max="2582" width="2.5" style="894" hidden="1" customWidth="1"/>
    <col min="2583" max="2590" width="16.75" style="894" hidden="1" customWidth="1"/>
    <col min="2591" max="2591" width="8.125" style="894" hidden="1" customWidth="1"/>
    <col min="2592" max="2614" width="0" style="894" hidden="1" customWidth="1"/>
    <col min="2615" max="2816" width="0" style="894" hidden="1"/>
    <col min="2817" max="2817" width="1.25" style="894" hidden="1" customWidth="1"/>
    <col min="2818" max="2818" width="3" style="894" hidden="1" customWidth="1"/>
    <col min="2819" max="2819" width="2.875" style="894" hidden="1" customWidth="1"/>
    <col min="2820" max="2820" width="2.75" style="894" hidden="1" customWidth="1"/>
    <col min="2821" max="2822" width="1.875" style="894" hidden="1" customWidth="1"/>
    <col min="2823" max="2824" width="1.5" style="894" hidden="1" customWidth="1"/>
    <col min="2825" max="2825" width="1.875" style="894" hidden="1" customWidth="1"/>
    <col min="2826" max="2835" width="1.5" style="894" hidden="1" customWidth="1"/>
    <col min="2836" max="2836" width="2.375" style="894" hidden="1" customWidth="1"/>
    <col min="2837" max="2837" width="2.625" style="894" hidden="1" customWidth="1"/>
    <col min="2838" max="2838" width="2.5" style="894" hidden="1" customWidth="1"/>
    <col min="2839" max="2846" width="16.75" style="894" hidden="1" customWidth="1"/>
    <col min="2847" max="2847" width="8.125" style="894" hidden="1" customWidth="1"/>
    <col min="2848" max="2870" width="0" style="894" hidden="1" customWidth="1"/>
    <col min="2871" max="3072" width="0" style="894" hidden="1"/>
    <col min="3073" max="3073" width="1.25" style="894" hidden="1" customWidth="1"/>
    <col min="3074" max="3074" width="3" style="894" hidden="1" customWidth="1"/>
    <col min="3075" max="3075" width="2.875" style="894" hidden="1" customWidth="1"/>
    <col min="3076" max="3076" width="2.75" style="894" hidden="1" customWidth="1"/>
    <col min="3077" max="3078" width="1.875" style="894" hidden="1" customWidth="1"/>
    <col min="3079" max="3080" width="1.5" style="894" hidden="1" customWidth="1"/>
    <col min="3081" max="3081" width="1.875" style="894" hidden="1" customWidth="1"/>
    <col min="3082" max="3091" width="1.5" style="894" hidden="1" customWidth="1"/>
    <col min="3092" max="3092" width="2.375" style="894" hidden="1" customWidth="1"/>
    <col min="3093" max="3093" width="2.625" style="894" hidden="1" customWidth="1"/>
    <col min="3094" max="3094" width="2.5" style="894" hidden="1" customWidth="1"/>
    <col min="3095" max="3102" width="16.75" style="894" hidden="1" customWidth="1"/>
    <col min="3103" max="3103" width="8.125" style="894" hidden="1" customWidth="1"/>
    <col min="3104" max="3126" width="0" style="894" hidden="1" customWidth="1"/>
    <col min="3127" max="3328" width="0" style="894" hidden="1"/>
    <col min="3329" max="3329" width="1.25" style="894" hidden="1" customWidth="1"/>
    <col min="3330" max="3330" width="3" style="894" hidden="1" customWidth="1"/>
    <col min="3331" max="3331" width="2.875" style="894" hidden="1" customWidth="1"/>
    <col min="3332" max="3332" width="2.75" style="894" hidden="1" customWidth="1"/>
    <col min="3333" max="3334" width="1.875" style="894" hidden="1" customWidth="1"/>
    <col min="3335" max="3336" width="1.5" style="894" hidden="1" customWidth="1"/>
    <col min="3337" max="3337" width="1.875" style="894" hidden="1" customWidth="1"/>
    <col min="3338" max="3347" width="1.5" style="894" hidden="1" customWidth="1"/>
    <col min="3348" max="3348" width="2.375" style="894" hidden="1" customWidth="1"/>
    <col min="3349" max="3349" width="2.625" style="894" hidden="1" customWidth="1"/>
    <col min="3350" max="3350" width="2.5" style="894" hidden="1" customWidth="1"/>
    <col min="3351" max="3358" width="16.75" style="894" hidden="1" customWidth="1"/>
    <col min="3359" max="3359" width="8.125" style="894" hidden="1" customWidth="1"/>
    <col min="3360" max="3382" width="0" style="894" hidden="1" customWidth="1"/>
    <col min="3383" max="3584" width="0" style="894" hidden="1"/>
    <col min="3585" max="3585" width="1.25" style="894" hidden="1" customWidth="1"/>
    <col min="3586" max="3586" width="3" style="894" hidden="1" customWidth="1"/>
    <col min="3587" max="3587" width="2.875" style="894" hidden="1" customWidth="1"/>
    <col min="3588" max="3588" width="2.75" style="894" hidden="1" customWidth="1"/>
    <col min="3589" max="3590" width="1.875" style="894" hidden="1" customWidth="1"/>
    <col min="3591" max="3592" width="1.5" style="894" hidden="1" customWidth="1"/>
    <col min="3593" max="3593" width="1.875" style="894" hidden="1" customWidth="1"/>
    <col min="3594" max="3603" width="1.5" style="894" hidden="1" customWidth="1"/>
    <col min="3604" max="3604" width="2.375" style="894" hidden="1" customWidth="1"/>
    <col min="3605" max="3605" width="2.625" style="894" hidden="1" customWidth="1"/>
    <col min="3606" max="3606" width="2.5" style="894" hidden="1" customWidth="1"/>
    <col min="3607" max="3614" width="16.75" style="894" hidden="1" customWidth="1"/>
    <col min="3615" max="3615" width="8.125" style="894" hidden="1" customWidth="1"/>
    <col min="3616" max="3638" width="0" style="894" hidden="1" customWidth="1"/>
    <col min="3639" max="3840" width="0" style="894" hidden="1"/>
    <col min="3841" max="3841" width="1.25" style="894" hidden="1" customWidth="1"/>
    <col min="3842" max="3842" width="3" style="894" hidden="1" customWidth="1"/>
    <col min="3843" max="3843" width="2.875" style="894" hidden="1" customWidth="1"/>
    <col min="3844" max="3844" width="2.75" style="894" hidden="1" customWidth="1"/>
    <col min="3845" max="3846" width="1.875" style="894" hidden="1" customWidth="1"/>
    <col min="3847" max="3848" width="1.5" style="894" hidden="1" customWidth="1"/>
    <col min="3849" max="3849" width="1.875" style="894" hidden="1" customWidth="1"/>
    <col min="3850" max="3859" width="1.5" style="894" hidden="1" customWidth="1"/>
    <col min="3860" max="3860" width="2.375" style="894" hidden="1" customWidth="1"/>
    <col min="3861" max="3861" width="2.625" style="894" hidden="1" customWidth="1"/>
    <col min="3862" max="3862" width="2.5" style="894" hidden="1" customWidth="1"/>
    <col min="3863" max="3870" width="16.75" style="894" hidden="1" customWidth="1"/>
    <col min="3871" max="3871" width="8.125" style="894" hidden="1" customWidth="1"/>
    <col min="3872" max="3894" width="0" style="894" hidden="1" customWidth="1"/>
    <col min="3895" max="4096" width="0" style="894" hidden="1"/>
    <col min="4097" max="4097" width="1.25" style="894" hidden="1" customWidth="1"/>
    <col min="4098" max="4098" width="3" style="894" hidden="1" customWidth="1"/>
    <col min="4099" max="4099" width="2.875" style="894" hidden="1" customWidth="1"/>
    <col min="4100" max="4100" width="2.75" style="894" hidden="1" customWidth="1"/>
    <col min="4101" max="4102" width="1.875" style="894" hidden="1" customWidth="1"/>
    <col min="4103" max="4104" width="1.5" style="894" hidden="1" customWidth="1"/>
    <col min="4105" max="4105" width="1.875" style="894" hidden="1" customWidth="1"/>
    <col min="4106" max="4115" width="1.5" style="894" hidden="1" customWidth="1"/>
    <col min="4116" max="4116" width="2.375" style="894" hidden="1" customWidth="1"/>
    <col min="4117" max="4117" width="2.625" style="894" hidden="1" customWidth="1"/>
    <col min="4118" max="4118" width="2.5" style="894" hidden="1" customWidth="1"/>
    <col min="4119" max="4126" width="16.75" style="894" hidden="1" customWidth="1"/>
    <col min="4127" max="4127" width="8.125" style="894" hidden="1" customWidth="1"/>
    <col min="4128" max="4150" width="0" style="894" hidden="1" customWidth="1"/>
    <col min="4151" max="4352" width="0" style="894" hidden="1"/>
    <col min="4353" max="4353" width="1.25" style="894" hidden="1" customWidth="1"/>
    <col min="4354" max="4354" width="3" style="894" hidden="1" customWidth="1"/>
    <col min="4355" max="4355" width="2.875" style="894" hidden="1" customWidth="1"/>
    <col min="4356" max="4356" width="2.75" style="894" hidden="1" customWidth="1"/>
    <col min="4357" max="4358" width="1.875" style="894" hidden="1" customWidth="1"/>
    <col min="4359" max="4360" width="1.5" style="894" hidden="1" customWidth="1"/>
    <col min="4361" max="4361" width="1.875" style="894" hidden="1" customWidth="1"/>
    <col min="4362" max="4371" width="1.5" style="894" hidden="1" customWidth="1"/>
    <col min="4372" max="4372" width="2.375" style="894" hidden="1" customWidth="1"/>
    <col min="4373" max="4373" width="2.625" style="894" hidden="1" customWidth="1"/>
    <col min="4374" max="4374" width="2.5" style="894" hidden="1" customWidth="1"/>
    <col min="4375" max="4382" width="16.75" style="894" hidden="1" customWidth="1"/>
    <col min="4383" max="4383" width="8.125" style="894" hidden="1" customWidth="1"/>
    <col min="4384" max="4406" width="0" style="894" hidden="1" customWidth="1"/>
    <col min="4407" max="4608" width="0" style="894" hidden="1"/>
    <col min="4609" max="4609" width="1.25" style="894" hidden="1" customWidth="1"/>
    <col min="4610" max="4610" width="3" style="894" hidden="1" customWidth="1"/>
    <col min="4611" max="4611" width="2.875" style="894" hidden="1" customWidth="1"/>
    <col min="4612" max="4612" width="2.75" style="894" hidden="1" customWidth="1"/>
    <col min="4613" max="4614" width="1.875" style="894" hidden="1" customWidth="1"/>
    <col min="4615" max="4616" width="1.5" style="894" hidden="1" customWidth="1"/>
    <col min="4617" max="4617" width="1.875" style="894" hidden="1" customWidth="1"/>
    <col min="4618" max="4627" width="1.5" style="894" hidden="1" customWidth="1"/>
    <col min="4628" max="4628" width="2.375" style="894" hidden="1" customWidth="1"/>
    <col min="4629" max="4629" width="2.625" style="894" hidden="1" customWidth="1"/>
    <col min="4630" max="4630" width="2.5" style="894" hidden="1" customWidth="1"/>
    <col min="4631" max="4638" width="16.75" style="894" hidden="1" customWidth="1"/>
    <col min="4639" max="4639" width="8.125" style="894" hidden="1" customWidth="1"/>
    <col min="4640" max="4662" width="0" style="894" hidden="1" customWidth="1"/>
    <col min="4663" max="4864" width="0" style="894" hidden="1"/>
    <col min="4865" max="4865" width="1.25" style="894" hidden="1" customWidth="1"/>
    <col min="4866" max="4866" width="3" style="894" hidden="1" customWidth="1"/>
    <col min="4867" max="4867" width="2.875" style="894" hidden="1" customWidth="1"/>
    <col min="4868" max="4868" width="2.75" style="894" hidden="1" customWidth="1"/>
    <col min="4869" max="4870" width="1.875" style="894" hidden="1" customWidth="1"/>
    <col min="4871" max="4872" width="1.5" style="894" hidden="1" customWidth="1"/>
    <col min="4873" max="4873" width="1.875" style="894" hidden="1" customWidth="1"/>
    <col min="4874" max="4883" width="1.5" style="894" hidden="1" customWidth="1"/>
    <col min="4884" max="4884" width="2.375" style="894" hidden="1" customWidth="1"/>
    <col min="4885" max="4885" width="2.625" style="894" hidden="1" customWidth="1"/>
    <col min="4886" max="4886" width="2.5" style="894" hidden="1" customWidth="1"/>
    <col min="4887" max="4894" width="16.75" style="894" hidden="1" customWidth="1"/>
    <col min="4895" max="4895" width="8.125" style="894" hidden="1" customWidth="1"/>
    <col min="4896" max="4918" width="0" style="894" hidden="1" customWidth="1"/>
    <col min="4919" max="5120" width="0" style="894" hidden="1"/>
    <col min="5121" max="5121" width="1.25" style="894" hidden="1" customWidth="1"/>
    <col min="5122" max="5122" width="3" style="894" hidden="1" customWidth="1"/>
    <col min="5123" max="5123" width="2.875" style="894" hidden="1" customWidth="1"/>
    <col min="5124" max="5124" width="2.75" style="894" hidden="1" customWidth="1"/>
    <col min="5125" max="5126" width="1.875" style="894" hidden="1" customWidth="1"/>
    <col min="5127" max="5128" width="1.5" style="894" hidden="1" customWidth="1"/>
    <col min="5129" max="5129" width="1.875" style="894" hidden="1" customWidth="1"/>
    <col min="5130" max="5139" width="1.5" style="894" hidden="1" customWidth="1"/>
    <col min="5140" max="5140" width="2.375" style="894" hidden="1" customWidth="1"/>
    <col min="5141" max="5141" width="2.625" style="894" hidden="1" customWidth="1"/>
    <col min="5142" max="5142" width="2.5" style="894" hidden="1" customWidth="1"/>
    <col min="5143" max="5150" width="16.75" style="894" hidden="1" customWidth="1"/>
    <col min="5151" max="5151" width="8.125" style="894" hidden="1" customWidth="1"/>
    <col min="5152" max="5174" width="0" style="894" hidden="1" customWidth="1"/>
    <col min="5175" max="5376" width="0" style="894" hidden="1"/>
    <col min="5377" max="5377" width="1.25" style="894" hidden="1" customWidth="1"/>
    <col min="5378" max="5378" width="3" style="894" hidden="1" customWidth="1"/>
    <col min="5379" max="5379" width="2.875" style="894" hidden="1" customWidth="1"/>
    <col min="5380" max="5380" width="2.75" style="894" hidden="1" customWidth="1"/>
    <col min="5381" max="5382" width="1.875" style="894" hidden="1" customWidth="1"/>
    <col min="5383" max="5384" width="1.5" style="894" hidden="1" customWidth="1"/>
    <col min="5385" max="5385" width="1.875" style="894" hidden="1" customWidth="1"/>
    <col min="5386" max="5395" width="1.5" style="894" hidden="1" customWidth="1"/>
    <col min="5396" max="5396" width="2.375" style="894" hidden="1" customWidth="1"/>
    <col min="5397" max="5397" width="2.625" style="894" hidden="1" customWidth="1"/>
    <col min="5398" max="5398" width="2.5" style="894" hidden="1" customWidth="1"/>
    <col min="5399" max="5406" width="16.75" style="894" hidden="1" customWidth="1"/>
    <col min="5407" max="5407" width="8.125" style="894" hidden="1" customWidth="1"/>
    <col min="5408" max="5430" width="0" style="894" hidden="1" customWidth="1"/>
    <col min="5431" max="5632" width="0" style="894" hidden="1"/>
    <col min="5633" max="5633" width="1.25" style="894" hidden="1" customWidth="1"/>
    <col min="5634" max="5634" width="3" style="894" hidden="1" customWidth="1"/>
    <col min="5635" max="5635" width="2.875" style="894" hidden="1" customWidth="1"/>
    <col min="5636" max="5636" width="2.75" style="894" hidden="1" customWidth="1"/>
    <col min="5637" max="5638" width="1.875" style="894" hidden="1" customWidth="1"/>
    <col min="5639" max="5640" width="1.5" style="894" hidden="1" customWidth="1"/>
    <col min="5641" max="5641" width="1.875" style="894" hidden="1" customWidth="1"/>
    <col min="5642" max="5651" width="1.5" style="894" hidden="1" customWidth="1"/>
    <col min="5652" max="5652" width="2.375" style="894" hidden="1" customWidth="1"/>
    <col min="5653" max="5653" width="2.625" style="894" hidden="1" customWidth="1"/>
    <col min="5654" max="5654" width="2.5" style="894" hidden="1" customWidth="1"/>
    <col min="5655" max="5662" width="16.75" style="894" hidden="1" customWidth="1"/>
    <col min="5663" max="5663" width="8.125" style="894" hidden="1" customWidth="1"/>
    <col min="5664" max="5686" width="0" style="894" hidden="1" customWidth="1"/>
    <col min="5687" max="5888" width="0" style="894" hidden="1"/>
    <col min="5889" max="5889" width="1.25" style="894" hidden="1" customWidth="1"/>
    <col min="5890" max="5890" width="3" style="894" hidden="1" customWidth="1"/>
    <col min="5891" max="5891" width="2.875" style="894" hidden="1" customWidth="1"/>
    <col min="5892" max="5892" width="2.75" style="894" hidden="1" customWidth="1"/>
    <col min="5893" max="5894" width="1.875" style="894" hidden="1" customWidth="1"/>
    <col min="5895" max="5896" width="1.5" style="894" hidden="1" customWidth="1"/>
    <col min="5897" max="5897" width="1.875" style="894" hidden="1" customWidth="1"/>
    <col min="5898" max="5907" width="1.5" style="894" hidden="1" customWidth="1"/>
    <col min="5908" max="5908" width="2.375" style="894" hidden="1" customWidth="1"/>
    <col min="5909" max="5909" width="2.625" style="894" hidden="1" customWidth="1"/>
    <col min="5910" max="5910" width="2.5" style="894" hidden="1" customWidth="1"/>
    <col min="5911" max="5918" width="16.75" style="894" hidden="1" customWidth="1"/>
    <col min="5919" max="5919" width="8.125" style="894" hidden="1" customWidth="1"/>
    <col min="5920" max="5942" width="0" style="894" hidden="1" customWidth="1"/>
    <col min="5943" max="6144" width="0" style="894" hidden="1"/>
    <col min="6145" max="6145" width="1.25" style="894" hidden="1" customWidth="1"/>
    <col min="6146" max="6146" width="3" style="894" hidden="1" customWidth="1"/>
    <col min="6147" max="6147" width="2.875" style="894" hidden="1" customWidth="1"/>
    <col min="6148" max="6148" width="2.75" style="894" hidden="1" customWidth="1"/>
    <col min="6149" max="6150" width="1.875" style="894" hidden="1" customWidth="1"/>
    <col min="6151" max="6152" width="1.5" style="894" hidden="1" customWidth="1"/>
    <col min="6153" max="6153" width="1.875" style="894" hidden="1" customWidth="1"/>
    <col min="6154" max="6163" width="1.5" style="894" hidden="1" customWidth="1"/>
    <col min="6164" max="6164" width="2.375" style="894" hidden="1" customWidth="1"/>
    <col min="6165" max="6165" width="2.625" style="894" hidden="1" customWidth="1"/>
    <col min="6166" max="6166" width="2.5" style="894" hidden="1" customWidth="1"/>
    <col min="6167" max="6174" width="16.75" style="894" hidden="1" customWidth="1"/>
    <col min="6175" max="6175" width="8.125" style="894" hidden="1" customWidth="1"/>
    <col min="6176" max="6198" width="0" style="894" hidden="1" customWidth="1"/>
    <col min="6199" max="6400" width="0" style="894" hidden="1"/>
    <col min="6401" max="6401" width="1.25" style="894" hidden="1" customWidth="1"/>
    <col min="6402" max="6402" width="3" style="894" hidden="1" customWidth="1"/>
    <col min="6403" max="6403" width="2.875" style="894" hidden="1" customWidth="1"/>
    <col min="6404" max="6404" width="2.75" style="894" hidden="1" customWidth="1"/>
    <col min="6405" max="6406" width="1.875" style="894" hidden="1" customWidth="1"/>
    <col min="6407" max="6408" width="1.5" style="894" hidden="1" customWidth="1"/>
    <col min="6409" max="6409" width="1.875" style="894" hidden="1" customWidth="1"/>
    <col min="6410" max="6419" width="1.5" style="894" hidden="1" customWidth="1"/>
    <col min="6420" max="6420" width="2.375" style="894" hidden="1" customWidth="1"/>
    <col min="6421" max="6421" width="2.625" style="894" hidden="1" customWidth="1"/>
    <col min="6422" max="6422" width="2.5" style="894" hidden="1" customWidth="1"/>
    <col min="6423" max="6430" width="16.75" style="894" hidden="1" customWidth="1"/>
    <col min="6431" max="6431" width="8.125" style="894" hidden="1" customWidth="1"/>
    <col min="6432" max="6454" width="0" style="894" hidden="1" customWidth="1"/>
    <col min="6455" max="6656" width="0" style="894" hidden="1"/>
    <col min="6657" max="6657" width="1.25" style="894" hidden="1" customWidth="1"/>
    <col min="6658" max="6658" width="3" style="894" hidden="1" customWidth="1"/>
    <col min="6659" max="6659" width="2.875" style="894" hidden="1" customWidth="1"/>
    <col min="6660" max="6660" width="2.75" style="894" hidden="1" customWidth="1"/>
    <col min="6661" max="6662" width="1.875" style="894" hidden="1" customWidth="1"/>
    <col min="6663" max="6664" width="1.5" style="894" hidden="1" customWidth="1"/>
    <col min="6665" max="6665" width="1.875" style="894" hidden="1" customWidth="1"/>
    <col min="6666" max="6675" width="1.5" style="894" hidden="1" customWidth="1"/>
    <col min="6676" max="6676" width="2.375" style="894" hidden="1" customWidth="1"/>
    <col min="6677" max="6677" width="2.625" style="894" hidden="1" customWidth="1"/>
    <col min="6678" max="6678" width="2.5" style="894" hidden="1" customWidth="1"/>
    <col min="6679" max="6686" width="16.75" style="894" hidden="1" customWidth="1"/>
    <col min="6687" max="6687" width="8.125" style="894" hidden="1" customWidth="1"/>
    <col min="6688" max="6710" width="0" style="894" hidden="1" customWidth="1"/>
    <col min="6711" max="6912" width="0" style="894" hidden="1"/>
    <col min="6913" max="6913" width="1.25" style="894" hidden="1" customWidth="1"/>
    <col min="6914" max="6914" width="3" style="894" hidden="1" customWidth="1"/>
    <col min="6915" max="6915" width="2.875" style="894" hidden="1" customWidth="1"/>
    <col min="6916" max="6916" width="2.75" style="894" hidden="1" customWidth="1"/>
    <col min="6917" max="6918" width="1.875" style="894" hidden="1" customWidth="1"/>
    <col min="6919" max="6920" width="1.5" style="894" hidden="1" customWidth="1"/>
    <col min="6921" max="6921" width="1.875" style="894" hidden="1" customWidth="1"/>
    <col min="6922" max="6931" width="1.5" style="894" hidden="1" customWidth="1"/>
    <col min="6932" max="6932" width="2.375" style="894" hidden="1" customWidth="1"/>
    <col min="6933" max="6933" width="2.625" style="894" hidden="1" customWidth="1"/>
    <col min="6934" max="6934" width="2.5" style="894" hidden="1" customWidth="1"/>
    <col min="6935" max="6942" width="16.75" style="894" hidden="1" customWidth="1"/>
    <col min="6943" max="6943" width="8.125" style="894" hidden="1" customWidth="1"/>
    <col min="6944" max="6966" width="0" style="894" hidden="1" customWidth="1"/>
    <col min="6967" max="7168" width="0" style="894" hidden="1"/>
    <col min="7169" max="7169" width="1.25" style="894" hidden="1" customWidth="1"/>
    <col min="7170" max="7170" width="3" style="894" hidden="1" customWidth="1"/>
    <col min="7171" max="7171" width="2.875" style="894" hidden="1" customWidth="1"/>
    <col min="7172" max="7172" width="2.75" style="894" hidden="1" customWidth="1"/>
    <col min="7173" max="7174" width="1.875" style="894" hidden="1" customWidth="1"/>
    <col min="7175" max="7176" width="1.5" style="894" hidden="1" customWidth="1"/>
    <col min="7177" max="7177" width="1.875" style="894" hidden="1" customWidth="1"/>
    <col min="7178" max="7187" width="1.5" style="894" hidden="1" customWidth="1"/>
    <col min="7188" max="7188" width="2.375" style="894" hidden="1" customWidth="1"/>
    <col min="7189" max="7189" width="2.625" style="894" hidden="1" customWidth="1"/>
    <col min="7190" max="7190" width="2.5" style="894" hidden="1" customWidth="1"/>
    <col min="7191" max="7198" width="16.75" style="894" hidden="1" customWidth="1"/>
    <col min="7199" max="7199" width="8.125" style="894" hidden="1" customWidth="1"/>
    <col min="7200" max="7222" width="0" style="894" hidden="1" customWidth="1"/>
    <col min="7223" max="7424" width="0" style="894" hidden="1"/>
    <col min="7425" max="7425" width="1.25" style="894" hidden="1" customWidth="1"/>
    <col min="7426" max="7426" width="3" style="894" hidden="1" customWidth="1"/>
    <col min="7427" max="7427" width="2.875" style="894" hidden="1" customWidth="1"/>
    <col min="7428" max="7428" width="2.75" style="894" hidden="1" customWidth="1"/>
    <col min="7429" max="7430" width="1.875" style="894" hidden="1" customWidth="1"/>
    <col min="7431" max="7432" width="1.5" style="894" hidden="1" customWidth="1"/>
    <col min="7433" max="7433" width="1.875" style="894" hidden="1" customWidth="1"/>
    <col min="7434" max="7443" width="1.5" style="894" hidden="1" customWidth="1"/>
    <col min="7444" max="7444" width="2.375" style="894" hidden="1" customWidth="1"/>
    <col min="7445" max="7445" width="2.625" style="894" hidden="1" customWidth="1"/>
    <col min="7446" max="7446" width="2.5" style="894" hidden="1" customWidth="1"/>
    <col min="7447" max="7454" width="16.75" style="894" hidden="1" customWidth="1"/>
    <col min="7455" max="7455" width="8.125" style="894" hidden="1" customWidth="1"/>
    <col min="7456" max="7478" width="0" style="894" hidden="1" customWidth="1"/>
    <col min="7479" max="7680" width="0" style="894" hidden="1"/>
    <col min="7681" max="7681" width="1.25" style="894" hidden="1" customWidth="1"/>
    <col min="7682" max="7682" width="3" style="894" hidden="1" customWidth="1"/>
    <col min="7683" max="7683" width="2.875" style="894" hidden="1" customWidth="1"/>
    <col min="7684" max="7684" width="2.75" style="894" hidden="1" customWidth="1"/>
    <col min="7685" max="7686" width="1.875" style="894" hidden="1" customWidth="1"/>
    <col min="7687" max="7688" width="1.5" style="894" hidden="1" customWidth="1"/>
    <col min="7689" max="7689" width="1.875" style="894" hidden="1" customWidth="1"/>
    <col min="7690" max="7699" width="1.5" style="894" hidden="1" customWidth="1"/>
    <col min="7700" max="7700" width="2.375" style="894" hidden="1" customWidth="1"/>
    <col min="7701" max="7701" width="2.625" style="894" hidden="1" customWidth="1"/>
    <col min="7702" max="7702" width="2.5" style="894" hidden="1" customWidth="1"/>
    <col min="7703" max="7710" width="16.75" style="894" hidden="1" customWidth="1"/>
    <col min="7711" max="7711" width="8.125" style="894" hidden="1" customWidth="1"/>
    <col min="7712" max="7734" width="0" style="894" hidden="1" customWidth="1"/>
    <col min="7735" max="7936" width="0" style="894" hidden="1"/>
    <col min="7937" max="7937" width="1.25" style="894" hidden="1" customWidth="1"/>
    <col min="7938" max="7938" width="3" style="894" hidden="1" customWidth="1"/>
    <col min="7939" max="7939" width="2.875" style="894" hidden="1" customWidth="1"/>
    <col min="7940" max="7940" width="2.75" style="894" hidden="1" customWidth="1"/>
    <col min="7941" max="7942" width="1.875" style="894" hidden="1" customWidth="1"/>
    <col min="7943" max="7944" width="1.5" style="894" hidden="1" customWidth="1"/>
    <col min="7945" max="7945" width="1.875" style="894" hidden="1" customWidth="1"/>
    <col min="7946" max="7955" width="1.5" style="894" hidden="1" customWidth="1"/>
    <col min="7956" max="7956" width="2.375" style="894" hidden="1" customWidth="1"/>
    <col min="7957" max="7957" width="2.625" style="894" hidden="1" customWidth="1"/>
    <col min="7958" max="7958" width="2.5" style="894" hidden="1" customWidth="1"/>
    <col min="7959" max="7966" width="16.75" style="894" hidden="1" customWidth="1"/>
    <col min="7967" max="7967" width="8.125" style="894" hidden="1" customWidth="1"/>
    <col min="7968" max="7990" width="0" style="894" hidden="1" customWidth="1"/>
    <col min="7991" max="8192" width="0" style="894" hidden="1"/>
    <col min="8193" max="8193" width="1.25" style="894" hidden="1" customWidth="1"/>
    <col min="8194" max="8194" width="3" style="894" hidden="1" customWidth="1"/>
    <col min="8195" max="8195" width="2.875" style="894" hidden="1" customWidth="1"/>
    <col min="8196" max="8196" width="2.75" style="894" hidden="1" customWidth="1"/>
    <col min="8197" max="8198" width="1.875" style="894" hidden="1" customWidth="1"/>
    <col min="8199" max="8200" width="1.5" style="894" hidden="1" customWidth="1"/>
    <col min="8201" max="8201" width="1.875" style="894" hidden="1" customWidth="1"/>
    <col min="8202" max="8211" width="1.5" style="894" hidden="1" customWidth="1"/>
    <col min="8212" max="8212" width="2.375" style="894" hidden="1" customWidth="1"/>
    <col min="8213" max="8213" width="2.625" style="894" hidden="1" customWidth="1"/>
    <col min="8214" max="8214" width="2.5" style="894" hidden="1" customWidth="1"/>
    <col min="8215" max="8222" width="16.75" style="894" hidden="1" customWidth="1"/>
    <col min="8223" max="8223" width="8.125" style="894" hidden="1" customWidth="1"/>
    <col min="8224" max="8246" width="0" style="894" hidden="1" customWidth="1"/>
    <col min="8247" max="8448" width="0" style="894" hidden="1"/>
    <col min="8449" max="8449" width="1.25" style="894" hidden="1" customWidth="1"/>
    <col min="8450" max="8450" width="3" style="894" hidden="1" customWidth="1"/>
    <col min="8451" max="8451" width="2.875" style="894" hidden="1" customWidth="1"/>
    <col min="8452" max="8452" width="2.75" style="894" hidden="1" customWidth="1"/>
    <col min="8453" max="8454" width="1.875" style="894" hidden="1" customWidth="1"/>
    <col min="8455" max="8456" width="1.5" style="894" hidden="1" customWidth="1"/>
    <col min="8457" max="8457" width="1.875" style="894" hidden="1" customWidth="1"/>
    <col min="8458" max="8467" width="1.5" style="894" hidden="1" customWidth="1"/>
    <col min="8468" max="8468" width="2.375" style="894" hidden="1" customWidth="1"/>
    <col min="8469" max="8469" width="2.625" style="894" hidden="1" customWidth="1"/>
    <col min="8470" max="8470" width="2.5" style="894" hidden="1" customWidth="1"/>
    <col min="8471" max="8478" width="16.75" style="894" hidden="1" customWidth="1"/>
    <col min="8479" max="8479" width="8.125" style="894" hidden="1" customWidth="1"/>
    <col min="8480" max="8502" width="0" style="894" hidden="1" customWidth="1"/>
    <col min="8503" max="8704" width="0" style="894" hidden="1"/>
    <col min="8705" max="8705" width="1.25" style="894" hidden="1" customWidth="1"/>
    <col min="8706" max="8706" width="3" style="894" hidden="1" customWidth="1"/>
    <col min="8707" max="8707" width="2.875" style="894" hidden="1" customWidth="1"/>
    <col min="8708" max="8708" width="2.75" style="894" hidden="1" customWidth="1"/>
    <col min="8709" max="8710" width="1.875" style="894" hidden="1" customWidth="1"/>
    <col min="8711" max="8712" width="1.5" style="894" hidden="1" customWidth="1"/>
    <col min="8713" max="8713" width="1.875" style="894" hidden="1" customWidth="1"/>
    <col min="8714" max="8723" width="1.5" style="894" hidden="1" customWidth="1"/>
    <col min="8724" max="8724" width="2.375" style="894" hidden="1" customWidth="1"/>
    <col min="8725" max="8725" width="2.625" style="894" hidden="1" customWidth="1"/>
    <col min="8726" max="8726" width="2.5" style="894" hidden="1" customWidth="1"/>
    <col min="8727" max="8734" width="16.75" style="894" hidden="1" customWidth="1"/>
    <col min="8735" max="8735" width="8.125" style="894" hidden="1" customWidth="1"/>
    <col min="8736" max="8758" width="0" style="894" hidden="1" customWidth="1"/>
    <col min="8759" max="8960" width="0" style="894" hidden="1"/>
    <col min="8961" max="8961" width="1.25" style="894" hidden="1" customWidth="1"/>
    <col min="8962" max="8962" width="3" style="894" hidden="1" customWidth="1"/>
    <col min="8963" max="8963" width="2.875" style="894" hidden="1" customWidth="1"/>
    <col min="8964" max="8964" width="2.75" style="894" hidden="1" customWidth="1"/>
    <col min="8965" max="8966" width="1.875" style="894" hidden="1" customWidth="1"/>
    <col min="8967" max="8968" width="1.5" style="894" hidden="1" customWidth="1"/>
    <col min="8969" max="8969" width="1.875" style="894" hidden="1" customWidth="1"/>
    <col min="8970" max="8979" width="1.5" style="894" hidden="1" customWidth="1"/>
    <col min="8980" max="8980" width="2.375" style="894" hidden="1" customWidth="1"/>
    <col min="8981" max="8981" width="2.625" style="894" hidden="1" customWidth="1"/>
    <col min="8982" max="8982" width="2.5" style="894" hidden="1" customWidth="1"/>
    <col min="8983" max="8990" width="16.75" style="894" hidden="1" customWidth="1"/>
    <col min="8991" max="8991" width="8.125" style="894" hidden="1" customWidth="1"/>
    <col min="8992" max="9014" width="0" style="894" hidden="1" customWidth="1"/>
    <col min="9015" max="9216" width="0" style="894" hidden="1"/>
    <col min="9217" max="9217" width="1.25" style="894" hidden="1" customWidth="1"/>
    <col min="9218" max="9218" width="3" style="894" hidden="1" customWidth="1"/>
    <col min="9219" max="9219" width="2.875" style="894" hidden="1" customWidth="1"/>
    <col min="9220" max="9220" width="2.75" style="894" hidden="1" customWidth="1"/>
    <col min="9221" max="9222" width="1.875" style="894" hidden="1" customWidth="1"/>
    <col min="9223" max="9224" width="1.5" style="894" hidden="1" customWidth="1"/>
    <col min="9225" max="9225" width="1.875" style="894" hidden="1" customWidth="1"/>
    <col min="9226" max="9235" width="1.5" style="894" hidden="1" customWidth="1"/>
    <col min="9236" max="9236" width="2.375" style="894" hidden="1" customWidth="1"/>
    <col min="9237" max="9237" width="2.625" style="894" hidden="1" customWidth="1"/>
    <col min="9238" max="9238" width="2.5" style="894" hidden="1" customWidth="1"/>
    <col min="9239" max="9246" width="16.75" style="894" hidden="1" customWidth="1"/>
    <col min="9247" max="9247" width="8.125" style="894" hidden="1" customWidth="1"/>
    <col min="9248" max="9270" width="0" style="894" hidden="1" customWidth="1"/>
    <col min="9271" max="9472" width="0" style="894" hidden="1"/>
    <col min="9473" max="9473" width="1.25" style="894" hidden="1" customWidth="1"/>
    <col min="9474" max="9474" width="3" style="894" hidden="1" customWidth="1"/>
    <col min="9475" max="9475" width="2.875" style="894" hidden="1" customWidth="1"/>
    <col min="9476" max="9476" width="2.75" style="894" hidden="1" customWidth="1"/>
    <col min="9477" max="9478" width="1.875" style="894" hidden="1" customWidth="1"/>
    <col min="9479" max="9480" width="1.5" style="894" hidden="1" customWidth="1"/>
    <col min="9481" max="9481" width="1.875" style="894" hidden="1" customWidth="1"/>
    <col min="9482" max="9491" width="1.5" style="894" hidden="1" customWidth="1"/>
    <col min="9492" max="9492" width="2.375" style="894" hidden="1" customWidth="1"/>
    <col min="9493" max="9493" width="2.625" style="894" hidden="1" customWidth="1"/>
    <col min="9494" max="9494" width="2.5" style="894" hidden="1" customWidth="1"/>
    <col min="9495" max="9502" width="16.75" style="894" hidden="1" customWidth="1"/>
    <col min="9503" max="9503" width="8.125" style="894" hidden="1" customWidth="1"/>
    <col min="9504" max="9526" width="0" style="894" hidden="1" customWidth="1"/>
    <col min="9527" max="9728" width="0" style="894" hidden="1"/>
    <col min="9729" max="9729" width="1.25" style="894" hidden="1" customWidth="1"/>
    <col min="9730" max="9730" width="3" style="894" hidden="1" customWidth="1"/>
    <col min="9731" max="9731" width="2.875" style="894" hidden="1" customWidth="1"/>
    <col min="9732" max="9732" width="2.75" style="894" hidden="1" customWidth="1"/>
    <col min="9733" max="9734" width="1.875" style="894" hidden="1" customWidth="1"/>
    <col min="9735" max="9736" width="1.5" style="894" hidden="1" customWidth="1"/>
    <col min="9737" max="9737" width="1.875" style="894" hidden="1" customWidth="1"/>
    <col min="9738" max="9747" width="1.5" style="894" hidden="1" customWidth="1"/>
    <col min="9748" max="9748" width="2.375" style="894" hidden="1" customWidth="1"/>
    <col min="9749" max="9749" width="2.625" style="894" hidden="1" customWidth="1"/>
    <col min="9750" max="9750" width="2.5" style="894" hidden="1" customWidth="1"/>
    <col min="9751" max="9758" width="16.75" style="894" hidden="1" customWidth="1"/>
    <col min="9759" max="9759" width="8.125" style="894" hidden="1" customWidth="1"/>
    <col min="9760" max="9782" width="0" style="894" hidden="1" customWidth="1"/>
    <col min="9783" max="9984" width="0" style="894" hidden="1"/>
    <col min="9985" max="9985" width="1.25" style="894" hidden="1" customWidth="1"/>
    <col min="9986" max="9986" width="3" style="894" hidden="1" customWidth="1"/>
    <col min="9987" max="9987" width="2.875" style="894" hidden="1" customWidth="1"/>
    <col min="9988" max="9988" width="2.75" style="894" hidden="1" customWidth="1"/>
    <col min="9989" max="9990" width="1.875" style="894" hidden="1" customWidth="1"/>
    <col min="9991" max="9992" width="1.5" style="894" hidden="1" customWidth="1"/>
    <col min="9993" max="9993" width="1.875" style="894" hidden="1" customWidth="1"/>
    <col min="9994" max="10003" width="1.5" style="894" hidden="1" customWidth="1"/>
    <col min="10004" max="10004" width="2.375" style="894" hidden="1" customWidth="1"/>
    <col min="10005" max="10005" width="2.625" style="894" hidden="1" customWidth="1"/>
    <col min="10006" max="10006" width="2.5" style="894" hidden="1" customWidth="1"/>
    <col min="10007" max="10014" width="16.75" style="894" hidden="1" customWidth="1"/>
    <col min="10015" max="10015" width="8.125" style="894" hidden="1" customWidth="1"/>
    <col min="10016" max="10038" width="0" style="894" hidden="1" customWidth="1"/>
    <col min="10039" max="10240" width="0" style="894" hidden="1"/>
    <col min="10241" max="10241" width="1.25" style="894" hidden="1" customWidth="1"/>
    <col min="10242" max="10242" width="3" style="894" hidden="1" customWidth="1"/>
    <col min="10243" max="10243" width="2.875" style="894" hidden="1" customWidth="1"/>
    <col min="10244" max="10244" width="2.75" style="894" hidden="1" customWidth="1"/>
    <col min="10245" max="10246" width="1.875" style="894" hidden="1" customWidth="1"/>
    <col min="10247" max="10248" width="1.5" style="894" hidden="1" customWidth="1"/>
    <col min="10249" max="10249" width="1.875" style="894" hidden="1" customWidth="1"/>
    <col min="10250" max="10259" width="1.5" style="894" hidden="1" customWidth="1"/>
    <col min="10260" max="10260" width="2.375" style="894" hidden="1" customWidth="1"/>
    <col min="10261" max="10261" width="2.625" style="894" hidden="1" customWidth="1"/>
    <col min="10262" max="10262" width="2.5" style="894" hidden="1" customWidth="1"/>
    <col min="10263" max="10270" width="16.75" style="894" hidden="1" customWidth="1"/>
    <col min="10271" max="10271" width="8.125" style="894" hidden="1" customWidth="1"/>
    <col min="10272" max="10294" width="0" style="894" hidden="1" customWidth="1"/>
    <col min="10295" max="10496" width="0" style="894" hidden="1"/>
    <col min="10497" max="10497" width="1.25" style="894" hidden="1" customWidth="1"/>
    <col min="10498" max="10498" width="3" style="894" hidden="1" customWidth="1"/>
    <col min="10499" max="10499" width="2.875" style="894" hidden="1" customWidth="1"/>
    <col min="10500" max="10500" width="2.75" style="894" hidden="1" customWidth="1"/>
    <col min="10501" max="10502" width="1.875" style="894" hidden="1" customWidth="1"/>
    <col min="10503" max="10504" width="1.5" style="894" hidden="1" customWidth="1"/>
    <col min="10505" max="10505" width="1.875" style="894" hidden="1" customWidth="1"/>
    <col min="10506" max="10515" width="1.5" style="894" hidden="1" customWidth="1"/>
    <col min="10516" max="10516" width="2.375" style="894" hidden="1" customWidth="1"/>
    <col min="10517" max="10517" width="2.625" style="894" hidden="1" customWidth="1"/>
    <col min="10518" max="10518" width="2.5" style="894" hidden="1" customWidth="1"/>
    <col min="10519" max="10526" width="16.75" style="894" hidden="1" customWidth="1"/>
    <col min="10527" max="10527" width="8.125" style="894" hidden="1" customWidth="1"/>
    <col min="10528" max="10550" width="0" style="894" hidden="1" customWidth="1"/>
    <col min="10551" max="10752" width="0" style="894" hidden="1"/>
    <col min="10753" max="10753" width="1.25" style="894" hidden="1" customWidth="1"/>
    <col min="10754" max="10754" width="3" style="894" hidden="1" customWidth="1"/>
    <col min="10755" max="10755" width="2.875" style="894" hidden="1" customWidth="1"/>
    <col min="10756" max="10756" width="2.75" style="894" hidden="1" customWidth="1"/>
    <col min="10757" max="10758" width="1.875" style="894" hidden="1" customWidth="1"/>
    <col min="10759" max="10760" width="1.5" style="894" hidden="1" customWidth="1"/>
    <col min="10761" max="10761" width="1.875" style="894" hidden="1" customWidth="1"/>
    <col min="10762" max="10771" width="1.5" style="894" hidden="1" customWidth="1"/>
    <col min="10772" max="10772" width="2.375" style="894" hidden="1" customWidth="1"/>
    <col min="10773" max="10773" width="2.625" style="894" hidden="1" customWidth="1"/>
    <col min="10774" max="10774" width="2.5" style="894" hidden="1" customWidth="1"/>
    <col min="10775" max="10782" width="16.75" style="894" hidden="1" customWidth="1"/>
    <col min="10783" max="10783" width="8.125" style="894" hidden="1" customWidth="1"/>
    <col min="10784" max="10806" width="0" style="894" hidden="1" customWidth="1"/>
    <col min="10807" max="11008" width="0" style="894" hidden="1"/>
    <col min="11009" max="11009" width="1.25" style="894" hidden="1" customWidth="1"/>
    <col min="11010" max="11010" width="3" style="894" hidden="1" customWidth="1"/>
    <col min="11011" max="11011" width="2.875" style="894" hidden="1" customWidth="1"/>
    <col min="11012" max="11012" width="2.75" style="894" hidden="1" customWidth="1"/>
    <col min="11013" max="11014" width="1.875" style="894" hidden="1" customWidth="1"/>
    <col min="11015" max="11016" width="1.5" style="894" hidden="1" customWidth="1"/>
    <col min="11017" max="11017" width="1.875" style="894" hidden="1" customWidth="1"/>
    <col min="11018" max="11027" width="1.5" style="894" hidden="1" customWidth="1"/>
    <col min="11028" max="11028" width="2.375" style="894" hidden="1" customWidth="1"/>
    <col min="11029" max="11029" width="2.625" style="894" hidden="1" customWidth="1"/>
    <col min="11030" max="11030" width="2.5" style="894" hidden="1" customWidth="1"/>
    <col min="11031" max="11038" width="16.75" style="894" hidden="1" customWidth="1"/>
    <col min="11039" max="11039" width="8.125" style="894" hidden="1" customWidth="1"/>
    <col min="11040" max="11062" width="0" style="894" hidden="1" customWidth="1"/>
    <col min="11063" max="11264" width="0" style="894" hidden="1"/>
    <col min="11265" max="11265" width="1.25" style="894" hidden="1" customWidth="1"/>
    <col min="11266" max="11266" width="3" style="894" hidden="1" customWidth="1"/>
    <col min="11267" max="11267" width="2.875" style="894" hidden="1" customWidth="1"/>
    <col min="11268" max="11268" width="2.75" style="894" hidden="1" customWidth="1"/>
    <col min="11269" max="11270" width="1.875" style="894" hidden="1" customWidth="1"/>
    <col min="11271" max="11272" width="1.5" style="894" hidden="1" customWidth="1"/>
    <col min="11273" max="11273" width="1.875" style="894" hidden="1" customWidth="1"/>
    <col min="11274" max="11283" width="1.5" style="894" hidden="1" customWidth="1"/>
    <col min="11284" max="11284" width="2.375" style="894" hidden="1" customWidth="1"/>
    <col min="11285" max="11285" width="2.625" style="894" hidden="1" customWidth="1"/>
    <col min="11286" max="11286" width="2.5" style="894" hidden="1" customWidth="1"/>
    <col min="11287" max="11294" width="16.75" style="894" hidden="1" customWidth="1"/>
    <col min="11295" max="11295" width="8.125" style="894" hidden="1" customWidth="1"/>
    <col min="11296" max="11318" width="0" style="894" hidden="1" customWidth="1"/>
    <col min="11319" max="11520" width="0" style="894" hidden="1"/>
    <col min="11521" max="11521" width="1.25" style="894" hidden="1" customWidth="1"/>
    <col min="11522" max="11522" width="3" style="894" hidden="1" customWidth="1"/>
    <col min="11523" max="11523" width="2.875" style="894" hidden="1" customWidth="1"/>
    <col min="11524" max="11524" width="2.75" style="894" hidden="1" customWidth="1"/>
    <col min="11525" max="11526" width="1.875" style="894" hidden="1" customWidth="1"/>
    <col min="11527" max="11528" width="1.5" style="894" hidden="1" customWidth="1"/>
    <col min="11529" max="11529" width="1.875" style="894" hidden="1" customWidth="1"/>
    <col min="11530" max="11539" width="1.5" style="894" hidden="1" customWidth="1"/>
    <col min="11540" max="11540" width="2.375" style="894" hidden="1" customWidth="1"/>
    <col min="11541" max="11541" width="2.625" style="894" hidden="1" customWidth="1"/>
    <col min="11542" max="11542" width="2.5" style="894" hidden="1" customWidth="1"/>
    <col min="11543" max="11550" width="16.75" style="894" hidden="1" customWidth="1"/>
    <col min="11551" max="11551" width="8.125" style="894" hidden="1" customWidth="1"/>
    <col min="11552" max="11574" width="0" style="894" hidden="1" customWidth="1"/>
    <col min="11575" max="11776" width="0" style="894" hidden="1"/>
    <col min="11777" max="11777" width="1.25" style="894" hidden="1" customWidth="1"/>
    <col min="11778" max="11778" width="3" style="894" hidden="1" customWidth="1"/>
    <col min="11779" max="11779" width="2.875" style="894" hidden="1" customWidth="1"/>
    <col min="11780" max="11780" width="2.75" style="894" hidden="1" customWidth="1"/>
    <col min="11781" max="11782" width="1.875" style="894" hidden="1" customWidth="1"/>
    <col min="11783" max="11784" width="1.5" style="894" hidden="1" customWidth="1"/>
    <col min="11785" max="11785" width="1.875" style="894" hidden="1" customWidth="1"/>
    <col min="11786" max="11795" width="1.5" style="894" hidden="1" customWidth="1"/>
    <col min="11796" max="11796" width="2.375" style="894" hidden="1" customWidth="1"/>
    <col min="11797" max="11797" width="2.625" style="894" hidden="1" customWidth="1"/>
    <col min="11798" max="11798" width="2.5" style="894" hidden="1" customWidth="1"/>
    <col min="11799" max="11806" width="16.75" style="894" hidden="1" customWidth="1"/>
    <col min="11807" max="11807" width="8.125" style="894" hidden="1" customWidth="1"/>
    <col min="11808" max="11830" width="0" style="894" hidden="1" customWidth="1"/>
    <col min="11831" max="12032" width="0" style="894" hidden="1"/>
    <col min="12033" max="12033" width="1.25" style="894" hidden="1" customWidth="1"/>
    <col min="12034" max="12034" width="3" style="894" hidden="1" customWidth="1"/>
    <col min="12035" max="12035" width="2.875" style="894" hidden="1" customWidth="1"/>
    <col min="12036" max="12036" width="2.75" style="894" hidden="1" customWidth="1"/>
    <col min="12037" max="12038" width="1.875" style="894" hidden="1" customWidth="1"/>
    <col min="12039" max="12040" width="1.5" style="894" hidden="1" customWidth="1"/>
    <col min="12041" max="12041" width="1.875" style="894" hidden="1" customWidth="1"/>
    <col min="12042" max="12051" width="1.5" style="894" hidden="1" customWidth="1"/>
    <col min="12052" max="12052" width="2.375" style="894" hidden="1" customWidth="1"/>
    <col min="12053" max="12053" width="2.625" style="894" hidden="1" customWidth="1"/>
    <col min="12054" max="12054" width="2.5" style="894" hidden="1" customWidth="1"/>
    <col min="12055" max="12062" width="16.75" style="894" hidden="1" customWidth="1"/>
    <col min="12063" max="12063" width="8.125" style="894" hidden="1" customWidth="1"/>
    <col min="12064" max="12086" width="0" style="894" hidden="1" customWidth="1"/>
    <col min="12087" max="12288" width="0" style="894" hidden="1"/>
    <col min="12289" max="12289" width="1.25" style="894" hidden="1" customWidth="1"/>
    <col min="12290" max="12290" width="3" style="894" hidden="1" customWidth="1"/>
    <col min="12291" max="12291" width="2.875" style="894" hidden="1" customWidth="1"/>
    <col min="12292" max="12292" width="2.75" style="894" hidden="1" customWidth="1"/>
    <col min="12293" max="12294" width="1.875" style="894" hidden="1" customWidth="1"/>
    <col min="12295" max="12296" width="1.5" style="894" hidden="1" customWidth="1"/>
    <col min="12297" max="12297" width="1.875" style="894" hidden="1" customWidth="1"/>
    <col min="12298" max="12307" width="1.5" style="894" hidden="1" customWidth="1"/>
    <col min="12308" max="12308" width="2.375" style="894" hidden="1" customWidth="1"/>
    <col min="12309" max="12309" width="2.625" style="894" hidden="1" customWidth="1"/>
    <col min="12310" max="12310" width="2.5" style="894" hidden="1" customWidth="1"/>
    <col min="12311" max="12318" width="16.75" style="894" hidden="1" customWidth="1"/>
    <col min="12319" max="12319" width="8.125" style="894" hidden="1" customWidth="1"/>
    <col min="12320" max="12342" width="0" style="894" hidden="1" customWidth="1"/>
    <col min="12343" max="12544" width="0" style="894" hidden="1"/>
    <col min="12545" max="12545" width="1.25" style="894" hidden="1" customWidth="1"/>
    <col min="12546" max="12546" width="3" style="894" hidden="1" customWidth="1"/>
    <col min="12547" max="12547" width="2.875" style="894" hidden="1" customWidth="1"/>
    <col min="12548" max="12548" width="2.75" style="894" hidden="1" customWidth="1"/>
    <col min="12549" max="12550" width="1.875" style="894" hidden="1" customWidth="1"/>
    <col min="12551" max="12552" width="1.5" style="894" hidden="1" customWidth="1"/>
    <col min="12553" max="12553" width="1.875" style="894" hidden="1" customWidth="1"/>
    <col min="12554" max="12563" width="1.5" style="894" hidden="1" customWidth="1"/>
    <col min="12564" max="12564" width="2.375" style="894" hidden="1" customWidth="1"/>
    <col min="12565" max="12565" width="2.625" style="894" hidden="1" customWidth="1"/>
    <col min="12566" max="12566" width="2.5" style="894" hidden="1" customWidth="1"/>
    <col min="12567" max="12574" width="16.75" style="894" hidden="1" customWidth="1"/>
    <col min="12575" max="12575" width="8.125" style="894" hidden="1" customWidth="1"/>
    <col min="12576" max="12598" width="0" style="894" hidden="1" customWidth="1"/>
    <col min="12599" max="12800" width="0" style="894" hidden="1"/>
    <col min="12801" max="12801" width="1.25" style="894" hidden="1" customWidth="1"/>
    <col min="12802" max="12802" width="3" style="894" hidden="1" customWidth="1"/>
    <col min="12803" max="12803" width="2.875" style="894" hidden="1" customWidth="1"/>
    <col min="12804" max="12804" width="2.75" style="894" hidden="1" customWidth="1"/>
    <col min="12805" max="12806" width="1.875" style="894" hidden="1" customWidth="1"/>
    <col min="12807" max="12808" width="1.5" style="894" hidden="1" customWidth="1"/>
    <col min="12809" max="12809" width="1.875" style="894" hidden="1" customWidth="1"/>
    <col min="12810" max="12819" width="1.5" style="894" hidden="1" customWidth="1"/>
    <col min="12820" max="12820" width="2.375" style="894" hidden="1" customWidth="1"/>
    <col min="12821" max="12821" width="2.625" style="894" hidden="1" customWidth="1"/>
    <col min="12822" max="12822" width="2.5" style="894" hidden="1" customWidth="1"/>
    <col min="12823" max="12830" width="16.75" style="894" hidden="1" customWidth="1"/>
    <col min="12831" max="12831" width="8.125" style="894" hidden="1" customWidth="1"/>
    <col min="12832" max="12854" width="0" style="894" hidden="1" customWidth="1"/>
    <col min="12855" max="13056" width="0" style="894" hidden="1"/>
    <col min="13057" max="13057" width="1.25" style="894" hidden="1" customWidth="1"/>
    <col min="13058" max="13058" width="3" style="894" hidden="1" customWidth="1"/>
    <col min="13059" max="13059" width="2.875" style="894" hidden="1" customWidth="1"/>
    <col min="13060" max="13060" width="2.75" style="894" hidden="1" customWidth="1"/>
    <col min="13061" max="13062" width="1.875" style="894" hidden="1" customWidth="1"/>
    <col min="13063" max="13064" width="1.5" style="894" hidden="1" customWidth="1"/>
    <col min="13065" max="13065" width="1.875" style="894" hidden="1" customWidth="1"/>
    <col min="13066" max="13075" width="1.5" style="894" hidden="1" customWidth="1"/>
    <col min="13076" max="13076" width="2.375" style="894" hidden="1" customWidth="1"/>
    <col min="13077" max="13077" width="2.625" style="894" hidden="1" customWidth="1"/>
    <col min="13078" max="13078" width="2.5" style="894" hidden="1" customWidth="1"/>
    <col min="13079" max="13086" width="16.75" style="894" hidden="1" customWidth="1"/>
    <col min="13087" max="13087" width="8.125" style="894" hidden="1" customWidth="1"/>
    <col min="13088" max="13110" width="0" style="894" hidden="1" customWidth="1"/>
    <col min="13111" max="13312" width="0" style="894" hidden="1"/>
    <col min="13313" max="13313" width="1.25" style="894" hidden="1" customWidth="1"/>
    <col min="13314" max="13314" width="3" style="894" hidden="1" customWidth="1"/>
    <col min="13315" max="13315" width="2.875" style="894" hidden="1" customWidth="1"/>
    <col min="13316" max="13316" width="2.75" style="894" hidden="1" customWidth="1"/>
    <col min="13317" max="13318" width="1.875" style="894" hidden="1" customWidth="1"/>
    <col min="13319" max="13320" width="1.5" style="894" hidden="1" customWidth="1"/>
    <col min="13321" max="13321" width="1.875" style="894" hidden="1" customWidth="1"/>
    <col min="13322" max="13331" width="1.5" style="894" hidden="1" customWidth="1"/>
    <col min="13332" max="13332" width="2.375" style="894" hidden="1" customWidth="1"/>
    <col min="13333" max="13333" width="2.625" style="894" hidden="1" customWidth="1"/>
    <col min="13334" max="13334" width="2.5" style="894" hidden="1" customWidth="1"/>
    <col min="13335" max="13342" width="16.75" style="894" hidden="1" customWidth="1"/>
    <col min="13343" max="13343" width="8.125" style="894" hidden="1" customWidth="1"/>
    <col min="13344" max="13366" width="0" style="894" hidden="1" customWidth="1"/>
    <col min="13367" max="13568" width="0" style="894" hidden="1"/>
    <col min="13569" max="13569" width="1.25" style="894" hidden="1" customWidth="1"/>
    <col min="13570" max="13570" width="3" style="894" hidden="1" customWidth="1"/>
    <col min="13571" max="13571" width="2.875" style="894" hidden="1" customWidth="1"/>
    <col min="13572" max="13572" width="2.75" style="894" hidden="1" customWidth="1"/>
    <col min="13573" max="13574" width="1.875" style="894" hidden="1" customWidth="1"/>
    <col min="13575" max="13576" width="1.5" style="894" hidden="1" customWidth="1"/>
    <col min="13577" max="13577" width="1.875" style="894" hidden="1" customWidth="1"/>
    <col min="13578" max="13587" width="1.5" style="894" hidden="1" customWidth="1"/>
    <col min="13588" max="13588" width="2.375" style="894" hidden="1" customWidth="1"/>
    <col min="13589" max="13589" width="2.625" style="894" hidden="1" customWidth="1"/>
    <col min="13590" max="13590" width="2.5" style="894" hidden="1" customWidth="1"/>
    <col min="13591" max="13598" width="16.75" style="894" hidden="1" customWidth="1"/>
    <col min="13599" max="13599" width="8.125" style="894" hidden="1" customWidth="1"/>
    <col min="13600" max="13622" width="0" style="894" hidden="1" customWidth="1"/>
    <col min="13623" max="13824" width="0" style="894" hidden="1"/>
    <col min="13825" max="13825" width="1.25" style="894" hidden="1" customWidth="1"/>
    <col min="13826" max="13826" width="3" style="894" hidden="1" customWidth="1"/>
    <col min="13827" max="13827" width="2.875" style="894" hidden="1" customWidth="1"/>
    <col min="13828" max="13828" width="2.75" style="894" hidden="1" customWidth="1"/>
    <col min="13829" max="13830" width="1.875" style="894" hidden="1" customWidth="1"/>
    <col min="13831" max="13832" width="1.5" style="894" hidden="1" customWidth="1"/>
    <col min="13833" max="13833" width="1.875" style="894" hidden="1" customWidth="1"/>
    <col min="13834" max="13843" width="1.5" style="894" hidden="1" customWidth="1"/>
    <col min="13844" max="13844" width="2.375" style="894" hidden="1" customWidth="1"/>
    <col min="13845" max="13845" width="2.625" style="894" hidden="1" customWidth="1"/>
    <col min="13846" max="13846" width="2.5" style="894" hidden="1" customWidth="1"/>
    <col min="13847" max="13854" width="16.75" style="894" hidden="1" customWidth="1"/>
    <col min="13855" max="13855" width="8.125" style="894" hidden="1" customWidth="1"/>
    <col min="13856" max="13878" width="0" style="894" hidden="1" customWidth="1"/>
    <col min="13879" max="14080" width="0" style="894" hidden="1"/>
    <col min="14081" max="14081" width="1.25" style="894" hidden="1" customWidth="1"/>
    <col min="14082" max="14082" width="3" style="894" hidden="1" customWidth="1"/>
    <col min="14083" max="14083" width="2.875" style="894" hidden="1" customWidth="1"/>
    <col min="14084" max="14084" width="2.75" style="894" hidden="1" customWidth="1"/>
    <col min="14085" max="14086" width="1.875" style="894" hidden="1" customWidth="1"/>
    <col min="14087" max="14088" width="1.5" style="894" hidden="1" customWidth="1"/>
    <col min="14089" max="14089" width="1.875" style="894" hidden="1" customWidth="1"/>
    <col min="14090" max="14099" width="1.5" style="894" hidden="1" customWidth="1"/>
    <col min="14100" max="14100" width="2.375" style="894" hidden="1" customWidth="1"/>
    <col min="14101" max="14101" width="2.625" style="894" hidden="1" customWidth="1"/>
    <col min="14102" max="14102" width="2.5" style="894" hidden="1" customWidth="1"/>
    <col min="14103" max="14110" width="16.75" style="894" hidden="1" customWidth="1"/>
    <col min="14111" max="14111" width="8.125" style="894" hidden="1" customWidth="1"/>
    <col min="14112" max="14134" width="0" style="894" hidden="1" customWidth="1"/>
    <col min="14135" max="14336" width="0" style="894" hidden="1"/>
    <col min="14337" max="14337" width="1.25" style="894" hidden="1" customWidth="1"/>
    <col min="14338" max="14338" width="3" style="894" hidden="1" customWidth="1"/>
    <col min="14339" max="14339" width="2.875" style="894" hidden="1" customWidth="1"/>
    <col min="14340" max="14340" width="2.75" style="894" hidden="1" customWidth="1"/>
    <col min="14341" max="14342" width="1.875" style="894" hidden="1" customWidth="1"/>
    <col min="14343" max="14344" width="1.5" style="894" hidden="1" customWidth="1"/>
    <col min="14345" max="14345" width="1.875" style="894" hidden="1" customWidth="1"/>
    <col min="14346" max="14355" width="1.5" style="894" hidden="1" customWidth="1"/>
    <col min="14356" max="14356" width="2.375" style="894" hidden="1" customWidth="1"/>
    <col min="14357" max="14357" width="2.625" style="894" hidden="1" customWidth="1"/>
    <col min="14358" max="14358" width="2.5" style="894" hidden="1" customWidth="1"/>
    <col min="14359" max="14366" width="16.75" style="894" hidden="1" customWidth="1"/>
    <col min="14367" max="14367" width="8.125" style="894" hidden="1" customWidth="1"/>
    <col min="14368" max="14390" width="0" style="894" hidden="1" customWidth="1"/>
    <col min="14391" max="14592" width="0" style="894" hidden="1"/>
    <col min="14593" max="14593" width="1.25" style="894" hidden="1" customWidth="1"/>
    <col min="14594" max="14594" width="3" style="894" hidden="1" customWidth="1"/>
    <col min="14595" max="14595" width="2.875" style="894" hidden="1" customWidth="1"/>
    <col min="14596" max="14596" width="2.75" style="894" hidden="1" customWidth="1"/>
    <col min="14597" max="14598" width="1.875" style="894" hidden="1" customWidth="1"/>
    <col min="14599" max="14600" width="1.5" style="894" hidden="1" customWidth="1"/>
    <col min="14601" max="14601" width="1.875" style="894" hidden="1" customWidth="1"/>
    <col min="14602" max="14611" width="1.5" style="894" hidden="1" customWidth="1"/>
    <col min="14612" max="14612" width="2.375" style="894" hidden="1" customWidth="1"/>
    <col min="14613" max="14613" width="2.625" style="894" hidden="1" customWidth="1"/>
    <col min="14614" max="14614" width="2.5" style="894" hidden="1" customWidth="1"/>
    <col min="14615" max="14622" width="16.75" style="894" hidden="1" customWidth="1"/>
    <col min="14623" max="14623" width="8.125" style="894" hidden="1" customWidth="1"/>
    <col min="14624" max="14646" width="0" style="894" hidden="1" customWidth="1"/>
    <col min="14647" max="14848" width="0" style="894" hidden="1"/>
    <col min="14849" max="14849" width="1.25" style="894" hidden="1" customWidth="1"/>
    <col min="14850" max="14850" width="3" style="894" hidden="1" customWidth="1"/>
    <col min="14851" max="14851" width="2.875" style="894" hidden="1" customWidth="1"/>
    <col min="14852" max="14852" width="2.75" style="894" hidden="1" customWidth="1"/>
    <col min="14853" max="14854" width="1.875" style="894" hidden="1" customWidth="1"/>
    <col min="14855" max="14856" width="1.5" style="894" hidden="1" customWidth="1"/>
    <col min="14857" max="14857" width="1.875" style="894" hidden="1" customWidth="1"/>
    <col min="14858" max="14867" width="1.5" style="894" hidden="1" customWidth="1"/>
    <col min="14868" max="14868" width="2.375" style="894" hidden="1" customWidth="1"/>
    <col min="14869" max="14869" width="2.625" style="894" hidden="1" customWidth="1"/>
    <col min="14870" max="14870" width="2.5" style="894" hidden="1" customWidth="1"/>
    <col min="14871" max="14878" width="16.75" style="894" hidden="1" customWidth="1"/>
    <col min="14879" max="14879" width="8.125" style="894" hidden="1" customWidth="1"/>
    <col min="14880" max="14902" width="0" style="894" hidden="1" customWidth="1"/>
    <col min="14903" max="15104" width="0" style="894" hidden="1"/>
    <col min="15105" max="15105" width="1.25" style="894" hidden="1" customWidth="1"/>
    <col min="15106" max="15106" width="3" style="894" hidden="1" customWidth="1"/>
    <col min="15107" max="15107" width="2.875" style="894" hidden="1" customWidth="1"/>
    <col min="15108" max="15108" width="2.75" style="894" hidden="1" customWidth="1"/>
    <col min="15109" max="15110" width="1.875" style="894" hidden="1" customWidth="1"/>
    <col min="15111" max="15112" width="1.5" style="894" hidden="1" customWidth="1"/>
    <col min="15113" max="15113" width="1.875" style="894" hidden="1" customWidth="1"/>
    <col min="15114" max="15123" width="1.5" style="894" hidden="1" customWidth="1"/>
    <col min="15124" max="15124" width="2.375" style="894" hidden="1" customWidth="1"/>
    <col min="15125" max="15125" width="2.625" style="894" hidden="1" customWidth="1"/>
    <col min="15126" max="15126" width="2.5" style="894" hidden="1" customWidth="1"/>
    <col min="15127" max="15134" width="16.75" style="894" hidden="1" customWidth="1"/>
    <col min="15135" max="15135" width="8.125" style="894" hidden="1" customWidth="1"/>
    <col min="15136" max="15158" width="0" style="894" hidden="1" customWidth="1"/>
    <col min="15159" max="15360" width="0" style="894" hidden="1"/>
    <col min="15361" max="15361" width="1.25" style="894" hidden="1" customWidth="1"/>
    <col min="15362" max="15362" width="3" style="894" hidden="1" customWidth="1"/>
    <col min="15363" max="15363" width="2.875" style="894" hidden="1" customWidth="1"/>
    <col min="15364" max="15364" width="2.75" style="894" hidden="1" customWidth="1"/>
    <col min="15365" max="15366" width="1.875" style="894" hidden="1" customWidth="1"/>
    <col min="15367" max="15368" width="1.5" style="894" hidden="1" customWidth="1"/>
    <col min="15369" max="15369" width="1.875" style="894" hidden="1" customWidth="1"/>
    <col min="15370" max="15379" width="1.5" style="894" hidden="1" customWidth="1"/>
    <col min="15380" max="15380" width="2.375" style="894" hidden="1" customWidth="1"/>
    <col min="15381" max="15381" width="2.625" style="894" hidden="1" customWidth="1"/>
    <col min="15382" max="15382" width="2.5" style="894" hidden="1" customWidth="1"/>
    <col min="15383" max="15390" width="16.75" style="894" hidden="1" customWidth="1"/>
    <col min="15391" max="15391" width="8.125" style="894" hidden="1" customWidth="1"/>
    <col min="15392" max="15414" width="0" style="894" hidden="1" customWidth="1"/>
    <col min="15415" max="15616" width="0" style="894" hidden="1"/>
    <col min="15617" max="15617" width="1.25" style="894" hidden="1" customWidth="1"/>
    <col min="15618" max="15618" width="3" style="894" hidden="1" customWidth="1"/>
    <col min="15619" max="15619" width="2.875" style="894" hidden="1" customWidth="1"/>
    <col min="15620" max="15620" width="2.75" style="894" hidden="1" customWidth="1"/>
    <col min="15621" max="15622" width="1.875" style="894" hidden="1" customWidth="1"/>
    <col min="15623" max="15624" width="1.5" style="894" hidden="1" customWidth="1"/>
    <col min="15625" max="15625" width="1.875" style="894" hidden="1" customWidth="1"/>
    <col min="15626" max="15635" width="1.5" style="894" hidden="1" customWidth="1"/>
    <col min="15636" max="15636" width="2.375" style="894" hidden="1" customWidth="1"/>
    <col min="15637" max="15637" width="2.625" style="894" hidden="1" customWidth="1"/>
    <col min="15638" max="15638" width="2.5" style="894" hidden="1" customWidth="1"/>
    <col min="15639" max="15646" width="16.75" style="894" hidden="1" customWidth="1"/>
    <col min="15647" max="15647" width="8.125" style="894" hidden="1" customWidth="1"/>
    <col min="15648" max="15670" width="0" style="894" hidden="1" customWidth="1"/>
    <col min="15671" max="15872" width="0" style="894" hidden="1"/>
    <col min="15873" max="15873" width="1.25" style="894" hidden="1" customWidth="1"/>
    <col min="15874" max="15874" width="3" style="894" hidden="1" customWidth="1"/>
    <col min="15875" max="15875" width="2.875" style="894" hidden="1" customWidth="1"/>
    <col min="15876" max="15876" width="2.75" style="894" hidden="1" customWidth="1"/>
    <col min="15877" max="15878" width="1.875" style="894" hidden="1" customWidth="1"/>
    <col min="15879" max="15880" width="1.5" style="894" hidden="1" customWidth="1"/>
    <col min="15881" max="15881" width="1.875" style="894" hidden="1" customWidth="1"/>
    <col min="15882" max="15891" width="1.5" style="894" hidden="1" customWidth="1"/>
    <col min="15892" max="15892" width="2.375" style="894" hidden="1" customWidth="1"/>
    <col min="15893" max="15893" width="2.625" style="894" hidden="1" customWidth="1"/>
    <col min="15894" max="15894" width="2.5" style="894" hidden="1" customWidth="1"/>
    <col min="15895" max="15902" width="16.75" style="894" hidden="1" customWidth="1"/>
    <col min="15903" max="15903" width="8.125" style="894" hidden="1" customWidth="1"/>
    <col min="15904" max="15926" width="0" style="894" hidden="1" customWidth="1"/>
    <col min="15927" max="16128" width="0" style="894" hidden="1"/>
    <col min="16129" max="16129" width="1.25" style="894" hidden="1" customWidth="1"/>
    <col min="16130" max="16130" width="3" style="894" hidden="1" customWidth="1"/>
    <col min="16131" max="16131" width="2.875" style="894" hidden="1" customWidth="1"/>
    <col min="16132" max="16132" width="2.75" style="894" hidden="1" customWidth="1"/>
    <col min="16133" max="16134" width="1.875" style="894" hidden="1" customWidth="1"/>
    <col min="16135" max="16136" width="1.5" style="894" hidden="1" customWidth="1"/>
    <col min="16137" max="16137" width="1.875" style="894" hidden="1" customWidth="1"/>
    <col min="16138" max="16147" width="1.5" style="894" hidden="1" customWidth="1"/>
    <col min="16148" max="16148" width="2.375" style="894" hidden="1" customWidth="1"/>
    <col min="16149" max="16149" width="2.625" style="894" hidden="1" customWidth="1"/>
    <col min="16150" max="16150" width="2.5" style="894" hidden="1" customWidth="1"/>
    <col min="16151" max="16158" width="16.75" style="894" hidden="1" customWidth="1"/>
    <col min="16159" max="16159" width="8.125" style="894" hidden="1" customWidth="1"/>
    <col min="16160" max="16182" width="0" style="894" hidden="1" customWidth="1"/>
    <col min="16183" max="16384" width="0" style="894" hidden="1"/>
  </cols>
  <sheetData>
    <row r="1" spans="1:130" s="851" customFormat="1" ht="9.75" customHeight="1" x14ac:dyDescent="0.15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</row>
    <row r="2" spans="1:130" s="851" customFormat="1" ht="9.75" customHeight="1" x14ac:dyDescent="0.15">
      <c r="A2" s="317" t="s">
        <v>251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7"/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7"/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7"/>
      <c r="DX2" s="317"/>
      <c r="DY2" s="317"/>
      <c r="DZ2" s="317"/>
    </row>
    <row r="3" spans="1:130" s="851" customFormat="1" ht="16.5" customHeight="1" x14ac:dyDescent="0.15">
      <c r="A3" s="317" t="s">
        <v>1061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317"/>
      <c r="CT3" s="317"/>
      <c r="CU3" s="317"/>
      <c r="CV3" s="317"/>
      <c r="CW3" s="317"/>
      <c r="CX3" s="317"/>
      <c r="CY3" s="317"/>
      <c r="CZ3" s="317"/>
      <c r="DA3" s="317"/>
      <c r="DB3" s="317"/>
      <c r="DC3" s="317"/>
      <c r="DD3" s="317"/>
      <c r="DE3" s="317"/>
      <c r="DF3" s="317"/>
      <c r="DG3" s="317"/>
      <c r="DH3" s="317"/>
      <c r="DI3" s="317"/>
      <c r="DJ3" s="317"/>
      <c r="DK3" s="317"/>
      <c r="DL3" s="317"/>
      <c r="DM3" s="317"/>
      <c r="DN3" s="317"/>
      <c r="DO3" s="317"/>
      <c r="DP3" s="317"/>
      <c r="DQ3" s="317"/>
      <c r="DR3" s="317"/>
      <c r="DS3" s="317"/>
      <c r="DT3" s="317"/>
      <c r="DU3" s="317"/>
      <c r="DV3" s="317"/>
      <c r="DW3" s="317"/>
      <c r="DX3" s="317"/>
      <c r="DY3" s="317"/>
      <c r="DZ3" s="317"/>
    </row>
    <row r="4" spans="1:130" s="851" customFormat="1" ht="20.45" customHeight="1" x14ac:dyDescent="0.15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7" t="s">
        <v>1</v>
      </c>
      <c r="AD4" s="853" t="s">
        <v>1062</v>
      </c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  <c r="DB4" s="317"/>
      <c r="DC4" s="317"/>
      <c r="DD4" s="317"/>
      <c r="DE4" s="317"/>
      <c r="DF4" s="317"/>
      <c r="DG4" s="317"/>
      <c r="DH4" s="317"/>
      <c r="DI4" s="317"/>
      <c r="DJ4" s="317"/>
      <c r="DK4" s="317"/>
      <c r="DL4" s="317"/>
      <c r="DM4" s="317"/>
      <c r="DN4" s="317"/>
      <c r="DO4" s="317"/>
      <c r="DP4" s="317"/>
      <c r="DQ4" s="317"/>
      <c r="DR4" s="317"/>
      <c r="DS4" s="317"/>
      <c r="DT4" s="317"/>
      <c r="DU4" s="317"/>
      <c r="DV4" s="317"/>
      <c r="DW4" s="317"/>
      <c r="DX4" s="317"/>
      <c r="DY4" s="317"/>
      <c r="DZ4" s="317"/>
    </row>
    <row r="5" spans="1:130" s="851" customFormat="1" ht="9.75" customHeight="1" x14ac:dyDescent="0.15">
      <c r="A5" s="311"/>
      <c r="B5" s="311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  <c r="DU5" s="317"/>
      <c r="DV5" s="317"/>
      <c r="DW5" s="317"/>
      <c r="DX5" s="317"/>
      <c r="DY5" s="317"/>
      <c r="DZ5" s="317"/>
    </row>
    <row r="6" spans="1:130" s="851" customFormat="1" ht="27.75" customHeight="1" x14ac:dyDescent="0.25">
      <c r="A6" s="863"/>
      <c r="B6" s="1004"/>
      <c r="C6" s="1005"/>
      <c r="D6" s="1005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863"/>
      <c r="V6" s="863"/>
      <c r="W6" s="1007"/>
      <c r="X6" s="1008" t="s">
        <v>1063</v>
      </c>
      <c r="Y6" s="311"/>
      <c r="Z6" s="1009"/>
      <c r="AA6" s="317"/>
      <c r="AB6" s="306" t="s">
        <v>3</v>
      </c>
      <c r="AC6" s="10" t="s">
        <v>4</v>
      </c>
      <c r="AD6" s="1010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</row>
    <row r="7" spans="1:130" s="851" customFormat="1" ht="15.75" customHeight="1" x14ac:dyDescent="0.15">
      <c r="A7" s="863"/>
      <c r="B7" s="311" t="s">
        <v>5</v>
      </c>
      <c r="C7" s="312"/>
      <c r="D7" s="312"/>
      <c r="E7" s="312"/>
      <c r="F7" s="312"/>
      <c r="G7" s="312"/>
      <c r="H7" s="313"/>
      <c r="I7" s="13" t="s">
        <v>6</v>
      </c>
      <c r="J7" s="314"/>
      <c r="K7" s="314"/>
      <c r="L7" s="314"/>
      <c r="M7" s="314"/>
      <c r="N7" s="314"/>
      <c r="O7" s="314"/>
      <c r="P7" s="314"/>
      <c r="Q7" s="1011"/>
      <c r="R7" s="1011"/>
      <c r="S7" s="1011"/>
      <c r="T7" s="1011"/>
      <c r="U7" s="863"/>
      <c r="V7" s="863"/>
      <c r="W7" s="311"/>
      <c r="X7" s="1012"/>
      <c r="Y7" s="863"/>
      <c r="Z7" s="863"/>
      <c r="AA7" s="317"/>
      <c r="AB7" s="315" t="s">
        <v>629</v>
      </c>
      <c r="AC7" s="16" t="s">
        <v>9</v>
      </c>
      <c r="AD7" s="492"/>
      <c r="AE7" s="852"/>
      <c r="AF7" s="852"/>
      <c r="AG7" s="852"/>
      <c r="AH7" s="852"/>
      <c r="AI7" s="852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  <c r="DN7" s="317"/>
      <c r="DO7" s="317"/>
      <c r="DP7" s="317"/>
      <c r="DQ7" s="317"/>
      <c r="DR7" s="317"/>
      <c r="DS7" s="317"/>
      <c r="DT7" s="317"/>
      <c r="DU7" s="317"/>
      <c r="DV7" s="317"/>
      <c r="DW7" s="317"/>
      <c r="DX7" s="317"/>
      <c r="DY7" s="317"/>
      <c r="DZ7" s="317"/>
    </row>
    <row r="8" spans="1:130" s="851" customFormat="1" ht="18.75" customHeight="1" x14ac:dyDescent="0.15">
      <c r="A8" s="863"/>
      <c r="B8" s="311" t="s">
        <v>10</v>
      </c>
      <c r="C8" s="311"/>
      <c r="D8" s="312"/>
      <c r="E8" s="312"/>
      <c r="F8" s="311"/>
      <c r="G8" s="317"/>
      <c r="H8" s="318"/>
      <c r="I8" s="319" t="s">
        <v>1064</v>
      </c>
      <c r="J8" s="320"/>
      <c r="K8" s="883"/>
      <c r="L8" s="320"/>
      <c r="M8" s="320"/>
      <c r="N8" s="320"/>
      <c r="O8" s="879"/>
      <c r="P8" s="879"/>
      <c r="Q8" s="1011"/>
      <c r="R8" s="1011"/>
      <c r="S8" s="1011"/>
      <c r="T8" s="1011"/>
      <c r="U8" s="863"/>
      <c r="V8" s="863"/>
      <c r="W8" s="311"/>
      <c r="X8" s="1012"/>
      <c r="Y8" s="863"/>
      <c r="Z8" s="863"/>
      <c r="AA8" s="863"/>
      <c r="AB8" s="1013"/>
      <c r="AC8" s="317"/>
      <c r="AD8" s="1013" t="s">
        <v>1065</v>
      </c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</row>
    <row r="9" spans="1:130" s="851" customFormat="1" ht="3.75" customHeight="1" x14ac:dyDescent="0.15">
      <c r="A9" s="863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1011"/>
      <c r="R9" s="1011"/>
      <c r="S9" s="1011"/>
      <c r="T9" s="1011"/>
      <c r="U9" s="863"/>
      <c r="V9" s="863"/>
      <c r="W9" s="311"/>
      <c r="X9" s="863"/>
      <c r="Y9" s="863"/>
      <c r="Z9" s="863"/>
      <c r="AA9" s="863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</row>
    <row r="10" spans="1:130" ht="9.75" customHeight="1" x14ac:dyDescent="0.15">
      <c r="A10" s="888"/>
      <c r="B10" s="888"/>
      <c r="C10" s="888"/>
      <c r="D10" s="888"/>
      <c r="E10" s="888"/>
      <c r="F10" s="888"/>
      <c r="G10" s="888"/>
      <c r="H10" s="888"/>
      <c r="I10" s="888"/>
      <c r="J10" s="888"/>
      <c r="K10" s="888"/>
      <c r="L10" s="888"/>
      <c r="M10" s="888"/>
      <c r="N10" s="888"/>
      <c r="O10" s="888"/>
      <c r="P10" s="888"/>
      <c r="Q10" s="888"/>
      <c r="R10" s="888"/>
      <c r="S10" s="888"/>
      <c r="T10" s="888"/>
      <c r="U10" s="888"/>
      <c r="V10" s="888"/>
      <c r="W10" s="1014" t="s">
        <v>18</v>
      </c>
      <c r="X10" s="1014" t="s">
        <v>25</v>
      </c>
      <c r="Y10" s="1014" t="s">
        <v>32</v>
      </c>
      <c r="Z10" s="1014" t="s">
        <v>1066</v>
      </c>
      <c r="AA10" s="1014" t="s">
        <v>46</v>
      </c>
      <c r="AB10" s="1014" t="s">
        <v>54</v>
      </c>
      <c r="AC10" s="1014" t="s">
        <v>62</v>
      </c>
      <c r="AD10" s="1014" t="s">
        <v>1067</v>
      </c>
      <c r="AE10" s="1015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7"/>
      <c r="DG10" s="517"/>
      <c r="DH10" s="517"/>
      <c r="DI10" s="517"/>
      <c r="DJ10" s="517"/>
      <c r="DK10" s="517"/>
      <c r="DL10" s="517"/>
      <c r="DM10" s="517"/>
      <c r="DN10" s="517"/>
      <c r="DO10" s="517"/>
      <c r="DP10" s="517"/>
      <c r="DQ10" s="517"/>
      <c r="DR10" s="517"/>
      <c r="DS10" s="517"/>
      <c r="DT10" s="517"/>
      <c r="DU10" s="517"/>
      <c r="DV10" s="517"/>
      <c r="DW10" s="517"/>
      <c r="DX10" s="517"/>
      <c r="DY10" s="517"/>
      <c r="DZ10" s="517"/>
    </row>
    <row r="11" spans="1:130" ht="9.75" customHeight="1" x14ac:dyDescent="0.15">
      <c r="A11" s="888"/>
      <c r="B11" s="1016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8"/>
      <c r="U11" s="1016"/>
      <c r="V11" s="1018"/>
      <c r="W11" s="1019"/>
      <c r="X11" s="1019"/>
      <c r="Y11" s="1019"/>
      <c r="Z11" s="1019"/>
      <c r="AA11" s="1020"/>
      <c r="AB11" s="1019"/>
      <c r="AC11" s="1019"/>
      <c r="AD11" s="1019"/>
      <c r="AE11" s="1015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  <c r="BE11" s="517"/>
      <c r="BF11" s="517"/>
      <c r="BG11" s="517"/>
      <c r="BH11" s="517"/>
      <c r="BI11" s="517"/>
      <c r="BJ11" s="517"/>
      <c r="BK11" s="517"/>
      <c r="BL11" s="517"/>
      <c r="BM11" s="517"/>
      <c r="BN11" s="517"/>
      <c r="BO11" s="517"/>
      <c r="BP11" s="517"/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7"/>
      <c r="CE11" s="517"/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7"/>
      <c r="CT11" s="517"/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7"/>
      <c r="DG11" s="517"/>
      <c r="DH11" s="517"/>
      <c r="DI11" s="517"/>
      <c r="DJ11" s="517"/>
      <c r="DK11" s="517"/>
      <c r="DL11" s="517"/>
      <c r="DM11" s="517"/>
      <c r="DN11" s="517"/>
      <c r="DO11" s="517"/>
      <c r="DP11" s="517"/>
      <c r="DQ11" s="517"/>
      <c r="DR11" s="517"/>
      <c r="DS11" s="517"/>
      <c r="DT11" s="517"/>
      <c r="DU11" s="517"/>
      <c r="DV11" s="517"/>
      <c r="DW11" s="517"/>
      <c r="DX11" s="517"/>
      <c r="DY11" s="517"/>
      <c r="DZ11" s="517"/>
    </row>
    <row r="12" spans="1:130" ht="14.25" customHeight="1" x14ac:dyDescent="0.15">
      <c r="A12" s="888"/>
      <c r="B12" s="1021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1022"/>
      <c r="U12" s="1021"/>
      <c r="V12" s="1022"/>
      <c r="W12" s="1023" t="s">
        <v>1068</v>
      </c>
      <c r="X12" s="1024"/>
      <c r="Y12" s="1023" t="s">
        <v>1069</v>
      </c>
      <c r="Z12" s="1025" t="s">
        <v>1070</v>
      </c>
      <c r="AA12" s="1025" t="s">
        <v>1071</v>
      </c>
      <c r="AB12" s="1026"/>
      <c r="AC12" s="1024"/>
      <c r="AD12" s="1024"/>
      <c r="AE12" s="102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  <c r="AZ12" s="517"/>
      <c r="BA12" s="517"/>
      <c r="BB12" s="517"/>
      <c r="BC12" s="517"/>
      <c r="BD12" s="517"/>
      <c r="BE12" s="517"/>
      <c r="BF12" s="517"/>
      <c r="BG12" s="517"/>
      <c r="BH12" s="517"/>
      <c r="BI12" s="517"/>
      <c r="BJ12" s="517"/>
      <c r="BK12" s="517"/>
      <c r="BL12" s="517"/>
      <c r="BM12" s="517"/>
      <c r="BN12" s="517"/>
      <c r="BO12" s="517"/>
      <c r="BP12" s="517"/>
      <c r="BQ12" s="517"/>
      <c r="BR12" s="517"/>
      <c r="BS12" s="517"/>
      <c r="BT12" s="517"/>
      <c r="BU12" s="517"/>
      <c r="BV12" s="517"/>
      <c r="BW12" s="517"/>
      <c r="BX12" s="517"/>
      <c r="BY12" s="517"/>
      <c r="BZ12" s="517"/>
      <c r="CA12" s="517"/>
      <c r="CB12" s="517"/>
      <c r="CC12" s="517"/>
      <c r="CD12" s="517"/>
      <c r="CE12" s="517"/>
      <c r="CF12" s="517"/>
      <c r="CG12" s="517"/>
      <c r="CH12" s="517"/>
      <c r="CI12" s="517"/>
      <c r="CJ12" s="517"/>
      <c r="CK12" s="517"/>
      <c r="CL12" s="517"/>
      <c r="CM12" s="517"/>
      <c r="CN12" s="517"/>
      <c r="CO12" s="517"/>
      <c r="CP12" s="517"/>
      <c r="CQ12" s="517"/>
      <c r="CR12" s="517"/>
      <c r="CS12" s="517"/>
      <c r="CT12" s="517"/>
      <c r="CU12" s="517"/>
      <c r="CV12" s="517"/>
      <c r="CW12" s="517"/>
      <c r="CX12" s="517"/>
      <c r="CY12" s="517"/>
      <c r="CZ12" s="517"/>
      <c r="DA12" s="517"/>
      <c r="DB12" s="517"/>
      <c r="DC12" s="517"/>
      <c r="DD12" s="517"/>
      <c r="DE12" s="517"/>
      <c r="DF12" s="517"/>
      <c r="DG12" s="517"/>
      <c r="DH12" s="517"/>
      <c r="DI12" s="517"/>
      <c r="DJ12" s="517"/>
      <c r="DK12" s="517"/>
      <c r="DL12" s="517"/>
      <c r="DM12" s="517"/>
      <c r="DN12" s="517"/>
      <c r="DO12" s="517"/>
      <c r="DP12" s="517"/>
      <c r="DQ12" s="517"/>
      <c r="DR12" s="517"/>
      <c r="DS12" s="517"/>
      <c r="DT12" s="517"/>
      <c r="DU12" s="517"/>
      <c r="DV12" s="517"/>
      <c r="DW12" s="517"/>
      <c r="DX12" s="517"/>
      <c r="DY12" s="517"/>
      <c r="DZ12" s="517"/>
    </row>
    <row r="13" spans="1:130" ht="14.25" customHeight="1" x14ac:dyDescent="0.15">
      <c r="A13" s="888"/>
      <c r="B13" s="1028" t="s">
        <v>391</v>
      </c>
      <c r="C13" s="1029"/>
      <c r="D13" s="1029"/>
      <c r="E13" s="1029"/>
      <c r="F13" s="1029"/>
      <c r="G13" s="1029"/>
      <c r="H13" s="1029"/>
      <c r="I13" s="1029"/>
      <c r="J13" s="1029"/>
      <c r="K13" s="1029"/>
      <c r="L13" s="1029"/>
      <c r="M13" s="1029"/>
      <c r="N13" s="1029"/>
      <c r="O13" s="1029"/>
      <c r="P13" s="1029"/>
      <c r="Q13" s="1029"/>
      <c r="R13" s="1029"/>
      <c r="S13" s="1029"/>
      <c r="T13" s="1030"/>
      <c r="U13" s="1031" t="s">
        <v>15</v>
      </c>
      <c r="V13" s="1032"/>
      <c r="W13" s="1033" t="s">
        <v>1072</v>
      </c>
      <c r="X13" s="1034"/>
      <c r="Y13" s="1033" t="s">
        <v>1073</v>
      </c>
      <c r="Z13" s="1033" t="s">
        <v>1074</v>
      </c>
      <c r="AA13" s="1033" t="s">
        <v>1075</v>
      </c>
      <c r="AB13" s="1035"/>
      <c r="AC13" s="1036" t="s">
        <v>1076</v>
      </c>
      <c r="AD13" s="1037" t="s">
        <v>1077</v>
      </c>
      <c r="AE13" s="1038"/>
      <c r="AF13" s="517"/>
      <c r="AG13" s="517"/>
      <c r="AH13" s="517"/>
      <c r="AI13" s="517"/>
      <c r="AJ13" s="517"/>
      <c r="AK13" s="517"/>
      <c r="AL13" s="517"/>
      <c r="AM13" s="517"/>
      <c r="AN13" s="517"/>
      <c r="AO13" s="517"/>
      <c r="AP13" s="517"/>
      <c r="AQ13" s="517"/>
      <c r="AR13" s="517"/>
      <c r="AS13" s="517"/>
      <c r="AT13" s="517"/>
      <c r="AU13" s="517"/>
      <c r="AV13" s="517"/>
      <c r="AW13" s="517"/>
      <c r="AX13" s="517"/>
      <c r="AY13" s="517"/>
      <c r="AZ13" s="517"/>
      <c r="BA13" s="517"/>
      <c r="BB13" s="517"/>
      <c r="BC13" s="517"/>
      <c r="BD13" s="517"/>
      <c r="BE13" s="517"/>
      <c r="BF13" s="517"/>
      <c r="BG13" s="517"/>
      <c r="BH13" s="517"/>
      <c r="BI13" s="517"/>
      <c r="BJ13" s="517"/>
      <c r="BK13" s="517"/>
      <c r="BL13" s="517"/>
      <c r="BM13" s="517"/>
      <c r="BN13" s="517"/>
      <c r="BO13" s="517"/>
      <c r="BP13" s="517"/>
      <c r="BQ13" s="517"/>
      <c r="BR13" s="517"/>
      <c r="BS13" s="517"/>
      <c r="BT13" s="517"/>
      <c r="BU13" s="517"/>
      <c r="BV13" s="517"/>
      <c r="BW13" s="517"/>
      <c r="BX13" s="517"/>
      <c r="BY13" s="517"/>
      <c r="BZ13" s="517"/>
      <c r="CA13" s="517"/>
      <c r="CB13" s="517"/>
      <c r="CC13" s="517"/>
      <c r="CD13" s="517"/>
      <c r="CE13" s="517"/>
      <c r="CF13" s="517"/>
      <c r="CG13" s="517"/>
      <c r="CH13" s="517"/>
      <c r="CI13" s="517"/>
      <c r="CJ13" s="517"/>
      <c r="CK13" s="517"/>
      <c r="CL13" s="517"/>
      <c r="CM13" s="517"/>
      <c r="CN13" s="517"/>
      <c r="CO13" s="517"/>
      <c r="CP13" s="517"/>
      <c r="CQ13" s="517"/>
      <c r="CR13" s="517"/>
      <c r="CS13" s="517"/>
      <c r="CT13" s="517"/>
      <c r="CU13" s="517"/>
      <c r="CV13" s="517"/>
      <c r="CW13" s="517"/>
      <c r="CX13" s="517"/>
      <c r="CY13" s="517"/>
      <c r="CZ13" s="517"/>
      <c r="DA13" s="517"/>
      <c r="DB13" s="517"/>
      <c r="DC13" s="517"/>
      <c r="DD13" s="517"/>
      <c r="DE13" s="517"/>
      <c r="DF13" s="517"/>
      <c r="DG13" s="517"/>
      <c r="DH13" s="517"/>
      <c r="DI13" s="517"/>
      <c r="DJ13" s="517"/>
      <c r="DK13" s="517"/>
      <c r="DL13" s="517"/>
      <c r="DM13" s="517"/>
      <c r="DN13" s="517"/>
      <c r="DO13" s="517"/>
      <c r="DP13" s="517"/>
      <c r="DQ13" s="517"/>
      <c r="DR13" s="517"/>
      <c r="DS13" s="517"/>
      <c r="DT13" s="517"/>
      <c r="DU13" s="517"/>
      <c r="DV13" s="517"/>
      <c r="DW13" s="517"/>
      <c r="DX13" s="517"/>
      <c r="DY13" s="517"/>
      <c r="DZ13" s="517"/>
    </row>
    <row r="14" spans="1:130" ht="14.25" customHeight="1" x14ac:dyDescent="0.15">
      <c r="A14" s="888"/>
      <c r="B14" s="1028"/>
      <c r="C14" s="1029"/>
      <c r="D14" s="1029"/>
      <c r="E14" s="1029"/>
      <c r="F14" s="1029"/>
      <c r="G14" s="1029"/>
      <c r="H14" s="1029"/>
      <c r="I14" s="1029"/>
      <c r="J14" s="1029"/>
      <c r="K14" s="1029"/>
      <c r="L14" s="1029"/>
      <c r="M14" s="1029"/>
      <c r="N14" s="1029"/>
      <c r="O14" s="1029"/>
      <c r="P14" s="1029"/>
      <c r="Q14" s="1029"/>
      <c r="R14" s="1029"/>
      <c r="S14" s="1029"/>
      <c r="T14" s="1030"/>
      <c r="U14" s="1039"/>
      <c r="V14" s="1040"/>
      <c r="W14" s="1041" t="s">
        <v>1078</v>
      </c>
      <c r="X14" s="1042"/>
      <c r="Y14" s="1041" t="s">
        <v>1079</v>
      </c>
      <c r="Z14" s="1041" t="s">
        <v>1080</v>
      </c>
      <c r="AA14" s="1041" t="s">
        <v>1080</v>
      </c>
      <c r="AB14" s="1043"/>
      <c r="AC14" s="1024"/>
      <c r="AD14" s="1044" t="s">
        <v>1081</v>
      </c>
      <c r="AE14" s="1045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7"/>
      <c r="AY14" s="517"/>
      <c r="AZ14" s="517"/>
      <c r="BA14" s="517"/>
      <c r="BB14" s="517"/>
      <c r="BC14" s="517"/>
      <c r="BD14" s="517"/>
      <c r="BE14" s="517"/>
      <c r="BF14" s="517"/>
      <c r="BG14" s="517"/>
      <c r="BH14" s="517"/>
      <c r="BI14" s="517"/>
      <c r="BJ14" s="517"/>
      <c r="BK14" s="517"/>
      <c r="BL14" s="517"/>
      <c r="BM14" s="517"/>
      <c r="BN14" s="517"/>
      <c r="BO14" s="517"/>
      <c r="BP14" s="517"/>
      <c r="BQ14" s="517"/>
      <c r="BR14" s="517"/>
      <c r="BS14" s="517"/>
      <c r="BT14" s="517"/>
      <c r="BU14" s="517"/>
      <c r="BV14" s="517"/>
      <c r="BW14" s="517"/>
      <c r="BX14" s="517"/>
      <c r="BY14" s="517"/>
      <c r="BZ14" s="517"/>
      <c r="CA14" s="517"/>
      <c r="CB14" s="517"/>
      <c r="CC14" s="517"/>
      <c r="CD14" s="517"/>
      <c r="CE14" s="517"/>
      <c r="CF14" s="517"/>
      <c r="CG14" s="517"/>
      <c r="CH14" s="517"/>
      <c r="CI14" s="517"/>
      <c r="CJ14" s="517"/>
      <c r="CK14" s="517"/>
      <c r="CL14" s="517"/>
      <c r="CM14" s="517"/>
      <c r="CN14" s="517"/>
      <c r="CO14" s="517"/>
      <c r="CP14" s="517"/>
      <c r="CQ14" s="517"/>
      <c r="CR14" s="517"/>
      <c r="CS14" s="517"/>
      <c r="CT14" s="517"/>
      <c r="CU14" s="517"/>
      <c r="CV14" s="517"/>
      <c r="CW14" s="517"/>
      <c r="CX14" s="517"/>
      <c r="CY14" s="517"/>
      <c r="CZ14" s="517"/>
      <c r="DA14" s="517"/>
      <c r="DB14" s="517"/>
      <c r="DC14" s="517"/>
      <c r="DD14" s="517"/>
      <c r="DE14" s="517"/>
      <c r="DF14" s="517"/>
      <c r="DG14" s="517"/>
      <c r="DH14" s="517"/>
      <c r="DI14" s="517"/>
      <c r="DJ14" s="517"/>
      <c r="DK14" s="517"/>
      <c r="DL14" s="517"/>
      <c r="DM14" s="517"/>
      <c r="DN14" s="517"/>
      <c r="DO14" s="517"/>
      <c r="DP14" s="517"/>
      <c r="DQ14" s="517"/>
      <c r="DR14" s="517"/>
      <c r="DS14" s="517"/>
      <c r="DT14" s="517"/>
      <c r="DU14" s="517"/>
      <c r="DV14" s="517"/>
      <c r="DW14" s="517"/>
      <c r="DX14" s="517"/>
      <c r="DY14" s="517"/>
      <c r="DZ14" s="517"/>
    </row>
    <row r="15" spans="1:130" s="1057" customFormat="1" ht="12.75" customHeight="1" thickBot="1" x14ac:dyDescent="0.2">
      <c r="A15" s="1046"/>
      <c r="B15" s="1047"/>
      <c r="C15" s="1048"/>
      <c r="D15" s="1048"/>
      <c r="E15" s="1048"/>
      <c r="F15" s="1048"/>
      <c r="G15" s="1048"/>
      <c r="H15" s="1048"/>
      <c r="I15" s="1048"/>
      <c r="J15" s="1048"/>
      <c r="K15" s="1048"/>
      <c r="L15" s="1048"/>
      <c r="M15" s="1048"/>
      <c r="N15" s="1048"/>
      <c r="O15" s="1048"/>
      <c r="P15" s="1048"/>
      <c r="Q15" s="1048"/>
      <c r="R15" s="1048"/>
      <c r="S15" s="1048"/>
      <c r="T15" s="1049"/>
      <c r="U15" s="1050"/>
      <c r="V15" s="1051"/>
      <c r="W15" s="1052"/>
      <c r="X15" s="1053"/>
      <c r="Y15" s="1054"/>
      <c r="Z15" s="1053"/>
      <c r="AA15" s="1053"/>
      <c r="AB15" s="1053"/>
      <c r="AC15" s="1055"/>
      <c r="AD15" s="1055"/>
      <c r="AE15" s="1056"/>
      <c r="AF15" s="1046"/>
      <c r="AG15" s="1046"/>
      <c r="AH15" s="1046"/>
      <c r="AI15" s="1046"/>
      <c r="AJ15" s="1046"/>
      <c r="AK15" s="1046"/>
      <c r="AL15" s="1046"/>
      <c r="AM15" s="1046"/>
      <c r="AN15" s="1046"/>
      <c r="AO15" s="1046"/>
      <c r="AP15" s="1046"/>
      <c r="AQ15" s="1046"/>
      <c r="AR15" s="1046"/>
      <c r="AS15" s="1046"/>
      <c r="AT15" s="1046"/>
      <c r="AU15" s="1046"/>
      <c r="AV15" s="1046"/>
      <c r="AW15" s="1046"/>
      <c r="AX15" s="1046"/>
      <c r="AY15" s="1046"/>
      <c r="AZ15" s="1046"/>
      <c r="BA15" s="1046"/>
      <c r="BB15" s="1046"/>
      <c r="BC15" s="1046"/>
      <c r="BD15" s="1046"/>
      <c r="BE15" s="1046"/>
      <c r="BF15" s="1046"/>
      <c r="BG15" s="1046"/>
      <c r="BH15" s="1046"/>
      <c r="BI15" s="1046"/>
      <c r="BJ15" s="1046"/>
      <c r="BK15" s="1046"/>
      <c r="BL15" s="1046"/>
      <c r="BM15" s="1046"/>
      <c r="BN15" s="1046"/>
      <c r="BO15" s="1046"/>
      <c r="BP15" s="1046"/>
      <c r="BQ15" s="1046"/>
      <c r="BR15" s="1046"/>
      <c r="BS15" s="1046"/>
      <c r="BT15" s="1046"/>
      <c r="BU15" s="1046"/>
      <c r="BV15" s="1046"/>
      <c r="BW15" s="1046"/>
      <c r="BX15" s="1046"/>
      <c r="BY15" s="1046"/>
      <c r="BZ15" s="1046"/>
      <c r="CA15" s="1046"/>
      <c r="CB15" s="1046"/>
      <c r="CC15" s="1046"/>
      <c r="CD15" s="1046"/>
      <c r="CE15" s="1046"/>
      <c r="CF15" s="1046"/>
      <c r="CG15" s="1046"/>
      <c r="CH15" s="1046"/>
      <c r="CI15" s="1046"/>
      <c r="CJ15" s="1046"/>
      <c r="CK15" s="1046"/>
      <c r="CL15" s="1046"/>
      <c r="CM15" s="1046"/>
      <c r="CN15" s="1046"/>
      <c r="CO15" s="1046"/>
      <c r="CP15" s="1046"/>
      <c r="CQ15" s="1046"/>
      <c r="CR15" s="1046"/>
      <c r="CS15" s="1046"/>
      <c r="CT15" s="1046"/>
      <c r="CU15" s="1046"/>
      <c r="CV15" s="1046"/>
      <c r="CW15" s="1046"/>
      <c r="CX15" s="1046"/>
      <c r="CY15" s="1046"/>
      <c r="CZ15" s="1046"/>
      <c r="DA15" s="1046"/>
      <c r="DB15" s="1046"/>
      <c r="DC15" s="1046"/>
      <c r="DD15" s="1046"/>
      <c r="DE15" s="1046"/>
      <c r="DF15" s="1046"/>
      <c r="DG15" s="1046"/>
      <c r="DH15" s="1046"/>
      <c r="DI15" s="1046"/>
      <c r="DJ15" s="1046"/>
      <c r="DK15" s="1046"/>
      <c r="DL15" s="1046"/>
      <c r="DM15" s="1046"/>
      <c r="DN15" s="1046"/>
      <c r="DO15" s="1046"/>
      <c r="DP15" s="1046"/>
      <c r="DQ15" s="1046"/>
      <c r="DR15" s="1046"/>
      <c r="DS15" s="1046"/>
      <c r="DT15" s="1046"/>
      <c r="DU15" s="1046"/>
      <c r="DV15" s="1046"/>
      <c r="DW15" s="1046"/>
      <c r="DX15" s="1046"/>
      <c r="DY15" s="1046"/>
      <c r="DZ15" s="1046"/>
    </row>
    <row r="16" spans="1:130" ht="31.5" customHeight="1" x14ac:dyDescent="0.15">
      <c r="A16" s="888"/>
      <c r="B16" s="525" t="s">
        <v>1082</v>
      </c>
      <c r="C16" s="1058" t="s">
        <v>1058</v>
      </c>
      <c r="D16" s="1059"/>
      <c r="E16" s="1059"/>
      <c r="F16" s="1059"/>
      <c r="G16" s="1059"/>
      <c r="H16" s="1059"/>
      <c r="I16" s="1059"/>
      <c r="J16" s="1059"/>
      <c r="K16" s="1059"/>
      <c r="L16" s="1059"/>
      <c r="M16" s="1059"/>
      <c r="N16" s="1059"/>
      <c r="O16" s="1059"/>
      <c r="P16" s="1059"/>
      <c r="Q16" s="1059"/>
      <c r="R16" s="1059"/>
      <c r="S16" s="1059"/>
      <c r="T16" s="1060"/>
      <c r="U16" s="1061">
        <v>0</v>
      </c>
      <c r="V16" s="1062">
        <v>1</v>
      </c>
      <c r="W16" s="1063">
        <v>0</v>
      </c>
      <c r="X16" s="1064">
        <v>0</v>
      </c>
      <c r="Y16" s="1063">
        <v>0</v>
      </c>
      <c r="Z16" s="1063">
        <v>0</v>
      </c>
      <c r="AA16" s="1063">
        <v>0</v>
      </c>
      <c r="AB16" s="1064">
        <v>0</v>
      </c>
      <c r="AC16" s="1063">
        <v>1406000</v>
      </c>
      <c r="AD16" s="53">
        <f>SUM(W16:AC16)</f>
        <v>1406000</v>
      </c>
      <c r="AE16" s="961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7"/>
      <c r="AW16" s="517"/>
      <c r="AX16" s="517"/>
      <c r="AY16" s="517"/>
      <c r="AZ16" s="517"/>
      <c r="BA16" s="517"/>
      <c r="BB16" s="517"/>
      <c r="BC16" s="517"/>
      <c r="BD16" s="517"/>
      <c r="BE16" s="517"/>
      <c r="BF16" s="517"/>
      <c r="BG16" s="517"/>
      <c r="BH16" s="517"/>
      <c r="BI16" s="517"/>
      <c r="BJ16" s="517"/>
      <c r="BK16" s="517"/>
      <c r="BL16" s="517"/>
      <c r="BM16" s="517"/>
      <c r="BN16" s="517"/>
      <c r="BO16" s="517"/>
      <c r="BP16" s="517"/>
      <c r="BQ16" s="517"/>
      <c r="BR16" s="517"/>
      <c r="BS16" s="517"/>
      <c r="BT16" s="517"/>
      <c r="BU16" s="517"/>
      <c r="BV16" s="517"/>
      <c r="BW16" s="517"/>
      <c r="BX16" s="517"/>
      <c r="BY16" s="517"/>
      <c r="BZ16" s="517"/>
      <c r="CA16" s="517"/>
      <c r="CB16" s="517"/>
      <c r="CC16" s="517"/>
      <c r="CD16" s="517"/>
      <c r="CE16" s="517"/>
      <c r="CF16" s="517"/>
      <c r="CG16" s="517"/>
      <c r="CH16" s="517"/>
      <c r="CI16" s="517"/>
      <c r="CJ16" s="517"/>
      <c r="CK16" s="517"/>
      <c r="CL16" s="517"/>
      <c r="CM16" s="517"/>
      <c r="CN16" s="517"/>
      <c r="CO16" s="517"/>
      <c r="CP16" s="517"/>
      <c r="CQ16" s="517"/>
      <c r="CR16" s="517"/>
      <c r="CS16" s="517"/>
      <c r="CT16" s="517"/>
      <c r="CU16" s="517"/>
      <c r="CV16" s="517"/>
      <c r="CW16" s="517"/>
      <c r="CX16" s="517"/>
      <c r="CY16" s="517"/>
      <c r="CZ16" s="517"/>
      <c r="DA16" s="517"/>
      <c r="DB16" s="517"/>
      <c r="DC16" s="517"/>
      <c r="DD16" s="517"/>
      <c r="DE16" s="517"/>
      <c r="DF16" s="517"/>
      <c r="DG16" s="517"/>
      <c r="DH16" s="517"/>
      <c r="DI16" s="517"/>
      <c r="DJ16" s="517"/>
      <c r="DK16" s="517"/>
      <c r="DL16" s="517"/>
      <c r="DM16" s="517"/>
      <c r="DN16" s="517"/>
      <c r="DO16" s="517"/>
      <c r="DP16" s="517"/>
      <c r="DQ16" s="517"/>
      <c r="DR16" s="517"/>
      <c r="DS16" s="517"/>
      <c r="DT16" s="517"/>
      <c r="DU16" s="517"/>
      <c r="DV16" s="517"/>
      <c r="DW16" s="517"/>
      <c r="DX16" s="517"/>
      <c r="DY16" s="517"/>
      <c r="DZ16" s="517"/>
    </row>
    <row r="17" spans="1:130" ht="31.5" customHeight="1" x14ac:dyDescent="0.15">
      <c r="A17" s="888"/>
      <c r="B17" s="525"/>
      <c r="C17" s="1058" t="s">
        <v>1083</v>
      </c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59"/>
      <c r="T17" s="1060"/>
      <c r="U17" s="1065">
        <v>0</v>
      </c>
      <c r="V17" s="1066">
        <v>2</v>
      </c>
      <c r="W17" s="188"/>
      <c r="X17" s="382">
        <v>0</v>
      </c>
      <c r="Y17" s="188"/>
      <c r="Z17" s="188"/>
      <c r="AA17" s="1067"/>
      <c r="AB17" s="382">
        <v>0</v>
      </c>
      <c r="AC17" s="188">
        <v>0</v>
      </c>
      <c r="AD17" s="186">
        <f t="shared" ref="AD17:AD35" si="0">SUM(W17:AC17)</f>
        <v>0</v>
      </c>
      <c r="AE17" s="961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  <c r="AW17" s="517"/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7"/>
      <c r="BM17" s="517"/>
      <c r="BN17" s="517"/>
      <c r="BO17" s="517"/>
      <c r="BP17" s="517"/>
      <c r="BQ17" s="517"/>
      <c r="BR17" s="517"/>
      <c r="BS17" s="517"/>
      <c r="BT17" s="517"/>
      <c r="BU17" s="517"/>
      <c r="BV17" s="517"/>
      <c r="BW17" s="517"/>
      <c r="BX17" s="517"/>
      <c r="BY17" s="517"/>
      <c r="BZ17" s="517"/>
      <c r="CA17" s="517"/>
      <c r="CB17" s="517"/>
      <c r="CC17" s="517"/>
      <c r="CD17" s="517"/>
      <c r="CE17" s="517"/>
      <c r="CF17" s="517"/>
      <c r="CG17" s="517"/>
      <c r="CH17" s="517"/>
      <c r="CI17" s="517"/>
      <c r="CJ17" s="517"/>
      <c r="CK17" s="517"/>
      <c r="CL17" s="517"/>
      <c r="CM17" s="517"/>
      <c r="CN17" s="517"/>
      <c r="CO17" s="517"/>
      <c r="CP17" s="517"/>
      <c r="CQ17" s="517"/>
      <c r="CR17" s="517"/>
      <c r="CS17" s="517"/>
      <c r="CT17" s="517"/>
      <c r="CU17" s="517"/>
      <c r="CV17" s="517"/>
      <c r="CW17" s="517"/>
      <c r="CX17" s="517"/>
      <c r="CY17" s="517"/>
      <c r="CZ17" s="517"/>
      <c r="DA17" s="517"/>
      <c r="DB17" s="517"/>
      <c r="DC17" s="517"/>
      <c r="DD17" s="517"/>
      <c r="DE17" s="517"/>
      <c r="DF17" s="517"/>
      <c r="DG17" s="517"/>
      <c r="DH17" s="517"/>
      <c r="DI17" s="517"/>
      <c r="DJ17" s="517"/>
      <c r="DK17" s="517"/>
      <c r="DL17" s="517"/>
      <c r="DM17" s="517"/>
      <c r="DN17" s="517"/>
      <c r="DO17" s="517"/>
      <c r="DP17" s="517"/>
      <c r="DQ17" s="517"/>
      <c r="DR17" s="517"/>
      <c r="DS17" s="517"/>
      <c r="DT17" s="517"/>
      <c r="DU17" s="517"/>
      <c r="DV17" s="517"/>
      <c r="DW17" s="517"/>
      <c r="DX17" s="517"/>
      <c r="DY17" s="517"/>
      <c r="DZ17" s="517"/>
    </row>
    <row r="18" spans="1:130" ht="29.1" customHeight="1" x14ac:dyDescent="0.15">
      <c r="A18" s="888"/>
      <c r="B18" s="525"/>
      <c r="C18" s="1068" t="s">
        <v>1084</v>
      </c>
      <c r="D18" s="1068"/>
      <c r="E18" s="558" t="s">
        <v>1085</v>
      </c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916"/>
      <c r="U18" s="1065">
        <v>0</v>
      </c>
      <c r="V18" s="1066">
        <v>3</v>
      </c>
      <c r="W18" s="188"/>
      <c r="X18" s="382">
        <v>0</v>
      </c>
      <c r="Y18" s="188"/>
      <c r="Z18" s="188"/>
      <c r="AA18" s="188"/>
      <c r="AB18" s="382">
        <v>0</v>
      </c>
      <c r="AC18" s="188"/>
      <c r="AD18" s="186">
        <f t="shared" si="0"/>
        <v>0</v>
      </c>
      <c r="AE18" s="961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  <c r="AW18" s="517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7"/>
      <c r="BI18" s="517"/>
      <c r="BJ18" s="517"/>
      <c r="BK18" s="517"/>
      <c r="BL18" s="517"/>
      <c r="BM18" s="517"/>
      <c r="BN18" s="517"/>
      <c r="BO18" s="517"/>
      <c r="BP18" s="517"/>
      <c r="BQ18" s="517"/>
      <c r="BR18" s="517"/>
      <c r="BS18" s="517"/>
      <c r="BT18" s="517"/>
      <c r="BU18" s="517"/>
      <c r="BV18" s="517"/>
      <c r="BW18" s="517"/>
      <c r="BX18" s="517"/>
      <c r="BY18" s="517"/>
      <c r="BZ18" s="517"/>
      <c r="CA18" s="517"/>
      <c r="CB18" s="517"/>
      <c r="CC18" s="517"/>
      <c r="CD18" s="517"/>
      <c r="CE18" s="517"/>
      <c r="CF18" s="517"/>
      <c r="CG18" s="517"/>
      <c r="CH18" s="517"/>
      <c r="CI18" s="517"/>
      <c r="CJ18" s="517"/>
      <c r="CK18" s="517"/>
      <c r="CL18" s="517"/>
      <c r="CM18" s="517"/>
      <c r="CN18" s="517"/>
      <c r="CO18" s="517"/>
      <c r="CP18" s="517"/>
      <c r="CQ18" s="517"/>
      <c r="CR18" s="517"/>
      <c r="CS18" s="517"/>
      <c r="CT18" s="517"/>
      <c r="CU18" s="517"/>
      <c r="CV18" s="517"/>
      <c r="CW18" s="517"/>
      <c r="CX18" s="517"/>
      <c r="CY18" s="517"/>
      <c r="CZ18" s="517"/>
      <c r="DA18" s="517"/>
      <c r="DB18" s="517"/>
      <c r="DC18" s="517"/>
      <c r="DD18" s="517"/>
      <c r="DE18" s="517"/>
      <c r="DF18" s="517"/>
      <c r="DG18" s="517"/>
      <c r="DH18" s="517"/>
      <c r="DI18" s="517"/>
      <c r="DJ18" s="517"/>
      <c r="DK18" s="517"/>
      <c r="DL18" s="517"/>
      <c r="DM18" s="517"/>
      <c r="DN18" s="517"/>
      <c r="DO18" s="517"/>
      <c r="DP18" s="517"/>
      <c r="DQ18" s="517"/>
      <c r="DR18" s="517"/>
      <c r="DS18" s="517"/>
      <c r="DT18" s="517"/>
      <c r="DU18" s="517"/>
      <c r="DV18" s="517"/>
      <c r="DW18" s="517"/>
      <c r="DX18" s="517"/>
      <c r="DY18" s="517"/>
      <c r="DZ18" s="517"/>
    </row>
    <row r="19" spans="1:130" ht="32.450000000000003" customHeight="1" x14ac:dyDescent="0.15">
      <c r="A19" s="888"/>
      <c r="B19" s="525"/>
      <c r="C19" s="1069" t="s">
        <v>1086</v>
      </c>
      <c r="D19" s="1070"/>
      <c r="E19" s="527" t="s">
        <v>1087</v>
      </c>
      <c r="F19" s="527"/>
      <c r="G19" s="527" t="s">
        <v>1088</v>
      </c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 t="s">
        <v>1089</v>
      </c>
      <c r="S19" s="527"/>
      <c r="T19" s="82"/>
      <c r="U19" s="1065">
        <v>0</v>
      </c>
      <c r="V19" s="1066">
        <v>4</v>
      </c>
      <c r="W19" s="188"/>
      <c r="X19" s="382">
        <v>0</v>
      </c>
      <c r="Y19" s="188"/>
      <c r="Z19" s="188"/>
      <c r="AA19" s="188"/>
      <c r="AB19" s="382">
        <v>0</v>
      </c>
      <c r="AC19" s="188">
        <v>1339</v>
      </c>
      <c r="AD19" s="186">
        <f t="shared" si="0"/>
        <v>1339</v>
      </c>
      <c r="AE19" s="961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517"/>
      <c r="BG19" s="517"/>
      <c r="BH19" s="517"/>
      <c r="BI19" s="517"/>
      <c r="BJ19" s="517"/>
      <c r="BK19" s="517"/>
      <c r="BL19" s="517"/>
      <c r="BM19" s="517"/>
      <c r="BN19" s="517"/>
      <c r="BO19" s="517"/>
      <c r="BP19" s="517"/>
      <c r="BQ19" s="517"/>
      <c r="BR19" s="517"/>
      <c r="BS19" s="517"/>
      <c r="BT19" s="517"/>
      <c r="BU19" s="517"/>
      <c r="BV19" s="517"/>
      <c r="BW19" s="517"/>
      <c r="BX19" s="517"/>
      <c r="BY19" s="517"/>
      <c r="BZ19" s="517"/>
      <c r="CA19" s="517"/>
      <c r="CB19" s="517"/>
      <c r="CC19" s="517"/>
      <c r="CD19" s="517"/>
      <c r="CE19" s="517"/>
      <c r="CF19" s="517"/>
      <c r="CG19" s="517"/>
      <c r="CH19" s="517"/>
      <c r="CI19" s="517"/>
      <c r="CJ19" s="517"/>
      <c r="CK19" s="517"/>
      <c r="CL19" s="517"/>
      <c r="CM19" s="517"/>
      <c r="CN19" s="517"/>
      <c r="CO19" s="517"/>
      <c r="CP19" s="517"/>
      <c r="CQ19" s="517"/>
      <c r="CR19" s="517"/>
      <c r="CS19" s="517"/>
      <c r="CT19" s="517"/>
      <c r="CU19" s="517"/>
      <c r="CV19" s="517"/>
      <c r="CW19" s="517"/>
      <c r="CX19" s="517"/>
      <c r="CY19" s="517"/>
      <c r="CZ19" s="517"/>
      <c r="DA19" s="517"/>
      <c r="DB19" s="517"/>
      <c r="DC19" s="517"/>
      <c r="DD19" s="517"/>
      <c r="DE19" s="517"/>
      <c r="DF19" s="517"/>
      <c r="DG19" s="517"/>
      <c r="DH19" s="517"/>
      <c r="DI19" s="517"/>
      <c r="DJ19" s="517"/>
      <c r="DK19" s="517"/>
      <c r="DL19" s="517"/>
      <c r="DM19" s="517"/>
      <c r="DN19" s="517"/>
      <c r="DO19" s="517"/>
      <c r="DP19" s="517"/>
      <c r="DQ19" s="517"/>
      <c r="DR19" s="517"/>
      <c r="DS19" s="517"/>
      <c r="DT19" s="517"/>
      <c r="DU19" s="517"/>
      <c r="DV19" s="517"/>
      <c r="DW19" s="517"/>
      <c r="DX19" s="517"/>
      <c r="DY19" s="517"/>
      <c r="DZ19" s="517"/>
    </row>
    <row r="20" spans="1:130" ht="33.950000000000003" customHeight="1" x14ac:dyDescent="0.15">
      <c r="A20" s="888"/>
      <c r="B20" s="525"/>
      <c r="C20" s="1071" t="s">
        <v>1090</v>
      </c>
      <c r="D20" s="1072"/>
      <c r="E20" s="1073" t="s">
        <v>1091</v>
      </c>
      <c r="F20" s="1073"/>
      <c r="G20" s="1073"/>
      <c r="H20" s="1073"/>
      <c r="I20" s="1073"/>
      <c r="J20" s="1073"/>
      <c r="K20" s="1073"/>
      <c r="L20" s="1073"/>
      <c r="M20" s="1073" t="s">
        <v>308</v>
      </c>
      <c r="N20" s="1073"/>
      <c r="O20" s="1073"/>
      <c r="P20" s="1073"/>
      <c r="Q20" s="1073"/>
      <c r="R20" s="1073"/>
      <c r="S20" s="1073"/>
      <c r="T20" s="549"/>
      <c r="U20" s="1065">
        <v>0</v>
      </c>
      <c r="V20" s="1066">
        <v>5</v>
      </c>
      <c r="W20" s="185">
        <f t="shared" ref="W20:AC20" si="1">SUM(W18:W19)</f>
        <v>0</v>
      </c>
      <c r="X20" s="299">
        <f t="shared" si="1"/>
        <v>0</v>
      </c>
      <c r="Y20" s="185">
        <f t="shared" si="1"/>
        <v>0</v>
      </c>
      <c r="Z20" s="185">
        <f t="shared" si="1"/>
        <v>0</v>
      </c>
      <c r="AA20" s="185">
        <f t="shared" si="1"/>
        <v>0</v>
      </c>
      <c r="AB20" s="299">
        <f t="shared" si="1"/>
        <v>0</v>
      </c>
      <c r="AC20" s="185">
        <f t="shared" si="1"/>
        <v>1339</v>
      </c>
      <c r="AD20" s="186">
        <f t="shared" si="0"/>
        <v>1339</v>
      </c>
      <c r="AE20" s="961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7"/>
      <c r="CC20" s="517"/>
      <c r="CD20" s="517"/>
      <c r="CE20" s="517"/>
      <c r="CF20" s="517"/>
      <c r="CG20" s="517"/>
      <c r="CH20" s="517"/>
      <c r="CI20" s="517"/>
      <c r="CJ20" s="517"/>
      <c r="CK20" s="517"/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7"/>
      <c r="DG20" s="517"/>
      <c r="DH20" s="517"/>
      <c r="DI20" s="517"/>
      <c r="DJ20" s="517"/>
      <c r="DK20" s="517"/>
      <c r="DL20" s="517"/>
      <c r="DM20" s="517"/>
      <c r="DN20" s="517"/>
      <c r="DO20" s="517"/>
      <c r="DP20" s="517"/>
      <c r="DQ20" s="517"/>
      <c r="DR20" s="517"/>
      <c r="DS20" s="517"/>
      <c r="DT20" s="517"/>
      <c r="DU20" s="517"/>
      <c r="DV20" s="517"/>
      <c r="DW20" s="517"/>
      <c r="DX20" s="517"/>
      <c r="DY20" s="517"/>
      <c r="DZ20" s="517"/>
    </row>
    <row r="21" spans="1:130" ht="31.5" customHeight="1" x14ac:dyDescent="0.15">
      <c r="A21" s="888"/>
      <c r="B21" s="525"/>
      <c r="C21" s="534" t="s">
        <v>1092</v>
      </c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916"/>
      <c r="U21" s="1065">
        <v>0</v>
      </c>
      <c r="V21" s="1066">
        <v>6</v>
      </c>
      <c r="W21" s="185">
        <f>SUM(W16:W17)-W18</f>
        <v>0</v>
      </c>
      <c r="X21" s="299">
        <f>SUM(X16:X17)-X18</f>
        <v>0</v>
      </c>
      <c r="Y21" s="185">
        <f t="shared" ref="Y21:AB21" si="2">SUM(Y16:Y17)-Y18</f>
        <v>0</v>
      </c>
      <c r="Z21" s="185">
        <f t="shared" si="2"/>
        <v>0</v>
      </c>
      <c r="AA21" s="185">
        <f t="shared" si="2"/>
        <v>0</v>
      </c>
      <c r="AB21" s="299">
        <f t="shared" si="2"/>
        <v>0</v>
      </c>
      <c r="AC21" s="185">
        <f>SUM(AC16:AC17)-AC18</f>
        <v>1406000</v>
      </c>
      <c r="AD21" s="186">
        <f t="shared" si="0"/>
        <v>1406000</v>
      </c>
      <c r="AE21" s="961"/>
      <c r="AF21" s="517"/>
      <c r="AG21" s="517"/>
      <c r="AH21" s="517"/>
      <c r="AI21" s="517"/>
      <c r="AJ21" s="517"/>
      <c r="AK21" s="517"/>
      <c r="AL21" s="517"/>
      <c r="AM21" s="517"/>
      <c r="AN21" s="517"/>
      <c r="AO21" s="517"/>
      <c r="AP21" s="517"/>
      <c r="AQ21" s="517"/>
      <c r="AR21" s="517"/>
      <c r="AS21" s="517"/>
      <c r="AT21" s="517"/>
      <c r="AU21" s="517"/>
      <c r="AV21" s="517"/>
      <c r="AW21" s="517"/>
      <c r="AX21" s="517"/>
      <c r="AY21" s="517"/>
      <c r="AZ21" s="517"/>
      <c r="BA21" s="517"/>
      <c r="BB21" s="517"/>
      <c r="BC21" s="517"/>
      <c r="BD21" s="517"/>
      <c r="BE21" s="517"/>
      <c r="BF21" s="517"/>
      <c r="BG21" s="517"/>
      <c r="BH21" s="517"/>
      <c r="BI21" s="517"/>
      <c r="BJ21" s="517"/>
      <c r="BK21" s="517"/>
      <c r="BL21" s="517"/>
      <c r="BM21" s="517"/>
      <c r="BN21" s="517"/>
      <c r="BO21" s="517"/>
      <c r="BP21" s="517"/>
      <c r="BQ21" s="517"/>
      <c r="BR21" s="517"/>
      <c r="BS21" s="517"/>
      <c r="BT21" s="517"/>
      <c r="BU21" s="517"/>
      <c r="BV21" s="517"/>
      <c r="BW21" s="517"/>
      <c r="BX21" s="517"/>
      <c r="BY21" s="517"/>
      <c r="BZ21" s="517"/>
      <c r="CA21" s="517"/>
      <c r="CB21" s="517"/>
      <c r="CC21" s="517"/>
      <c r="CD21" s="517"/>
      <c r="CE21" s="517"/>
      <c r="CF21" s="517"/>
      <c r="CG21" s="517"/>
      <c r="CH21" s="517"/>
      <c r="CI21" s="517"/>
      <c r="CJ21" s="517"/>
      <c r="CK21" s="517"/>
      <c r="CL21" s="517"/>
      <c r="CM21" s="517"/>
      <c r="CN21" s="517"/>
      <c r="CO21" s="517"/>
      <c r="CP21" s="517"/>
      <c r="CQ21" s="517"/>
      <c r="CR21" s="517"/>
      <c r="CS21" s="517"/>
      <c r="CT21" s="517"/>
      <c r="CU21" s="517"/>
      <c r="CV21" s="517"/>
      <c r="CW21" s="517"/>
      <c r="CX21" s="517"/>
      <c r="CY21" s="517"/>
      <c r="CZ21" s="517"/>
      <c r="DA21" s="517"/>
      <c r="DB21" s="517"/>
      <c r="DC21" s="517"/>
      <c r="DD21" s="517"/>
      <c r="DE21" s="517"/>
      <c r="DF21" s="517"/>
      <c r="DG21" s="517"/>
      <c r="DH21" s="517"/>
      <c r="DI21" s="517"/>
      <c r="DJ21" s="517"/>
      <c r="DK21" s="517"/>
      <c r="DL21" s="517"/>
      <c r="DM21" s="517"/>
      <c r="DN21" s="517"/>
      <c r="DO21" s="517"/>
      <c r="DP21" s="517"/>
      <c r="DQ21" s="517"/>
      <c r="DR21" s="517"/>
      <c r="DS21" s="517"/>
      <c r="DT21" s="517"/>
      <c r="DU21" s="517"/>
      <c r="DV21" s="517"/>
      <c r="DW21" s="517"/>
      <c r="DX21" s="517"/>
      <c r="DY21" s="517"/>
      <c r="DZ21" s="517"/>
    </row>
    <row r="22" spans="1:130" ht="32.25" customHeight="1" x14ac:dyDescent="0.15">
      <c r="A22" s="888"/>
      <c r="B22" s="525"/>
      <c r="C22" s="1074" t="s">
        <v>420</v>
      </c>
      <c r="D22" s="1075" t="s">
        <v>1093</v>
      </c>
      <c r="E22" s="527" t="s">
        <v>1094</v>
      </c>
      <c r="F22" s="527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82"/>
      <c r="U22" s="1065">
        <v>0</v>
      </c>
      <c r="V22" s="1066">
        <v>7</v>
      </c>
      <c r="W22" s="188"/>
      <c r="X22" s="382">
        <v>0</v>
      </c>
      <c r="Y22" s="188"/>
      <c r="Z22" s="188"/>
      <c r="AA22" s="188"/>
      <c r="AB22" s="382">
        <v>0</v>
      </c>
      <c r="AC22" s="188"/>
      <c r="AD22" s="186">
        <f t="shared" si="0"/>
        <v>0</v>
      </c>
      <c r="AE22" s="961"/>
      <c r="AF22" s="517"/>
      <c r="AG22" s="517"/>
      <c r="AH22" s="517"/>
      <c r="AI22" s="517"/>
      <c r="AJ22" s="517"/>
      <c r="AK22" s="517"/>
      <c r="AL22" s="517"/>
      <c r="AM22" s="517"/>
      <c r="AN22" s="517"/>
      <c r="AO22" s="517"/>
      <c r="AP22" s="517"/>
      <c r="AQ22" s="517"/>
      <c r="AR22" s="517"/>
      <c r="AS22" s="517"/>
      <c r="AT22" s="517"/>
      <c r="AU22" s="517"/>
      <c r="AV22" s="517"/>
      <c r="AW22" s="517"/>
      <c r="AX22" s="517"/>
      <c r="AY22" s="517"/>
      <c r="AZ22" s="517"/>
      <c r="BA22" s="517"/>
      <c r="BB22" s="517"/>
      <c r="BC22" s="517"/>
      <c r="BD22" s="517"/>
      <c r="BE22" s="517"/>
      <c r="BF22" s="517"/>
      <c r="BG22" s="517"/>
      <c r="BH22" s="517"/>
      <c r="BI22" s="517"/>
      <c r="BJ22" s="517"/>
      <c r="BK22" s="517"/>
      <c r="BL22" s="517"/>
      <c r="BM22" s="517"/>
      <c r="BN22" s="517"/>
      <c r="BO22" s="517"/>
      <c r="BP22" s="517"/>
      <c r="BQ22" s="517"/>
      <c r="BR22" s="517"/>
      <c r="BS22" s="517"/>
      <c r="BT22" s="517"/>
      <c r="BU22" s="517"/>
      <c r="BV22" s="517"/>
      <c r="BW22" s="517"/>
      <c r="BX22" s="517"/>
      <c r="BY22" s="517"/>
      <c r="BZ22" s="517"/>
      <c r="CA22" s="517"/>
      <c r="CB22" s="517"/>
      <c r="CC22" s="517"/>
      <c r="CD22" s="517"/>
      <c r="CE22" s="517"/>
      <c r="CF22" s="517"/>
      <c r="CG22" s="517"/>
      <c r="CH22" s="517"/>
      <c r="CI22" s="517"/>
      <c r="CJ22" s="517"/>
      <c r="CK22" s="517"/>
      <c r="CL22" s="517"/>
      <c r="CM22" s="517"/>
      <c r="CN22" s="517"/>
      <c r="CO22" s="517"/>
      <c r="CP22" s="517"/>
      <c r="CQ22" s="517"/>
      <c r="CR22" s="517"/>
      <c r="CS22" s="517"/>
      <c r="CT22" s="517"/>
      <c r="CU22" s="517"/>
      <c r="CV22" s="517"/>
      <c r="CW22" s="517"/>
      <c r="CX22" s="517"/>
      <c r="CY22" s="517"/>
      <c r="CZ22" s="517"/>
      <c r="DA22" s="517"/>
      <c r="DB22" s="517"/>
      <c r="DC22" s="517"/>
      <c r="DD22" s="517"/>
      <c r="DE22" s="517"/>
      <c r="DF22" s="517"/>
      <c r="DG22" s="517"/>
      <c r="DH22" s="517"/>
      <c r="DI22" s="517"/>
      <c r="DJ22" s="517"/>
      <c r="DK22" s="517"/>
      <c r="DL22" s="517"/>
      <c r="DM22" s="517"/>
      <c r="DN22" s="517"/>
      <c r="DO22" s="517"/>
      <c r="DP22" s="517"/>
      <c r="DQ22" s="517"/>
      <c r="DR22" s="517"/>
      <c r="DS22" s="517"/>
      <c r="DT22" s="517"/>
      <c r="DU22" s="517"/>
      <c r="DV22" s="517"/>
      <c r="DW22" s="517"/>
      <c r="DX22" s="517"/>
      <c r="DY22" s="517"/>
      <c r="DZ22" s="517"/>
    </row>
    <row r="23" spans="1:130" ht="32.25" customHeight="1" x14ac:dyDescent="0.15">
      <c r="A23" s="888"/>
      <c r="B23" s="525"/>
      <c r="C23" s="1076" t="s">
        <v>1095</v>
      </c>
      <c r="D23" s="1077" t="s">
        <v>1096</v>
      </c>
      <c r="E23" s="527" t="s">
        <v>332</v>
      </c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82"/>
      <c r="U23" s="1065">
        <v>0</v>
      </c>
      <c r="V23" s="1066">
        <v>8</v>
      </c>
      <c r="W23" s="185">
        <f>W21-W22</f>
        <v>0</v>
      </c>
      <c r="X23" s="299">
        <f>X21-X22</f>
        <v>0</v>
      </c>
      <c r="Y23" s="185">
        <f t="shared" ref="Y23:Z23" si="3">Y21-Y22</f>
        <v>0</v>
      </c>
      <c r="Z23" s="185">
        <f t="shared" si="3"/>
        <v>0</v>
      </c>
      <c r="AA23" s="185">
        <f>AA21-AA22</f>
        <v>0</v>
      </c>
      <c r="AB23" s="299">
        <f>AB21-AB22</f>
        <v>0</v>
      </c>
      <c r="AC23" s="185">
        <f>AC21-AC22</f>
        <v>1406000</v>
      </c>
      <c r="AD23" s="186">
        <f t="shared" si="0"/>
        <v>1406000</v>
      </c>
      <c r="AE23" s="961"/>
      <c r="AF23" s="517"/>
      <c r="AG23" s="517"/>
      <c r="AH23" s="517"/>
      <c r="AI23" s="517"/>
      <c r="AJ23" s="517"/>
      <c r="AK23" s="517"/>
      <c r="AL23" s="517"/>
      <c r="AM23" s="517"/>
      <c r="AN23" s="517"/>
      <c r="AO23" s="517"/>
      <c r="AP23" s="517"/>
      <c r="AQ23" s="517"/>
      <c r="AR23" s="517"/>
      <c r="AS23" s="517"/>
      <c r="AT23" s="517"/>
      <c r="AU23" s="517"/>
      <c r="AV23" s="517"/>
      <c r="AW23" s="517"/>
      <c r="AX23" s="517"/>
      <c r="AY23" s="517"/>
      <c r="AZ23" s="517"/>
      <c r="BA23" s="517"/>
      <c r="BB23" s="517"/>
      <c r="BC23" s="517"/>
      <c r="BD23" s="517"/>
      <c r="BE23" s="517"/>
      <c r="BF23" s="517"/>
      <c r="BG23" s="517"/>
      <c r="BH23" s="517"/>
      <c r="BI23" s="517"/>
      <c r="BJ23" s="517"/>
      <c r="BK23" s="517"/>
      <c r="BL23" s="517"/>
      <c r="BM23" s="517"/>
      <c r="BN23" s="517"/>
      <c r="BO23" s="517"/>
      <c r="BP23" s="517"/>
      <c r="BQ23" s="517"/>
      <c r="BR23" s="517"/>
      <c r="BS23" s="517"/>
      <c r="BT23" s="517"/>
      <c r="BU23" s="517"/>
      <c r="BV23" s="517"/>
      <c r="BW23" s="517"/>
      <c r="BX23" s="517"/>
      <c r="BY23" s="517"/>
      <c r="BZ23" s="517"/>
      <c r="CA23" s="517"/>
      <c r="CB23" s="517"/>
      <c r="CC23" s="517"/>
      <c r="CD23" s="517"/>
      <c r="CE23" s="517"/>
      <c r="CF23" s="517"/>
      <c r="CG23" s="517"/>
      <c r="CH23" s="517"/>
      <c r="CI23" s="517"/>
      <c r="CJ23" s="517"/>
      <c r="CK23" s="517"/>
      <c r="CL23" s="517"/>
      <c r="CM23" s="517"/>
      <c r="CN23" s="517"/>
      <c r="CO23" s="517"/>
      <c r="CP23" s="517"/>
      <c r="CQ23" s="517"/>
      <c r="CR23" s="517"/>
      <c r="CS23" s="517"/>
      <c r="CT23" s="517"/>
      <c r="CU23" s="517"/>
      <c r="CV23" s="517"/>
      <c r="CW23" s="517"/>
      <c r="CX23" s="517"/>
      <c r="CY23" s="517"/>
      <c r="CZ23" s="517"/>
      <c r="DA23" s="517"/>
      <c r="DB23" s="517"/>
      <c r="DC23" s="517"/>
      <c r="DD23" s="517"/>
      <c r="DE23" s="517"/>
      <c r="DF23" s="517"/>
      <c r="DG23" s="517"/>
      <c r="DH23" s="517"/>
      <c r="DI23" s="517"/>
      <c r="DJ23" s="517"/>
      <c r="DK23" s="517"/>
      <c r="DL23" s="517"/>
      <c r="DM23" s="517"/>
      <c r="DN23" s="517"/>
      <c r="DO23" s="517"/>
      <c r="DP23" s="517"/>
      <c r="DQ23" s="517"/>
      <c r="DR23" s="517"/>
      <c r="DS23" s="517"/>
      <c r="DT23" s="517"/>
      <c r="DU23" s="517"/>
      <c r="DV23" s="517"/>
      <c r="DW23" s="517"/>
      <c r="DX23" s="517"/>
      <c r="DY23" s="517"/>
      <c r="DZ23" s="517"/>
    </row>
    <row r="24" spans="1:130" ht="2.25" customHeight="1" x14ac:dyDescent="0.15">
      <c r="A24" s="888"/>
      <c r="B24" s="1078"/>
      <c r="C24" s="1079"/>
      <c r="D24" s="1079"/>
      <c r="E24" s="578"/>
      <c r="F24" s="575"/>
      <c r="G24" s="577"/>
      <c r="H24" s="578"/>
      <c r="I24" s="578"/>
      <c r="J24" s="578"/>
      <c r="K24" s="578"/>
      <c r="L24" s="576"/>
      <c r="M24" s="577"/>
      <c r="N24" s="578"/>
      <c r="O24" s="561"/>
      <c r="P24" s="561"/>
      <c r="Q24" s="578"/>
      <c r="R24" s="578"/>
      <c r="S24" s="577"/>
      <c r="T24" s="577"/>
      <c r="U24" s="1080"/>
      <c r="V24" s="1081"/>
      <c r="W24" s="1082"/>
      <c r="X24" s="1082"/>
      <c r="Y24" s="1082"/>
      <c r="Z24" s="1082"/>
      <c r="AA24" s="1082"/>
      <c r="AB24" s="1082"/>
      <c r="AC24" s="1082"/>
      <c r="AD24" s="1083"/>
      <c r="AE24" s="517"/>
      <c r="AF24" s="517"/>
      <c r="AG24" s="517"/>
      <c r="AH24" s="517"/>
      <c r="AI24" s="517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  <c r="AW24" s="517"/>
      <c r="AX24" s="517"/>
      <c r="AY24" s="517"/>
      <c r="AZ24" s="517"/>
      <c r="BA24" s="517"/>
      <c r="BB24" s="517"/>
      <c r="BC24" s="517"/>
      <c r="BD24" s="517"/>
      <c r="BE24" s="517"/>
      <c r="BF24" s="517"/>
      <c r="BG24" s="517"/>
      <c r="BH24" s="517"/>
      <c r="BI24" s="517"/>
      <c r="BJ24" s="517"/>
      <c r="BK24" s="517"/>
      <c r="BL24" s="517"/>
      <c r="BM24" s="517"/>
      <c r="BN24" s="517"/>
      <c r="BO24" s="517"/>
      <c r="BP24" s="517"/>
      <c r="BQ24" s="517"/>
      <c r="BR24" s="517"/>
      <c r="BS24" s="517"/>
      <c r="BT24" s="517"/>
      <c r="BU24" s="517"/>
      <c r="BV24" s="517"/>
      <c r="BW24" s="517"/>
      <c r="BX24" s="517"/>
      <c r="BY24" s="517"/>
      <c r="BZ24" s="517"/>
      <c r="CA24" s="517"/>
      <c r="CB24" s="517"/>
      <c r="CC24" s="517"/>
      <c r="CD24" s="517"/>
      <c r="CE24" s="517"/>
      <c r="CF24" s="517"/>
      <c r="CG24" s="517"/>
      <c r="CH24" s="517"/>
      <c r="CI24" s="517"/>
      <c r="CJ24" s="517"/>
      <c r="CK24" s="517"/>
      <c r="CL24" s="517"/>
      <c r="CM24" s="517"/>
      <c r="CN24" s="517"/>
      <c r="CO24" s="517"/>
      <c r="CP24" s="517"/>
      <c r="CQ24" s="517"/>
      <c r="CR24" s="517"/>
      <c r="CS24" s="517"/>
      <c r="CT24" s="517"/>
      <c r="CU24" s="517"/>
      <c r="CV24" s="517"/>
      <c r="CW24" s="517"/>
      <c r="CX24" s="517"/>
      <c r="CY24" s="517"/>
      <c r="CZ24" s="517"/>
      <c r="DA24" s="517"/>
      <c r="DB24" s="517"/>
      <c r="DC24" s="517"/>
      <c r="DD24" s="517"/>
      <c r="DE24" s="517"/>
      <c r="DF24" s="517"/>
      <c r="DG24" s="517"/>
      <c r="DH24" s="517"/>
      <c r="DI24" s="517"/>
      <c r="DJ24" s="517"/>
      <c r="DK24" s="517"/>
      <c r="DL24" s="517"/>
      <c r="DM24" s="517"/>
      <c r="DN24" s="517"/>
      <c r="DO24" s="517"/>
      <c r="DP24" s="517"/>
      <c r="DQ24" s="517"/>
      <c r="DR24" s="517"/>
      <c r="DS24" s="517"/>
      <c r="DT24" s="517"/>
      <c r="DU24" s="517"/>
      <c r="DV24" s="517"/>
      <c r="DW24" s="517"/>
      <c r="DX24" s="517"/>
      <c r="DY24" s="517"/>
      <c r="DZ24" s="517"/>
    </row>
    <row r="25" spans="1:130" ht="32.25" customHeight="1" x14ac:dyDescent="0.15">
      <c r="A25" s="888"/>
      <c r="B25" s="525" t="s">
        <v>1097</v>
      </c>
      <c r="C25" s="558" t="s">
        <v>1098</v>
      </c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916"/>
      <c r="U25" s="1065">
        <v>0</v>
      </c>
      <c r="V25" s="1066">
        <v>9</v>
      </c>
      <c r="W25" s="185">
        <f>SUM(W26:W29)</f>
        <v>0</v>
      </c>
      <c r="X25" s="299">
        <f>SUM(X26:X29)</f>
        <v>0</v>
      </c>
      <c r="Y25" s="185">
        <f>SUM(Y26:Y29)</f>
        <v>0</v>
      </c>
      <c r="Z25" s="185">
        <f t="shared" ref="Z25" si="4">SUM(Z26:Z29)</f>
        <v>0</v>
      </c>
      <c r="AA25" s="299">
        <f>SUM(AA26:AA29)</f>
        <v>0</v>
      </c>
      <c r="AB25" s="299">
        <f>SUM(AB26:AB29)</f>
        <v>0</v>
      </c>
      <c r="AC25" s="185">
        <f>SUM(AC26:AC29)</f>
        <v>0</v>
      </c>
      <c r="AD25" s="186">
        <f t="shared" si="0"/>
        <v>0</v>
      </c>
      <c r="AE25" s="517"/>
      <c r="AF25" s="1084"/>
      <c r="AG25" s="1084"/>
      <c r="AH25" s="1084"/>
      <c r="AI25" s="1084"/>
      <c r="AJ25" s="1084"/>
      <c r="AK25" s="1084"/>
      <c r="AL25" s="1084"/>
      <c r="AM25" s="1084"/>
      <c r="AN25" s="1084"/>
      <c r="AO25" s="1084"/>
      <c r="AP25" s="1084"/>
      <c r="AQ25" s="1084"/>
      <c r="AR25" s="1084"/>
      <c r="AS25" s="1084"/>
      <c r="AT25" s="1084"/>
      <c r="AU25" s="1084"/>
      <c r="AV25" s="1084"/>
      <c r="AW25" s="1084"/>
      <c r="AX25" s="1084"/>
      <c r="AY25" s="1084"/>
      <c r="AZ25" s="1084"/>
      <c r="BA25" s="1084"/>
      <c r="BB25" s="1084"/>
      <c r="BC25" s="517"/>
      <c r="BD25" s="517"/>
      <c r="BE25" s="517"/>
      <c r="BF25" s="517"/>
      <c r="BG25" s="517"/>
      <c r="BH25" s="517"/>
      <c r="BI25" s="517"/>
      <c r="BJ25" s="517"/>
      <c r="BK25" s="517"/>
      <c r="BL25" s="517"/>
      <c r="BM25" s="517"/>
      <c r="BN25" s="517"/>
      <c r="BO25" s="517"/>
      <c r="BP25" s="517"/>
      <c r="BQ25" s="517"/>
      <c r="BR25" s="517"/>
      <c r="BS25" s="517"/>
      <c r="BT25" s="517"/>
      <c r="BU25" s="517"/>
      <c r="BV25" s="517"/>
      <c r="BW25" s="517"/>
      <c r="BX25" s="517"/>
      <c r="BY25" s="517"/>
      <c r="BZ25" s="517"/>
      <c r="CA25" s="517"/>
      <c r="CB25" s="517"/>
      <c r="CC25" s="517"/>
      <c r="CD25" s="517"/>
      <c r="CE25" s="517"/>
      <c r="CF25" s="517"/>
      <c r="CG25" s="517"/>
      <c r="CH25" s="517"/>
      <c r="CI25" s="517"/>
      <c r="CJ25" s="517"/>
      <c r="CK25" s="517"/>
      <c r="CL25" s="517"/>
      <c r="CM25" s="517"/>
      <c r="CN25" s="517"/>
      <c r="CO25" s="517"/>
      <c r="CP25" s="517"/>
      <c r="CQ25" s="517"/>
      <c r="CR25" s="517"/>
      <c r="CS25" s="517"/>
      <c r="CT25" s="517"/>
      <c r="CU25" s="517"/>
      <c r="CV25" s="517"/>
      <c r="CW25" s="517"/>
      <c r="CX25" s="517"/>
      <c r="CY25" s="517"/>
      <c r="CZ25" s="517"/>
      <c r="DA25" s="517"/>
      <c r="DB25" s="517"/>
      <c r="DC25" s="517"/>
      <c r="DD25" s="517"/>
      <c r="DE25" s="517"/>
      <c r="DF25" s="517"/>
      <c r="DG25" s="517"/>
      <c r="DH25" s="517"/>
      <c r="DI25" s="517"/>
      <c r="DJ25" s="517"/>
      <c r="DK25" s="517"/>
      <c r="DL25" s="517"/>
      <c r="DM25" s="517"/>
      <c r="DN25" s="517"/>
      <c r="DO25" s="517"/>
      <c r="DP25" s="517"/>
      <c r="DQ25" s="517"/>
      <c r="DR25" s="517"/>
      <c r="DS25" s="517"/>
      <c r="DT25" s="517"/>
      <c r="DU25" s="517"/>
      <c r="DV25" s="517"/>
      <c r="DW25" s="517"/>
      <c r="DX25" s="517"/>
      <c r="DY25" s="517"/>
      <c r="DZ25" s="517"/>
    </row>
    <row r="26" spans="1:130" ht="29.25" customHeight="1" x14ac:dyDescent="0.15">
      <c r="A26" s="888"/>
      <c r="B26" s="525"/>
      <c r="C26" s="565" t="s">
        <v>1099</v>
      </c>
      <c r="D26" s="565"/>
      <c r="E26" s="527" t="s">
        <v>1100</v>
      </c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82"/>
      <c r="U26" s="1065">
        <v>1</v>
      </c>
      <c r="V26" s="1066">
        <v>0</v>
      </c>
      <c r="W26" s="188"/>
      <c r="X26" s="382">
        <v>0</v>
      </c>
      <c r="Y26" s="188"/>
      <c r="Z26" s="188"/>
      <c r="AA26" s="382">
        <v>0</v>
      </c>
      <c r="AB26" s="382">
        <v>0</v>
      </c>
      <c r="AC26" s="188">
        <v>0</v>
      </c>
      <c r="AD26" s="186">
        <f t="shared" si="0"/>
        <v>0</v>
      </c>
      <c r="AE26" s="517"/>
      <c r="AF26" s="1084"/>
      <c r="AG26" s="1084"/>
      <c r="AH26" s="1084"/>
      <c r="AI26" s="1084"/>
      <c r="AJ26" s="1084"/>
      <c r="AK26" s="1084"/>
      <c r="AL26" s="1084"/>
      <c r="AM26" s="1084"/>
      <c r="AN26" s="1084"/>
      <c r="AO26" s="1084"/>
      <c r="AP26" s="1084"/>
      <c r="AQ26" s="1084"/>
      <c r="AR26" s="1084"/>
      <c r="AS26" s="1084"/>
      <c r="AT26" s="1084"/>
      <c r="AU26" s="1084"/>
      <c r="AV26" s="1084"/>
      <c r="AW26" s="1084"/>
      <c r="AX26" s="1084"/>
      <c r="AY26" s="1084"/>
      <c r="AZ26" s="1084"/>
      <c r="BA26" s="1084"/>
      <c r="BB26" s="1084"/>
      <c r="BC26" s="517"/>
      <c r="BD26" s="517"/>
      <c r="BE26" s="517"/>
      <c r="BF26" s="517"/>
      <c r="BG26" s="517"/>
      <c r="BH26" s="517"/>
      <c r="BI26" s="517"/>
      <c r="BJ26" s="517"/>
      <c r="BK26" s="517"/>
      <c r="BL26" s="517"/>
      <c r="BM26" s="517"/>
      <c r="BN26" s="517"/>
      <c r="BO26" s="517"/>
      <c r="BP26" s="517"/>
      <c r="BQ26" s="517"/>
      <c r="BR26" s="517"/>
      <c r="BS26" s="517"/>
      <c r="BT26" s="517"/>
      <c r="BU26" s="517"/>
      <c r="BV26" s="517"/>
      <c r="BW26" s="517"/>
      <c r="BX26" s="517"/>
      <c r="BY26" s="517"/>
      <c r="BZ26" s="517"/>
      <c r="CA26" s="517"/>
      <c r="CB26" s="517"/>
      <c r="CC26" s="517"/>
      <c r="CD26" s="517"/>
      <c r="CE26" s="517"/>
      <c r="CF26" s="517"/>
      <c r="CG26" s="517"/>
      <c r="CH26" s="517"/>
      <c r="CI26" s="517"/>
      <c r="CJ26" s="517"/>
      <c r="CK26" s="517"/>
      <c r="CL26" s="517"/>
      <c r="CM26" s="517"/>
      <c r="CN26" s="517"/>
      <c r="CO26" s="517"/>
      <c r="CP26" s="517"/>
      <c r="CQ26" s="517"/>
      <c r="CR26" s="517"/>
      <c r="CS26" s="517"/>
      <c r="CT26" s="517"/>
      <c r="CU26" s="517"/>
      <c r="CV26" s="517"/>
      <c r="CW26" s="517"/>
      <c r="CX26" s="517"/>
      <c r="CY26" s="517"/>
      <c r="CZ26" s="517"/>
      <c r="DA26" s="517"/>
      <c r="DB26" s="517"/>
      <c r="DC26" s="517"/>
      <c r="DD26" s="517"/>
      <c r="DE26" s="517"/>
      <c r="DF26" s="517"/>
      <c r="DG26" s="517"/>
      <c r="DH26" s="517"/>
      <c r="DI26" s="517"/>
      <c r="DJ26" s="517"/>
      <c r="DK26" s="517"/>
      <c r="DL26" s="517"/>
      <c r="DM26" s="517"/>
      <c r="DN26" s="517"/>
      <c r="DO26" s="517"/>
      <c r="DP26" s="517"/>
      <c r="DQ26" s="517"/>
      <c r="DR26" s="517"/>
      <c r="DS26" s="517"/>
      <c r="DT26" s="517"/>
      <c r="DU26" s="517"/>
      <c r="DV26" s="517"/>
      <c r="DW26" s="517"/>
      <c r="DX26" s="517"/>
      <c r="DY26" s="517"/>
      <c r="DZ26" s="517"/>
    </row>
    <row r="27" spans="1:130" ht="29.25" customHeight="1" x14ac:dyDescent="0.15">
      <c r="A27" s="888"/>
      <c r="B27" s="525"/>
      <c r="C27" s="565"/>
      <c r="D27" s="565"/>
      <c r="E27" s="989" t="s">
        <v>1101</v>
      </c>
      <c r="F27" s="525"/>
      <c r="G27" s="527" t="s">
        <v>1102</v>
      </c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82"/>
      <c r="U27" s="1065">
        <v>1</v>
      </c>
      <c r="V27" s="1066">
        <v>1</v>
      </c>
      <c r="W27" s="188"/>
      <c r="X27" s="382">
        <v>0</v>
      </c>
      <c r="Y27" s="188"/>
      <c r="Z27" s="188"/>
      <c r="AA27" s="382">
        <v>0</v>
      </c>
      <c r="AB27" s="382">
        <v>0</v>
      </c>
      <c r="AC27" s="188"/>
      <c r="AD27" s="186">
        <f t="shared" si="0"/>
        <v>0</v>
      </c>
      <c r="AE27" s="517"/>
      <c r="AF27" s="1084"/>
      <c r="AG27" s="1084"/>
      <c r="AH27" s="1084"/>
      <c r="AI27" s="1084"/>
      <c r="AJ27" s="1084"/>
      <c r="AK27" s="1084"/>
      <c r="AL27" s="1084"/>
      <c r="AM27" s="1084"/>
      <c r="AN27" s="1084"/>
      <c r="AO27" s="1084"/>
      <c r="AP27" s="1084"/>
      <c r="AQ27" s="1084"/>
      <c r="AR27" s="1084"/>
      <c r="AS27" s="1084"/>
      <c r="AT27" s="1084"/>
      <c r="AU27" s="1084"/>
      <c r="AV27" s="1084"/>
      <c r="AW27" s="1084"/>
      <c r="AX27" s="1084"/>
      <c r="AY27" s="1084"/>
      <c r="AZ27" s="1084"/>
      <c r="BA27" s="1084"/>
      <c r="BB27" s="1084"/>
      <c r="BC27" s="517"/>
      <c r="BD27" s="517"/>
      <c r="BE27" s="517"/>
      <c r="BF27" s="517"/>
      <c r="BG27" s="517"/>
      <c r="BH27" s="517"/>
      <c r="BI27" s="517"/>
      <c r="BJ27" s="517"/>
      <c r="BK27" s="517"/>
      <c r="BL27" s="517"/>
      <c r="BM27" s="517"/>
      <c r="BN27" s="517"/>
      <c r="BO27" s="517"/>
      <c r="BP27" s="517"/>
      <c r="BQ27" s="517"/>
      <c r="BR27" s="517"/>
      <c r="BS27" s="517"/>
      <c r="BT27" s="517"/>
      <c r="BU27" s="517"/>
      <c r="BV27" s="517"/>
      <c r="BW27" s="517"/>
      <c r="BX27" s="517"/>
      <c r="BY27" s="517"/>
      <c r="BZ27" s="517"/>
      <c r="CA27" s="517"/>
      <c r="CB27" s="517"/>
      <c r="CC27" s="517"/>
      <c r="CD27" s="517"/>
      <c r="CE27" s="517"/>
      <c r="CF27" s="517"/>
      <c r="CG27" s="517"/>
      <c r="CH27" s="517"/>
      <c r="CI27" s="517"/>
      <c r="CJ27" s="517"/>
      <c r="CK27" s="517"/>
      <c r="CL27" s="517"/>
      <c r="CM27" s="517"/>
      <c r="CN27" s="517"/>
      <c r="CO27" s="517"/>
      <c r="CP27" s="517"/>
      <c r="CQ27" s="517"/>
      <c r="CR27" s="517"/>
      <c r="CS27" s="517"/>
      <c r="CT27" s="517"/>
      <c r="CU27" s="517"/>
      <c r="CV27" s="517"/>
      <c r="CW27" s="517"/>
      <c r="CX27" s="517"/>
      <c r="CY27" s="517"/>
      <c r="CZ27" s="517"/>
      <c r="DA27" s="517"/>
      <c r="DB27" s="517"/>
      <c r="DC27" s="517"/>
      <c r="DD27" s="517"/>
      <c r="DE27" s="517"/>
      <c r="DF27" s="517"/>
      <c r="DG27" s="517"/>
      <c r="DH27" s="517"/>
      <c r="DI27" s="517"/>
      <c r="DJ27" s="517"/>
      <c r="DK27" s="517"/>
      <c r="DL27" s="517"/>
      <c r="DM27" s="517"/>
      <c r="DN27" s="517"/>
      <c r="DO27" s="517"/>
      <c r="DP27" s="517"/>
      <c r="DQ27" s="517"/>
      <c r="DR27" s="517"/>
      <c r="DS27" s="517"/>
      <c r="DT27" s="517"/>
      <c r="DU27" s="517"/>
      <c r="DV27" s="517"/>
      <c r="DW27" s="517"/>
      <c r="DX27" s="517"/>
      <c r="DY27" s="517"/>
      <c r="DZ27" s="517"/>
    </row>
    <row r="28" spans="1:130" ht="29.25" customHeight="1" x14ac:dyDescent="0.15">
      <c r="A28" s="888"/>
      <c r="B28" s="525"/>
      <c r="C28" s="565"/>
      <c r="D28" s="565"/>
      <c r="E28" s="525"/>
      <c r="F28" s="525"/>
      <c r="G28" s="527" t="s">
        <v>1103</v>
      </c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82"/>
      <c r="U28" s="1085">
        <v>1</v>
      </c>
      <c r="V28" s="1066">
        <v>2</v>
      </c>
      <c r="W28" s="188"/>
      <c r="X28" s="382">
        <v>0</v>
      </c>
      <c r="Y28" s="188"/>
      <c r="Z28" s="188"/>
      <c r="AA28" s="382">
        <v>0</v>
      </c>
      <c r="AB28" s="382">
        <v>0</v>
      </c>
      <c r="AC28" s="188"/>
      <c r="AD28" s="186">
        <f t="shared" si="0"/>
        <v>0</v>
      </c>
      <c r="AE28" s="517"/>
      <c r="AF28" s="1084"/>
      <c r="AG28" s="1084"/>
      <c r="AH28" s="1084"/>
      <c r="AI28" s="1084"/>
      <c r="AJ28" s="1084"/>
      <c r="AK28" s="1084"/>
      <c r="AL28" s="1084"/>
      <c r="AM28" s="1084"/>
      <c r="AN28" s="1084"/>
      <c r="AO28" s="1084"/>
      <c r="AP28" s="1084"/>
      <c r="AQ28" s="1084"/>
      <c r="AR28" s="1084"/>
      <c r="AS28" s="1084"/>
      <c r="AT28" s="1084"/>
      <c r="AU28" s="1084"/>
      <c r="AV28" s="1084"/>
      <c r="AW28" s="1084"/>
      <c r="AX28" s="1084"/>
      <c r="AY28" s="1084"/>
      <c r="AZ28" s="1084"/>
      <c r="BA28" s="1084"/>
      <c r="BB28" s="1084"/>
      <c r="BC28" s="517"/>
      <c r="BD28" s="517"/>
      <c r="BE28" s="517"/>
      <c r="BF28" s="517"/>
      <c r="BG28" s="517"/>
      <c r="BH28" s="517"/>
      <c r="BI28" s="517"/>
      <c r="BJ28" s="517"/>
      <c r="BK28" s="517"/>
      <c r="BL28" s="517"/>
      <c r="BM28" s="517"/>
      <c r="BN28" s="517"/>
      <c r="BO28" s="517"/>
      <c r="BP28" s="517"/>
      <c r="BQ28" s="517"/>
      <c r="BR28" s="517"/>
      <c r="BS28" s="517"/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17"/>
      <c r="CK28" s="517"/>
      <c r="CL28" s="517"/>
      <c r="CM28" s="517"/>
      <c r="CN28" s="517"/>
      <c r="CO28" s="517"/>
      <c r="CP28" s="517"/>
      <c r="CQ28" s="517"/>
      <c r="CR28" s="517"/>
      <c r="CS28" s="517"/>
      <c r="CT28" s="517"/>
      <c r="CU28" s="517"/>
      <c r="CV28" s="517"/>
      <c r="CW28" s="517"/>
      <c r="CX28" s="517"/>
      <c r="CY28" s="517"/>
      <c r="CZ28" s="517"/>
      <c r="DA28" s="517"/>
      <c r="DB28" s="517"/>
      <c r="DC28" s="517"/>
      <c r="DD28" s="517"/>
      <c r="DE28" s="517"/>
      <c r="DF28" s="517"/>
      <c r="DG28" s="517"/>
      <c r="DH28" s="517"/>
      <c r="DI28" s="517"/>
      <c r="DJ28" s="517"/>
      <c r="DK28" s="517"/>
      <c r="DL28" s="517"/>
      <c r="DM28" s="517"/>
      <c r="DN28" s="517"/>
      <c r="DO28" s="517"/>
      <c r="DP28" s="517"/>
      <c r="DQ28" s="517"/>
      <c r="DR28" s="517"/>
      <c r="DS28" s="517"/>
      <c r="DT28" s="517"/>
      <c r="DU28" s="517"/>
      <c r="DV28" s="517"/>
      <c r="DW28" s="517"/>
      <c r="DX28" s="517"/>
      <c r="DY28" s="517"/>
      <c r="DZ28" s="517"/>
    </row>
    <row r="29" spans="1:130" ht="29.25" customHeight="1" x14ac:dyDescent="0.15">
      <c r="A29" s="888"/>
      <c r="B29" s="525"/>
      <c r="C29" s="565"/>
      <c r="D29" s="565"/>
      <c r="E29" s="527" t="s">
        <v>1104</v>
      </c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82"/>
      <c r="U29" s="1085">
        <v>1</v>
      </c>
      <c r="V29" s="1066">
        <v>3</v>
      </c>
      <c r="W29" s="188"/>
      <c r="X29" s="382">
        <v>0</v>
      </c>
      <c r="Y29" s="188"/>
      <c r="Z29" s="188"/>
      <c r="AA29" s="382">
        <v>0</v>
      </c>
      <c r="AB29" s="382">
        <v>0</v>
      </c>
      <c r="AC29" s="188"/>
      <c r="AD29" s="186">
        <f>SUM(W29:AC29)</f>
        <v>0</v>
      </c>
      <c r="AE29" s="517"/>
      <c r="AF29" s="1084"/>
      <c r="AG29" s="1084"/>
      <c r="AH29" s="1084"/>
      <c r="AI29" s="1084"/>
      <c r="AJ29" s="1084"/>
      <c r="AK29" s="1084"/>
      <c r="AL29" s="1084"/>
      <c r="AM29" s="1084"/>
      <c r="AN29" s="1084"/>
      <c r="AO29" s="1084"/>
      <c r="AP29" s="1084"/>
      <c r="AQ29" s="1084"/>
      <c r="AR29" s="1084"/>
      <c r="AS29" s="1084"/>
      <c r="AT29" s="1084"/>
      <c r="AU29" s="1084"/>
      <c r="AV29" s="1084"/>
      <c r="AW29" s="1084"/>
      <c r="AX29" s="1084"/>
      <c r="AY29" s="1084"/>
      <c r="AZ29" s="1084"/>
      <c r="BA29" s="1084"/>
      <c r="BB29" s="1084"/>
      <c r="BC29" s="517"/>
      <c r="BD29" s="517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7"/>
      <c r="BS29" s="517"/>
      <c r="BT29" s="517"/>
      <c r="BU29" s="517"/>
      <c r="BV29" s="517"/>
      <c r="BW29" s="517"/>
      <c r="BX29" s="517"/>
      <c r="BY29" s="517"/>
      <c r="BZ29" s="517"/>
      <c r="CA29" s="517"/>
      <c r="CB29" s="517"/>
      <c r="CC29" s="517"/>
      <c r="CD29" s="517"/>
      <c r="CE29" s="517"/>
      <c r="CF29" s="517"/>
      <c r="CG29" s="517"/>
      <c r="CH29" s="517"/>
      <c r="CI29" s="517"/>
      <c r="CJ29" s="517"/>
      <c r="CK29" s="517"/>
      <c r="CL29" s="517"/>
      <c r="CM29" s="517"/>
      <c r="CN29" s="517"/>
      <c r="CO29" s="517"/>
      <c r="CP29" s="517"/>
      <c r="CQ29" s="517"/>
      <c r="CR29" s="517"/>
      <c r="CS29" s="517"/>
      <c r="CT29" s="517"/>
      <c r="CU29" s="517"/>
      <c r="CV29" s="517"/>
      <c r="CW29" s="517"/>
      <c r="CX29" s="517"/>
      <c r="CY29" s="517"/>
      <c r="CZ29" s="517"/>
      <c r="DA29" s="517"/>
      <c r="DB29" s="517"/>
      <c r="DC29" s="517"/>
      <c r="DD29" s="517"/>
      <c r="DE29" s="517"/>
      <c r="DF29" s="517"/>
      <c r="DG29" s="517"/>
      <c r="DH29" s="517"/>
      <c r="DI29" s="517"/>
      <c r="DJ29" s="517"/>
      <c r="DK29" s="517"/>
      <c r="DL29" s="517"/>
      <c r="DM29" s="517"/>
      <c r="DN29" s="517"/>
      <c r="DO29" s="517"/>
      <c r="DP29" s="517"/>
      <c r="DQ29" s="517"/>
      <c r="DR29" s="517"/>
      <c r="DS29" s="517"/>
      <c r="DT29" s="517"/>
      <c r="DU29" s="517"/>
      <c r="DV29" s="517"/>
      <c r="DW29" s="517"/>
      <c r="DX29" s="517"/>
      <c r="DY29" s="517"/>
      <c r="DZ29" s="517"/>
    </row>
    <row r="30" spans="1:130" ht="2.25" customHeight="1" x14ac:dyDescent="0.15">
      <c r="A30" s="888"/>
      <c r="B30" s="1086"/>
      <c r="C30" s="1087"/>
      <c r="D30" s="1087"/>
      <c r="E30" s="1088"/>
      <c r="F30" s="1088"/>
      <c r="G30" s="1027"/>
      <c r="H30" s="961"/>
      <c r="I30" s="1027"/>
      <c r="J30" s="1027"/>
      <c r="K30" s="1027"/>
      <c r="L30" s="1045"/>
      <c r="M30" s="1088"/>
      <c r="N30" s="1027"/>
      <c r="O30" s="961"/>
      <c r="P30" s="1027"/>
      <c r="Q30" s="1027"/>
      <c r="R30" s="1027"/>
      <c r="S30" s="961"/>
      <c r="T30" s="961"/>
      <c r="U30" s="1089"/>
      <c r="V30" s="1090"/>
      <c r="W30" s="1082"/>
      <c r="X30" s="1082"/>
      <c r="Y30" s="1082"/>
      <c r="Z30" s="1082"/>
      <c r="AA30" s="1082"/>
      <c r="AB30" s="1082"/>
      <c r="AC30" s="1082"/>
      <c r="AD30" s="1091"/>
      <c r="AE30" s="1092"/>
      <c r="AF30" s="1084"/>
      <c r="AG30" s="1084"/>
      <c r="AH30" s="1084"/>
      <c r="AI30" s="1084"/>
      <c r="AJ30" s="1084"/>
      <c r="AK30" s="1084"/>
      <c r="AL30" s="1084"/>
      <c r="AM30" s="1084"/>
      <c r="AN30" s="1084"/>
      <c r="AO30" s="1084"/>
      <c r="AP30" s="1084"/>
      <c r="AQ30" s="1084"/>
      <c r="AR30" s="1084"/>
      <c r="AS30" s="1084"/>
      <c r="AT30" s="1084"/>
      <c r="AU30" s="1084"/>
      <c r="AV30" s="1084"/>
      <c r="AW30" s="1084"/>
      <c r="AX30" s="1084"/>
      <c r="AY30" s="1084"/>
      <c r="AZ30" s="1084"/>
      <c r="BA30" s="1084"/>
      <c r="BB30" s="1084"/>
      <c r="BC30" s="517"/>
      <c r="BD30" s="517"/>
      <c r="BE30" s="517"/>
      <c r="BF30" s="517"/>
      <c r="BG30" s="517"/>
      <c r="BH30" s="517"/>
      <c r="BI30" s="517"/>
      <c r="BJ30" s="517"/>
      <c r="BK30" s="517"/>
      <c r="BL30" s="517"/>
      <c r="BM30" s="517"/>
      <c r="BN30" s="517"/>
      <c r="BO30" s="517"/>
      <c r="BP30" s="517"/>
      <c r="BQ30" s="517"/>
      <c r="BR30" s="517"/>
      <c r="BS30" s="517"/>
      <c r="BT30" s="517"/>
      <c r="BU30" s="517"/>
      <c r="BV30" s="517"/>
      <c r="BW30" s="517"/>
      <c r="BX30" s="517"/>
      <c r="BY30" s="517"/>
      <c r="BZ30" s="517"/>
      <c r="CA30" s="517"/>
      <c r="CB30" s="517"/>
      <c r="CC30" s="517"/>
      <c r="CD30" s="517"/>
      <c r="CE30" s="517"/>
      <c r="CF30" s="517"/>
      <c r="CG30" s="517"/>
      <c r="CH30" s="517"/>
      <c r="CI30" s="517"/>
      <c r="CJ30" s="517"/>
      <c r="CK30" s="517"/>
      <c r="CL30" s="517"/>
      <c r="CM30" s="517"/>
      <c r="CN30" s="517"/>
      <c r="CO30" s="517"/>
      <c r="CP30" s="517"/>
      <c r="CQ30" s="517"/>
      <c r="CR30" s="517"/>
      <c r="CS30" s="517"/>
      <c r="CT30" s="517"/>
      <c r="CU30" s="517"/>
      <c r="CV30" s="517"/>
      <c r="CW30" s="517"/>
      <c r="CX30" s="517"/>
      <c r="CY30" s="517"/>
      <c r="CZ30" s="517"/>
      <c r="DA30" s="517"/>
      <c r="DB30" s="517"/>
      <c r="DC30" s="517"/>
      <c r="DD30" s="517"/>
      <c r="DE30" s="517"/>
      <c r="DF30" s="517"/>
      <c r="DG30" s="517"/>
      <c r="DH30" s="517"/>
      <c r="DI30" s="517"/>
      <c r="DJ30" s="517"/>
      <c r="DK30" s="517"/>
      <c r="DL30" s="517"/>
      <c r="DM30" s="517"/>
      <c r="DN30" s="517"/>
      <c r="DO30" s="517"/>
      <c r="DP30" s="517"/>
      <c r="DQ30" s="517"/>
      <c r="DR30" s="517"/>
      <c r="DS30" s="517"/>
      <c r="DT30" s="517"/>
      <c r="DU30" s="517"/>
      <c r="DV30" s="517"/>
      <c r="DW30" s="517"/>
      <c r="DX30" s="517"/>
      <c r="DY30" s="517"/>
      <c r="DZ30" s="517"/>
    </row>
    <row r="31" spans="1:130" ht="29.25" customHeight="1" x14ac:dyDescent="0.15">
      <c r="A31" s="888"/>
      <c r="B31" s="525" t="s">
        <v>1105</v>
      </c>
      <c r="C31" s="558" t="s">
        <v>1106</v>
      </c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916"/>
      <c r="U31" s="1085">
        <v>1</v>
      </c>
      <c r="V31" s="1066">
        <v>4</v>
      </c>
      <c r="W31" s="185">
        <f t="shared" ref="W31:AC31" si="5">SUM(W32:W35)</f>
        <v>0</v>
      </c>
      <c r="X31" s="299">
        <f t="shared" si="5"/>
        <v>0</v>
      </c>
      <c r="Y31" s="185">
        <f t="shared" si="5"/>
        <v>0</v>
      </c>
      <c r="Z31" s="185">
        <f t="shared" si="5"/>
        <v>0</v>
      </c>
      <c r="AA31" s="299">
        <f t="shared" si="5"/>
        <v>0</v>
      </c>
      <c r="AB31" s="299">
        <f t="shared" si="5"/>
        <v>0</v>
      </c>
      <c r="AC31" s="185">
        <f t="shared" si="5"/>
        <v>2303</v>
      </c>
      <c r="AD31" s="186">
        <f t="shared" si="0"/>
        <v>2303</v>
      </c>
      <c r="AE31" s="517"/>
      <c r="AF31" s="1084"/>
      <c r="AG31" s="1084"/>
      <c r="AH31" s="1084"/>
      <c r="AI31" s="1084"/>
      <c r="AJ31" s="1084"/>
      <c r="AK31" s="1084"/>
      <c r="AL31" s="1084"/>
      <c r="AM31" s="1084"/>
      <c r="AN31" s="1084"/>
      <c r="AO31" s="1084"/>
      <c r="AP31" s="1084"/>
      <c r="AQ31" s="1084"/>
      <c r="AR31" s="1084"/>
      <c r="AS31" s="1084"/>
      <c r="AT31" s="1084"/>
      <c r="AU31" s="1084"/>
      <c r="AV31" s="1084"/>
      <c r="AW31" s="1084"/>
      <c r="AX31" s="1084"/>
      <c r="AY31" s="1084"/>
      <c r="AZ31" s="1084"/>
      <c r="BA31" s="1084"/>
      <c r="BB31" s="1084"/>
      <c r="BC31" s="517"/>
      <c r="BD31" s="517"/>
      <c r="BE31" s="517"/>
      <c r="BF31" s="517"/>
      <c r="BG31" s="517"/>
      <c r="BH31" s="517"/>
      <c r="BI31" s="517"/>
      <c r="BJ31" s="517"/>
      <c r="BK31" s="517"/>
      <c r="BL31" s="517"/>
      <c r="BM31" s="517"/>
      <c r="BN31" s="517"/>
      <c r="BO31" s="517"/>
      <c r="BP31" s="517"/>
      <c r="BQ31" s="517"/>
      <c r="BR31" s="517"/>
      <c r="BS31" s="517"/>
      <c r="BT31" s="517"/>
      <c r="BU31" s="517"/>
      <c r="BV31" s="517"/>
      <c r="BW31" s="517"/>
      <c r="BX31" s="517"/>
      <c r="BY31" s="517"/>
      <c r="BZ31" s="517"/>
      <c r="CA31" s="517"/>
      <c r="CB31" s="517"/>
      <c r="CC31" s="517"/>
      <c r="CD31" s="517"/>
      <c r="CE31" s="517"/>
      <c r="CF31" s="517"/>
      <c r="CG31" s="517"/>
      <c r="CH31" s="517"/>
      <c r="CI31" s="517"/>
      <c r="CJ31" s="517"/>
      <c r="CK31" s="517"/>
      <c r="CL31" s="517"/>
      <c r="CM31" s="517"/>
      <c r="CN31" s="517"/>
      <c r="CO31" s="517"/>
      <c r="CP31" s="517"/>
      <c r="CQ31" s="517"/>
      <c r="CR31" s="517"/>
      <c r="CS31" s="517"/>
      <c r="CT31" s="517"/>
      <c r="CU31" s="517"/>
      <c r="CV31" s="517"/>
      <c r="CW31" s="517"/>
      <c r="CX31" s="517"/>
      <c r="CY31" s="517"/>
      <c r="CZ31" s="517"/>
      <c r="DA31" s="517"/>
      <c r="DB31" s="517"/>
      <c r="DC31" s="517"/>
      <c r="DD31" s="517"/>
      <c r="DE31" s="517"/>
      <c r="DF31" s="517"/>
      <c r="DG31" s="517"/>
      <c r="DH31" s="517"/>
      <c r="DI31" s="517"/>
      <c r="DJ31" s="517"/>
      <c r="DK31" s="517"/>
      <c r="DL31" s="517"/>
      <c r="DM31" s="517"/>
      <c r="DN31" s="517"/>
      <c r="DO31" s="517"/>
      <c r="DP31" s="517"/>
      <c r="DQ31" s="517"/>
      <c r="DR31" s="517"/>
      <c r="DS31" s="517"/>
      <c r="DT31" s="517"/>
      <c r="DU31" s="517"/>
      <c r="DV31" s="517"/>
      <c r="DW31" s="517"/>
      <c r="DX31" s="517"/>
      <c r="DY31" s="517"/>
      <c r="DZ31" s="517"/>
    </row>
    <row r="32" spans="1:130" ht="29.25" customHeight="1" x14ac:dyDescent="0.15">
      <c r="A32" s="888"/>
      <c r="B32" s="525"/>
      <c r="C32" s="565" t="s">
        <v>1107</v>
      </c>
      <c r="D32" s="565"/>
      <c r="E32" s="527" t="s">
        <v>1100</v>
      </c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82"/>
      <c r="U32" s="1085">
        <v>1</v>
      </c>
      <c r="V32" s="1066">
        <v>5</v>
      </c>
      <c r="W32" s="188"/>
      <c r="X32" s="382">
        <v>0</v>
      </c>
      <c r="Y32" s="188"/>
      <c r="Z32" s="188"/>
      <c r="AA32" s="382">
        <v>0</v>
      </c>
      <c r="AB32" s="382">
        <v>0</v>
      </c>
      <c r="AC32" s="188">
        <v>0</v>
      </c>
      <c r="AD32" s="186">
        <f t="shared" si="0"/>
        <v>0</v>
      </c>
      <c r="AE32" s="517"/>
      <c r="AF32" s="1084"/>
      <c r="AG32" s="1084"/>
      <c r="AH32" s="1084"/>
      <c r="AI32" s="1084"/>
      <c r="AJ32" s="1084"/>
      <c r="AK32" s="1084"/>
      <c r="AL32" s="1084"/>
      <c r="AM32" s="1084"/>
      <c r="AN32" s="1084"/>
      <c r="AO32" s="1084"/>
      <c r="AP32" s="1084"/>
      <c r="AQ32" s="1084"/>
      <c r="AR32" s="1084"/>
      <c r="AS32" s="1084"/>
      <c r="AT32" s="1084"/>
      <c r="AU32" s="1084"/>
      <c r="AV32" s="1084"/>
      <c r="AW32" s="1084"/>
      <c r="AX32" s="1084"/>
      <c r="AY32" s="1084"/>
      <c r="AZ32" s="1084"/>
      <c r="BA32" s="1084"/>
      <c r="BB32" s="1084"/>
      <c r="BC32" s="517"/>
      <c r="BD32" s="517"/>
      <c r="BE32" s="517"/>
      <c r="BF32" s="517"/>
      <c r="BG32" s="517"/>
      <c r="BH32" s="517"/>
      <c r="BI32" s="517"/>
      <c r="BJ32" s="517"/>
      <c r="BK32" s="517"/>
      <c r="BL32" s="517"/>
      <c r="BM32" s="517"/>
      <c r="BN32" s="517"/>
      <c r="BO32" s="517"/>
      <c r="BP32" s="517"/>
      <c r="BQ32" s="517"/>
      <c r="BR32" s="517"/>
      <c r="BS32" s="517"/>
      <c r="BT32" s="517"/>
      <c r="BU32" s="517"/>
      <c r="BV32" s="517"/>
      <c r="BW32" s="517"/>
      <c r="BX32" s="517"/>
      <c r="BY32" s="517"/>
      <c r="BZ32" s="517"/>
      <c r="CA32" s="517"/>
      <c r="CB32" s="517"/>
      <c r="CC32" s="517"/>
      <c r="CD32" s="517"/>
      <c r="CE32" s="517"/>
      <c r="CF32" s="517"/>
      <c r="CG32" s="517"/>
      <c r="CH32" s="517"/>
      <c r="CI32" s="517"/>
      <c r="CJ32" s="517"/>
      <c r="CK32" s="517"/>
      <c r="CL32" s="517"/>
      <c r="CM32" s="517"/>
      <c r="CN32" s="517"/>
      <c r="CO32" s="517"/>
      <c r="CP32" s="517"/>
      <c r="CQ32" s="517"/>
      <c r="CR32" s="517"/>
      <c r="CS32" s="517"/>
      <c r="CT32" s="517"/>
      <c r="CU32" s="517"/>
      <c r="CV32" s="517"/>
      <c r="CW32" s="517"/>
      <c r="CX32" s="517"/>
      <c r="CY32" s="517"/>
      <c r="CZ32" s="517"/>
      <c r="DA32" s="517"/>
      <c r="DB32" s="517"/>
      <c r="DC32" s="517"/>
      <c r="DD32" s="517"/>
      <c r="DE32" s="517"/>
      <c r="DF32" s="517"/>
      <c r="DG32" s="517"/>
      <c r="DH32" s="517"/>
      <c r="DI32" s="517"/>
      <c r="DJ32" s="517"/>
      <c r="DK32" s="517"/>
      <c r="DL32" s="517"/>
      <c r="DM32" s="517"/>
      <c r="DN32" s="517"/>
      <c r="DO32" s="517"/>
      <c r="DP32" s="517"/>
      <c r="DQ32" s="517"/>
      <c r="DR32" s="517"/>
      <c r="DS32" s="517"/>
      <c r="DT32" s="517"/>
      <c r="DU32" s="517"/>
      <c r="DV32" s="517"/>
      <c r="DW32" s="517"/>
      <c r="DX32" s="517"/>
      <c r="DY32" s="517"/>
      <c r="DZ32" s="517"/>
    </row>
    <row r="33" spans="1:130" ht="29.25" customHeight="1" x14ac:dyDescent="0.15">
      <c r="A33" s="888"/>
      <c r="B33" s="525"/>
      <c r="C33" s="565"/>
      <c r="D33" s="565"/>
      <c r="E33" s="989" t="s">
        <v>1101</v>
      </c>
      <c r="F33" s="525"/>
      <c r="G33" s="527" t="s">
        <v>1102</v>
      </c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82"/>
      <c r="U33" s="1085">
        <v>1</v>
      </c>
      <c r="V33" s="1066">
        <v>6</v>
      </c>
      <c r="W33" s="188"/>
      <c r="X33" s="382">
        <v>0</v>
      </c>
      <c r="Y33" s="188"/>
      <c r="Z33" s="188"/>
      <c r="AA33" s="382">
        <v>0</v>
      </c>
      <c r="AB33" s="382">
        <v>0</v>
      </c>
      <c r="AC33" s="188"/>
      <c r="AD33" s="186">
        <f t="shared" si="0"/>
        <v>0</v>
      </c>
      <c r="AE33" s="1084"/>
      <c r="AF33" s="1084"/>
      <c r="AG33" s="1084"/>
      <c r="AH33" s="1084"/>
      <c r="AI33" s="1084"/>
      <c r="AJ33" s="1084"/>
      <c r="AK33" s="1084"/>
      <c r="AL33" s="1084"/>
      <c r="AM33" s="1084"/>
      <c r="AN33" s="1084"/>
      <c r="AO33" s="1084"/>
      <c r="AP33" s="1084"/>
      <c r="AQ33" s="1084"/>
      <c r="AR33" s="1084"/>
      <c r="AS33" s="1084"/>
      <c r="AT33" s="1084"/>
      <c r="AU33" s="1084"/>
      <c r="AV33" s="1084"/>
      <c r="AW33" s="1084"/>
      <c r="AX33" s="1084"/>
      <c r="AY33" s="1084"/>
      <c r="AZ33" s="1084"/>
      <c r="BA33" s="1084"/>
      <c r="BB33" s="1084"/>
      <c r="BC33" s="517"/>
      <c r="BD33" s="517"/>
      <c r="BE33" s="517"/>
      <c r="BF33" s="517"/>
      <c r="BG33" s="517"/>
      <c r="BH33" s="517"/>
      <c r="BI33" s="517"/>
      <c r="BJ33" s="517"/>
      <c r="BK33" s="517"/>
      <c r="BL33" s="517"/>
      <c r="BM33" s="517"/>
      <c r="BN33" s="517"/>
      <c r="BO33" s="517"/>
      <c r="BP33" s="517"/>
      <c r="BQ33" s="517"/>
      <c r="BR33" s="517"/>
      <c r="BS33" s="517"/>
      <c r="BT33" s="517"/>
      <c r="BU33" s="517"/>
      <c r="BV33" s="517"/>
      <c r="BW33" s="517"/>
      <c r="BX33" s="517"/>
      <c r="BY33" s="517"/>
      <c r="BZ33" s="517"/>
      <c r="CA33" s="517"/>
      <c r="CB33" s="517"/>
      <c r="CC33" s="517"/>
      <c r="CD33" s="517"/>
      <c r="CE33" s="517"/>
      <c r="CF33" s="517"/>
      <c r="CG33" s="517"/>
      <c r="CH33" s="517"/>
      <c r="CI33" s="517"/>
      <c r="CJ33" s="517"/>
      <c r="CK33" s="517"/>
      <c r="CL33" s="517"/>
      <c r="CM33" s="517"/>
      <c r="CN33" s="517"/>
      <c r="CO33" s="517"/>
      <c r="CP33" s="517"/>
      <c r="CQ33" s="517"/>
      <c r="CR33" s="517"/>
      <c r="CS33" s="517"/>
      <c r="CT33" s="517"/>
      <c r="CU33" s="517"/>
      <c r="CV33" s="517"/>
      <c r="CW33" s="517"/>
      <c r="CX33" s="517"/>
      <c r="CY33" s="517"/>
      <c r="CZ33" s="517"/>
      <c r="DA33" s="517"/>
      <c r="DB33" s="517"/>
      <c r="DC33" s="517"/>
      <c r="DD33" s="517"/>
      <c r="DE33" s="517"/>
      <c r="DF33" s="517"/>
      <c r="DG33" s="517"/>
      <c r="DH33" s="517"/>
      <c r="DI33" s="517"/>
      <c r="DJ33" s="517"/>
      <c r="DK33" s="517"/>
      <c r="DL33" s="517"/>
      <c r="DM33" s="517"/>
      <c r="DN33" s="517"/>
      <c r="DO33" s="517"/>
      <c r="DP33" s="517"/>
      <c r="DQ33" s="517"/>
      <c r="DR33" s="517"/>
      <c r="DS33" s="517"/>
      <c r="DT33" s="517"/>
      <c r="DU33" s="517"/>
      <c r="DV33" s="517"/>
      <c r="DW33" s="517"/>
      <c r="DX33" s="517"/>
      <c r="DY33" s="517"/>
      <c r="DZ33" s="517"/>
    </row>
    <row r="34" spans="1:130" ht="29.25" customHeight="1" x14ac:dyDescent="0.15">
      <c r="A34" s="888"/>
      <c r="B34" s="525"/>
      <c r="C34" s="565"/>
      <c r="D34" s="565"/>
      <c r="E34" s="525"/>
      <c r="F34" s="525"/>
      <c r="G34" s="527" t="s">
        <v>1103</v>
      </c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82"/>
      <c r="U34" s="1085">
        <v>1</v>
      </c>
      <c r="V34" s="1066">
        <v>7</v>
      </c>
      <c r="W34" s="188"/>
      <c r="X34" s="382">
        <v>0</v>
      </c>
      <c r="Y34" s="188"/>
      <c r="Z34" s="188"/>
      <c r="AA34" s="382">
        <v>0</v>
      </c>
      <c r="AB34" s="382">
        <v>0</v>
      </c>
      <c r="AC34" s="188"/>
      <c r="AD34" s="186">
        <f t="shared" si="0"/>
        <v>0</v>
      </c>
      <c r="AE34" s="1084"/>
      <c r="AF34" s="1084"/>
      <c r="AG34" s="1084"/>
      <c r="AH34" s="1084"/>
      <c r="AI34" s="1084"/>
      <c r="AJ34" s="1084"/>
      <c r="AK34" s="1084"/>
      <c r="AL34" s="1084"/>
      <c r="AM34" s="1084"/>
      <c r="AN34" s="1084"/>
      <c r="AO34" s="1084"/>
      <c r="AP34" s="1084"/>
      <c r="AQ34" s="1084"/>
      <c r="AR34" s="1084"/>
      <c r="AS34" s="1084"/>
      <c r="AT34" s="1084"/>
      <c r="AU34" s="1084"/>
      <c r="AV34" s="1084"/>
      <c r="AW34" s="1084"/>
      <c r="AX34" s="1084"/>
      <c r="AY34" s="1084"/>
      <c r="AZ34" s="1084"/>
      <c r="BA34" s="1084"/>
      <c r="BB34" s="1084"/>
      <c r="BC34" s="517"/>
      <c r="BD34" s="517"/>
      <c r="BE34" s="517"/>
      <c r="BF34" s="517"/>
      <c r="BG34" s="517"/>
      <c r="BH34" s="517"/>
      <c r="BI34" s="517"/>
      <c r="BJ34" s="517"/>
      <c r="BK34" s="517"/>
      <c r="BL34" s="517"/>
      <c r="BM34" s="517"/>
      <c r="BN34" s="517"/>
      <c r="BO34" s="517"/>
      <c r="BP34" s="517"/>
      <c r="BQ34" s="517"/>
      <c r="BR34" s="517"/>
      <c r="BS34" s="517"/>
      <c r="BT34" s="517"/>
      <c r="BU34" s="517"/>
      <c r="BV34" s="517"/>
      <c r="BW34" s="517"/>
      <c r="BX34" s="517"/>
      <c r="BY34" s="517"/>
      <c r="BZ34" s="517"/>
      <c r="CA34" s="517"/>
      <c r="CB34" s="517"/>
      <c r="CC34" s="517"/>
      <c r="CD34" s="517"/>
      <c r="CE34" s="517"/>
      <c r="CF34" s="517"/>
      <c r="CG34" s="517"/>
      <c r="CH34" s="517"/>
      <c r="CI34" s="517"/>
      <c r="CJ34" s="517"/>
      <c r="CK34" s="517"/>
      <c r="CL34" s="517"/>
      <c r="CM34" s="517"/>
      <c r="CN34" s="517"/>
      <c r="CO34" s="517"/>
      <c r="CP34" s="517"/>
      <c r="CQ34" s="517"/>
      <c r="CR34" s="517"/>
      <c r="CS34" s="517"/>
      <c r="CT34" s="517"/>
      <c r="CU34" s="517"/>
      <c r="CV34" s="517"/>
      <c r="CW34" s="517"/>
      <c r="CX34" s="517"/>
      <c r="CY34" s="517"/>
      <c r="CZ34" s="517"/>
      <c r="DA34" s="517"/>
      <c r="DB34" s="517"/>
      <c r="DC34" s="517"/>
      <c r="DD34" s="517"/>
      <c r="DE34" s="517"/>
      <c r="DF34" s="517"/>
      <c r="DG34" s="517"/>
      <c r="DH34" s="517"/>
      <c r="DI34" s="517"/>
      <c r="DJ34" s="517"/>
      <c r="DK34" s="517"/>
      <c r="DL34" s="517"/>
      <c r="DM34" s="517"/>
      <c r="DN34" s="517"/>
      <c r="DO34" s="517"/>
      <c r="DP34" s="517"/>
      <c r="DQ34" s="517"/>
      <c r="DR34" s="517"/>
      <c r="DS34" s="517"/>
      <c r="DT34" s="517"/>
      <c r="DU34" s="517"/>
      <c r="DV34" s="517"/>
      <c r="DW34" s="517"/>
      <c r="DX34" s="517"/>
      <c r="DY34" s="517"/>
      <c r="DZ34" s="517"/>
    </row>
    <row r="35" spans="1:130" ht="29.25" customHeight="1" thickBot="1" x14ac:dyDescent="0.2">
      <c r="A35" s="888"/>
      <c r="B35" s="525"/>
      <c r="C35" s="565"/>
      <c r="D35" s="565"/>
      <c r="E35" s="527" t="s">
        <v>1104</v>
      </c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82"/>
      <c r="U35" s="1093">
        <v>1</v>
      </c>
      <c r="V35" s="1094">
        <v>8</v>
      </c>
      <c r="W35" s="385"/>
      <c r="X35" s="386">
        <v>0</v>
      </c>
      <c r="Y35" s="385"/>
      <c r="Z35" s="385"/>
      <c r="AA35" s="386">
        <v>0</v>
      </c>
      <c r="AB35" s="386">
        <v>0</v>
      </c>
      <c r="AC35" s="385">
        <v>2303</v>
      </c>
      <c r="AD35" s="387">
        <f t="shared" si="0"/>
        <v>2303</v>
      </c>
      <c r="AE35" s="1084"/>
      <c r="AF35" s="1084"/>
      <c r="AG35" s="1084"/>
      <c r="AH35" s="1084"/>
      <c r="AI35" s="1084"/>
      <c r="AJ35" s="1084"/>
      <c r="AK35" s="1084"/>
      <c r="AL35" s="1084"/>
      <c r="AM35" s="1084"/>
      <c r="AN35" s="1084"/>
      <c r="AO35" s="1084"/>
      <c r="AP35" s="1084"/>
      <c r="AQ35" s="1084"/>
      <c r="AR35" s="1084"/>
      <c r="AS35" s="1084"/>
      <c r="AT35" s="1084"/>
      <c r="AU35" s="1084"/>
      <c r="AV35" s="1084"/>
      <c r="AW35" s="1084"/>
      <c r="AX35" s="1084"/>
      <c r="AY35" s="1084"/>
      <c r="AZ35" s="1084"/>
      <c r="BA35" s="1084"/>
      <c r="BB35" s="1084"/>
      <c r="BC35" s="517"/>
      <c r="BD35" s="517"/>
      <c r="BE35" s="517"/>
      <c r="BF35" s="517"/>
      <c r="BG35" s="517"/>
      <c r="BH35" s="517"/>
      <c r="BI35" s="517"/>
      <c r="BJ35" s="517"/>
      <c r="BK35" s="517"/>
      <c r="BL35" s="517"/>
      <c r="BM35" s="517"/>
      <c r="BN35" s="517"/>
      <c r="BO35" s="517"/>
      <c r="BP35" s="517"/>
      <c r="BQ35" s="517"/>
      <c r="BR35" s="517"/>
      <c r="BS35" s="517"/>
      <c r="BT35" s="517"/>
      <c r="BU35" s="517"/>
      <c r="BV35" s="517"/>
      <c r="BW35" s="517"/>
      <c r="BX35" s="517"/>
      <c r="BY35" s="517"/>
      <c r="BZ35" s="517"/>
      <c r="CA35" s="517"/>
      <c r="CB35" s="517"/>
      <c r="CC35" s="517"/>
      <c r="CD35" s="517"/>
      <c r="CE35" s="517"/>
      <c r="CF35" s="517"/>
      <c r="CG35" s="517"/>
      <c r="CH35" s="517"/>
      <c r="CI35" s="517"/>
      <c r="CJ35" s="517"/>
      <c r="CK35" s="517"/>
      <c r="CL35" s="517"/>
      <c r="CM35" s="517"/>
      <c r="CN35" s="517"/>
      <c r="CO35" s="517"/>
      <c r="CP35" s="517"/>
      <c r="CQ35" s="517"/>
      <c r="CR35" s="517"/>
      <c r="CS35" s="517"/>
      <c r="CT35" s="517"/>
      <c r="CU35" s="517"/>
      <c r="CV35" s="517"/>
      <c r="CW35" s="517"/>
      <c r="CX35" s="517"/>
      <c r="CY35" s="517"/>
      <c r="CZ35" s="517"/>
      <c r="DA35" s="517"/>
      <c r="DB35" s="517"/>
      <c r="DC35" s="517"/>
      <c r="DD35" s="517"/>
      <c r="DE35" s="517"/>
      <c r="DF35" s="517"/>
      <c r="DG35" s="517"/>
      <c r="DH35" s="517"/>
      <c r="DI35" s="517"/>
      <c r="DJ35" s="517"/>
      <c r="DK35" s="517"/>
      <c r="DL35" s="517"/>
      <c r="DM35" s="517"/>
      <c r="DN35" s="517"/>
      <c r="DO35" s="517"/>
      <c r="DP35" s="517"/>
      <c r="DQ35" s="517"/>
      <c r="DR35" s="517"/>
      <c r="DS35" s="517"/>
      <c r="DT35" s="517"/>
      <c r="DU35" s="517"/>
      <c r="DV35" s="517"/>
      <c r="DW35" s="517"/>
      <c r="DX35" s="517"/>
      <c r="DY35" s="517"/>
      <c r="DZ35" s="517"/>
    </row>
    <row r="36" spans="1:130" ht="14.25" customHeight="1" x14ac:dyDescent="0.15">
      <c r="A36" s="888"/>
      <c r="B36" s="517"/>
      <c r="C36" s="517"/>
      <c r="D36" s="517"/>
      <c r="E36" s="888"/>
      <c r="F36" s="888"/>
      <c r="G36" s="888"/>
      <c r="H36" s="888"/>
      <c r="I36" s="888"/>
      <c r="J36" s="888"/>
      <c r="K36" s="888"/>
      <c r="L36" s="888"/>
      <c r="M36" s="888"/>
      <c r="N36" s="888"/>
      <c r="O36" s="888"/>
      <c r="P36" s="888"/>
      <c r="Q36" s="888"/>
      <c r="R36" s="888"/>
      <c r="S36" s="888"/>
      <c r="T36" s="888"/>
      <c r="U36" s="517"/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  <c r="AM36" s="517"/>
      <c r="AN36" s="517"/>
      <c r="AO36" s="517"/>
      <c r="AP36" s="517"/>
      <c r="AQ36" s="517"/>
      <c r="AR36" s="517"/>
      <c r="AS36" s="517"/>
      <c r="AT36" s="517"/>
      <c r="AU36" s="517"/>
      <c r="AV36" s="517"/>
      <c r="AW36" s="517"/>
      <c r="AX36" s="517"/>
      <c r="AY36" s="517"/>
      <c r="AZ36" s="517"/>
      <c r="BA36" s="517"/>
      <c r="BB36" s="517"/>
      <c r="BC36" s="517"/>
      <c r="BD36" s="517"/>
      <c r="BE36" s="517"/>
      <c r="BF36" s="517"/>
      <c r="BG36" s="517"/>
      <c r="BH36" s="517"/>
      <c r="BI36" s="517"/>
      <c r="BJ36" s="517"/>
      <c r="BK36" s="517"/>
      <c r="BL36" s="517"/>
      <c r="BM36" s="517"/>
      <c r="BN36" s="517"/>
      <c r="BO36" s="517"/>
      <c r="BP36" s="517"/>
      <c r="BQ36" s="517"/>
      <c r="BR36" s="517"/>
      <c r="BS36" s="517"/>
      <c r="BT36" s="517"/>
      <c r="BU36" s="517"/>
      <c r="BV36" s="517"/>
      <c r="BW36" s="517"/>
      <c r="BX36" s="517"/>
      <c r="BY36" s="517"/>
      <c r="BZ36" s="517"/>
      <c r="CA36" s="517"/>
      <c r="CB36" s="517"/>
      <c r="CC36" s="517"/>
      <c r="CD36" s="517"/>
      <c r="CE36" s="517"/>
      <c r="CF36" s="517"/>
      <c r="CG36" s="517"/>
      <c r="CH36" s="517"/>
      <c r="CI36" s="517"/>
      <c r="CJ36" s="517"/>
      <c r="CK36" s="517"/>
      <c r="CL36" s="517"/>
      <c r="CM36" s="517"/>
      <c r="CN36" s="517"/>
      <c r="CO36" s="517"/>
      <c r="CP36" s="517"/>
      <c r="CQ36" s="517"/>
      <c r="CR36" s="517"/>
      <c r="CS36" s="517"/>
      <c r="CT36" s="517"/>
      <c r="CU36" s="517"/>
      <c r="CV36" s="517"/>
      <c r="CW36" s="517"/>
      <c r="CX36" s="517"/>
      <c r="CY36" s="517"/>
      <c r="CZ36" s="517"/>
      <c r="DA36" s="517"/>
      <c r="DB36" s="517"/>
      <c r="DC36" s="517"/>
      <c r="DD36" s="517"/>
      <c r="DE36" s="517"/>
      <c r="DF36" s="517"/>
      <c r="DG36" s="517"/>
      <c r="DH36" s="517"/>
      <c r="DI36" s="517"/>
      <c r="DJ36" s="517"/>
      <c r="DK36" s="517"/>
      <c r="DL36" s="517"/>
      <c r="DM36" s="517"/>
      <c r="DN36" s="517"/>
      <c r="DO36" s="517"/>
      <c r="DP36" s="517"/>
      <c r="DQ36" s="517"/>
      <c r="DR36" s="517"/>
      <c r="DS36" s="517"/>
      <c r="DT36" s="517"/>
      <c r="DU36" s="517"/>
      <c r="DV36" s="517"/>
      <c r="DW36" s="517"/>
      <c r="DX36" s="517"/>
      <c r="DY36" s="517"/>
      <c r="DZ36" s="517"/>
    </row>
    <row r="37" spans="1:130" hidden="1" x14ac:dyDescent="0.15">
      <c r="A37" s="517"/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  <c r="AM37" s="517"/>
      <c r="AN37" s="517"/>
      <c r="AO37" s="517"/>
      <c r="AP37" s="517"/>
      <c r="AQ37" s="517"/>
      <c r="AR37" s="517"/>
      <c r="AS37" s="517"/>
      <c r="AT37" s="517"/>
      <c r="AU37" s="517"/>
      <c r="AV37" s="517"/>
      <c r="AW37" s="517"/>
      <c r="AX37" s="517"/>
      <c r="AY37" s="517"/>
      <c r="AZ37" s="517"/>
      <c r="BA37" s="517"/>
      <c r="BB37" s="517"/>
      <c r="BC37" s="517"/>
      <c r="BD37" s="517"/>
      <c r="BE37" s="517"/>
      <c r="BF37" s="517"/>
      <c r="BG37" s="517"/>
      <c r="BH37" s="517"/>
      <c r="BI37" s="517"/>
      <c r="BJ37" s="517"/>
      <c r="BK37" s="517"/>
      <c r="BL37" s="517"/>
      <c r="BM37" s="517"/>
      <c r="BN37" s="517"/>
      <c r="BO37" s="517"/>
      <c r="BP37" s="517"/>
      <c r="BQ37" s="517"/>
      <c r="BR37" s="517"/>
      <c r="BS37" s="517"/>
      <c r="BT37" s="517"/>
      <c r="BU37" s="517"/>
      <c r="BV37" s="517"/>
      <c r="BW37" s="517"/>
      <c r="BX37" s="517"/>
      <c r="BY37" s="517"/>
      <c r="BZ37" s="517"/>
      <c r="CA37" s="517"/>
      <c r="CB37" s="517"/>
      <c r="CC37" s="517"/>
      <c r="CD37" s="517"/>
      <c r="CE37" s="517"/>
      <c r="CF37" s="517"/>
      <c r="CG37" s="517"/>
      <c r="CH37" s="517"/>
      <c r="CI37" s="517"/>
      <c r="CJ37" s="517"/>
      <c r="CK37" s="517"/>
      <c r="CL37" s="517"/>
      <c r="CM37" s="517"/>
      <c r="CN37" s="517"/>
      <c r="CO37" s="517"/>
      <c r="CP37" s="517"/>
      <c r="CQ37" s="517"/>
      <c r="CR37" s="517"/>
      <c r="CS37" s="517"/>
      <c r="CT37" s="517"/>
      <c r="CU37" s="517"/>
      <c r="CV37" s="517"/>
      <c r="CW37" s="517"/>
      <c r="CX37" s="517"/>
      <c r="CY37" s="517"/>
      <c r="CZ37" s="517"/>
      <c r="DA37" s="517"/>
      <c r="DB37" s="517"/>
      <c r="DC37" s="517"/>
      <c r="DD37" s="517"/>
      <c r="DE37" s="517"/>
      <c r="DF37" s="517"/>
      <c r="DG37" s="517"/>
      <c r="DH37" s="517"/>
      <c r="DI37" s="517"/>
      <c r="DJ37" s="517"/>
      <c r="DK37" s="517"/>
      <c r="DL37" s="517"/>
      <c r="DM37" s="517"/>
      <c r="DN37" s="517"/>
      <c r="DO37" s="517"/>
      <c r="DP37" s="517"/>
      <c r="DQ37" s="517"/>
      <c r="DR37" s="517"/>
      <c r="DS37" s="517"/>
      <c r="DT37" s="517"/>
      <c r="DU37" s="517"/>
      <c r="DV37" s="517"/>
      <c r="DW37" s="517"/>
      <c r="DX37" s="517"/>
      <c r="DY37" s="517"/>
      <c r="DZ37" s="517"/>
    </row>
    <row r="38" spans="1:130" hidden="1" x14ac:dyDescent="0.15">
      <c r="A38" s="517"/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  <c r="BA38" s="517"/>
      <c r="BB38" s="517"/>
      <c r="BC38" s="517"/>
      <c r="BD38" s="517"/>
      <c r="BE38" s="517"/>
      <c r="BF38" s="517"/>
      <c r="BG38" s="517"/>
      <c r="BH38" s="517"/>
      <c r="BI38" s="517"/>
      <c r="BJ38" s="517"/>
      <c r="BK38" s="517"/>
      <c r="BL38" s="517"/>
      <c r="BM38" s="517"/>
      <c r="BN38" s="517"/>
      <c r="BO38" s="517"/>
      <c r="BP38" s="517"/>
      <c r="BQ38" s="517"/>
      <c r="BR38" s="517"/>
      <c r="BS38" s="517"/>
      <c r="BT38" s="517"/>
      <c r="BU38" s="517"/>
      <c r="BV38" s="517"/>
      <c r="BW38" s="517"/>
      <c r="BX38" s="517"/>
      <c r="BY38" s="517"/>
      <c r="BZ38" s="517"/>
      <c r="CA38" s="517"/>
      <c r="CB38" s="517"/>
      <c r="CC38" s="517"/>
      <c r="CD38" s="517"/>
      <c r="CE38" s="517"/>
      <c r="CF38" s="517"/>
      <c r="CG38" s="517"/>
      <c r="CH38" s="517"/>
      <c r="CI38" s="517"/>
      <c r="CJ38" s="517"/>
      <c r="CK38" s="517"/>
      <c r="CL38" s="517"/>
      <c r="CM38" s="517"/>
      <c r="CN38" s="517"/>
      <c r="CO38" s="517"/>
      <c r="CP38" s="517"/>
      <c r="CQ38" s="517"/>
      <c r="CR38" s="517"/>
      <c r="CS38" s="517"/>
      <c r="CT38" s="517"/>
      <c r="CU38" s="517"/>
      <c r="CV38" s="517"/>
      <c r="CW38" s="517"/>
      <c r="CX38" s="517"/>
      <c r="CY38" s="517"/>
      <c r="CZ38" s="517"/>
      <c r="DA38" s="517"/>
      <c r="DB38" s="517"/>
      <c r="DC38" s="517"/>
      <c r="DD38" s="517"/>
      <c r="DE38" s="517"/>
      <c r="DF38" s="517"/>
      <c r="DG38" s="517"/>
      <c r="DH38" s="517"/>
      <c r="DI38" s="517"/>
      <c r="DJ38" s="517"/>
      <c r="DK38" s="517"/>
      <c r="DL38" s="517"/>
      <c r="DM38" s="517"/>
      <c r="DN38" s="517"/>
      <c r="DO38" s="517"/>
      <c r="DP38" s="517"/>
      <c r="DQ38" s="517"/>
      <c r="DR38" s="517"/>
      <c r="DS38" s="517"/>
      <c r="DT38" s="517"/>
      <c r="DU38" s="517"/>
      <c r="DV38" s="517"/>
      <c r="DW38" s="517"/>
      <c r="DX38" s="517"/>
      <c r="DY38" s="517"/>
      <c r="DZ38" s="517"/>
    </row>
    <row r="39" spans="1:130" hidden="1" x14ac:dyDescent="0.15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7"/>
      <c r="BC39" s="517"/>
      <c r="BD39" s="517"/>
      <c r="BE39" s="517"/>
      <c r="BF39" s="517"/>
      <c r="BG39" s="517"/>
      <c r="BH39" s="517"/>
      <c r="BI39" s="517"/>
      <c r="BJ39" s="517"/>
      <c r="BK39" s="517"/>
      <c r="BL39" s="517"/>
      <c r="BM39" s="517"/>
      <c r="BN39" s="517"/>
      <c r="BO39" s="517"/>
      <c r="BP39" s="517"/>
      <c r="BQ39" s="517"/>
      <c r="BR39" s="517"/>
      <c r="BS39" s="517"/>
      <c r="BT39" s="517"/>
      <c r="BU39" s="517"/>
      <c r="BV39" s="517"/>
      <c r="BW39" s="517"/>
      <c r="BX39" s="517"/>
      <c r="BY39" s="517"/>
      <c r="BZ39" s="517"/>
      <c r="CA39" s="517"/>
      <c r="CB39" s="517"/>
      <c r="CC39" s="517"/>
      <c r="CD39" s="517"/>
      <c r="CE39" s="517"/>
      <c r="CF39" s="517"/>
      <c r="CG39" s="517"/>
      <c r="CH39" s="517"/>
      <c r="CI39" s="517"/>
      <c r="CJ39" s="517"/>
      <c r="CK39" s="517"/>
      <c r="CL39" s="517"/>
      <c r="CM39" s="517"/>
      <c r="CN39" s="517"/>
      <c r="CO39" s="517"/>
      <c r="CP39" s="517"/>
      <c r="CQ39" s="517"/>
      <c r="CR39" s="517"/>
      <c r="CS39" s="517"/>
      <c r="CT39" s="517"/>
      <c r="CU39" s="517"/>
      <c r="CV39" s="517"/>
      <c r="CW39" s="517"/>
      <c r="CX39" s="517"/>
      <c r="CY39" s="517"/>
      <c r="CZ39" s="517"/>
      <c r="DA39" s="517"/>
      <c r="DB39" s="517"/>
      <c r="DC39" s="517"/>
      <c r="DD39" s="517"/>
      <c r="DE39" s="517"/>
      <c r="DF39" s="517"/>
      <c r="DG39" s="517"/>
      <c r="DH39" s="517"/>
      <c r="DI39" s="517"/>
      <c r="DJ39" s="517"/>
      <c r="DK39" s="517"/>
      <c r="DL39" s="517"/>
      <c r="DM39" s="517"/>
      <c r="DN39" s="517"/>
      <c r="DO39" s="517"/>
      <c r="DP39" s="517"/>
      <c r="DQ39" s="517"/>
      <c r="DR39" s="517"/>
      <c r="DS39" s="517"/>
      <c r="DT39" s="517"/>
      <c r="DU39" s="517"/>
      <c r="DV39" s="517"/>
      <c r="DW39" s="517"/>
      <c r="DX39" s="517"/>
      <c r="DY39" s="517"/>
      <c r="DZ39" s="517"/>
    </row>
    <row r="40" spans="1:130" hidden="1" x14ac:dyDescent="0.15">
      <c r="A40" s="517"/>
      <c r="B40" s="517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17"/>
      <c r="V40" s="517"/>
      <c r="W40" s="517"/>
      <c r="X40" s="517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  <c r="AI40" s="517"/>
      <c r="AJ40" s="517"/>
      <c r="AK40" s="517"/>
      <c r="AL40" s="517"/>
      <c r="AM40" s="517"/>
      <c r="AN40" s="517"/>
      <c r="AO40" s="517"/>
      <c r="AP40" s="517"/>
      <c r="AQ40" s="517"/>
      <c r="AR40" s="517"/>
      <c r="AS40" s="517"/>
      <c r="AT40" s="517"/>
      <c r="AU40" s="517"/>
      <c r="AV40" s="517"/>
      <c r="AW40" s="517"/>
      <c r="AX40" s="517"/>
      <c r="AY40" s="517"/>
      <c r="AZ40" s="517"/>
      <c r="BA40" s="517"/>
      <c r="BB40" s="517"/>
      <c r="BC40" s="517"/>
      <c r="BD40" s="517"/>
      <c r="BE40" s="517"/>
      <c r="BF40" s="517"/>
      <c r="BG40" s="517"/>
      <c r="BH40" s="517"/>
      <c r="BI40" s="517"/>
      <c r="BJ40" s="517"/>
      <c r="BK40" s="517"/>
      <c r="BL40" s="517"/>
      <c r="BM40" s="517"/>
      <c r="BN40" s="517"/>
      <c r="BO40" s="517"/>
      <c r="BP40" s="517"/>
      <c r="BQ40" s="517"/>
      <c r="BR40" s="517"/>
      <c r="BS40" s="517"/>
      <c r="BT40" s="517"/>
      <c r="BU40" s="517"/>
      <c r="BV40" s="517"/>
      <c r="BW40" s="517"/>
      <c r="BX40" s="517"/>
      <c r="BY40" s="517"/>
      <c r="BZ40" s="517"/>
      <c r="CA40" s="517"/>
      <c r="CB40" s="517"/>
      <c r="CC40" s="517"/>
      <c r="CD40" s="517"/>
      <c r="CE40" s="517"/>
      <c r="CF40" s="517"/>
      <c r="CG40" s="517"/>
      <c r="CH40" s="517"/>
      <c r="CI40" s="517"/>
      <c r="CJ40" s="517"/>
      <c r="CK40" s="517"/>
      <c r="CL40" s="517"/>
      <c r="CM40" s="517"/>
      <c r="CN40" s="517"/>
      <c r="CO40" s="517"/>
      <c r="CP40" s="517"/>
      <c r="CQ40" s="517"/>
      <c r="CR40" s="517"/>
      <c r="CS40" s="517"/>
      <c r="CT40" s="517"/>
      <c r="CU40" s="517"/>
      <c r="CV40" s="517"/>
      <c r="CW40" s="517"/>
      <c r="CX40" s="517"/>
      <c r="CY40" s="517"/>
      <c r="CZ40" s="517"/>
      <c r="DA40" s="517"/>
      <c r="DB40" s="517"/>
      <c r="DC40" s="517"/>
      <c r="DD40" s="517"/>
      <c r="DE40" s="517"/>
      <c r="DF40" s="517"/>
      <c r="DG40" s="517"/>
      <c r="DH40" s="517"/>
      <c r="DI40" s="517"/>
      <c r="DJ40" s="517"/>
      <c r="DK40" s="517"/>
      <c r="DL40" s="517"/>
      <c r="DM40" s="517"/>
      <c r="DN40" s="517"/>
      <c r="DO40" s="517"/>
      <c r="DP40" s="517"/>
      <c r="DQ40" s="517"/>
      <c r="DR40" s="517"/>
      <c r="DS40" s="517"/>
      <c r="DT40" s="517"/>
      <c r="DU40" s="517"/>
      <c r="DV40" s="517"/>
      <c r="DW40" s="517"/>
      <c r="DX40" s="517"/>
      <c r="DY40" s="517"/>
      <c r="DZ40" s="517"/>
    </row>
    <row r="41" spans="1:130" hidden="1" x14ac:dyDescent="0.15">
      <c r="A41" s="517"/>
      <c r="B41" s="517"/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17"/>
      <c r="S41" s="517"/>
      <c r="T41" s="517"/>
      <c r="U41" s="517"/>
      <c r="V41" s="517"/>
      <c r="W41" s="517"/>
      <c r="X41" s="517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  <c r="AI41" s="517"/>
      <c r="AJ41" s="517"/>
      <c r="AK41" s="517"/>
      <c r="AL41" s="517"/>
      <c r="AM41" s="517"/>
      <c r="AN41" s="517"/>
      <c r="AO41" s="517"/>
      <c r="AP41" s="517"/>
      <c r="AQ41" s="517"/>
      <c r="AR41" s="517"/>
      <c r="AS41" s="517"/>
      <c r="AT41" s="517"/>
      <c r="AU41" s="517"/>
      <c r="AV41" s="517"/>
      <c r="AW41" s="517"/>
      <c r="AX41" s="517"/>
      <c r="AY41" s="517"/>
      <c r="AZ41" s="517"/>
      <c r="BA41" s="517"/>
      <c r="BB41" s="517"/>
      <c r="BC41" s="517"/>
      <c r="BD41" s="517"/>
      <c r="BE41" s="517"/>
      <c r="BF41" s="517"/>
      <c r="BG41" s="517"/>
      <c r="BH41" s="517"/>
      <c r="BI41" s="517"/>
      <c r="BJ41" s="517"/>
      <c r="BK41" s="517"/>
      <c r="BL41" s="517"/>
      <c r="BM41" s="517"/>
      <c r="BN41" s="517"/>
      <c r="BO41" s="517"/>
      <c r="BP41" s="517"/>
      <c r="BQ41" s="517"/>
      <c r="BR41" s="517"/>
      <c r="BS41" s="517"/>
      <c r="BT41" s="517"/>
      <c r="BU41" s="517"/>
      <c r="BV41" s="517"/>
      <c r="BW41" s="517"/>
      <c r="BX41" s="517"/>
      <c r="BY41" s="517"/>
      <c r="BZ41" s="517"/>
      <c r="CA41" s="517"/>
      <c r="CB41" s="517"/>
      <c r="CC41" s="517"/>
      <c r="CD41" s="517"/>
      <c r="CE41" s="517"/>
      <c r="CF41" s="517"/>
      <c r="CG41" s="517"/>
      <c r="CH41" s="517"/>
      <c r="CI41" s="517"/>
      <c r="CJ41" s="517"/>
      <c r="CK41" s="517"/>
      <c r="CL41" s="517"/>
      <c r="CM41" s="517"/>
      <c r="CN41" s="517"/>
      <c r="CO41" s="517"/>
      <c r="CP41" s="517"/>
      <c r="CQ41" s="517"/>
      <c r="CR41" s="517"/>
      <c r="CS41" s="517"/>
      <c r="CT41" s="517"/>
      <c r="CU41" s="517"/>
      <c r="CV41" s="517"/>
      <c r="CW41" s="517"/>
      <c r="CX41" s="517"/>
      <c r="CY41" s="517"/>
      <c r="CZ41" s="517"/>
      <c r="DA41" s="517"/>
      <c r="DB41" s="517"/>
      <c r="DC41" s="517"/>
      <c r="DD41" s="517"/>
      <c r="DE41" s="517"/>
      <c r="DF41" s="517"/>
      <c r="DG41" s="517"/>
      <c r="DH41" s="517"/>
      <c r="DI41" s="517"/>
      <c r="DJ41" s="517"/>
      <c r="DK41" s="517"/>
      <c r="DL41" s="517"/>
      <c r="DM41" s="517"/>
      <c r="DN41" s="517"/>
      <c r="DO41" s="517"/>
      <c r="DP41" s="517"/>
      <c r="DQ41" s="517"/>
      <c r="DR41" s="517"/>
      <c r="DS41" s="517"/>
      <c r="DT41" s="517"/>
      <c r="DU41" s="517"/>
      <c r="DV41" s="517"/>
      <c r="DW41" s="517"/>
      <c r="DX41" s="517"/>
      <c r="DY41" s="517"/>
      <c r="DZ41" s="517"/>
    </row>
    <row r="42" spans="1:130" hidden="1" x14ac:dyDescent="0.15">
      <c r="A42" s="517"/>
      <c r="B42" s="517"/>
      <c r="C42" s="517"/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7"/>
      <c r="AW42" s="517"/>
      <c r="AX42" s="517"/>
      <c r="AY42" s="517"/>
      <c r="AZ42" s="517"/>
      <c r="BA42" s="517"/>
      <c r="BB42" s="517"/>
      <c r="BC42" s="517"/>
      <c r="BD42" s="517"/>
      <c r="BE42" s="517"/>
      <c r="BF42" s="517"/>
      <c r="BG42" s="517"/>
      <c r="BH42" s="517"/>
      <c r="BI42" s="517"/>
      <c r="BJ42" s="517"/>
      <c r="BK42" s="517"/>
      <c r="BL42" s="517"/>
      <c r="BM42" s="517"/>
      <c r="BN42" s="517"/>
      <c r="BO42" s="517"/>
      <c r="BP42" s="517"/>
      <c r="BQ42" s="517"/>
      <c r="BR42" s="517"/>
      <c r="BS42" s="517"/>
      <c r="BT42" s="517"/>
      <c r="BU42" s="517"/>
      <c r="BV42" s="517"/>
      <c r="BW42" s="517"/>
      <c r="BX42" s="517"/>
      <c r="BY42" s="517"/>
      <c r="BZ42" s="517"/>
      <c r="CA42" s="517"/>
      <c r="CB42" s="517"/>
      <c r="CC42" s="517"/>
      <c r="CD42" s="517"/>
      <c r="CE42" s="517"/>
      <c r="CF42" s="517"/>
      <c r="CG42" s="517"/>
      <c r="CH42" s="517"/>
      <c r="CI42" s="517"/>
      <c r="CJ42" s="517"/>
      <c r="CK42" s="517"/>
      <c r="CL42" s="517"/>
      <c r="CM42" s="517"/>
      <c r="CN42" s="517"/>
      <c r="CO42" s="517"/>
      <c r="CP42" s="517"/>
      <c r="CQ42" s="517"/>
      <c r="CR42" s="517"/>
      <c r="CS42" s="517"/>
      <c r="CT42" s="517"/>
      <c r="CU42" s="517"/>
      <c r="CV42" s="517"/>
      <c r="CW42" s="517"/>
      <c r="CX42" s="517"/>
      <c r="CY42" s="517"/>
      <c r="CZ42" s="517"/>
      <c r="DA42" s="517"/>
      <c r="DB42" s="517"/>
      <c r="DC42" s="517"/>
      <c r="DD42" s="517"/>
      <c r="DE42" s="517"/>
      <c r="DF42" s="517"/>
      <c r="DG42" s="517"/>
      <c r="DH42" s="517"/>
      <c r="DI42" s="517"/>
      <c r="DJ42" s="517"/>
      <c r="DK42" s="517"/>
      <c r="DL42" s="517"/>
      <c r="DM42" s="517"/>
      <c r="DN42" s="517"/>
      <c r="DO42" s="517"/>
      <c r="DP42" s="517"/>
      <c r="DQ42" s="517"/>
      <c r="DR42" s="517"/>
      <c r="DS42" s="517"/>
      <c r="DT42" s="517"/>
      <c r="DU42" s="517"/>
      <c r="DV42" s="517"/>
      <c r="DW42" s="517"/>
      <c r="DX42" s="517"/>
      <c r="DY42" s="517"/>
      <c r="DZ42" s="517"/>
    </row>
    <row r="43" spans="1:130" hidden="1" x14ac:dyDescent="0.15">
      <c r="A43" s="517"/>
      <c r="B43" s="517"/>
      <c r="C43" s="517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  <c r="BA43" s="517"/>
      <c r="BB43" s="517"/>
      <c r="BC43" s="517"/>
      <c r="BD43" s="517"/>
      <c r="BE43" s="517"/>
      <c r="BF43" s="517"/>
      <c r="BG43" s="517"/>
      <c r="BH43" s="517"/>
      <c r="BI43" s="517"/>
      <c r="BJ43" s="517"/>
      <c r="BK43" s="517"/>
      <c r="BL43" s="517"/>
      <c r="BM43" s="517"/>
      <c r="BN43" s="517"/>
      <c r="BO43" s="517"/>
      <c r="BP43" s="517"/>
      <c r="BQ43" s="517"/>
      <c r="BR43" s="517"/>
      <c r="BS43" s="517"/>
      <c r="BT43" s="517"/>
      <c r="BU43" s="517"/>
      <c r="BV43" s="517"/>
      <c r="BW43" s="517"/>
      <c r="BX43" s="517"/>
      <c r="BY43" s="517"/>
      <c r="BZ43" s="517"/>
      <c r="CA43" s="517"/>
      <c r="CB43" s="517"/>
      <c r="CC43" s="517"/>
      <c r="CD43" s="517"/>
      <c r="CE43" s="517"/>
      <c r="CF43" s="517"/>
      <c r="CG43" s="517"/>
      <c r="CH43" s="517"/>
      <c r="CI43" s="517"/>
      <c r="CJ43" s="517"/>
      <c r="CK43" s="517"/>
      <c r="CL43" s="517"/>
      <c r="CM43" s="517"/>
      <c r="CN43" s="517"/>
      <c r="CO43" s="517"/>
      <c r="CP43" s="517"/>
      <c r="CQ43" s="517"/>
      <c r="CR43" s="517"/>
      <c r="CS43" s="517"/>
      <c r="CT43" s="517"/>
      <c r="CU43" s="517"/>
      <c r="CV43" s="517"/>
      <c r="CW43" s="517"/>
      <c r="CX43" s="517"/>
      <c r="CY43" s="517"/>
      <c r="CZ43" s="517"/>
      <c r="DA43" s="517"/>
      <c r="DB43" s="517"/>
      <c r="DC43" s="517"/>
      <c r="DD43" s="517"/>
      <c r="DE43" s="517"/>
      <c r="DF43" s="517"/>
      <c r="DG43" s="517"/>
      <c r="DH43" s="517"/>
      <c r="DI43" s="517"/>
      <c r="DJ43" s="517"/>
      <c r="DK43" s="517"/>
      <c r="DL43" s="517"/>
      <c r="DM43" s="517"/>
      <c r="DN43" s="517"/>
      <c r="DO43" s="517"/>
      <c r="DP43" s="517"/>
      <c r="DQ43" s="517"/>
      <c r="DR43" s="517"/>
      <c r="DS43" s="517"/>
      <c r="DT43" s="517"/>
      <c r="DU43" s="517"/>
      <c r="DV43" s="517"/>
      <c r="DW43" s="517"/>
      <c r="DX43" s="517"/>
      <c r="DY43" s="517"/>
      <c r="DZ43" s="517"/>
    </row>
    <row r="44" spans="1:130" hidden="1" x14ac:dyDescent="0.15">
      <c r="A44" s="517"/>
      <c r="B44" s="517"/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  <c r="AL44" s="517"/>
      <c r="AM44" s="517"/>
      <c r="AN44" s="517"/>
      <c r="AO44" s="517"/>
      <c r="AP44" s="517"/>
      <c r="AQ44" s="517"/>
      <c r="AR44" s="517"/>
      <c r="AS44" s="517"/>
      <c r="AT44" s="517"/>
      <c r="AU44" s="517"/>
      <c r="AV44" s="517"/>
      <c r="AW44" s="517"/>
      <c r="AX44" s="517"/>
      <c r="AY44" s="517"/>
      <c r="AZ44" s="517"/>
      <c r="BA44" s="517"/>
      <c r="BB44" s="517"/>
      <c r="BC44" s="517"/>
      <c r="BD44" s="517"/>
      <c r="BE44" s="517"/>
      <c r="BF44" s="517"/>
      <c r="BG44" s="517"/>
      <c r="BH44" s="517"/>
      <c r="BI44" s="517"/>
      <c r="BJ44" s="517"/>
      <c r="BK44" s="517"/>
      <c r="BL44" s="517"/>
      <c r="BM44" s="517"/>
      <c r="BN44" s="517"/>
      <c r="BO44" s="517"/>
      <c r="BP44" s="517"/>
      <c r="BQ44" s="517"/>
      <c r="BR44" s="517"/>
      <c r="BS44" s="517"/>
      <c r="BT44" s="517"/>
      <c r="BU44" s="517"/>
      <c r="BV44" s="517"/>
      <c r="BW44" s="517"/>
      <c r="BX44" s="517"/>
      <c r="BY44" s="517"/>
      <c r="BZ44" s="517"/>
      <c r="CA44" s="517"/>
      <c r="CB44" s="517"/>
      <c r="CC44" s="517"/>
      <c r="CD44" s="517"/>
      <c r="CE44" s="517"/>
      <c r="CF44" s="517"/>
      <c r="CG44" s="517"/>
      <c r="CH44" s="517"/>
      <c r="CI44" s="517"/>
      <c r="CJ44" s="517"/>
      <c r="CK44" s="517"/>
      <c r="CL44" s="517"/>
      <c r="CM44" s="517"/>
      <c r="CN44" s="517"/>
      <c r="CO44" s="517"/>
      <c r="CP44" s="517"/>
      <c r="CQ44" s="517"/>
      <c r="CR44" s="517"/>
      <c r="CS44" s="517"/>
      <c r="CT44" s="517"/>
      <c r="CU44" s="517"/>
      <c r="CV44" s="517"/>
      <c r="CW44" s="517"/>
      <c r="CX44" s="517"/>
      <c r="CY44" s="517"/>
      <c r="CZ44" s="517"/>
      <c r="DA44" s="517"/>
      <c r="DB44" s="517"/>
      <c r="DC44" s="517"/>
      <c r="DD44" s="517"/>
      <c r="DE44" s="517"/>
      <c r="DF44" s="517"/>
      <c r="DG44" s="517"/>
      <c r="DH44" s="517"/>
      <c r="DI44" s="517"/>
      <c r="DJ44" s="517"/>
      <c r="DK44" s="517"/>
      <c r="DL44" s="517"/>
      <c r="DM44" s="517"/>
      <c r="DN44" s="517"/>
      <c r="DO44" s="517"/>
      <c r="DP44" s="517"/>
      <c r="DQ44" s="517"/>
      <c r="DR44" s="517"/>
      <c r="DS44" s="517"/>
      <c r="DT44" s="517"/>
      <c r="DU44" s="517"/>
      <c r="DV44" s="517"/>
      <c r="DW44" s="517"/>
      <c r="DX44" s="517"/>
      <c r="DY44" s="517"/>
      <c r="DZ44" s="517"/>
    </row>
    <row r="45" spans="1:130" hidden="1" x14ac:dyDescent="0.15">
      <c r="A45" s="517"/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517"/>
      <c r="AY45" s="517"/>
      <c r="AZ45" s="517"/>
      <c r="BA45" s="517"/>
      <c r="BB45" s="517"/>
      <c r="BC45" s="517"/>
      <c r="BD45" s="517"/>
      <c r="BE45" s="517"/>
      <c r="BF45" s="517"/>
      <c r="BG45" s="517"/>
      <c r="BH45" s="517"/>
      <c r="BI45" s="517"/>
      <c r="BJ45" s="517"/>
      <c r="BK45" s="517"/>
      <c r="BL45" s="517"/>
      <c r="BM45" s="517"/>
      <c r="BN45" s="517"/>
      <c r="BO45" s="517"/>
      <c r="BP45" s="517"/>
      <c r="BQ45" s="517"/>
      <c r="BR45" s="517"/>
      <c r="BS45" s="517"/>
      <c r="BT45" s="517"/>
      <c r="BU45" s="517"/>
      <c r="BV45" s="517"/>
      <c r="BW45" s="517"/>
      <c r="BX45" s="517"/>
      <c r="BY45" s="517"/>
      <c r="BZ45" s="517"/>
      <c r="CA45" s="517"/>
      <c r="CB45" s="517"/>
      <c r="CC45" s="517"/>
      <c r="CD45" s="517"/>
      <c r="CE45" s="517"/>
      <c r="CF45" s="517"/>
      <c r="CG45" s="517"/>
      <c r="CH45" s="517"/>
      <c r="CI45" s="517"/>
      <c r="CJ45" s="517"/>
      <c r="CK45" s="517"/>
      <c r="CL45" s="517"/>
      <c r="CM45" s="517"/>
      <c r="CN45" s="517"/>
      <c r="CO45" s="517"/>
      <c r="CP45" s="517"/>
      <c r="CQ45" s="517"/>
      <c r="CR45" s="517"/>
      <c r="CS45" s="517"/>
      <c r="CT45" s="517"/>
      <c r="CU45" s="517"/>
      <c r="CV45" s="517"/>
      <c r="CW45" s="517"/>
      <c r="CX45" s="517"/>
      <c r="CY45" s="517"/>
      <c r="CZ45" s="517"/>
      <c r="DA45" s="517"/>
      <c r="DB45" s="517"/>
      <c r="DC45" s="517"/>
      <c r="DD45" s="517"/>
      <c r="DE45" s="517"/>
      <c r="DF45" s="517"/>
      <c r="DG45" s="517"/>
      <c r="DH45" s="517"/>
      <c r="DI45" s="517"/>
      <c r="DJ45" s="517"/>
      <c r="DK45" s="517"/>
      <c r="DL45" s="517"/>
      <c r="DM45" s="517"/>
      <c r="DN45" s="517"/>
      <c r="DO45" s="517"/>
      <c r="DP45" s="517"/>
      <c r="DQ45" s="517"/>
      <c r="DR45" s="517"/>
      <c r="DS45" s="517"/>
      <c r="DT45" s="517"/>
      <c r="DU45" s="517"/>
      <c r="DV45" s="517"/>
      <c r="DW45" s="517"/>
      <c r="DX45" s="517"/>
      <c r="DY45" s="517"/>
      <c r="DZ45" s="517"/>
    </row>
    <row r="46" spans="1:130" hidden="1" x14ac:dyDescent="0.15"/>
    <row r="47" spans="1:130" hidden="1" x14ac:dyDescent="0.15"/>
    <row r="48" spans="1:130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</sheetData>
  <sheetProtection sheet="1" objects="1" scenarios="1"/>
  <dataConsolidate/>
  <mergeCells count="28">
    <mergeCell ref="B31:B35"/>
    <mergeCell ref="C31:T31"/>
    <mergeCell ref="C32:D35"/>
    <mergeCell ref="E32:T32"/>
    <mergeCell ref="E33:F34"/>
    <mergeCell ref="G33:T33"/>
    <mergeCell ref="G34:T34"/>
    <mergeCell ref="E35:T35"/>
    <mergeCell ref="E22:T22"/>
    <mergeCell ref="E23:T23"/>
    <mergeCell ref="B25:B29"/>
    <mergeCell ref="C25:T25"/>
    <mergeCell ref="C26:D29"/>
    <mergeCell ref="E26:T26"/>
    <mergeCell ref="E27:F28"/>
    <mergeCell ref="G27:T27"/>
    <mergeCell ref="G28:T28"/>
    <mergeCell ref="E29:T29"/>
    <mergeCell ref="B16:B23"/>
    <mergeCell ref="C16:T16"/>
    <mergeCell ref="C17:T17"/>
    <mergeCell ref="C18:D18"/>
    <mergeCell ref="E18:T18"/>
    <mergeCell ref="C19:D19"/>
    <mergeCell ref="E19:T19"/>
    <mergeCell ref="C20:D20"/>
    <mergeCell ref="E20:T20"/>
    <mergeCell ref="C21:T2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W16:W19 Y16:AA19 AC16:AC19 W22 Y22:AA22 AC22 W26:W29 Y26:Z29 AC26:AC29 W32:W35 Y32:Z35 AC32:AC35" xr:uid="{C0F0EBC0-E9F3-45CE-9A62-83752990B677}">
      <formula1>-9999999999</formula1>
      <formula2>99999999999</formula2>
    </dataValidation>
  </dataValidations>
  <pageMargins left="0.59055118110236227" right="0" top="0" bottom="0" header="0" footer="0"/>
  <pageSetup paperSize="9" scale="71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B7E2B-B7F1-4C28-93E7-A9C3A60DAC0E}">
  <sheetPr codeName="Sheet3">
    <pageSetUpPr autoPageBreaks="0" fitToPage="1"/>
  </sheetPr>
  <dimension ref="A1:WYC52"/>
  <sheetViews>
    <sheetView showGridLines="0" zoomScale="90" zoomScaleNormal="90" zoomScaleSheetLayoutView="100" workbookViewId="0">
      <pane ySplit="12" topLeftCell="A13" activePane="bottomLeft" state="frozen"/>
      <selection pane="bottomLeft" activeCell="A13" sqref="A13"/>
    </sheetView>
  </sheetViews>
  <sheetFormatPr defaultColWidth="0" defaultRowHeight="14.25" zeroHeight="1" x14ac:dyDescent="0.15"/>
  <cols>
    <col min="1" max="1" width="2.125" style="25" customWidth="1"/>
    <col min="2" max="14" width="1.625" style="25" customWidth="1"/>
    <col min="15" max="15" width="2.375" style="25" customWidth="1"/>
    <col min="16" max="17" width="2.125" style="25" customWidth="1"/>
    <col min="18" max="18" width="15.25" style="25" customWidth="1"/>
    <col min="19" max="19" width="4.125" style="25" customWidth="1"/>
    <col min="20" max="32" width="1.625" style="25" customWidth="1"/>
    <col min="33" max="33" width="2.25" style="25" customWidth="1"/>
    <col min="34" max="35" width="2.125" style="25" customWidth="1"/>
    <col min="36" max="36" width="15.25" style="118" customWidth="1"/>
    <col min="37" max="37" width="4.125" style="25" customWidth="1"/>
    <col min="38" max="39" width="1.625" style="25" customWidth="1"/>
    <col min="40" max="40" width="2" style="25" customWidth="1"/>
    <col min="41" max="48" width="1.625" style="25" customWidth="1"/>
    <col min="49" max="49" width="1.5" style="25" customWidth="1"/>
    <col min="50" max="50" width="1.625" style="25" customWidth="1"/>
    <col min="51" max="51" width="2.75" style="25" customWidth="1"/>
    <col min="52" max="53" width="2.125" style="25" customWidth="1"/>
    <col min="54" max="54" width="15.25" style="25" customWidth="1"/>
    <col min="55" max="55" width="4.125" style="25" customWidth="1"/>
    <col min="56" max="57" width="1.625" style="25" customWidth="1"/>
    <col min="58" max="58" width="2" style="25" customWidth="1"/>
    <col min="59" max="68" width="1.625" style="25" customWidth="1"/>
    <col min="69" max="69" width="2" style="25" customWidth="1"/>
    <col min="70" max="71" width="2.125" style="25" customWidth="1"/>
    <col min="72" max="72" width="15.25" style="25" customWidth="1"/>
    <col min="73" max="73" width="4.125" style="25" customWidth="1"/>
    <col min="74" max="256" width="9" style="25" hidden="1"/>
    <col min="257" max="257" width="2.125" style="25" customWidth="1"/>
    <col min="258" max="270" width="1.625" style="25" hidden="1" customWidth="1"/>
    <col min="271" max="271" width="2.375" style="25" hidden="1" customWidth="1"/>
    <col min="272" max="273" width="2.125" style="25" hidden="1" customWidth="1"/>
    <col min="274" max="274" width="15.25" style="25" hidden="1" customWidth="1"/>
    <col min="275" max="275" width="4.125" style="25" hidden="1" customWidth="1"/>
    <col min="276" max="288" width="1.625" style="25" hidden="1" customWidth="1"/>
    <col min="289" max="289" width="2.25" style="25" hidden="1" customWidth="1"/>
    <col min="290" max="291" width="2.125" style="25" hidden="1" customWidth="1"/>
    <col min="292" max="292" width="15.25" style="25" hidden="1" customWidth="1"/>
    <col min="293" max="293" width="4.125" style="25" hidden="1" customWidth="1"/>
    <col min="294" max="304" width="1.625" style="25" hidden="1" customWidth="1"/>
    <col min="305" max="305" width="1.5" style="25" hidden="1" customWidth="1"/>
    <col min="306" max="306" width="1.625" style="25" hidden="1" customWidth="1"/>
    <col min="307" max="307" width="2.75" style="25" hidden="1" customWidth="1"/>
    <col min="308" max="309" width="2.125" style="25" hidden="1" customWidth="1"/>
    <col min="310" max="310" width="15.25" style="25" hidden="1" customWidth="1"/>
    <col min="311" max="311" width="4.125" style="25" hidden="1" customWidth="1"/>
    <col min="312" max="324" width="1.625" style="25" hidden="1" customWidth="1"/>
    <col min="325" max="325" width="2" style="25" hidden="1" customWidth="1"/>
    <col min="326" max="327" width="2.125" style="25" hidden="1" customWidth="1"/>
    <col min="328" max="328" width="15.25" style="25" hidden="1" customWidth="1"/>
    <col min="329" max="329" width="4.125" style="25" hidden="1" customWidth="1"/>
    <col min="330" max="512" width="9" style="25" hidden="1"/>
    <col min="513" max="513" width="2.125" style="25" hidden="1" customWidth="1"/>
    <col min="514" max="526" width="1.625" style="25" hidden="1" customWidth="1"/>
    <col min="527" max="527" width="2.375" style="25" hidden="1" customWidth="1"/>
    <col min="528" max="529" width="2.125" style="25" hidden="1" customWidth="1"/>
    <col min="530" max="530" width="15.25" style="25" hidden="1" customWidth="1"/>
    <col min="531" max="531" width="4.125" style="25" hidden="1" customWidth="1"/>
    <col min="532" max="544" width="1.625" style="25" hidden="1" customWidth="1"/>
    <col min="545" max="545" width="2.25" style="25" hidden="1" customWidth="1"/>
    <col min="546" max="547" width="2.125" style="25" hidden="1" customWidth="1"/>
    <col min="548" max="548" width="15.25" style="25" hidden="1" customWidth="1"/>
    <col min="549" max="549" width="4.125" style="25" hidden="1" customWidth="1"/>
    <col min="550" max="560" width="1.625" style="25" hidden="1" customWidth="1"/>
    <col min="561" max="561" width="1.5" style="25" hidden="1" customWidth="1"/>
    <col min="562" max="562" width="1.625" style="25" hidden="1" customWidth="1"/>
    <col min="563" max="563" width="2.75" style="25" hidden="1" customWidth="1"/>
    <col min="564" max="565" width="2.125" style="25" hidden="1" customWidth="1"/>
    <col min="566" max="566" width="15.25" style="25" hidden="1" customWidth="1"/>
    <col min="567" max="567" width="4.125" style="25" hidden="1" customWidth="1"/>
    <col min="568" max="580" width="1.625" style="25" hidden="1" customWidth="1"/>
    <col min="581" max="581" width="2" style="25" hidden="1" customWidth="1"/>
    <col min="582" max="583" width="2.125" style="25" hidden="1" customWidth="1"/>
    <col min="584" max="584" width="15.25" style="25" hidden="1" customWidth="1"/>
    <col min="585" max="585" width="4.125" style="25" hidden="1" customWidth="1"/>
    <col min="586" max="768" width="9" style="25" hidden="1"/>
    <col min="769" max="769" width="2.125" style="25" hidden="1" customWidth="1"/>
    <col min="770" max="782" width="1.625" style="25" hidden="1" customWidth="1"/>
    <col min="783" max="783" width="2.375" style="25" hidden="1" customWidth="1"/>
    <col min="784" max="785" width="2.125" style="25" hidden="1" customWidth="1"/>
    <col min="786" max="786" width="15.25" style="25" hidden="1" customWidth="1"/>
    <col min="787" max="787" width="4.125" style="25" hidden="1" customWidth="1"/>
    <col min="788" max="800" width="1.625" style="25" hidden="1" customWidth="1"/>
    <col min="801" max="801" width="2.25" style="25" hidden="1" customWidth="1"/>
    <col min="802" max="803" width="2.125" style="25" hidden="1" customWidth="1"/>
    <col min="804" max="804" width="15.25" style="25" hidden="1" customWidth="1"/>
    <col min="805" max="805" width="4.125" style="25" hidden="1" customWidth="1"/>
    <col min="806" max="816" width="1.625" style="25" hidden="1" customWidth="1"/>
    <col min="817" max="817" width="1.5" style="25" hidden="1" customWidth="1"/>
    <col min="818" max="818" width="1.625" style="25" hidden="1" customWidth="1"/>
    <col min="819" max="819" width="2.75" style="25" hidden="1" customWidth="1"/>
    <col min="820" max="821" width="2.125" style="25" hidden="1" customWidth="1"/>
    <col min="822" max="822" width="15.25" style="25" hidden="1" customWidth="1"/>
    <col min="823" max="823" width="4.125" style="25" hidden="1" customWidth="1"/>
    <col min="824" max="836" width="1.625" style="25" hidden="1" customWidth="1"/>
    <col min="837" max="837" width="2" style="25" hidden="1" customWidth="1"/>
    <col min="838" max="839" width="2.125" style="25" hidden="1" customWidth="1"/>
    <col min="840" max="840" width="15.25" style="25" hidden="1" customWidth="1"/>
    <col min="841" max="841" width="4.125" style="25" hidden="1" customWidth="1"/>
    <col min="842" max="1024" width="9" style="25" hidden="1"/>
    <col min="1025" max="1025" width="2.125" style="25" hidden="1" customWidth="1"/>
    <col min="1026" max="1038" width="1.625" style="25" hidden="1" customWidth="1"/>
    <col min="1039" max="1039" width="2.375" style="25" hidden="1" customWidth="1"/>
    <col min="1040" max="1041" width="2.125" style="25" hidden="1" customWidth="1"/>
    <col min="1042" max="1042" width="15.25" style="25" hidden="1" customWidth="1"/>
    <col min="1043" max="1043" width="4.125" style="25" hidden="1" customWidth="1"/>
    <col min="1044" max="1056" width="1.625" style="25" hidden="1" customWidth="1"/>
    <col min="1057" max="1057" width="2.25" style="25" hidden="1" customWidth="1"/>
    <col min="1058" max="1059" width="2.125" style="25" hidden="1" customWidth="1"/>
    <col min="1060" max="1060" width="15.25" style="25" hidden="1" customWidth="1"/>
    <col min="1061" max="1061" width="4.125" style="25" hidden="1" customWidth="1"/>
    <col min="1062" max="1072" width="1.625" style="25" hidden="1" customWidth="1"/>
    <col min="1073" max="1073" width="1.5" style="25" hidden="1" customWidth="1"/>
    <col min="1074" max="1074" width="1.625" style="25" hidden="1" customWidth="1"/>
    <col min="1075" max="1075" width="2.75" style="25" hidden="1" customWidth="1"/>
    <col min="1076" max="1077" width="2.125" style="25" hidden="1" customWidth="1"/>
    <col min="1078" max="1078" width="15.25" style="25" hidden="1" customWidth="1"/>
    <col min="1079" max="1079" width="4.125" style="25" hidden="1" customWidth="1"/>
    <col min="1080" max="1092" width="1.625" style="25" hidden="1" customWidth="1"/>
    <col min="1093" max="1093" width="2" style="25" hidden="1" customWidth="1"/>
    <col min="1094" max="1095" width="2.125" style="25" hidden="1" customWidth="1"/>
    <col min="1096" max="1096" width="15.25" style="25" hidden="1" customWidth="1"/>
    <col min="1097" max="1097" width="4.125" style="25" hidden="1" customWidth="1"/>
    <col min="1098" max="1280" width="9" style="25" hidden="1"/>
    <col min="1281" max="1281" width="2.125" style="25" hidden="1" customWidth="1"/>
    <col min="1282" max="1294" width="1.625" style="25" hidden="1" customWidth="1"/>
    <col min="1295" max="1295" width="2.375" style="25" hidden="1" customWidth="1"/>
    <col min="1296" max="1297" width="2.125" style="25" hidden="1" customWidth="1"/>
    <col min="1298" max="1298" width="15.25" style="25" hidden="1" customWidth="1"/>
    <col min="1299" max="1299" width="4.125" style="25" hidden="1" customWidth="1"/>
    <col min="1300" max="1312" width="1.625" style="25" hidden="1" customWidth="1"/>
    <col min="1313" max="1313" width="2.25" style="25" hidden="1" customWidth="1"/>
    <col min="1314" max="1315" width="2.125" style="25" hidden="1" customWidth="1"/>
    <col min="1316" max="1316" width="15.25" style="25" hidden="1" customWidth="1"/>
    <col min="1317" max="1317" width="4.125" style="25" hidden="1" customWidth="1"/>
    <col min="1318" max="1328" width="1.625" style="25" hidden="1" customWidth="1"/>
    <col min="1329" max="1329" width="1.5" style="25" hidden="1" customWidth="1"/>
    <col min="1330" max="1330" width="1.625" style="25" hidden="1" customWidth="1"/>
    <col min="1331" max="1331" width="2.75" style="25" hidden="1" customWidth="1"/>
    <col min="1332" max="1333" width="2.125" style="25" hidden="1" customWidth="1"/>
    <col min="1334" max="1334" width="15.25" style="25" hidden="1" customWidth="1"/>
    <col min="1335" max="1335" width="4.125" style="25" hidden="1" customWidth="1"/>
    <col min="1336" max="1348" width="1.625" style="25" hidden="1" customWidth="1"/>
    <col min="1349" max="1349" width="2" style="25" hidden="1" customWidth="1"/>
    <col min="1350" max="1351" width="2.125" style="25" hidden="1" customWidth="1"/>
    <col min="1352" max="1352" width="15.25" style="25" hidden="1" customWidth="1"/>
    <col min="1353" max="1353" width="4.125" style="25" hidden="1" customWidth="1"/>
    <col min="1354" max="1536" width="9" style="25" hidden="1"/>
    <col min="1537" max="1537" width="2.125" style="25" hidden="1" customWidth="1"/>
    <col min="1538" max="1550" width="1.625" style="25" hidden="1" customWidth="1"/>
    <col min="1551" max="1551" width="2.375" style="25" hidden="1" customWidth="1"/>
    <col min="1552" max="1553" width="2.125" style="25" hidden="1" customWidth="1"/>
    <col min="1554" max="1554" width="15.25" style="25" hidden="1" customWidth="1"/>
    <col min="1555" max="1555" width="4.125" style="25" hidden="1" customWidth="1"/>
    <col min="1556" max="1568" width="1.625" style="25" hidden="1" customWidth="1"/>
    <col min="1569" max="1569" width="2.25" style="25" hidden="1" customWidth="1"/>
    <col min="1570" max="1571" width="2.125" style="25" hidden="1" customWidth="1"/>
    <col min="1572" max="1572" width="15.25" style="25" hidden="1" customWidth="1"/>
    <col min="1573" max="1573" width="4.125" style="25" hidden="1" customWidth="1"/>
    <col min="1574" max="1584" width="1.625" style="25" hidden="1" customWidth="1"/>
    <col min="1585" max="1585" width="1.5" style="25" hidden="1" customWidth="1"/>
    <col min="1586" max="1586" width="1.625" style="25" hidden="1" customWidth="1"/>
    <col min="1587" max="1587" width="2.75" style="25" hidden="1" customWidth="1"/>
    <col min="1588" max="1589" width="2.125" style="25" hidden="1" customWidth="1"/>
    <col min="1590" max="1590" width="15.25" style="25" hidden="1" customWidth="1"/>
    <col min="1591" max="1591" width="4.125" style="25" hidden="1" customWidth="1"/>
    <col min="1592" max="1604" width="1.625" style="25" hidden="1" customWidth="1"/>
    <col min="1605" max="1605" width="2" style="25" hidden="1" customWidth="1"/>
    <col min="1606" max="1607" width="2.125" style="25" hidden="1" customWidth="1"/>
    <col min="1608" max="1608" width="15.25" style="25" hidden="1" customWidth="1"/>
    <col min="1609" max="1609" width="4.125" style="25" hidden="1" customWidth="1"/>
    <col min="1610" max="1792" width="9" style="25" hidden="1"/>
    <col min="1793" max="1793" width="2.125" style="25" hidden="1" customWidth="1"/>
    <col min="1794" max="1806" width="1.625" style="25" hidden="1" customWidth="1"/>
    <col min="1807" max="1807" width="2.375" style="25" hidden="1" customWidth="1"/>
    <col min="1808" max="1809" width="2.125" style="25" hidden="1" customWidth="1"/>
    <col min="1810" max="1810" width="15.25" style="25" hidden="1" customWidth="1"/>
    <col min="1811" max="1811" width="4.125" style="25" hidden="1" customWidth="1"/>
    <col min="1812" max="1824" width="1.625" style="25" hidden="1" customWidth="1"/>
    <col min="1825" max="1825" width="2.25" style="25" hidden="1" customWidth="1"/>
    <col min="1826" max="1827" width="2.125" style="25" hidden="1" customWidth="1"/>
    <col min="1828" max="1828" width="15.25" style="25" hidden="1" customWidth="1"/>
    <col min="1829" max="1829" width="4.125" style="25" hidden="1" customWidth="1"/>
    <col min="1830" max="1840" width="1.625" style="25" hidden="1" customWidth="1"/>
    <col min="1841" max="1841" width="1.5" style="25" hidden="1" customWidth="1"/>
    <col min="1842" max="1842" width="1.625" style="25" hidden="1" customWidth="1"/>
    <col min="1843" max="1843" width="2.75" style="25" hidden="1" customWidth="1"/>
    <col min="1844" max="1845" width="2.125" style="25" hidden="1" customWidth="1"/>
    <col min="1846" max="1846" width="15.25" style="25" hidden="1" customWidth="1"/>
    <col min="1847" max="1847" width="4.125" style="25" hidden="1" customWidth="1"/>
    <col min="1848" max="1860" width="1.625" style="25" hidden="1" customWidth="1"/>
    <col min="1861" max="1861" width="2" style="25" hidden="1" customWidth="1"/>
    <col min="1862" max="1863" width="2.125" style="25" hidden="1" customWidth="1"/>
    <col min="1864" max="1864" width="15.25" style="25" hidden="1" customWidth="1"/>
    <col min="1865" max="1865" width="4.125" style="25" hidden="1" customWidth="1"/>
    <col min="1866" max="2048" width="9" style="25" hidden="1"/>
    <col min="2049" max="2049" width="2.125" style="25" hidden="1" customWidth="1"/>
    <col min="2050" max="2062" width="1.625" style="25" hidden="1" customWidth="1"/>
    <col min="2063" max="2063" width="2.375" style="25" hidden="1" customWidth="1"/>
    <col min="2064" max="2065" width="2.125" style="25" hidden="1" customWidth="1"/>
    <col min="2066" max="2066" width="15.25" style="25" hidden="1" customWidth="1"/>
    <col min="2067" max="2067" width="4.125" style="25" hidden="1" customWidth="1"/>
    <col min="2068" max="2080" width="1.625" style="25" hidden="1" customWidth="1"/>
    <col min="2081" max="2081" width="2.25" style="25" hidden="1" customWidth="1"/>
    <col min="2082" max="2083" width="2.125" style="25" hidden="1" customWidth="1"/>
    <col min="2084" max="2084" width="15.25" style="25" hidden="1" customWidth="1"/>
    <col min="2085" max="2085" width="4.125" style="25" hidden="1" customWidth="1"/>
    <col min="2086" max="2096" width="1.625" style="25" hidden="1" customWidth="1"/>
    <col min="2097" max="2097" width="1.5" style="25" hidden="1" customWidth="1"/>
    <col min="2098" max="2098" width="1.625" style="25" hidden="1" customWidth="1"/>
    <col min="2099" max="2099" width="2.75" style="25" hidden="1" customWidth="1"/>
    <col min="2100" max="2101" width="2.125" style="25" hidden="1" customWidth="1"/>
    <col min="2102" max="2102" width="15.25" style="25" hidden="1" customWidth="1"/>
    <col min="2103" max="2103" width="4.125" style="25" hidden="1" customWidth="1"/>
    <col min="2104" max="2116" width="1.625" style="25" hidden="1" customWidth="1"/>
    <col min="2117" max="2117" width="2" style="25" hidden="1" customWidth="1"/>
    <col min="2118" max="2119" width="2.125" style="25" hidden="1" customWidth="1"/>
    <col min="2120" max="2120" width="15.25" style="25" hidden="1" customWidth="1"/>
    <col min="2121" max="2121" width="4.125" style="25" hidden="1" customWidth="1"/>
    <col min="2122" max="2304" width="9" style="25" hidden="1"/>
    <col min="2305" max="2305" width="2.125" style="25" hidden="1" customWidth="1"/>
    <col min="2306" max="2318" width="1.625" style="25" hidden="1" customWidth="1"/>
    <col min="2319" max="2319" width="2.375" style="25" hidden="1" customWidth="1"/>
    <col min="2320" max="2321" width="2.125" style="25" hidden="1" customWidth="1"/>
    <col min="2322" max="2322" width="15.25" style="25" hidden="1" customWidth="1"/>
    <col min="2323" max="2323" width="4.125" style="25" hidden="1" customWidth="1"/>
    <col min="2324" max="2336" width="1.625" style="25" hidden="1" customWidth="1"/>
    <col min="2337" max="2337" width="2.25" style="25" hidden="1" customWidth="1"/>
    <col min="2338" max="2339" width="2.125" style="25" hidden="1" customWidth="1"/>
    <col min="2340" max="2340" width="15.25" style="25" hidden="1" customWidth="1"/>
    <col min="2341" max="2341" width="4.125" style="25" hidden="1" customWidth="1"/>
    <col min="2342" max="2352" width="1.625" style="25" hidden="1" customWidth="1"/>
    <col min="2353" max="2353" width="1.5" style="25" hidden="1" customWidth="1"/>
    <col min="2354" max="2354" width="1.625" style="25" hidden="1" customWidth="1"/>
    <col min="2355" max="2355" width="2.75" style="25" hidden="1" customWidth="1"/>
    <col min="2356" max="2357" width="2.125" style="25" hidden="1" customWidth="1"/>
    <col min="2358" max="2358" width="15.25" style="25" hidden="1" customWidth="1"/>
    <col min="2359" max="2359" width="4.125" style="25" hidden="1" customWidth="1"/>
    <col min="2360" max="2372" width="1.625" style="25" hidden="1" customWidth="1"/>
    <col min="2373" max="2373" width="2" style="25" hidden="1" customWidth="1"/>
    <col min="2374" max="2375" width="2.125" style="25" hidden="1" customWidth="1"/>
    <col min="2376" max="2376" width="15.25" style="25" hidden="1" customWidth="1"/>
    <col min="2377" max="2377" width="4.125" style="25" hidden="1" customWidth="1"/>
    <col min="2378" max="2560" width="9" style="25" hidden="1"/>
    <col min="2561" max="2561" width="2.125" style="25" hidden="1" customWidth="1"/>
    <col min="2562" max="2574" width="1.625" style="25" hidden="1" customWidth="1"/>
    <col min="2575" max="2575" width="2.375" style="25" hidden="1" customWidth="1"/>
    <col min="2576" max="2577" width="2.125" style="25" hidden="1" customWidth="1"/>
    <col min="2578" max="2578" width="15.25" style="25" hidden="1" customWidth="1"/>
    <col min="2579" max="2579" width="4.125" style="25" hidden="1" customWidth="1"/>
    <col min="2580" max="2592" width="1.625" style="25" hidden="1" customWidth="1"/>
    <col min="2593" max="2593" width="2.25" style="25" hidden="1" customWidth="1"/>
    <col min="2594" max="2595" width="2.125" style="25" hidden="1" customWidth="1"/>
    <col min="2596" max="2596" width="15.25" style="25" hidden="1" customWidth="1"/>
    <col min="2597" max="2597" width="4.125" style="25" hidden="1" customWidth="1"/>
    <col min="2598" max="2608" width="1.625" style="25" hidden="1" customWidth="1"/>
    <col min="2609" max="2609" width="1.5" style="25" hidden="1" customWidth="1"/>
    <col min="2610" max="2610" width="1.625" style="25" hidden="1" customWidth="1"/>
    <col min="2611" max="2611" width="2.75" style="25" hidden="1" customWidth="1"/>
    <col min="2612" max="2613" width="2.125" style="25" hidden="1" customWidth="1"/>
    <col min="2614" max="2614" width="15.25" style="25" hidden="1" customWidth="1"/>
    <col min="2615" max="2615" width="4.125" style="25" hidden="1" customWidth="1"/>
    <col min="2616" max="2628" width="1.625" style="25" hidden="1" customWidth="1"/>
    <col min="2629" max="2629" width="2" style="25" hidden="1" customWidth="1"/>
    <col min="2630" max="2631" width="2.125" style="25" hidden="1" customWidth="1"/>
    <col min="2632" max="2632" width="15.25" style="25" hidden="1" customWidth="1"/>
    <col min="2633" max="2633" width="4.125" style="25" hidden="1" customWidth="1"/>
    <col min="2634" max="2816" width="9" style="25" hidden="1"/>
    <col min="2817" max="2817" width="2.125" style="25" hidden="1" customWidth="1"/>
    <col min="2818" max="2830" width="1.625" style="25" hidden="1" customWidth="1"/>
    <col min="2831" max="2831" width="2.375" style="25" hidden="1" customWidth="1"/>
    <col min="2832" max="2833" width="2.125" style="25" hidden="1" customWidth="1"/>
    <col min="2834" max="2834" width="15.25" style="25" hidden="1" customWidth="1"/>
    <col min="2835" max="2835" width="4.125" style="25" hidden="1" customWidth="1"/>
    <col min="2836" max="2848" width="1.625" style="25" hidden="1" customWidth="1"/>
    <col min="2849" max="2849" width="2.25" style="25" hidden="1" customWidth="1"/>
    <col min="2850" max="2851" width="2.125" style="25" hidden="1" customWidth="1"/>
    <col min="2852" max="2852" width="15.25" style="25" hidden="1" customWidth="1"/>
    <col min="2853" max="2853" width="4.125" style="25" hidden="1" customWidth="1"/>
    <col min="2854" max="2864" width="1.625" style="25" hidden="1" customWidth="1"/>
    <col min="2865" max="2865" width="1.5" style="25" hidden="1" customWidth="1"/>
    <col min="2866" max="2866" width="1.625" style="25" hidden="1" customWidth="1"/>
    <col min="2867" max="2867" width="2.75" style="25" hidden="1" customWidth="1"/>
    <col min="2868" max="2869" width="2.125" style="25" hidden="1" customWidth="1"/>
    <col min="2870" max="2870" width="15.25" style="25" hidden="1" customWidth="1"/>
    <col min="2871" max="2871" width="4.125" style="25" hidden="1" customWidth="1"/>
    <col min="2872" max="2884" width="1.625" style="25" hidden="1" customWidth="1"/>
    <col min="2885" max="2885" width="2" style="25" hidden="1" customWidth="1"/>
    <col min="2886" max="2887" width="2.125" style="25" hidden="1" customWidth="1"/>
    <col min="2888" max="2888" width="15.25" style="25" hidden="1" customWidth="1"/>
    <col min="2889" max="2889" width="4.125" style="25" hidden="1" customWidth="1"/>
    <col min="2890" max="3072" width="9" style="25" hidden="1"/>
    <col min="3073" max="3073" width="2.125" style="25" hidden="1" customWidth="1"/>
    <col min="3074" max="3086" width="1.625" style="25" hidden="1" customWidth="1"/>
    <col min="3087" max="3087" width="2.375" style="25" hidden="1" customWidth="1"/>
    <col min="3088" max="3089" width="2.125" style="25" hidden="1" customWidth="1"/>
    <col min="3090" max="3090" width="15.25" style="25" hidden="1" customWidth="1"/>
    <col min="3091" max="3091" width="4.125" style="25" hidden="1" customWidth="1"/>
    <col min="3092" max="3104" width="1.625" style="25" hidden="1" customWidth="1"/>
    <col min="3105" max="3105" width="2.25" style="25" hidden="1" customWidth="1"/>
    <col min="3106" max="3107" width="2.125" style="25" hidden="1" customWidth="1"/>
    <col min="3108" max="3108" width="15.25" style="25" hidden="1" customWidth="1"/>
    <col min="3109" max="3109" width="4.125" style="25" hidden="1" customWidth="1"/>
    <col min="3110" max="3120" width="1.625" style="25" hidden="1" customWidth="1"/>
    <col min="3121" max="3121" width="1.5" style="25" hidden="1" customWidth="1"/>
    <col min="3122" max="3122" width="1.625" style="25" hidden="1" customWidth="1"/>
    <col min="3123" max="3123" width="2.75" style="25" hidden="1" customWidth="1"/>
    <col min="3124" max="3125" width="2.125" style="25" hidden="1" customWidth="1"/>
    <col min="3126" max="3126" width="15.25" style="25" hidden="1" customWidth="1"/>
    <col min="3127" max="3127" width="4.125" style="25" hidden="1" customWidth="1"/>
    <col min="3128" max="3140" width="1.625" style="25" hidden="1" customWidth="1"/>
    <col min="3141" max="3141" width="2" style="25" hidden="1" customWidth="1"/>
    <col min="3142" max="3143" width="2.125" style="25" hidden="1" customWidth="1"/>
    <col min="3144" max="3144" width="15.25" style="25" hidden="1" customWidth="1"/>
    <col min="3145" max="3145" width="4.125" style="25" hidden="1" customWidth="1"/>
    <col min="3146" max="3328" width="9" style="25" hidden="1"/>
    <col min="3329" max="3329" width="2.125" style="25" hidden="1" customWidth="1"/>
    <col min="3330" max="3342" width="1.625" style="25" hidden="1" customWidth="1"/>
    <col min="3343" max="3343" width="2.375" style="25" hidden="1" customWidth="1"/>
    <col min="3344" max="3345" width="2.125" style="25" hidden="1" customWidth="1"/>
    <col min="3346" max="3346" width="15.25" style="25" hidden="1" customWidth="1"/>
    <col min="3347" max="3347" width="4.125" style="25" hidden="1" customWidth="1"/>
    <col min="3348" max="3360" width="1.625" style="25" hidden="1" customWidth="1"/>
    <col min="3361" max="3361" width="2.25" style="25" hidden="1" customWidth="1"/>
    <col min="3362" max="3363" width="2.125" style="25" hidden="1" customWidth="1"/>
    <col min="3364" max="3364" width="15.25" style="25" hidden="1" customWidth="1"/>
    <col min="3365" max="3365" width="4.125" style="25" hidden="1" customWidth="1"/>
    <col min="3366" max="3376" width="1.625" style="25" hidden="1" customWidth="1"/>
    <col min="3377" max="3377" width="1.5" style="25" hidden="1" customWidth="1"/>
    <col min="3378" max="3378" width="1.625" style="25" hidden="1" customWidth="1"/>
    <col min="3379" max="3379" width="2.75" style="25" hidden="1" customWidth="1"/>
    <col min="3380" max="3381" width="2.125" style="25" hidden="1" customWidth="1"/>
    <col min="3382" max="3382" width="15.25" style="25" hidden="1" customWidth="1"/>
    <col min="3383" max="3383" width="4.125" style="25" hidden="1" customWidth="1"/>
    <col min="3384" max="3396" width="1.625" style="25" hidden="1" customWidth="1"/>
    <col min="3397" max="3397" width="2" style="25" hidden="1" customWidth="1"/>
    <col min="3398" max="3399" width="2.125" style="25" hidden="1" customWidth="1"/>
    <col min="3400" max="3400" width="15.25" style="25" hidden="1" customWidth="1"/>
    <col min="3401" max="3401" width="4.125" style="25" hidden="1" customWidth="1"/>
    <col min="3402" max="3584" width="9" style="25" hidden="1"/>
    <col min="3585" max="3585" width="2.125" style="25" hidden="1" customWidth="1"/>
    <col min="3586" max="3598" width="1.625" style="25" hidden="1" customWidth="1"/>
    <col min="3599" max="3599" width="2.375" style="25" hidden="1" customWidth="1"/>
    <col min="3600" max="3601" width="2.125" style="25" hidden="1" customWidth="1"/>
    <col min="3602" max="3602" width="15.25" style="25" hidden="1" customWidth="1"/>
    <col min="3603" max="3603" width="4.125" style="25" hidden="1" customWidth="1"/>
    <col min="3604" max="3616" width="1.625" style="25" hidden="1" customWidth="1"/>
    <col min="3617" max="3617" width="2.25" style="25" hidden="1" customWidth="1"/>
    <col min="3618" max="3619" width="2.125" style="25" hidden="1" customWidth="1"/>
    <col min="3620" max="3620" width="15.25" style="25" hidden="1" customWidth="1"/>
    <col min="3621" max="3621" width="4.125" style="25" hidden="1" customWidth="1"/>
    <col min="3622" max="3632" width="1.625" style="25" hidden="1" customWidth="1"/>
    <col min="3633" max="3633" width="1.5" style="25" hidden="1" customWidth="1"/>
    <col min="3634" max="3634" width="1.625" style="25" hidden="1" customWidth="1"/>
    <col min="3635" max="3635" width="2.75" style="25" hidden="1" customWidth="1"/>
    <col min="3636" max="3637" width="2.125" style="25" hidden="1" customWidth="1"/>
    <col min="3638" max="3638" width="15.25" style="25" hidden="1" customWidth="1"/>
    <col min="3639" max="3639" width="4.125" style="25" hidden="1" customWidth="1"/>
    <col min="3640" max="3652" width="1.625" style="25" hidden="1" customWidth="1"/>
    <col min="3653" max="3653" width="2" style="25" hidden="1" customWidth="1"/>
    <col min="3654" max="3655" width="2.125" style="25" hidden="1" customWidth="1"/>
    <col min="3656" max="3656" width="15.25" style="25" hidden="1" customWidth="1"/>
    <col min="3657" max="3657" width="4.125" style="25" hidden="1" customWidth="1"/>
    <col min="3658" max="3840" width="9" style="25" hidden="1"/>
    <col min="3841" max="3841" width="2.125" style="25" hidden="1" customWidth="1"/>
    <col min="3842" max="3854" width="1.625" style="25" hidden="1" customWidth="1"/>
    <col min="3855" max="3855" width="2.375" style="25" hidden="1" customWidth="1"/>
    <col min="3856" max="3857" width="2.125" style="25" hidden="1" customWidth="1"/>
    <col min="3858" max="3858" width="15.25" style="25" hidden="1" customWidth="1"/>
    <col min="3859" max="3859" width="4.125" style="25" hidden="1" customWidth="1"/>
    <col min="3860" max="3872" width="1.625" style="25" hidden="1" customWidth="1"/>
    <col min="3873" max="3873" width="2.25" style="25" hidden="1" customWidth="1"/>
    <col min="3874" max="3875" width="2.125" style="25" hidden="1" customWidth="1"/>
    <col min="3876" max="3876" width="15.25" style="25" hidden="1" customWidth="1"/>
    <col min="3877" max="3877" width="4.125" style="25" hidden="1" customWidth="1"/>
    <col min="3878" max="3888" width="1.625" style="25" hidden="1" customWidth="1"/>
    <col min="3889" max="3889" width="1.5" style="25" hidden="1" customWidth="1"/>
    <col min="3890" max="3890" width="1.625" style="25" hidden="1" customWidth="1"/>
    <col min="3891" max="3891" width="2.75" style="25" hidden="1" customWidth="1"/>
    <col min="3892" max="3893" width="2.125" style="25" hidden="1" customWidth="1"/>
    <col min="3894" max="3894" width="15.25" style="25" hidden="1" customWidth="1"/>
    <col min="3895" max="3895" width="4.125" style="25" hidden="1" customWidth="1"/>
    <col min="3896" max="3908" width="1.625" style="25" hidden="1" customWidth="1"/>
    <col min="3909" max="3909" width="2" style="25" hidden="1" customWidth="1"/>
    <col min="3910" max="3911" width="2.125" style="25" hidden="1" customWidth="1"/>
    <col min="3912" max="3912" width="15.25" style="25" hidden="1" customWidth="1"/>
    <col min="3913" max="3913" width="4.125" style="25" hidden="1" customWidth="1"/>
    <col min="3914" max="4096" width="9" style="25" hidden="1"/>
    <col min="4097" max="4097" width="2.125" style="25" hidden="1" customWidth="1"/>
    <col min="4098" max="4110" width="1.625" style="25" hidden="1" customWidth="1"/>
    <col min="4111" max="4111" width="2.375" style="25" hidden="1" customWidth="1"/>
    <col min="4112" max="4113" width="2.125" style="25" hidden="1" customWidth="1"/>
    <col min="4114" max="4114" width="15.25" style="25" hidden="1" customWidth="1"/>
    <col min="4115" max="4115" width="4.125" style="25" hidden="1" customWidth="1"/>
    <col min="4116" max="4128" width="1.625" style="25" hidden="1" customWidth="1"/>
    <col min="4129" max="4129" width="2.25" style="25" hidden="1" customWidth="1"/>
    <col min="4130" max="4131" width="2.125" style="25" hidden="1" customWidth="1"/>
    <col min="4132" max="4132" width="15.25" style="25" hidden="1" customWidth="1"/>
    <col min="4133" max="4133" width="4.125" style="25" hidden="1" customWidth="1"/>
    <col min="4134" max="4144" width="1.625" style="25" hidden="1" customWidth="1"/>
    <col min="4145" max="4145" width="1.5" style="25" hidden="1" customWidth="1"/>
    <col min="4146" max="4146" width="1.625" style="25" hidden="1" customWidth="1"/>
    <col min="4147" max="4147" width="2.75" style="25" hidden="1" customWidth="1"/>
    <col min="4148" max="4149" width="2.125" style="25" hidden="1" customWidth="1"/>
    <col min="4150" max="4150" width="15.25" style="25" hidden="1" customWidth="1"/>
    <col min="4151" max="4151" width="4.125" style="25" hidden="1" customWidth="1"/>
    <col min="4152" max="4164" width="1.625" style="25" hidden="1" customWidth="1"/>
    <col min="4165" max="4165" width="2" style="25" hidden="1" customWidth="1"/>
    <col min="4166" max="4167" width="2.125" style="25" hidden="1" customWidth="1"/>
    <col min="4168" max="4168" width="15.25" style="25" hidden="1" customWidth="1"/>
    <col min="4169" max="4169" width="4.125" style="25" hidden="1" customWidth="1"/>
    <col min="4170" max="4352" width="9" style="25" hidden="1"/>
    <col min="4353" max="4353" width="2.125" style="25" hidden="1" customWidth="1"/>
    <col min="4354" max="4366" width="1.625" style="25" hidden="1" customWidth="1"/>
    <col min="4367" max="4367" width="2.375" style="25" hidden="1" customWidth="1"/>
    <col min="4368" max="4369" width="2.125" style="25" hidden="1" customWidth="1"/>
    <col min="4370" max="4370" width="15.25" style="25" hidden="1" customWidth="1"/>
    <col min="4371" max="4371" width="4.125" style="25" hidden="1" customWidth="1"/>
    <col min="4372" max="4384" width="1.625" style="25" hidden="1" customWidth="1"/>
    <col min="4385" max="4385" width="2.25" style="25" hidden="1" customWidth="1"/>
    <col min="4386" max="4387" width="2.125" style="25" hidden="1" customWidth="1"/>
    <col min="4388" max="4388" width="15.25" style="25" hidden="1" customWidth="1"/>
    <col min="4389" max="4389" width="4.125" style="25" hidden="1" customWidth="1"/>
    <col min="4390" max="4400" width="1.625" style="25" hidden="1" customWidth="1"/>
    <col min="4401" max="4401" width="1.5" style="25" hidden="1" customWidth="1"/>
    <col min="4402" max="4402" width="1.625" style="25" hidden="1" customWidth="1"/>
    <col min="4403" max="4403" width="2.75" style="25" hidden="1" customWidth="1"/>
    <col min="4404" max="4405" width="2.125" style="25" hidden="1" customWidth="1"/>
    <col min="4406" max="4406" width="15.25" style="25" hidden="1" customWidth="1"/>
    <col min="4407" max="4407" width="4.125" style="25" hidden="1" customWidth="1"/>
    <col min="4408" max="4420" width="1.625" style="25" hidden="1" customWidth="1"/>
    <col min="4421" max="4421" width="2" style="25" hidden="1" customWidth="1"/>
    <col min="4422" max="4423" width="2.125" style="25" hidden="1" customWidth="1"/>
    <col min="4424" max="4424" width="15.25" style="25" hidden="1" customWidth="1"/>
    <col min="4425" max="4425" width="4.125" style="25" hidden="1" customWidth="1"/>
    <col min="4426" max="4608" width="9" style="25" hidden="1"/>
    <col min="4609" max="4609" width="2.125" style="25" hidden="1" customWidth="1"/>
    <col min="4610" max="4622" width="1.625" style="25" hidden="1" customWidth="1"/>
    <col min="4623" max="4623" width="2.375" style="25" hidden="1" customWidth="1"/>
    <col min="4624" max="4625" width="2.125" style="25" hidden="1" customWidth="1"/>
    <col min="4626" max="4626" width="15.25" style="25" hidden="1" customWidth="1"/>
    <col min="4627" max="4627" width="4.125" style="25" hidden="1" customWidth="1"/>
    <col min="4628" max="4640" width="1.625" style="25" hidden="1" customWidth="1"/>
    <col min="4641" max="4641" width="2.25" style="25" hidden="1" customWidth="1"/>
    <col min="4642" max="4643" width="2.125" style="25" hidden="1" customWidth="1"/>
    <col min="4644" max="4644" width="15.25" style="25" hidden="1" customWidth="1"/>
    <col min="4645" max="4645" width="4.125" style="25" hidden="1" customWidth="1"/>
    <col min="4646" max="4656" width="1.625" style="25" hidden="1" customWidth="1"/>
    <col min="4657" max="4657" width="1.5" style="25" hidden="1" customWidth="1"/>
    <col min="4658" max="4658" width="1.625" style="25" hidden="1" customWidth="1"/>
    <col min="4659" max="4659" width="2.75" style="25" hidden="1" customWidth="1"/>
    <col min="4660" max="4661" width="2.125" style="25" hidden="1" customWidth="1"/>
    <col min="4662" max="4662" width="15.25" style="25" hidden="1" customWidth="1"/>
    <col min="4663" max="4663" width="4.125" style="25" hidden="1" customWidth="1"/>
    <col min="4664" max="4676" width="1.625" style="25" hidden="1" customWidth="1"/>
    <col min="4677" max="4677" width="2" style="25" hidden="1" customWidth="1"/>
    <col min="4678" max="4679" width="2.125" style="25" hidden="1" customWidth="1"/>
    <col min="4680" max="4680" width="15.25" style="25" hidden="1" customWidth="1"/>
    <col min="4681" max="4681" width="4.125" style="25" hidden="1" customWidth="1"/>
    <col min="4682" max="4864" width="9" style="25" hidden="1"/>
    <col min="4865" max="4865" width="2.125" style="25" hidden="1" customWidth="1"/>
    <col min="4866" max="4878" width="1.625" style="25" hidden="1" customWidth="1"/>
    <col min="4879" max="4879" width="2.375" style="25" hidden="1" customWidth="1"/>
    <col min="4880" max="4881" width="2.125" style="25" hidden="1" customWidth="1"/>
    <col min="4882" max="4882" width="15.25" style="25" hidden="1" customWidth="1"/>
    <col min="4883" max="4883" width="4.125" style="25" hidden="1" customWidth="1"/>
    <col min="4884" max="4896" width="1.625" style="25" hidden="1" customWidth="1"/>
    <col min="4897" max="4897" width="2.25" style="25" hidden="1" customWidth="1"/>
    <col min="4898" max="4899" width="2.125" style="25" hidden="1" customWidth="1"/>
    <col min="4900" max="4900" width="15.25" style="25" hidden="1" customWidth="1"/>
    <col min="4901" max="4901" width="4.125" style="25" hidden="1" customWidth="1"/>
    <col min="4902" max="4912" width="1.625" style="25" hidden="1" customWidth="1"/>
    <col min="4913" max="4913" width="1.5" style="25" hidden="1" customWidth="1"/>
    <col min="4914" max="4914" width="1.625" style="25" hidden="1" customWidth="1"/>
    <col min="4915" max="4915" width="2.75" style="25" hidden="1" customWidth="1"/>
    <col min="4916" max="4917" width="2.125" style="25" hidden="1" customWidth="1"/>
    <col min="4918" max="4918" width="15.25" style="25" hidden="1" customWidth="1"/>
    <col min="4919" max="4919" width="4.125" style="25" hidden="1" customWidth="1"/>
    <col min="4920" max="4932" width="1.625" style="25" hidden="1" customWidth="1"/>
    <col min="4933" max="4933" width="2" style="25" hidden="1" customWidth="1"/>
    <col min="4934" max="4935" width="2.125" style="25" hidden="1" customWidth="1"/>
    <col min="4936" max="4936" width="15.25" style="25" hidden="1" customWidth="1"/>
    <col min="4937" max="4937" width="4.125" style="25" hidden="1" customWidth="1"/>
    <col min="4938" max="5120" width="9" style="25" hidden="1"/>
    <col min="5121" max="5121" width="2.125" style="25" hidden="1" customWidth="1"/>
    <col min="5122" max="5134" width="1.625" style="25" hidden="1" customWidth="1"/>
    <col min="5135" max="5135" width="2.375" style="25" hidden="1" customWidth="1"/>
    <col min="5136" max="5137" width="2.125" style="25" hidden="1" customWidth="1"/>
    <col min="5138" max="5138" width="15.25" style="25" hidden="1" customWidth="1"/>
    <col min="5139" max="5139" width="4.125" style="25" hidden="1" customWidth="1"/>
    <col min="5140" max="5152" width="1.625" style="25" hidden="1" customWidth="1"/>
    <col min="5153" max="5153" width="2.25" style="25" hidden="1" customWidth="1"/>
    <col min="5154" max="5155" width="2.125" style="25" hidden="1" customWidth="1"/>
    <col min="5156" max="5156" width="15.25" style="25" hidden="1" customWidth="1"/>
    <col min="5157" max="5157" width="4.125" style="25" hidden="1" customWidth="1"/>
    <col min="5158" max="5168" width="1.625" style="25" hidden="1" customWidth="1"/>
    <col min="5169" max="5169" width="1.5" style="25" hidden="1" customWidth="1"/>
    <col min="5170" max="5170" width="1.625" style="25" hidden="1" customWidth="1"/>
    <col min="5171" max="5171" width="2.75" style="25" hidden="1" customWidth="1"/>
    <col min="5172" max="5173" width="2.125" style="25" hidden="1" customWidth="1"/>
    <col min="5174" max="5174" width="15.25" style="25" hidden="1" customWidth="1"/>
    <col min="5175" max="5175" width="4.125" style="25" hidden="1" customWidth="1"/>
    <col min="5176" max="5188" width="1.625" style="25" hidden="1" customWidth="1"/>
    <col min="5189" max="5189" width="2" style="25" hidden="1" customWidth="1"/>
    <col min="5190" max="5191" width="2.125" style="25" hidden="1" customWidth="1"/>
    <col min="5192" max="5192" width="15.25" style="25" hidden="1" customWidth="1"/>
    <col min="5193" max="5193" width="4.125" style="25" hidden="1" customWidth="1"/>
    <col min="5194" max="5376" width="9" style="25" hidden="1"/>
    <col min="5377" max="5377" width="2.125" style="25" hidden="1" customWidth="1"/>
    <col min="5378" max="5390" width="1.625" style="25" hidden="1" customWidth="1"/>
    <col min="5391" max="5391" width="2.375" style="25" hidden="1" customWidth="1"/>
    <col min="5392" max="5393" width="2.125" style="25" hidden="1" customWidth="1"/>
    <col min="5394" max="5394" width="15.25" style="25" hidden="1" customWidth="1"/>
    <col min="5395" max="5395" width="4.125" style="25" hidden="1" customWidth="1"/>
    <col min="5396" max="5408" width="1.625" style="25" hidden="1" customWidth="1"/>
    <col min="5409" max="5409" width="2.25" style="25" hidden="1" customWidth="1"/>
    <col min="5410" max="5411" width="2.125" style="25" hidden="1" customWidth="1"/>
    <col min="5412" max="5412" width="15.25" style="25" hidden="1" customWidth="1"/>
    <col min="5413" max="5413" width="4.125" style="25" hidden="1" customWidth="1"/>
    <col min="5414" max="5424" width="1.625" style="25" hidden="1" customWidth="1"/>
    <col min="5425" max="5425" width="1.5" style="25" hidden="1" customWidth="1"/>
    <col min="5426" max="5426" width="1.625" style="25" hidden="1" customWidth="1"/>
    <col min="5427" max="5427" width="2.75" style="25" hidden="1" customWidth="1"/>
    <col min="5428" max="5429" width="2.125" style="25" hidden="1" customWidth="1"/>
    <col min="5430" max="5430" width="15.25" style="25" hidden="1" customWidth="1"/>
    <col min="5431" max="5431" width="4.125" style="25" hidden="1" customWidth="1"/>
    <col min="5432" max="5444" width="1.625" style="25" hidden="1" customWidth="1"/>
    <col min="5445" max="5445" width="2" style="25" hidden="1" customWidth="1"/>
    <col min="5446" max="5447" width="2.125" style="25" hidden="1" customWidth="1"/>
    <col min="5448" max="5448" width="15.25" style="25" hidden="1" customWidth="1"/>
    <col min="5449" max="5449" width="4.125" style="25" hidden="1" customWidth="1"/>
    <col min="5450" max="5632" width="9" style="25" hidden="1"/>
    <col min="5633" max="5633" width="2.125" style="25" hidden="1" customWidth="1"/>
    <col min="5634" max="5646" width="1.625" style="25" hidden="1" customWidth="1"/>
    <col min="5647" max="5647" width="2.375" style="25" hidden="1" customWidth="1"/>
    <col min="5648" max="5649" width="2.125" style="25" hidden="1" customWidth="1"/>
    <col min="5650" max="5650" width="15.25" style="25" hidden="1" customWidth="1"/>
    <col min="5651" max="5651" width="4.125" style="25" hidden="1" customWidth="1"/>
    <col min="5652" max="5664" width="1.625" style="25" hidden="1" customWidth="1"/>
    <col min="5665" max="5665" width="2.25" style="25" hidden="1" customWidth="1"/>
    <col min="5666" max="5667" width="2.125" style="25" hidden="1" customWidth="1"/>
    <col min="5668" max="5668" width="15.25" style="25" hidden="1" customWidth="1"/>
    <col min="5669" max="5669" width="4.125" style="25" hidden="1" customWidth="1"/>
    <col min="5670" max="5680" width="1.625" style="25" hidden="1" customWidth="1"/>
    <col min="5681" max="5681" width="1.5" style="25" hidden="1" customWidth="1"/>
    <col min="5682" max="5682" width="1.625" style="25" hidden="1" customWidth="1"/>
    <col min="5683" max="5683" width="2.75" style="25" hidden="1" customWidth="1"/>
    <col min="5684" max="5685" width="2.125" style="25" hidden="1" customWidth="1"/>
    <col min="5686" max="5686" width="15.25" style="25" hidden="1" customWidth="1"/>
    <col min="5687" max="5687" width="4.125" style="25" hidden="1" customWidth="1"/>
    <col min="5688" max="5700" width="1.625" style="25" hidden="1" customWidth="1"/>
    <col min="5701" max="5701" width="2" style="25" hidden="1" customWidth="1"/>
    <col min="5702" max="5703" width="2.125" style="25" hidden="1" customWidth="1"/>
    <col min="5704" max="5704" width="15.25" style="25" hidden="1" customWidth="1"/>
    <col min="5705" max="5705" width="4.125" style="25" hidden="1" customWidth="1"/>
    <col min="5706" max="5888" width="9" style="25" hidden="1"/>
    <col min="5889" max="5889" width="2.125" style="25" hidden="1" customWidth="1"/>
    <col min="5890" max="5902" width="1.625" style="25" hidden="1" customWidth="1"/>
    <col min="5903" max="5903" width="2.375" style="25" hidden="1" customWidth="1"/>
    <col min="5904" max="5905" width="2.125" style="25" hidden="1" customWidth="1"/>
    <col min="5906" max="5906" width="15.25" style="25" hidden="1" customWidth="1"/>
    <col min="5907" max="5907" width="4.125" style="25" hidden="1" customWidth="1"/>
    <col min="5908" max="5920" width="1.625" style="25" hidden="1" customWidth="1"/>
    <col min="5921" max="5921" width="2.25" style="25" hidden="1" customWidth="1"/>
    <col min="5922" max="5923" width="2.125" style="25" hidden="1" customWidth="1"/>
    <col min="5924" max="5924" width="15.25" style="25" hidden="1" customWidth="1"/>
    <col min="5925" max="5925" width="4.125" style="25" hidden="1" customWidth="1"/>
    <col min="5926" max="5936" width="1.625" style="25" hidden="1" customWidth="1"/>
    <col min="5937" max="5937" width="1.5" style="25" hidden="1" customWidth="1"/>
    <col min="5938" max="5938" width="1.625" style="25" hidden="1" customWidth="1"/>
    <col min="5939" max="5939" width="2.75" style="25" hidden="1" customWidth="1"/>
    <col min="5940" max="5941" width="2.125" style="25" hidden="1" customWidth="1"/>
    <col min="5942" max="5942" width="15.25" style="25" hidden="1" customWidth="1"/>
    <col min="5943" max="5943" width="4.125" style="25" hidden="1" customWidth="1"/>
    <col min="5944" max="5956" width="1.625" style="25" hidden="1" customWidth="1"/>
    <col min="5957" max="5957" width="2" style="25" hidden="1" customWidth="1"/>
    <col min="5958" max="5959" width="2.125" style="25" hidden="1" customWidth="1"/>
    <col min="5960" max="5960" width="15.25" style="25" hidden="1" customWidth="1"/>
    <col min="5961" max="5961" width="4.125" style="25" hidden="1" customWidth="1"/>
    <col min="5962" max="6144" width="9" style="25" hidden="1"/>
    <col min="6145" max="6145" width="2.125" style="25" hidden="1" customWidth="1"/>
    <col min="6146" max="6158" width="1.625" style="25" hidden="1" customWidth="1"/>
    <col min="6159" max="6159" width="2.375" style="25" hidden="1" customWidth="1"/>
    <col min="6160" max="6161" width="2.125" style="25" hidden="1" customWidth="1"/>
    <col min="6162" max="6162" width="15.25" style="25" hidden="1" customWidth="1"/>
    <col min="6163" max="6163" width="4.125" style="25" hidden="1" customWidth="1"/>
    <col min="6164" max="6176" width="1.625" style="25" hidden="1" customWidth="1"/>
    <col min="6177" max="6177" width="2.25" style="25" hidden="1" customWidth="1"/>
    <col min="6178" max="6179" width="2.125" style="25" hidden="1" customWidth="1"/>
    <col min="6180" max="6180" width="15.25" style="25" hidden="1" customWidth="1"/>
    <col min="6181" max="6181" width="4.125" style="25" hidden="1" customWidth="1"/>
    <col min="6182" max="6192" width="1.625" style="25" hidden="1" customWidth="1"/>
    <col min="6193" max="6193" width="1.5" style="25" hidden="1" customWidth="1"/>
    <col min="6194" max="6194" width="1.625" style="25" hidden="1" customWidth="1"/>
    <col min="6195" max="6195" width="2.75" style="25" hidden="1" customWidth="1"/>
    <col min="6196" max="6197" width="2.125" style="25" hidden="1" customWidth="1"/>
    <col min="6198" max="6198" width="15.25" style="25" hidden="1" customWidth="1"/>
    <col min="6199" max="6199" width="4.125" style="25" hidden="1" customWidth="1"/>
    <col min="6200" max="6212" width="1.625" style="25" hidden="1" customWidth="1"/>
    <col min="6213" max="6213" width="2" style="25" hidden="1" customWidth="1"/>
    <col min="6214" max="6215" width="2.125" style="25" hidden="1" customWidth="1"/>
    <col min="6216" max="6216" width="15.25" style="25" hidden="1" customWidth="1"/>
    <col min="6217" max="6217" width="4.125" style="25" hidden="1" customWidth="1"/>
    <col min="6218" max="6400" width="9" style="25" hidden="1"/>
    <col min="6401" max="6401" width="2.125" style="25" hidden="1" customWidth="1"/>
    <col min="6402" max="6414" width="1.625" style="25" hidden="1" customWidth="1"/>
    <col min="6415" max="6415" width="2.375" style="25" hidden="1" customWidth="1"/>
    <col min="6416" max="6417" width="2.125" style="25" hidden="1" customWidth="1"/>
    <col min="6418" max="6418" width="15.25" style="25" hidden="1" customWidth="1"/>
    <col min="6419" max="6419" width="4.125" style="25" hidden="1" customWidth="1"/>
    <col min="6420" max="6432" width="1.625" style="25" hidden="1" customWidth="1"/>
    <col min="6433" max="6433" width="2.25" style="25" hidden="1" customWidth="1"/>
    <col min="6434" max="6435" width="2.125" style="25" hidden="1" customWidth="1"/>
    <col min="6436" max="6436" width="15.25" style="25" hidden="1" customWidth="1"/>
    <col min="6437" max="6437" width="4.125" style="25" hidden="1" customWidth="1"/>
    <col min="6438" max="6448" width="1.625" style="25" hidden="1" customWidth="1"/>
    <col min="6449" max="6449" width="1.5" style="25" hidden="1" customWidth="1"/>
    <col min="6450" max="6450" width="1.625" style="25" hidden="1" customWidth="1"/>
    <col min="6451" max="6451" width="2.75" style="25" hidden="1" customWidth="1"/>
    <col min="6452" max="6453" width="2.125" style="25" hidden="1" customWidth="1"/>
    <col min="6454" max="6454" width="15.25" style="25" hidden="1" customWidth="1"/>
    <col min="6455" max="6455" width="4.125" style="25" hidden="1" customWidth="1"/>
    <col min="6456" max="6468" width="1.625" style="25" hidden="1" customWidth="1"/>
    <col min="6469" max="6469" width="2" style="25" hidden="1" customWidth="1"/>
    <col min="6470" max="6471" width="2.125" style="25" hidden="1" customWidth="1"/>
    <col min="6472" max="6472" width="15.25" style="25" hidden="1" customWidth="1"/>
    <col min="6473" max="6473" width="4.125" style="25" hidden="1" customWidth="1"/>
    <col min="6474" max="6656" width="9" style="25" hidden="1"/>
    <col min="6657" max="6657" width="2.125" style="25" hidden="1" customWidth="1"/>
    <col min="6658" max="6670" width="1.625" style="25" hidden="1" customWidth="1"/>
    <col min="6671" max="6671" width="2.375" style="25" hidden="1" customWidth="1"/>
    <col min="6672" max="6673" width="2.125" style="25" hidden="1" customWidth="1"/>
    <col min="6674" max="6674" width="15.25" style="25" hidden="1" customWidth="1"/>
    <col min="6675" max="6675" width="4.125" style="25" hidden="1" customWidth="1"/>
    <col min="6676" max="6688" width="1.625" style="25" hidden="1" customWidth="1"/>
    <col min="6689" max="6689" width="2.25" style="25" hidden="1" customWidth="1"/>
    <col min="6690" max="6691" width="2.125" style="25" hidden="1" customWidth="1"/>
    <col min="6692" max="6692" width="15.25" style="25" hidden="1" customWidth="1"/>
    <col min="6693" max="6693" width="4.125" style="25" hidden="1" customWidth="1"/>
    <col min="6694" max="6704" width="1.625" style="25" hidden="1" customWidth="1"/>
    <col min="6705" max="6705" width="1.5" style="25" hidden="1" customWidth="1"/>
    <col min="6706" max="6706" width="1.625" style="25" hidden="1" customWidth="1"/>
    <col min="6707" max="6707" width="2.75" style="25" hidden="1" customWidth="1"/>
    <col min="6708" max="6709" width="2.125" style="25" hidden="1" customWidth="1"/>
    <col min="6710" max="6710" width="15.25" style="25" hidden="1" customWidth="1"/>
    <col min="6711" max="6711" width="4.125" style="25" hidden="1" customWidth="1"/>
    <col min="6712" max="6724" width="1.625" style="25" hidden="1" customWidth="1"/>
    <col min="6725" max="6725" width="2" style="25" hidden="1" customWidth="1"/>
    <col min="6726" max="6727" width="2.125" style="25" hidden="1" customWidth="1"/>
    <col min="6728" max="6728" width="15.25" style="25" hidden="1" customWidth="1"/>
    <col min="6729" max="6729" width="4.125" style="25" hidden="1" customWidth="1"/>
    <col min="6730" max="6912" width="9" style="25" hidden="1"/>
    <col min="6913" max="6913" width="2.125" style="25" hidden="1" customWidth="1"/>
    <col min="6914" max="6926" width="1.625" style="25" hidden="1" customWidth="1"/>
    <col min="6927" max="6927" width="2.375" style="25" hidden="1" customWidth="1"/>
    <col min="6928" max="6929" width="2.125" style="25" hidden="1" customWidth="1"/>
    <col min="6930" max="6930" width="15.25" style="25" hidden="1" customWidth="1"/>
    <col min="6931" max="6931" width="4.125" style="25" hidden="1" customWidth="1"/>
    <col min="6932" max="6944" width="1.625" style="25" hidden="1" customWidth="1"/>
    <col min="6945" max="6945" width="2.25" style="25" hidden="1" customWidth="1"/>
    <col min="6946" max="6947" width="2.125" style="25" hidden="1" customWidth="1"/>
    <col min="6948" max="6948" width="15.25" style="25" hidden="1" customWidth="1"/>
    <col min="6949" max="6949" width="4.125" style="25" hidden="1" customWidth="1"/>
    <col min="6950" max="6960" width="1.625" style="25" hidden="1" customWidth="1"/>
    <col min="6961" max="6961" width="1.5" style="25" hidden="1" customWidth="1"/>
    <col min="6962" max="6962" width="1.625" style="25" hidden="1" customWidth="1"/>
    <col min="6963" max="6963" width="2.75" style="25" hidden="1" customWidth="1"/>
    <col min="6964" max="6965" width="2.125" style="25" hidden="1" customWidth="1"/>
    <col min="6966" max="6966" width="15.25" style="25" hidden="1" customWidth="1"/>
    <col min="6967" max="6967" width="4.125" style="25" hidden="1" customWidth="1"/>
    <col min="6968" max="6980" width="1.625" style="25" hidden="1" customWidth="1"/>
    <col min="6981" max="6981" width="2" style="25" hidden="1" customWidth="1"/>
    <col min="6982" max="6983" width="2.125" style="25" hidden="1" customWidth="1"/>
    <col min="6984" max="6984" width="15.25" style="25" hidden="1" customWidth="1"/>
    <col min="6985" max="6985" width="4.125" style="25" hidden="1" customWidth="1"/>
    <col min="6986" max="7168" width="9" style="25" hidden="1"/>
    <col min="7169" max="7169" width="2.125" style="25" hidden="1" customWidth="1"/>
    <col min="7170" max="7182" width="1.625" style="25" hidden="1" customWidth="1"/>
    <col min="7183" max="7183" width="2.375" style="25" hidden="1" customWidth="1"/>
    <col min="7184" max="7185" width="2.125" style="25" hidden="1" customWidth="1"/>
    <col min="7186" max="7186" width="15.25" style="25" hidden="1" customWidth="1"/>
    <col min="7187" max="7187" width="4.125" style="25" hidden="1" customWidth="1"/>
    <col min="7188" max="7200" width="1.625" style="25" hidden="1" customWidth="1"/>
    <col min="7201" max="7201" width="2.25" style="25" hidden="1" customWidth="1"/>
    <col min="7202" max="7203" width="2.125" style="25" hidden="1" customWidth="1"/>
    <col min="7204" max="7204" width="15.25" style="25" hidden="1" customWidth="1"/>
    <col min="7205" max="7205" width="4.125" style="25" hidden="1" customWidth="1"/>
    <col min="7206" max="7216" width="1.625" style="25" hidden="1" customWidth="1"/>
    <col min="7217" max="7217" width="1.5" style="25" hidden="1" customWidth="1"/>
    <col min="7218" max="7218" width="1.625" style="25" hidden="1" customWidth="1"/>
    <col min="7219" max="7219" width="2.75" style="25" hidden="1" customWidth="1"/>
    <col min="7220" max="7221" width="2.125" style="25" hidden="1" customWidth="1"/>
    <col min="7222" max="7222" width="15.25" style="25" hidden="1" customWidth="1"/>
    <col min="7223" max="7223" width="4.125" style="25" hidden="1" customWidth="1"/>
    <col min="7224" max="7236" width="1.625" style="25" hidden="1" customWidth="1"/>
    <col min="7237" max="7237" width="2" style="25" hidden="1" customWidth="1"/>
    <col min="7238" max="7239" width="2.125" style="25" hidden="1" customWidth="1"/>
    <col min="7240" max="7240" width="15.25" style="25" hidden="1" customWidth="1"/>
    <col min="7241" max="7241" width="4.125" style="25" hidden="1" customWidth="1"/>
    <col min="7242" max="7424" width="9" style="25" hidden="1"/>
    <col min="7425" max="7425" width="2.125" style="25" hidden="1" customWidth="1"/>
    <col min="7426" max="7438" width="1.625" style="25" hidden="1" customWidth="1"/>
    <col min="7439" max="7439" width="2.375" style="25" hidden="1" customWidth="1"/>
    <col min="7440" max="7441" width="2.125" style="25" hidden="1" customWidth="1"/>
    <col min="7442" max="7442" width="15.25" style="25" hidden="1" customWidth="1"/>
    <col min="7443" max="7443" width="4.125" style="25" hidden="1" customWidth="1"/>
    <col min="7444" max="7456" width="1.625" style="25" hidden="1" customWidth="1"/>
    <col min="7457" max="7457" width="2.25" style="25" hidden="1" customWidth="1"/>
    <col min="7458" max="7459" width="2.125" style="25" hidden="1" customWidth="1"/>
    <col min="7460" max="7460" width="15.25" style="25" hidden="1" customWidth="1"/>
    <col min="7461" max="7461" width="4.125" style="25" hidden="1" customWidth="1"/>
    <col min="7462" max="7472" width="1.625" style="25" hidden="1" customWidth="1"/>
    <col min="7473" max="7473" width="1.5" style="25" hidden="1" customWidth="1"/>
    <col min="7474" max="7474" width="1.625" style="25" hidden="1" customWidth="1"/>
    <col min="7475" max="7475" width="2.75" style="25" hidden="1" customWidth="1"/>
    <col min="7476" max="7477" width="2.125" style="25" hidden="1" customWidth="1"/>
    <col min="7478" max="7478" width="15.25" style="25" hidden="1" customWidth="1"/>
    <col min="7479" max="7479" width="4.125" style="25" hidden="1" customWidth="1"/>
    <col min="7480" max="7492" width="1.625" style="25" hidden="1" customWidth="1"/>
    <col min="7493" max="7493" width="2" style="25" hidden="1" customWidth="1"/>
    <col min="7494" max="7495" width="2.125" style="25" hidden="1" customWidth="1"/>
    <col min="7496" max="7496" width="15.25" style="25" hidden="1" customWidth="1"/>
    <col min="7497" max="7497" width="4.125" style="25" hidden="1" customWidth="1"/>
    <col min="7498" max="7680" width="9" style="25" hidden="1"/>
    <col min="7681" max="7681" width="2.125" style="25" hidden="1" customWidth="1"/>
    <col min="7682" max="7694" width="1.625" style="25" hidden="1" customWidth="1"/>
    <col min="7695" max="7695" width="2.375" style="25" hidden="1" customWidth="1"/>
    <col min="7696" max="7697" width="2.125" style="25" hidden="1" customWidth="1"/>
    <col min="7698" max="7698" width="15.25" style="25" hidden="1" customWidth="1"/>
    <col min="7699" max="7699" width="4.125" style="25" hidden="1" customWidth="1"/>
    <col min="7700" max="7712" width="1.625" style="25" hidden="1" customWidth="1"/>
    <col min="7713" max="7713" width="2.25" style="25" hidden="1" customWidth="1"/>
    <col min="7714" max="7715" width="2.125" style="25" hidden="1" customWidth="1"/>
    <col min="7716" max="7716" width="15.25" style="25" hidden="1" customWidth="1"/>
    <col min="7717" max="7717" width="4.125" style="25" hidden="1" customWidth="1"/>
    <col min="7718" max="7728" width="1.625" style="25" hidden="1" customWidth="1"/>
    <col min="7729" max="7729" width="1.5" style="25" hidden="1" customWidth="1"/>
    <col min="7730" max="7730" width="1.625" style="25" hidden="1" customWidth="1"/>
    <col min="7731" max="7731" width="2.75" style="25" hidden="1" customWidth="1"/>
    <col min="7732" max="7733" width="2.125" style="25" hidden="1" customWidth="1"/>
    <col min="7734" max="7734" width="15.25" style="25" hidden="1" customWidth="1"/>
    <col min="7735" max="7735" width="4.125" style="25" hidden="1" customWidth="1"/>
    <col min="7736" max="7748" width="1.625" style="25" hidden="1" customWidth="1"/>
    <col min="7749" max="7749" width="2" style="25" hidden="1" customWidth="1"/>
    <col min="7750" max="7751" width="2.125" style="25" hidden="1" customWidth="1"/>
    <col min="7752" max="7752" width="15.25" style="25" hidden="1" customWidth="1"/>
    <col min="7753" max="7753" width="4.125" style="25" hidden="1" customWidth="1"/>
    <col min="7754" max="7936" width="9" style="25" hidden="1"/>
    <col min="7937" max="7937" width="2.125" style="25" hidden="1" customWidth="1"/>
    <col min="7938" max="7950" width="1.625" style="25" hidden="1" customWidth="1"/>
    <col min="7951" max="7951" width="2.375" style="25" hidden="1" customWidth="1"/>
    <col min="7952" max="7953" width="2.125" style="25" hidden="1" customWidth="1"/>
    <col min="7954" max="7954" width="15.25" style="25" hidden="1" customWidth="1"/>
    <col min="7955" max="7955" width="4.125" style="25" hidden="1" customWidth="1"/>
    <col min="7956" max="7968" width="1.625" style="25" hidden="1" customWidth="1"/>
    <col min="7969" max="7969" width="2.25" style="25" hidden="1" customWidth="1"/>
    <col min="7970" max="7971" width="2.125" style="25" hidden="1" customWidth="1"/>
    <col min="7972" max="7972" width="15.25" style="25" hidden="1" customWidth="1"/>
    <col min="7973" max="7973" width="4.125" style="25" hidden="1" customWidth="1"/>
    <col min="7974" max="7984" width="1.625" style="25" hidden="1" customWidth="1"/>
    <col min="7985" max="7985" width="1.5" style="25" hidden="1" customWidth="1"/>
    <col min="7986" max="7986" width="1.625" style="25" hidden="1" customWidth="1"/>
    <col min="7987" max="7987" width="2.75" style="25" hidden="1" customWidth="1"/>
    <col min="7988" max="7989" width="2.125" style="25" hidden="1" customWidth="1"/>
    <col min="7990" max="7990" width="15.25" style="25" hidden="1" customWidth="1"/>
    <col min="7991" max="7991" width="4.125" style="25" hidden="1" customWidth="1"/>
    <col min="7992" max="8004" width="1.625" style="25" hidden="1" customWidth="1"/>
    <col min="8005" max="8005" width="2" style="25" hidden="1" customWidth="1"/>
    <col min="8006" max="8007" width="2.125" style="25" hidden="1" customWidth="1"/>
    <col min="8008" max="8008" width="15.25" style="25" hidden="1" customWidth="1"/>
    <col min="8009" max="8009" width="4.125" style="25" hidden="1" customWidth="1"/>
    <col min="8010" max="8192" width="9" style="25" hidden="1"/>
    <col min="8193" max="8193" width="2.125" style="25" hidden="1" customWidth="1"/>
    <col min="8194" max="8206" width="1.625" style="25" hidden="1" customWidth="1"/>
    <col min="8207" max="8207" width="2.375" style="25" hidden="1" customWidth="1"/>
    <col min="8208" max="8209" width="2.125" style="25" hidden="1" customWidth="1"/>
    <col min="8210" max="8210" width="15.25" style="25" hidden="1" customWidth="1"/>
    <col min="8211" max="8211" width="4.125" style="25" hidden="1" customWidth="1"/>
    <col min="8212" max="8224" width="1.625" style="25" hidden="1" customWidth="1"/>
    <col min="8225" max="8225" width="2.25" style="25" hidden="1" customWidth="1"/>
    <col min="8226" max="8227" width="2.125" style="25" hidden="1" customWidth="1"/>
    <col min="8228" max="8228" width="15.25" style="25" hidden="1" customWidth="1"/>
    <col min="8229" max="8229" width="4.125" style="25" hidden="1" customWidth="1"/>
    <col min="8230" max="8240" width="1.625" style="25" hidden="1" customWidth="1"/>
    <col min="8241" max="8241" width="1.5" style="25" hidden="1" customWidth="1"/>
    <col min="8242" max="8242" width="1.625" style="25" hidden="1" customWidth="1"/>
    <col min="8243" max="8243" width="2.75" style="25" hidden="1" customWidth="1"/>
    <col min="8244" max="8245" width="2.125" style="25" hidden="1" customWidth="1"/>
    <col min="8246" max="8246" width="15.25" style="25" hidden="1" customWidth="1"/>
    <col min="8247" max="8247" width="4.125" style="25" hidden="1" customWidth="1"/>
    <col min="8248" max="8260" width="1.625" style="25" hidden="1" customWidth="1"/>
    <col min="8261" max="8261" width="2" style="25" hidden="1" customWidth="1"/>
    <col min="8262" max="8263" width="2.125" style="25" hidden="1" customWidth="1"/>
    <col min="8264" max="8264" width="15.25" style="25" hidden="1" customWidth="1"/>
    <col min="8265" max="8265" width="4.125" style="25" hidden="1" customWidth="1"/>
    <col min="8266" max="8448" width="9" style="25" hidden="1"/>
    <col min="8449" max="8449" width="2.125" style="25" hidden="1" customWidth="1"/>
    <col min="8450" max="8462" width="1.625" style="25" hidden="1" customWidth="1"/>
    <col min="8463" max="8463" width="2.375" style="25" hidden="1" customWidth="1"/>
    <col min="8464" max="8465" width="2.125" style="25" hidden="1" customWidth="1"/>
    <col min="8466" max="8466" width="15.25" style="25" hidden="1" customWidth="1"/>
    <col min="8467" max="8467" width="4.125" style="25" hidden="1" customWidth="1"/>
    <col min="8468" max="8480" width="1.625" style="25" hidden="1" customWidth="1"/>
    <col min="8481" max="8481" width="2.25" style="25" hidden="1" customWidth="1"/>
    <col min="8482" max="8483" width="2.125" style="25" hidden="1" customWidth="1"/>
    <col min="8484" max="8484" width="15.25" style="25" hidden="1" customWidth="1"/>
    <col min="8485" max="8485" width="4.125" style="25" hidden="1" customWidth="1"/>
    <col min="8486" max="8496" width="1.625" style="25" hidden="1" customWidth="1"/>
    <col min="8497" max="8497" width="1.5" style="25" hidden="1" customWidth="1"/>
    <col min="8498" max="8498" width="1.625" style="25" hidden="1" customWidth="1"/>
    <col min="8499" max="8499" width="2.75" style="25" hidden="1" customWidth="1"/>
    <col min="8500" max="8501" width="2.125" style="25" hidden="1" customWidth="1"/>
    <col min="8502" max="8502" width="15.25" style="25" hidden="1" customWidth="1"/>
    <col min="8503" max="8503" width="4.125" style="25" hidden="1" customWidth="1"/>
    <col min="8504" max="8516" width="1.625" style="25" hidden="1" customWidth="1"/>
    <col min="8517" max="8517" width="2" style="25" hidden="1" customWidth="1"/>
    <col min="8518" max="8519" width="2.125" style="25" hidden="1" customWidth="1"/>
    <col min="8520" max="8520" width="15.25" style="25" hidden="1" customWidth="1"/>
    <col min="8521" max="8521" width="4.125" style="25" hidden="1" customWidth="1"/>
    <col min="8522" max="8704" width="9" style="25" hidden="1"/>
    <col min="8705" max="8705" width="2.125" style="25" hidden="1" customWidth="1"/>
    <col min="8706" max="8718" width="1.625" style="25" hidden="1" customWidth="1"/>
    <col min="8719" max="8719" width="2.375" style="25" hidden="1" customWidth="1"/>
    <col min="8720" max="8721" width="2.125" style="25" hidden="1" customWidth="1"/>
    <col min="8722" max="8722" width="15.25" style="25" hidden="1" customWidth="1"/>
    <col min="8723" max="8723" width="4.125" style="25" hidden="1" customWidth="1"/>
    <col min="8724" max="8736" width="1.625" style="25" hidden="1" customWidth="1"/>
    <col min="8737" max="8737" width="2.25" style="25" hidden="1" customWidth="1"/>
    <col min="8738" max="8739" width="2.125" style="25" hidden="1" customWidth="1"/>
    <col min="8740" max="8740" width="15.25" style="25" hidden="1" customWidth="1"/>
    <col min="8741" max="8741" width="4.125" style="25" hidden="1" customWidth="1"/>
    <col min="8742" max="8752" width="1.625" style="25" hidden="1" customWidth="1"/>
    <col min="8753" max="8753" width="1.5" style="25" hidden="1" customWidth="1"/>
    <col min="8754" max="8754" width="1.625" style="25" hidden="1" customWidth="1"/>
    <col min="8755" max="8755" width="2.75" style="25" hidden="1" customWidth="1"/>
    <col min="8756" max="8757" width="2.125" style="25" hidden="1" customWidth="1"/>
    <col min="8758" max="8758" width="15.25" style="25" hidden="1" customWidth="1"/>
    <col min="8759" max="8759" width="4.125" style="25" hidden="1" customWidth="1"/>
    <col min="8760" max="8772" width="1.625" style="25" hidden="1" customWidth="1"/>
    <col min="8773" max="8773" width="2" style="25" hidden="1" customWidth="1"/>
    <col min="8774" max="8775" width="2.125" style="25" hidden="1" customWidth="1"/>
    <col min="8776" max="8776" width="15.25" style="25" hidden="1" customWidth="1"/>
    <col min="8777" max="8777" width="4.125" style="25" hidden="1" customWidth="1"/>
    <col min="8778" max="8960" width="9" style="25" hidden="1"/>
    <col min="8961" max="8961" width="2.125" style="25" hidden="1" customWidth="1"/>
    <col min="8962" max="8974" width="1.625" style="25" hidden="1" customWidth="1"/>
    <col min="8975" max="8975" width="2.375" style="25" hidden="1" customWidth="1"/>
    <col min="8976" max="8977" width="2.125" style="25" hidden="1" customWidth="1"/>
    <col min="8978" max="8978" width="15.25" style="25" hidden="1" customWidth="1"/>
    <col min="8979" max="8979" width="4.125" style="25" hidden="1" customWidth="1"/>
    <col min="8980" max="8992" width="1.625" style="25" hidden="1" customWidth="1"/>
    <col min="8993" max="8993" width="2.25" style="25" hidden="1" customWidth="1"/>
    <col min="8994" max="8995" width="2.125" style="25" hidden="1" customWidth="1"/>
    <col min="8996" max="8996" width="15.25" style="25" hidden="1" customWidth="1"/>
    <col min="8997" max="8997" width="4.125" style="25" hidden="1" customWidth="1"/>
    <col min="8998" max="9008" width="1.625" style="25" hidden="1" customWidth="1"/>
    <col min="9009" max="9009" width="1.5" style="25" hidden="1" customWidth="1"/>
    <col min="9010" max="9010" width="1.625" style="25" hidden="1" customWidth="1"/>
    <col min="9011" max="9011" width="2.75" style="25" hidden="1" customWidth="1"/>
    <col min="9012" max="9013" width="2.125" style="25" hidden="1" customWidth="1"/>
    <col min="9014" max="9014" width="15.25" style="25" hidden="1" customWidth="1"/>
    <col min="9015" max="9015" width="4.125" style="25" hidden="1" customWidth="1"/>
    <col min="9016" max="9028" width="1.625" style="25" hidden="1" customWidth="1"/>
    <col min="9029" max="9029" width="2" style="25" hidden="1" customWidth="1"/>
    <col min="9030" max="9031" width="2.125" style="25" hidden="1" customWidth="1"/>
    <col min="9032" max="9032" width="15.25" style="25" hidden="1" customWidth="1"/>
    <col min="9033" max="9033" width="4.125" style="25" hidden="1" customWidth="1"/>
    <col min="9034" max="9216" width="9" style="25" hidden="1"/>
    <col min="9217" max="9217" width="2.125" style="25" hidden="1" customWidth="1"/>
    <col min="9218" max="9230" width="1.625" style="25" hidden="1" customWidth="1"/>
    <col min="9231" max="9231" width="2.375" style="25" hidden="1" customWidth="1"/>
    <col min="9232" max="9233" width="2.125" style="25" hidden="1" customWidth="1"/>
    <col min="9234" max="9234" width="15.25" style="25" hidden="1" customWidth="1"/>
    <col min="9235" max="9235" width="4.125" style="25" hidden="1" customWidth="1"/>
    <col min="9236" max="9248" width="1.625" style="25" hidden="1" customWidth="1"/>
    <col min="9249" max="9249" width="2.25" style="25" hidden="1" customWidth="1"/>
    <col min="9250" max="9251" width="2.125" style="25" hidden="1" customWidth="1"/>
    <col min="9252" max="9252" width="15.25" style="25" hidden="1" customWidth="1"/>
    <col min="9253" max="9253" width="4.125" style="25" hidden="1" customWidth="1"/>
    <col min="9254" max="9264" width="1.625" style="25" hidden="1" customWidth="1"/>
    <col min="9265" max="9265" width="1.5" style="25" hidden="1" customWidth="1"/>
    <col min="9266" max="9266" width="1.625" style="25" hidden="1" customWidth="1"/>
    <col min="9267" max="9267" width="2.75" style="25" hidden="1" customWidth="1"/>
    <col min="9268" max="9269" width="2.125" style="25" hidden="1" customWidth="1"/>
    <col min="9270" max="9270" width="15.25" style="25" hidden="1" customWidth="1"/>
    <col min="9271" max="9271" width="4.125" style="25" hidden="1" customWidth="1"/>
    <col min="9272" max="9284" width="1.625" style="25" hidden="1" customWidth="1"/>
    <col min="9285" max="9285" width="2" style="25" hidden="1" customWidth="1"/>
    <col min="9286" max="9287" width="2.125" style="25" hidden="1" customWidth="1"/>
    <col min="9288" max="9288" width="15.25" style="25" hidden="1" customWidth="1"/>
    <col min="9289" max="9289" width="4.125" style="25" hidden="1" customWidth="1"/>
    <col min="9290" max="9472" width="9" style="25" hidden="1"/>
    <col min="9473" max="9473" width="2.125" style="25" hidden="1" customWidth="1"/>
    <col min="9474" max="9486" width="1.625" style="25" hidden="1" customWidth="1"/>
    <col min="9487" max="9487" width="2.375" style="25" hidden="1" customWidth="1"/>
    <col min="9488" max="9489" width="2.125" style="25" hidden="1" customWidth="1"/>
    <col min="9490" max="9490" width="15.25" style="25" hidden="1" customWidth="1"/>
    <col min="9491" max="9491" width="4.125" style="25" hidden="1" customWidth="1"/>
    <col min="9492" max="9504" width="1.625" style="25" hidden="1" customWidth="1"/>
    <col min="9505" max="9505" width="2.25" style="25" hidden="1" customWidth="1"/>
    <col min="9506" max="9507" width="2.125" style="25" hidden="1" customWidth="1"/>
    <col min="9508" max="9508" width="15.25" style="25" hidden="1" customWidth="1"/>
    <col min="9509" max="9509" width="4.125" style="25" hidden="1" customWidth="1"/>
    <col min="9510" max="9520" width="1.625" style="25" hidden="1" customWidth="1"/>
    <col min="9521" max="9521" width="1.5" style="25" hidden="1" customWidth="1"/>
    <col min="9522" max="9522" width="1.625" style="25" hidden="1" customWidth="1"/>
    <col min="9523" max="9523" width="2.75" style="25" hidden="1" customWidth="1"/>
    <col min="9524" max="9525" width="2.125" style="25" hidden="1" customWidth="1"/>
    <col min="9526" max="9526" width="15.25" style="25" hidden="1" customWidth="1"/>
    <col min="9527" max="9527" width="4.125" style="25" hidden="1" customWidth="1"/>
    <col min="9528" max="9540" width="1.625" style="25" hidden="1" customWidth="1"/>
    <col min="9541" max="9541" width="2" style="25" hidden="1" customWidth="1"/>
    <col min="9542" max="9543" width="2.125" style="25" hidden="1" customWidth="1"/>
    <col min="9544" max="9544" width="15.25" style="25" hidden="1" customWidth="1"/>
    <col min="9545" max="9545" width="4.125" style="25" hidden="1" customWidth="1"/>
    <col min="9546" max="9728" width="9" style="25" hidden="1"/>
    <col min="9729" max="9729" width="2.125" style="25" hidden="1" customWidth="1"/>
    <col min="9730" max="9742" width="1.625" style="25" hidden="1" customWidth="1"/>
    <col min="9743" max="9743" width="2.375" style="25" hidden="1" customWidth="1"/>
    <col min="9744" max="9745" width="2.125" style="25" hidden="1" customWidth="1"/>
    <col min="9746" max="9746" width="15.25" style="25" hidden="1" customWidth="1"/>
    <col min="9747" max="9747" width="4.125" style="25" hidden="1" customWidth="1"/>
    <col min="9748" max="9760" width="1.625" style="25" hidden="1" customWidth="1"/>
    <col min="9761" max="9761" width="2.25" style="25" hidden="1" customWidth="1"/>
    <col min="9762" max="9763" width="2.125" style="25" hidden="1" customWidth="1"/>
    <col min="9764" max="9764" width="15.25" style="25" hidden="1" customWidth="1"/>
    <col min="9765" max="9765" width="4.125" style="25" hidden="1" customWidth="1"/>
    <col min="9766" max="9776" width="1.625" style="25" hidden="1" customWidth="1"/>
    <col min="9777" max="9777" width="1.5" style="25" hidden="1" customWidth="1"/>
    <col min="9778" max="9778" width="1.625" style="25" hidden="1" customWidth="1"/>
    <col min="9779" max="9779" width="2.75" style="25" hidden="1" customWidth="1"/>
    <col min="9780" max="9781" width="2.125" style="25" hidden="1" customWidth="1"/>
    <col min="9782" max="9782" width="15.25" style="25" hidden="1" customWidth="1"/>
    <col min="9783" max="9783" width="4.125" style="25" hidden="1" customWidth="1"/>
    <col min="9784" max="9796" width="1.625" style="25" hidden="1" customWidth="1"/>
    <col min="9797" max="9797" width="2" style="25" hidden="1" customWidth="1"/>
    <col min="9798" max="9799" width="2.125" style="25" hidden="1" customWidth="1"/>
    <col min="9800" max="9800" width="15.25" style="25" hidden="1" customWidth="1"/>
    <col min="9801" max="9801" width="4.125" style="25" hidden="1" customWidth="1"/>
    <col min="9802" max="9984" width="9" style="25" hidden="1"/>
    <col min="9985" max="9985" width="2.125" style="25" hidden="1" customWidth="1"/>
    <col min="9986" max="9998" width="1.625" style="25" hidden="1" customWidth="1"/>
    <col min="9999" max="9999" width="2.375" style="25" hidden="1" customWidth="1"/>
    <col min="10000" max="10001" width="2.125" style="25" hidden="1" customWidth="1"/>
    <col min="10002" max="10002" width="15.25" style="25" hidden="1" customWidth="1"/>
    <col min="10003" max="10003" width="4.125" style="25" hidden="1" customWidth="1"/>
    <col min="10004" max="10016" width="1.625" style="25" hidden="1" customWidth="1"/>
    <col min="10017" max="10017" width="2.25" style="25" hidden="1" customWidth="1"/>
    <col min="10018" max="10019" width="2.125" style="25" hidden="1" customWidth="1"/>
    <col min="10020" max="10020" width="15.25" style="25" hidden="1" customWidth="1"/>
    <col min="10021" max="10021" width="4.125" style="25" hidden="1" customWidth="1"/>
    <col min="10022" max="10032" width="1.625" style="25" hidden="1" customWidth="1"/>
    <col min="10033" max="10033" width="1.5" style="25" hidden="1" customWidth="1"/>
    <col min="10034" max="10034" width="1.625" style="25" hidden="1" customWidth="1"/>
    <col min="10035" max="10035" width="2.75" style="25" hidden="1" customWidth="1"/>
    <col min="10036" max="10037" width="2.125" style="25" hidden="1" customWidth="1"/>
    <col min="10038" max="10038" width="15.25" style="25" hidden="1" customWidth="1"/>
    <col min="10039" max="10039" width="4.125" style="25" hidden="1" customWidth="1"/>
    <col min="10040" max="10052" width="1.625" style="25" hidden="1" customWidth="1"/>
    <col min="10053" max="10053" width="2" style="25" hidden="1" customWidth="1"/>
    <col min="10054" max="10055" width="2.125" style="25" hidden="1" customWidth="1"/>
    <col min="10056" max="10056" width="15.25" style="25" hidden="1" customWidth="1"/>
    <col min="10057" max="10057" width="4.125" style="25" hidden="1" customWidth="1"/>
    <col min="10058" max="10240" width="9" style="25" hidden="1"/>
    <col min="10241" max="10241" width="2.125" style="25" hidden="1" customWidth="1"/>
    <col min="10242" max="10254" width="1.625" style="25" hidden="1" customWidth="1"/>
    <col min="10255" max="10255" width="2.375" style="25" hidden="1" customWidth="1"/>
    <col min="10256" max="10257" width="2.125" style="25" hidden="1" customWidth="1"/>
    <col min="10258" max="10258" width="15.25" style="25" hidden="1" customWidth="1"/>
    <col min="10259" max="10259" width="4.125" style="25" hidden="1" customWidth="1"/>
    <col min="10260" max="10272" width="1.625" style="25" hidden="1" customWidth="1"/>
    <col min="10273" max="10273" width="2.25" style="25" hidden="1" customWidth="1"/>
    <col min="10274" max="10275" width="2.125" style="25" hidden="1" customWidth="1"/>
    <col min="10276" max="10276" width="15.25" style="25" hidden="1" customWidth="1"/>
    <col min="10277" max="10277" width="4.125" style="25" hidden="1" customWidth="1"/>
    <col min="10278" max="10288" width="1.625" style="25" hidden="1" customWidth="1"/>
    <col min="10289" max="10289" width="1.5" style="25" hidden="1" customWidth="1"/>
    <col min="10290" max="10290" width="1.625" style="25" hidden="1" customWidth="1"/>
    <col min="10291" max="10291" width="2.75" style="25" hidden="1" customWidth="1"/>
    <col min="10292" max="10293" width="2.125" style="25" hidden="1" customWidth="1"/>
    <col min="10294" max="10294" width="15.25" style="25" hidden="1" customWidth="1"/>
    <col min="10295" max="10295" width="4.125" style="25" hidden="1" customWidth="1"/>
    <col min="10296" max="10308" width="1.625" style="25" hidden="1" customWidth="1"/>
    <col min="10309" max="10309" width="2" style="25" hidden="1" customWidth="1"/>
    <col min="10310" max="10311" width="2.125" style="25" hidden="1" customWidth="1"/>
    <col min="10312" max="10312" width="15.25" style="25" hidden="1" customWidth="1"/>
    <col min="10313" max="10313" width="4.125" style="25" hidden="1" customWidth="1"/>
    <col min="10314" max="10496" width="9" style="25" hidden="1"/>
    <col min="10497" max="10497" width="2.125" style="25" hidden="1" customWidth="1"/>
    <col min="10498" max="10510" width="1.625" style="25" hidden="1" customWidth="1"/>
    <col min="10511" max="10511" width="2.375" style="25" hidden="1" customWidth="1"/>
    <col min="10512" max="10513" width="2.125" style="25" hidden="1" customWidth="1"/>
    <col min="10514" max="10514" width="15.25" style="25" hidden="1" customWidth="1"/>
    <col min="10515" max="10515" width="4.125" style="25" hidden="1" customWidth="1"/>
    <col min="10516" max="10528" width="1.625" style="25" hidden="1" customWidth="1"/>
    <col min="10529" max="10529" width="2.25" style="25" hidden="1" customWidth="1"/>
    <col min="10530" max="10531" width="2.125" style="25" hidden="1" customWidth="1"/>
    <col min="10532" max="10532" width="15.25" style="25" hidden="1" customWidth="1"/>
    <col min="10533" max="10533" width="4.125" style="25" hidden="1" customWidth="1"/>
    <col min="10534" max="10544" width="1.625" style="25" hidden="1" customWidth="1"/>
    <col min="10545" max="10545" width="1.5" style="25" hidden="1" customWidth="1"/>
    <col min="10546" max="10546" width="1.625" style="25" hidden="1" customWidth="1"/>
    <col min="10547" max="10547" width="2.75" style="25" hidden="1" customWidth="1"/>
    <col min="10548" max="10549" width="2.125" style="25" hidden="1" customWidth="1"/>
    <col min="10550" max="10550" width="15.25" style="25" hidden="1" customWidth="1"/>
    <col min="10551" max="10551" width="4.125" style="25" hidden="1" customWidth="1"/>
    <col min="10552" max="10564" width="1.625" style="25" hidden="1" customWidth="1"/>
    <col min="10565" max="10565" width="2" style="25" hidden="1" customWidth="1"/>
    <col min="10566" max="10567" width="2.125" style="25" hidden="1" customWidth="1"/>
    <col min="10568" max="10568" width="15.25" style="25" hidden="1" customWidth="1"/>
    <col min="10569" max="10569" width="4.125" style="25" hidden="1" customWidth="1"/>
    <col min="10570" max="10752" width="9" style="25" hidden="1"/>
    <col min="10753" max="10753" width="2.125" style="25" hidden="1" customWidth="1"/>
    <col min="10754" max="10766" width="1.625" style="25" hidden="1" customWidth="1"/>
    <col min="10767" max="10767" width="2.375" style="25" hidden="1" customWidth="1"/>
    <col min="10768" max="10769" width="2.125" style="25" hidden="1" customWidth="1"/>
    <col min="10770" max="10770" width="15.25" style="25" hidden="1" customWidth="1"/>
    <col min="10771" max="10771" width="4.125" style="25" hidden="1" customWidth="1"/>
    <col min="10772" max="10784" width="1.625" style="25" hidden="1" customWidth="1"/>
    <col min="10785" max="10785" width="2.25" style="25" hidden="1" customWidth="1"/>
    <col min="10786" max="10787" width="2.125" style="25" hidden="1" customWidth="1"/>
    <col min="10788" max="10788" width="15.25" style="25" hidden="1" customWidth="1"/>
    <col min="10789" max="10789" width="4.125" style="25" hidden="1" customWidth="1"/>
    <col min="10790" max="10800" width="1.625" style="25" hidden="1" customWidth="1"/>
    <col min="10801" max="10801" width="1.5" style="25" hidden="1" customWidth="1"/>
    <col min="10802" max="10802" width="1.625" style="25" hidden="1" customWidth="1"/>
    <col min="10803" max="10803" width="2.75" style="25" hidden="1" customWidth="1"/>
    <col min="10804" max="10805" width="2.125" style="25" hidden="1" customWidth="1"/>
    <col min="10806" max="10806" width="15.25" style="25" hidden="1" customWidth="1"/>
    <col min="10807" max="10807" width="4.125" style="25" hidden="1" customWidth="1"/>
    <col min="10808" max="10820" width="1.625" style="25" hidden="1" customWidth="1"/>
    <col min="10821" max="10821" width="2" style="25" hidden="1" customWidth="1"/>
    <col min="10822" max="10823" width="2.125" style="25" hidden="1" customWidth="1"/>
    <col min="10824" max="10824" width="15.25" style="25" hidden="1" customWidth="1"/>
    <col min="10825" max="10825" width="4.125" style="25" hidden="1" customWidth="1"/>
    <col min="10826" max="11008" width="9" style="25" hidden="1"/>
    <col min="11009" max="11009" width="2.125" style="25" hidden="1" customWidth="1"/>
    <col min="11010" max="11022" width="1.625" style="25" hidden="1" customWidth="1"/>
    <col min="11023" max="11023" width="2.375" style="25" hidden="1" customWidth="1"/>
    <col min="11024" max="11025" width="2.125" style="25" hidden="1" customWidth="1"/>
    <col min="11026" max="11026" width="15.25" style="25" hidden="1" customWidth="1"/>
    <col min="11027" max="11027" width="4.125" style="25" hidden="1" customWidth="1"/>
    <col min="11028" max="11040" width="1.625" style="25" hidden="1" customWidth="1"/>
    <col min="11041" max="11041" width="2.25" style="25" hidden="1" customWidth="1"/>
    <col min="11042" max="11043" width="2.125" style="25" hidden="1" customWidth="1"/>
    <col min="11044" max="11044" width="15.25" style="25" hidden="1" customWidth="1"/>
    <col min="11045" max="11045" width="4.125" style="25" hidden="1" customWidth="1"/>
    <col min="11046" max="11056" width="1.625" style="25" hidden="1" customWidth="1"/>
    <col min="11057" max="11057" width="1.5" style="25" hidden="1" customWidth="1"/>
    <col min="11058" max="11058" width="1.625" style="25" hidden="1" customWidth="1"/>
    <col min="11059" max="11059" width="2.75" style="25" hidden="1" customWidth="1"/>
    <col min="11060" max="11061" width="2.125" style="25" hidden="1" customWidth="1"/>
    <col min="11062" max="11062" width="15.25" style="25" hidden="1" customWidth="1"/>
    <col min="11063" max="11063" width="4.125" style="25" hidden="1" customWidth="1"/>
    <col min="11064" max="11076" width="1.625" style="25" hidden="1" customWidth="1"/>
    <col min="11077" max="11077" width="2" style="25" hidden="1" customWidth="1"/>
    <col min="11078" max="11079" width="2.125" style="25" hidden="1" customWidth="1"/>
    <col min="11080" max="11080" width="15.25" style="25" hidden="1" customWidth="1"/>
    <col min="11081" max="11081" width="4.125" style="25" hidden="1" customWidth="1"/>
    <col min="11082" max="11264" width="9" style="25" hidden="1"/>
    <col min="11265" max="11265" width="2.125" style="25" hidden="1" customWidth="1"/>
    <col min="11266" max="11278" width="1.625" style="25" hidden="1" customWidth="1"/>
    <col min="11279" max="11279" width="2.375" style="25" hidden="1" customWidth="1"/>
    <col min="11280" max="11281" width="2.125" style="25" hidden="1" customWidth="1"/>
    <col min="11282" max="11282" width="15.25" style="25" hidden="1" customWidth="1"/>
    <col min="11283" max="11283" width="4.125" style="25" hidden="1" customWidth="1"/>
    <col min="11284" max="11296" width="1.625" style="25" hidden="1" customWidth="1"/>
    <col min="11297" max="11297" width="2.25" style="25" hidden="1" customWidth="1"/>
    <col min="11298" max="11299" width="2.125" style="25" hidden="1" customWidth="1"/>
    <col min="11300" max="11300" width="15.25" style="25" hidden="1" customWidth="1"/>
    <col min="11301" max="11301" width="4.125" style="25" hidden="1" customWidth="1"/>
    <col min="11302" max="11312" width="1.625" style="25" hidden="1" customWidth="1"/>
    <col min="11313" max="11313" width="1.5" style="25" hidden="1" customWidth="1"/>
    <col min="11314" max="11314" width="1.625" style="25" hidden="1" customWidth="1"/>
    <col min="11315" max="11315" width="2.75" style="25" hidden="1" customWidth="1"/>
    <col min="11316" max="11317" width="2.125" style="25" hidden="1" customWidth="1"/>
    <col min="11318" max="11318" width="15.25" style="25" hidden="1" customWidth="1"/>
    <col min="11319" max="11319" width="4.125" style="25" hidden="1" customWidth="1"/>
    <col min="11320" max="11332" width="1.625" style="25" hidden="1" customWidth="1"/>
    <col min="11333" max="11333" width="2" style="25" hidden="1" customWidth="1"/>
    <col min="11334" max="11335" width="2.125" style="25" hidden="1" customWidth="1"/>
    <col min="11336" max="11336" width="15.25" style="25" hidden="1" customWidth="1"/>
    <col min="11337" max="11337" width="4.125" style="25" hidden="1" customWidth="1"/>
    <col min="11338" max="11520" width="9" style="25" hidden="1"/>
    <col min="11521" max="11521" width="2.125" style="25" hidden="1" customWidth="1"/>
    <col min="11522" max="11534" width="1.625" style="25" hidden="1" customWidth="1"/>
    <col min="11535" max="11535" width="2.375" style="25" hidden="1" customWidth="1"/>
    <col min="11536" max="11537" width="2.125" style="25" hidden="1" customWidth="1"/>
    <col min="11538" max="11538" width="15.25" style="25" hidden="1" customWidth="1"/>
    <col min="11539" max="11539" width="4.125" style="25" hidden="1" customWidth="1"/>
    <col min="11540" max="11552" width="1.625" style="25" hidden="1" customWidth="1"/>
    <col min="11553" max="11553" width="2.25" style="25" hidden="1" customWidth="1"/>
    <col min="11554" max="11555" width="2.125" style="25" hidden="1" customWidth="1"/>
    <col min="11556" max="11556" width="15.25" style="25" hidden="1" customWidth="1"/>
    <col min="11557" max="11557" width="4.125" style="25" hidden="1" customWidth="1"/>
    <col min="11558" max="11568" width="1.625" style="25" hidden="1" customWidth="1"/>
    <col min="11569" max="11569" width="1.5" style="25" hidden="1" customWidth="1"/>
    <col min="11570" max="11570" width="1.625" style="25" hidden="1" customWidth="1"/>
    <col min="11571" max="11571" width="2.75" style="25" hidden="1" customWidth="1"/>
    <col min="11572" max="11573" width="2.125" style="25" hidden="1" customWidth="1"/>
    <col min="11574" max="11574" width="15.25" style="25" hidden="1" customWidth="1"/>
    <col min="11575" max="11575" width="4.125" style="25" hidden="1" customWidth="1"/>
    <col min="11576" max="11588" width="1.625" style="25" hidden="1" customWidth="1"/>
    <col min="11589" max="11589" width="2" style="25" hidden="1" customWidth="1"/>
    <col min="11590" max="11591" width="2.125" style="25" hidden="1" customWidth="1"/>
    <col min="11592" max="11592" width="15.25" style="25" hidden="1" customWidth="1"/>
    <col min="11593" max="11593" width="4.125" style="25" hidden="1" customWidth="1"/>
    <col min="11594" max="11776" width="9" style="25" hidden="1"/>
    <col min="11777" max="11777" width="2.125" style="25" hidden="1" customWidth="1"/>
    <col min="11778" max="11790" width="1.625" style="25" hidden="1" customWidth="1"/>
    <col min="11791" max="11791" width="2.375" style="25" hidden="1" customWidth="1"/>
    <col min="11792" max="11793" width="2.125" style="25" hidden="1" customWidth="1"/>
    <col min="11794" max="11794" width="15.25" style="25" hidden="1" customWidth="1"/>
    <col min="11795" max="11795" width="4.125" style="25" hidden="1" customWidth="1"/>
    <col min="11796" max="11808" width="1.625" style="25" hidden="1" customWidth="1"/>
    <col min="11809" max="11809" width="2.25" style="25" hidden="1" customWidth="1"/>
    <col min="11810" max="11811" width="2.125" style="25" hidden="1" customWidth="1"/>
    <col min="11812" max="11812" width="15.25" style="25" hidden="1" customWidth="1"/>
    <col min="11813" max="11813" width="4.125" style="25" hidden="1" customWidth="1"/>
    <col min="11814" max="11824" width="1.625" style="25" hidden="1" customWidth="1"/>
    <col min="11825" max="11825" width="1.5" style="25" hidden="1" customWidth="1"/>
    <col min="11826" max="11826" width="1.625" style="25" hidden="1" customWidth="1"/>
    <col min="11827" max="11827" width="2.75" style="25" hidden="1" customWidth="1"/>
    <col min="11828" max="11829" width="2.125" style="25" hidden="1" customWidth="1"/>
    <col min="11830" max="11830" width="15.25" style="25" hidden="1" customWidth="1"/>
    <col min="11831" max="11831" width="4.125" style="25" hidden="1" customWidth="1"/>
    <col min="11832" max="11844" width="1.625" style="25" hidden="1" customWidth="1"/>
    <col min="11845" max="11845" width="2" style="25" hidden="1" customWidth="1"/>
    <col min="11846" max="11847" width="2.125" style="25" hidden="1" customWidth="1"/>
    <col min="11848" max="11848" width="15.25" style="25" hidden="1" customWidth="1"/>
    <col min="11849" max="11849" width="4.125" style="25" hidden="1" customWidth="1"/>
    <col min="11850" max="12032" width="9" style="25" hidden="1"/>
    <col min="12033" max="12033" width="2.125" style="25" hidden="1" customWidth="1"/>
    <col min="12034" max="12046" width="1.625" style="25" hidden="1" customWidth="1"/>
    <col min="12047" max="12047" width="2.375" style="25" hidden="1" customWidth="1"/>
    <col min="12048" max="12049" width="2.125" style="25" hidden="1" customWidth="1"/>
    <col min="12050" max="12050" width="15.25" style="25" hidden="1" customWidth="1"/>
    <col min="12051" max="12051" width="4.125" style="25" hidden="1" customWidth="1"/>
    <col min="12052" max="12064" width="1.625" style="25" hidden="1" customWidth="1"/>
    <col min="12065" max="12065" width="2.25" style="25" hidden="1" customWidth="1"/>
    <col min="12066" max="12067" width="2.125" style="25" hidden="1" customWidth="1"/>
    <col min="12068" max="12068" width="15.25" style="25" hidden="1" customWidth="1"/>
    <col min="12069" max="12069" width="4.125" style="25" hidden="1" customWidth="1"/>
    <col min="12070" max="12080" width="1.625" style="25" hidden="1" customWidth="1"/>
    <col min="12081" max="12081" width="1.5" style="25" hidden="1" customWidth="1"/>
    <col min="12082" max="12082" width="1.625" style="25" hidden="1" customWidth="1"/>
    <col min="12083" max="12083" width="2.75" style="25" hidden="1" customWidth="1"/>
    <col min="12084" max="12085" width="2.125" style="25" hidden="1" customWidth="1"/>
    <col min="12086" max="12086" width="15.25" style="25" hidden="1" customWidth="1"/>
    <col min="12087" max="12087" width="4.125" style="25" hidden="1" customWidth="1"/>
    <col min="12088" max="12100" width="1.625" style="25" hidden="1" customWidth="1"/>
    <col min="12101" max="12101" width="2" style="25" hidden="1" customWidth="1"/>
    <col min="12102" max="12103" width="2.125" style="25" hidden="1" customWidth="1"/>
    <col min="12104" max="12104" width="15.25" style="25" hidden="1" customWidth="1"/>
    <col min="12105" max="12105" width="4.125" style="25" hidden="1" customWidth="1"/>
    <col min="12106" max="12288" width="9" style="25" hidden="1"/>
    <col min="12289" max="12289" width="2.125" style="25" hidden="1" customWidth="1"/>
    <col min="12290" max="12302" width="1.625" style="25" hidden="1" customWidth="1"/>
    <col min="12303" max="12303" width="2.375" style="25" hidden="1" customWidth="1"/>
    <col min="12304" max="12305" width="2.125" style="25" hidden="1" customWidth="1"/>
    <col min="12306" max="12306" width="15.25" style="25" hidden="1" customWidth="1"/>
    <col min="12307" max="12307" width="4.125" style="25" hidden="1" customWidth="1"/>
    <col min="12308" max="12320" width="1.625" style="25" hidden="1" customWidth="1"/>
    <col min="12321" max="12321" width="2.25" style="25" hidden="1" customWidth="1"/>
    <col min="12322" max="12323" width="2.125" style="25" hidden="1" customWidth="1"/>
    <col min="12324" max="12324" width="15.25" style="25" hidden="1" customWidth="1"/>
    <col min="12325" max="12325" width="4.125" style="25" hidden="1" customWidth="1"/>
    <col min="12326" max="12336" width="1.625" style="25" hidden="1" customWidth="1"/>
    <col min="12337" max="12337" width="1.5" style="25" hidden="1" customWidth="1"/>
    <col min="12338" max="12338" width="1.625" style="25" hidden="1" customWidth="1"/>
    <col min="12339" max="12339" width="2.75" style="25" hidden="1" customWidth="1"/>
    <col min="12340" max="12341" width="2.125" style="25" hidden="1" customWidth="1"/>
    <col min="12342" max="12342" width="15.25" style="25" hidden="1" customWidth="1"/>
    <col min="12343" max="12343" width="4.125" style="25" hidden="1" customWidth="1"/>
    <col min="12344" max="12356" width="1.625" style="25" hidden="1" customWidth="1"/>
    <col min="12357" max="12357" width="2" style="25" hidden="1" customWidth="1"/>
    <col min="12358" max="12359" width="2.125" style="25" hidden="1" customWidth="1"/>
    <col min="12360" max="12360" width="15.25" style="25" hidden="1" customWidth="1"/>
    <col min="12361" max="12361" width="4.125" style="25" hidden="1" customWidth="1"/>
    <col min="12362" max="12544" width="9" style="25" hidden="1"/>
    <col min="12545" max="12545" width="2.125" style="25" hidden="1" customWidth="1"/>
    <col min="12546" max="12558" width="1.625" style="25" hidden="1" customWidth="1"/>
    <col min="12559" max="12559" width="2.375" style="25" hidden="1" customWidth="1"/>
    <col min="12560" max="12561" width="2.125" style="25" hidden="1" customWidth="1"/>
    <col min="12562" max="12562" width="15.25" style="25" hidden="1" customWidth="1"/>
    <col min="12563" max="12563" width="4.125" style="25" hidden="1" customWidth="1"/>
    <col min="12564" max="12576" width="1.625" style="25" hidden="1" customWidth="1"/>
    <col min="12577" max="12577" width="2.25" style="25" hidden="1" customWidth="1"/>
    <col min="12578" max="12579" width="2.125" style="25" hidden="1" customWidth="1"/>
    <col min="12580" max="12580" width="15.25" style="25" hidden="1" customWidth="1"/>
    <col min="12581" max="12581" width="4.125" style="25" hidden="1" customWidth="1"/>
    <col min="12582" max="12592" width="1.625" style="25" hidden="1" customWidth="1"/>
    <col min="12593" max="12593" width="1.5" style="25" hidden="1" customWidth="1"/>
    <col min="12594" max="12594" width="1.625" style="25" hidden="1" customWidth="1"/>
    <col min="12595" max="12595" width="2.75" style="25" hidden="1" customWidth="1"/>
    <col min="12596" max="12597" width="2.125" style="25" hidden="1" customWidth="1"/>
    <col min="12598" max="12598" width="15.25" style="25" hidden="1" customWidth="1"/>
    <col min="12599" max="12599" width="4.125" style="25" hidden="1" customWidth="1"/>
    <col min="12600" max="12612" width="1.625" style="25" hidden="1" customWidth="1"/>
    <col min="12613" max="12613" width="2" style="25" hidden="1" customWidth="1"/>
    <col min="12614" max="12615" width="2.125" style="25" hidden="1" customWidth="1"/>
    <col min="12616" max="12616" width="15.25" style="25" hidden="1" customWidth="1"/>
    <col min="12617" max="12617" width="4.125" style="25" hidden="1" customWidth="1"/>
    <col min="12618" max="12800" width="9" style="25" hidden="1"/>
    <col min="12801" max="12801" width="2.125" style="25" hidden="1" customWidth="1"/>
    <col min="12802" max="12814" width="1.625" style="25" hidden="1" customWidth="1"/>
    <col min="12815" max="12815" width="2.375" style="25" hidden="1" customWidth="1"/>
    <col min="12816" max="12817" width="2.125" style="25" hidden="1" customWidth="1"/>
    <col min="12818" max="12818" width="15.25" style="25" hidden="1" customWidth="1"/>
    <col min="12819" max="12819" width="4.125" style="25" hidden="1" customWidth="1"/>
    <col min="12820" max="12832" width="1.625" style="25" hidden="1" customWidth="1"/>
    <col min="12833" max="12833" width="2.25" style="25" hidden="1" customWidth="1"/>
    <col min="12834" max="12835" width="2.125" style="25" hidden="1" customWidth="1"/>
    <col min="12836" max="12836" width="15.25" style="25" hidden="1" customWidth="1"/>
    <col min="12837" max="12837" width="4.125" style="25" hidden="1" customWidth="1"/>
    <col min="12838" max="12848" width="1.625" style="25" hidden="1" customWidth="1"/>
    <col min="12849" max="12849" width="1.5" style="25" hidden="1" customWidth="1"/>
    <col min="12850" max="12850" width="1.625" style="25" hidden="1" customWidth="1"/>
    <col min="12851" max="12851" width="2.75" style="25" hidden="1" customWidth="1"/>
    <col min="12852" max="12853" width="2.125" style="25" hidden="1" customWidth="1"/>
    <col min="12854" max="12854" width="15.25" style="25" hidden="1" customWidth="1"/>
    <col min="12855" max="12855" width="4.125" style="25" hidden="1" customWidth="1"/>
    <col min="12856" max="12868" width="1.625" style="25" hidden="1" customWidth="1"/>
    <col min="12869" max="12869" width="2" style="25" hidden="1" customWidth="1"/>
    <col min="12870" max="12871" width="2.125" style="25" hidden="1" customWidth="1"/>
    <col min="12872" max="12872" width="15.25" style="25" hidden="1" customWidth="1"/>
    <col min="12873" max="12873" width="4.125" style="25" hidden="1" customWidth="1"/>
    <col min="12874" max="13056" width="9" style="25" hidden="1"/>
    <col min="13057" max="13057" width="2.125" style="25" hidden="1" customWidth="1"/>
    <col min="13058" max="13070" width="1.625" style="25" hidden="1" customWidth="1"/>
    <col min="13071" max="13071" width="2.375" style="25" hidden="1" customWidth="1"/>
    <col min="13072" max="13073" width="2.125" style="25" hidden="1" customWidth="1"/>
    <col min="13074" max="13074" width="15.25" style="25" hidden="1" customWidth="1"/>
    <col min="13075" max="13075" width="4.125" style="25" hidden="1" customWidth="1"/>
    <col min="13076" max="13088" width="1.625" style="25" hidden="1" customWidth="1"/>
    <col min="13089" max="13089" width="2.25" style="25" hidden="1" customWidth="1"/>
    <col min="13090" max="13091" width="2.125" style="25" hidden="1" customWidth="1"/>
    <col min="13092" max="13092" width="15.25" style="25" hidden="1" customWidth="1"/>
    <col min="13093" max="13093" width="4.125" style="25" hidden="1" customWidth="1"/>
    <col min="13094" max="13104" width="1.625" style="25" hidden="1" customWidth="1"/>
    <col min="13105" max="13105" width="1.5" style="25" hidden="1" customWidth="1"/>
    <col min="13106" max="13106" width="1.625" style="25" hidden="1" customWidth="1"/>
    <col min="13107" max="13107" width="2.75" style="25" hidden="1" customWidth="1"/>
    <col min="13108" max="13109" width="2.125" style="25" hidden="1" customWidth="1"/>
    <col min="13110" max="13110" width="15.25" style="25" hidden="1" customWidth="1"/>
    <col min="13111" max="13111" width="4.125" style="25" hidden="1" customWidth="1"/>
    <col min="13112" max="13124" width="1.625" style="25" hidden="1" customWidth="1"/>
    <col min="13125" max="13125" width="2" style="25" hidden="1" customWidth="1"/>
    <col min="13126" max="13127" width="2.125" style="25" hidden="1" customWidth="1"/>
    <col min="13128" max="13128" width="15.25" style="25" hidden="1" customWidth="1"/>
    <col min="13129" max="13129" width="4.125" style="25" hidden="1" customWidth="1"/>
    <col min="13130" max="13312" width="9" style="25" hidden="1"/>
    <col min="13313" max="13313" width="2.125" style="25" hidden="1" customWidth="1"/>
    <col min="13314" max="13326" width="1.625" style="25" hidden="1" customWidth="1"/>
    <col min="13327" max="13327" width="2.375" style="25" hidden="1" customWidth="1"/>
    <col min="13328" max="13329" width="2.125" style="25" hidden="1" customWidth="1"/>
    <col min="13330" max="13330" width="15.25" style="25" hidden="1" customWidth="1"/>
    <col min="13331" max="13331" width="4.125" style="25" hidden="1" customWidth="1"/>
    <col min="13332" max="13344" width="1.625" style="25" hidden="1" customWidth="1"/>
    <col min="13345" max="13345" width="2.25" style="25" hidden="1" customWidth="1"/>
    <col min="13346" max="13347" width="2.125" style="25" hidden="1" customWidth="1"/>
    <col min="13348" max="13348" width="15.25" style="25" hidden="1" customWidth="1"/>
    <col min="13349" max="13349" width="4.125" style="25" hidden="1" customWidth="1"/>
    <col min="13350" max="13360" width="1.625" style="25" hidden="1" customWidth="1"/>
    <col min="13361" max="13361" width="1.5" style="25" hidden="1" customWidth="1"/>
    <col min="13362" max="13362" width="1.625" style="25" hidden="1" customWidth="1"/>
    <col min="13363" max="13363" width="2.75" style="25" hidden="1" customWidth="1"/>
    <col min="13364" max="13365" width="2.125" style="25" hidden="1" customWidth="1"/>
    <col min="13366" max="13366" width="15.25" style="25" hidden="1" customWidth="1"/>
    <col min="13367" max="13367" width="4.125" style="25" hidden="1" customWidth="1"/>
    <col min="13368" max="13380" width="1.625" style="25" hidden="1" customWidth="1"/>
    <col min="13381" max="13381" width="2" style="25" hidden="1" customWidth="1"/>
    <col min="13382" max="13383" width="2.125" style="25" hidden="1" customWidth="1"/>
    <col min="13384" max="13384" width="15.25" style="25" hidden="1" customWidth="1"/>
    <col min="13385" max="13385" width="4.125" style="25" hidden="1" customWidth="1"/>
    <col min="13386" max="13568" width="9" style="25" hidden="1"/>
    <col min="13569" max="13569" width="2.125" style="25" hidden="1" customWidth="1"/>
    <col min="13570" max="13582" width="1.625" style="25" hidden="1" customWidth="1"/>
    <col min="13583" max="13583" width="2.375" style="25" hidden="1" customWidth="1"/>
    <col min="13584" max="13585" width="2.125" style="25" hidden="1" customWidth="1"/>
    <col min="13586" max="13586" width="15.25" style="25" hidden="1" customWidth="1"/>
    <col min="13587" max="13587" width="4.125" style="25" hidden="1" customWidth="1"/>
    <col min="13588" max="13600" width="1.625" style="25" hidden="1" customWidth="1"/>
    <col min="13601" max="13601" width="2.25" style="25" hidden="1" customWidth="1"/>
    <col min="13602" max="13603" width="2.125" style="25" hidden="1" customWidth="1"/>
    <col min="13604" max="13604" width="15.25" style="25" hidden="1" customWidth="1"/>
    <col min="13605" max="13605" width="4.125" style="25" hidden="1" customWidth="1"/>
    <col min="13606" max="13616" width="1.625" style="25" hidden="1" customWidth="1"/>
    <col min="13617" max="13617" width="1.5" style="25" hidden="1" customWidth="1"/>
    <col min="13618" max="13618" width="1.625" style="25" hidden="1" customWidth="1"/>
    <col min="13619" max="13619" width="2.75" style="25" hidden="1" customWidth="1"/>
    <col min="13620" max="13621" width="2.125" style="25" hidden="1" customWidth="1"/>
    <col min="13622" max="13622" width="15.25" style="25" hidden="1" customWidth="1"/>
    <col min="13623" max="13623" width="4.125" style="25" hidden="1" customWidth="1"/>
    <col min="13624" max="13636" width="1.625" style="25" hidden="1" customWidth="1"/>
    <col min="13637" max="13637" width="2" style="25" hidden="1" customWidth="1"/>
    <col min="13638" max="13639" width="2.125" style="25" hidden="1" customWidth="1"/>
    <col min="13640" max="13640" width="15.25" style="25" hidden="1" customWidth="1"/>
    <col min="13641" max="13641" width="4.125" style="25" hidden="1" customWidth="1"/>
    <col min="13642" max="13824" width="9" style="25" hidden="1"/>
    <col min="13825" max="13825" width="2.125" style="25" hidden="1" customWidth="1"/>
    <col min="13826" max="13838" width="1.625" style="25" hidden="1" customWidth="1"/>
    <col min="13839" max="13839" width="2.375" style="25" hidden="1" customWidth="1"/>
    <col min="13840" max="13841" width="2.125" style="25" hidden="1" customWidth="1"/>
    <col min="13842" max="13842" width="15.25" style="25" hidden="1" customWidth="1"/>
    <col min="13843" max="13843" width="4.125" style="25" hidden="1" customWidth="1"/>
    <col min="13844" max="13856" width="1.625" style="25" hidden="1" customWidth="1"/>
    <col min="13857" max="13857" width="2.25" style="25" hidden="1" customWidth="1"/>
    <col min="13858" max="13859" width="2.125" style="25" hidden="1" customWidth="1"/>
    <col min="13860" max="13860" width="15.25" style="25" hidden="1" customWidth="1"/>
    <col min="13861" max="13861" width="4.125" style="25" hidden="1" customWidth="1"/>
    <col min="13862" max="13872" width="1.625" style="25" hidden="1" customWidth="1"/>
    <col min="13873" max="13873" width="1.5" style="25" hidden="1" customWidth="1"/>
    <col min="13874" max="13874" width="1.625" style="25" hidden="1" customWidth="1"/>
    <col min="13875" max="13875" width="2.75" style="25" hidden="1" customWidth="1"/>
    <col min="13876" max="13877" width="2.125" style="25" hidden="1" customWidth="1"/>
    <col min="13878" max="13878" width="15.25" style="25" hidden="1" customWidth="1"/>
    <col min="13879" max="13879" width="4.125" style="25" hidden="1" customWidth="1"/>
    <col min="13880" max="13892" width="1.625" style="25" hidden="1" customWidth="1"/>
    <col min="13893" max="13893" width="2" style="25" hidden="1" customWidth="1"/>
    <col min="13894" max="13895" width="2.125" style="25" hidden="1" customWidth="1"/>
    <col min="13896" max="13896" width="15.25" style="25" hidden="1" customWidth="1"/>
    <col min="13897" max="13897" width="4.125" style="25" hidden="1" customWidth="1"/>
    <col min="13898" max="14080" width="9" style="25" hidden="1"/>
    <col min="14081" max="14081" width="2.125" style="25" hidden="1" customWidth="1"/>
    <col min="14082" max="14094" width="1.625" style="25" hidden="1" customWidth="1"/>
    <col min="14095" max="14095" width="2.375" style="25" hidden="1" customWidth="1"/>
    <col min="14096" max="14097" width="2.125" style="25" hidden="1" customWidth="1"/>
    <col min="14098" max="14098" width="15.25" style="25" hidden="1" customWidth="1"/>
    <col min="14099" max="14099" width="4.125" style="25" hidden="1" customWidth="1"/>
    <col min="14100" max="14112" width="1.625" style="25" hidden="1" customWidth="1"/>
    <col min="14113" max="14113" width="2.25" style="25" hidden="1" customWidth="1"/>
    <col min="14114" max="14115" width="2.125" style="25" hidden="1" customWidth="1"/>
    <col min="14116" max="14116" width="15.25" style="25" hidden="1" customWidth="1"/>
    <col min="14117" max="14117" width="4.125" style="25" hidden="1" customWidth="1"/>
    <col min="14118" max="14128" width="1.625" style="25" hidden="1" customWidth="1"/>
    <col min="14129" max="14129" width="1.5" style="25" hidden="1" customWidth="1"/>
    <col min="14130" max="14130" width="1.625" style="25" hidden="1" customWidth="1"/>
    <col min="14131" max="14131" width="2.75" style="25" hidden="1" customWidth="1"/>
    <col min="14132" max="14133" width="2.125" style="25" hidden="1" customWidth="1"/>
    <col min="14134" max="14134" width="15.25" style="25" hidden="1" customWidth="1"/>
    <col min="14135" max="14135" width="4.125" style="25" hidden="1" customWidth="1"/>
    <col min="14136" max="14148" width="1.625" style="25" hidden="1" customWidth="1"/>
    <col min="14149" max="14149" width="2" style="25" hidden="1" customWidth="1"/>
    <col min="14150" max="14151" width="2.125" style="25" hidden="1" customWidth="1"/>
    <col min="14152" max="14152" width="15.25" style="25" hidden="1" customWidth="1"/>
    <col min="14153" max="14153" width="4.125" style="25" hidden="1" customWidth="1"/>
    <col min="14154" max="14336" width="9" style="25" hidden="1"/>
    <col min="14337" max="14337" width="2.125" style="25" hidden="1" customWidth="1"/>
    <col min="14338" max="14350" width="1.625" style="25" hidden="1" customWidth="1"/>
    <col min="14351" max="14351" width="2.375" style="25" hidden="1" customWidth="1"/>
    <col min="14352" max="14353" width="2.125" style="25" hidden="1" customWidth="1"/>
    <col min="14354" max="14354" width="15.25" style="25" hidden="1" customWidth="1"/>
    <col min="14355" max="14355" width="4.125" style="25" hidden="1" customWidth="1"/>
    <col min="14356" max="14368" width="1.625" style="25" hidden="1" customWidth="1"/>
    <col min="14369" max="14369" width="2.25" style="25" hidden="1" customWidth="1"/>
    <col min="14370" max="14371" width="2.125" style="25" hidden="1" customWidth="1"/>
    <col min="14372" max="14372" width="15.25" style="25" hidden="1" customWidth="1"/>
    <col min="14373" max="14373" width="4.125" style="25" hidden="1" customWidth="1"/>
    <col min="14374" max="14384" width="1.625" style="25" hidden="1" customWidth="1"/>
    <col min="14385" max="14385" width="1.5" style="25" hidden="1" customWidth="1"/>
    <col min="14386" max="14386" width="1.625" style="25" hidden="1" customWidth="1"/>
    <col min="14387" max="14387" width="2.75" style="25" hidden="1" customWidth="1"/>
    <col min="14388" max="14389" width="2.125" style="25" hidden="1" customWidth="1"/>
    <col min="14390" max="14390" width="15.25" style="25" hidden="1" customWidth="1"/>
    <col min="14391" max="14391" width="4.125" style="25" hidden="1" customWidth="1"/>
    <col min="14392" max="14404" width="1.625" style="25" hidden="1" customWidth="1"/>
    <col min="14405" max="14405" width="2" style="25" hidden="1" customWidth="1"/>
    <col min="14406" max="14407" width="2.125" style="25" hidden="1" customWidth="1"/>
    <col min="14408" max="14408" width="15.25" style="25" hidden="1" customWidth="1"/>
    <col min="14409" max="14409" width="4.125" style="25" hidden="1" customWidth="1"/>
    <col min="14410" max="14592" width="9" style="25" hidden="1"/>
    <col min="14593" max="14593" width="2.125" style="25" hidden="1" customWidth="1"/>
    <col min="14594" max="14606" width="1.625" style="25" hidden="1" customWidth="1"/>
    <col min="14607" max="14607" width="2.375" style="25" hidden="1" customWidth="1"/>
    <col min="14608" max="14609" width="2.125" style="25" hidden="1" customWidth="1"/>
    <col min="14610" max="14610" width="15.25" style="25" hidden="1" customWidth="1"/>
    <col min="14611" max="14611" width="4.125" style="25" hidden="1" customWidth="1"/>
    <col min="14612" max="14624" width="1.625" style="25" hidden="1" customWidth="1"/>
    <col min="14625" max="14625" width="2.25" style="25" hidden="1" customWidth="1"/>
    <col min="14626" max="14627" width="2.125" style="25" hidden="1" customWidth="1"/>
    <col min="14628" max="14628" width="15.25" style="25" hidden="1" customWidth="1"/>
    <col min="14629" max="14629" width="4.125" style="25" hidden="1" customWidth="1"/>
    <col min="14630" max="14640" width="1.625" style="25" hidden="1" customWidth="1"/>
    <col min="14641" max="14641" width="1.5" style="25" hidden="1" customWidth="1"/>
    <col min="14642" max="14642" width="1.625" style="25" hidden="1" customWidth="1"/>
    <col min="14643" max="14643" width="2.75" style="25" hidden="1" customWidth="1"/>
    <col min="14644" max="14645" width="2.125" style="25" hidden="1" customWidth="1"/>
    <col min="14646" max="14646" width="15.25" style="25" hidden="1" customWidth="1"/>
    <col min="14647" max="14647" width="4.125" style="25" hidden="1" customWidth="1"/>
    <col min="14648" max="14660" width="1.625" style="25" hidden="1" customWidth="1"/>
    <col min="14661" max="14661" width="2" style="25" hidden="1" customWidth="1"/>
    <col min="14662" max="14663" width="2.125" style="25" hidden="1" customWidth="1"/>
    <col min="14664" max="14664" width="15.25" style="25" hidden="1" customWidth="1"/>
    <col min="14665" max="14665" width="4.125" style="25" hidden="1" customWidth="1"/>
    <col min="14666" max="14848" width="9" style="25" hidden="1"/>
    <col min="14849" max="14849" width="2.125" style="25" hidden="1" customWidth="1"/>
    <col min="14850" max="14862" width="1.625" style="25" hidden="1" customWidth="1"/>
    <col min="14863" max="14863" width="2.375" style="25" hidden="1" customWidth="1"/>
    <col min="14864" max="14865" width="2.125" style="25" hidden="1" customWidth="1"/>
    <col min="14866" max="14866" width="15.25" style="25" hidden="1" customWidth="1"/>
    <col min="14867" max="14867" width="4.125" style="25" hidden="1" customWidth="1"/>
    <col min="14868" max="14880" width="1.625" style="25" hidden="1" customWidth="1"/>
    <col min="14881" max="14881" width="2.25" style="25" hidden="1" customWidth="1"/>
    <col min="14882" max="14883" width="2.125" style="25" hidden="1" customWidth="1"/>
    <col min="14884" max="14884" width="15.25" style="25" hidden="1" customWidth="1"/>
    <col min="14885" max="14885" width="4.125" style="25" hidden="1" customWidth="1"/>
    <col min="14886" max="14896" width="1.625" style="25" hidden="1" customWidth="1"/>
    <col min="14897" max="14897" width="1.5" style="25" hidden="1" customWidth="1"/>
    <col min="14898" max="14898" width="1.625" style="25" hidden="1" customWidth="1"/>
    <col min="14899" max="14899" width="2.75" style="25" hidden="1" customWidth="1"/>
    <col min="14900" max="14901" width="2.125" style="25" hidden="1" customWidth="1"/>
    <col min="14902" max="14902" width="15.25" style="25" hidden="1" customWidth="1"/>
    <col min="14903" max="14903" width="4.125" style="25" hidden="1" customWidth="1"/>
    <col min="14904" max="14916" width="1.625" style="25" hidden="1" customWidth="1"/>
    <col min="14917" max="14917" width="2" style="25" hidden="1" customWidth="1"/>
    <col min="14918" max="14919" width="2.125" style="25" hidden="1" customWidth="1"/>
    <col min="14920" max="14920" width="15.25" style="25" hidden="1" customWidth="1"/>
    <col min="14921" max="14921" width="4.125" style="25" hidden="1" customWidth="1"/>
    <col min="14922" max="15104" width="9" style="25" hidden="1"/>
    <col min="15105" max="15105" width="2.125" style="25" hidden="1" customWidth="1"/>
    <col min="15106" max="15118" width="1.625" style="25" hidden="1" customWidth="1"/>
    <col min="15119" max="15119" width="2.375" style="25" hidden="1" customWidth="1"/>
    <col min="15120" max="15121" width="2.125" style="25" hidden="1" customWidth="1"/>
    <col min="15122" max="15122" width="15.25" style="25" hidden="1" customWidth="1"/>
    <col min="15123" max="15123" width="4.125" style="25" hidden="1" customWidth="1"/>
    <col min="15124" max="15136" width="1.625" style="25" hidden="1" customWidth="1"/>
    <col min="15137" max="15137" width="2.25" style="25" hidden="1" customWidth="1"/>
    <col min="15138" max="15139" width="2.125" style="25" hidden="1" customWidth="1"/>
    <col min="15140" max="15140" width="15.25" style="25" hidden="1" customWidth="1"/>
    <col min="15141" max="15141" width="4.125" style="25" hidden="1" customWidth="1"/>
    <col min="15142" max="15152" width="1.625" style="25" hidden="1" customWidth="1"/>
    <col min="15153" max="15153" width="1.5" style="25" hidden="1" customWidth="1"/>
    <col min="15154" max="15154" width="1.625" style="25" hidden="1" customWidth="1"/>
    <col min="15155" max="15155" width="2.75" style="25" hidden="1" customWidth="1"/>
    <col min="15156" max="15157" width="2.125" style="25" hidden="1" customWidth="1"/>
    <col min="15158" max="15158" width="15.25" style="25" hidden="1" customWidth="1"/>
    <col min="15159" max="15159" width="4.125" style="25" hidden="1" customWidth="1"/>
    <col min="15160" max="15172" width="1.625" style="25" hidden="1" customWidth="1"/>
    <col min="15173" max="15173" width="2" style="25" hidden="1" customWidth="1"/>
    <col min="15174" max="15175" width="2.125" style="25" hidden="1" customWidth="1"/>
    <col min="15176" max="15176" width="15.25" style="25" hidden="1" customWidth="1"/>
    <col min="15177" max="15177" width="4.125" style="25" hidden="1" customWidth="1"/>
    <col min="15178" max="15360" width="9" style="25" hidden="1"/>
    <col min="15361" max="15361" width="2.125" style="25" hidden="1" customWidth="1"/>
    <col min="15362" max="15374" width="1.625" style="25" hidden="1" customWidth="1"/>
    <col min="15375" max="15375" width="2.375" style="25" hidden="1" customWidth="1"/>
    <col min="15376" max="15377" width="2.125" style="25" hidden="1" customWidth="1"/>
    <col min="15378" max="15378" width="15.25" style="25" hidden="1" customWidth="1"/>
    <col min="15379" max="15379" width="4.125" style="25" hidden="1" customWidth="1"/>
    <col min="15380" max="15392" width="1.625" style="25" hidden="1" customWidth="1"/>
    <col min="15393" max="15393" width="2.25" style="25" hidden="1" customWidth="1"/>
    <col min="15394" max="15395" width="2.125" style="25" hidden="1" customWidth="1"/>
    <col min="15396" max="15396" width="15.25" style="25" hidden="1" customWidth="1"/>
    <col min="15397" max="15397" width="4.125" style="25" hidden="1" customWidth="1"/>
    <col min="15398" max="15408" width="1.625" style="25" hidden="1" customWidth="1"/>
    <col min="15409" max="15409" width="1.5" style="25" hidden="1" customWidth="1"/>
    <col min="15410" max="15410" width="1.625" style="25" hidden="1" customWidth="1"/>
    <col min="15411" max="15411" width="2.75" style="25" hidden="1" customWidth="1"/>
    <col min="15412" max="15413" width="2.125" style="25" hidden="1" customWidth="1"/>
    <col min="15414" max="15414" width="15.25" style="25" hidden="1" customWidth="1"/>
    <col min="15415" max="15415" width="4.125" style="25" hidden="1" customWidth="1"/>
    <col min="15416" max="15428" width="1.625" style="25" hidden="1" customWidth="1"/>
    <col min="15429" max="15429" width="2" style="25" hidden="1" customWidth="1"/>
    <col min="15430" max="15431" width="2.125" style="25" hidden="1" customWidth="1"/>
    <col min="15432" max="15432" width="15.25" style="25" hidden="1" customWidth="1"/>
    <col min="15433" max="15433" width="4.125" style="25" hidden="1" customWidth="1"/>
    <col min="15434" max="15616" width="9" style="25" hidden="1"/>
    <col min="15617" max="15617" width="2.125" style="25" hidden="1" customWidth="1"/>
    <col min="15618" max="15630" width="1.625" style="25" hidden="1" customWidth="1"/>
    <col min="15631" max="15631" width="2.375" style="25" hidden="1" customWidth="1"/>
    <col min="15632" max="15633" width="2.125" style="25" hidden="1" customWidth="1"/>
    <col min="15634" max="15634" width="15.25" style="25" hidden="1" customWidth="1"/>
    <col min="15635" max="15635" width="4.125" style="25" hidden="1" customWidth="1"/>
    <col min="15636" max="15648" width="1.625" style="25" hidden="1" customWidth="1"/>
    <col min="15649" max="15649" width="2.25" style="25" hidden="1" customWidth="1"/>
    <col min="15650" max="15651" width="2.125" style="25" hidden="1" customWidth="1"/>
    <col min="15652" max="15652" width="15.25" style="25" hidden="1" customWidth="1"/>
    <col min="15653" max="15653" width="4.125" style="25" hidden="1" customWidth="1"/>
    <col min="15654" max="15664" width="1.625" style="25" hidden="1" customWidth="1"/>
    <col min="15665" max="15665" width="1.5" style="25" hidden="1" customWidth="1"/>
    <col min="15666" max="15666" width="1.625" style="25" hidden="1" customWidth="1"/>
    <col min="15667" max="15667" width="2.75" style="25" hidden="1" customWidth="1"/>
    <col min="15668" max="15669" width="2.125" style="25" hidden="1" customWidth="1"/>
    <col min="15670" max="15670" width="15.25" style="25" hidden="1" customWidth="1"/>
    <col min="15671" max="15671" width="4.125" style="25" hidden="1" customWidth="1"/>
    <col min="15672" max="15684" width="1.625" style="25" hidden="1" customWidth="1"/>
    <col min="15685" max="15685" width="2" style="25" hidden="1" customWidth="1"/>
    <col min="15686" max="15687" width="2.125" style="25" hidden="1" customWidth="1"/>
    <col min="15688" max="15688" width="15.25" style="25" hidden="1" customWidth="1"/>
    <col min="15689" max="15689" width="4.125" style="25" hidden="1" customWidth="1"/>
    <col min="15690" max="15872" width="9" style="25" hidden="1"/>
    <col min="15873" max="15873" width="2.125" style="25" hidden="1" customWidth="1"/>
    <col min="15874" max="15886" width="1.625" style="25" hidden="1" customWidth="1"/>
    <col min="15887" max="15887" width="2.375" style="25" hidden="1" customWidth="1"/>
    <col min="15888" max="15889" width="2.125" style="25" hidden="1" customWidth="1"/>
    <col min="15890" max="15890" width="15.25" style="25" hidden="1" customWidth="1"/>
    <col min="15891" max="15891" width="4.125" style="25" hidden="1" customWidth="1"/>
    <col min="15892" max="15904" width="1.625" style="25" hidden="1" customWidth="1"/>
    <col min="15905" max="15905" width="2.25" style="25" hidden="1" customWidth="1"/>
    <col min="15906" max="15907" width="2.125" style="25" hidden="1" customWidth="1"/>
    <col min="15908" max="15908" width="15.25" style="25" hidden="1" customWidth="1"/>
    <col min="15909" max="15909" width="4.125" style="25" hidden="1" customWidth="1"/>
    <col min="15910" max="15920" width="1.625" style="25" hidden="1" customWidth="1"/>
    <col min="15921" max="15921" width="1.5" style="25" hidden="1" customWidth="1"/>
    <col min="15922" max="15922" width="1.625" style="25" hidden="1" customWidth="1"/>
    <col min="15923" max="15923" width="2.75" style="25" hidden="1" customWidth="1"/>
    <col min="15924" max="15925" width="2.125" style="25" hidden="1" customWidth="1"/>
    <col min="15926" max="15926" width="15.25" style="25" hidden="1" customWidth="1"/>
    <col min="15927" max="15927" width="4.125" style="25" hidden="1" customWidth="1"/>
    <col min="15928" max="15940" width="1.625" style="25" hidden="1" customWidth="1"/>
    <col min="15941" max="15941" width="2" style="25" hidden="1" customWidth="1"/>
    <col min="15942" max="15943" width="2.125" style="25" hidden="1" customWidth="1"/>
    <col min="15944" max="15944" width="15.25" style="25" hidden="1" customWidth="1"/>
    <col min="15945" max="15945" width="4.125" style="25" hidden="1" customWidth="1"/>
    <col min="15946" max="16128" width="9" style="25" hidden="1"/>
    <col min="16129" max="16129" width="2.125" style="25" hidden="1" customWidth="1"/>
    <col min="16130" max="16142" width="1.625" style="25" hidden="1" customWidth="1"/>
    <col min="16143" max="16143" width="2.375" style="25" hidden="1" customWidth="1"/>
    <col min="16144" max="16145" width="2.125" style="25" hidden="1" customWidth="1"/>
    <col min="16146" max="16146" width="15.25" style="25" hidden="1" customWidth="1"/>
    <col min="16147" max="16147" width="4.125" style="25" hidden="1" customWidth="1"/>
    <col min="16148" max="16160" width="1.625" style="25" hidden="1" customWidth="1"/>
    <col min="16161" max="16161" width="2.25" style="25" hidden="1" customWidth="1"/>
    <col min="16162" max="16163" width="2.125" style="25" hidden="1" customWidth="1"/>
    <col min="16164" max="16164" width="15.25" style="25" hidden="1" customWidth="1"/>
    <col min="16165" max="16165" width="4.125" style="25" hidden="1" customWidth="1"/>
    <col min="16166" max="16176" width="1.625" style="25" hidden="1" customWidth="1"/>
    <col min="16177" max="16177" width="1.5" style="25" hidden="1" customWidth="1"/>
    <col min="16178" max="16178" width="1.625" style="25" hidden="1" customWidth="1"/>
    <col min="16179" max="16179" width="2.75" style="25" hidden="1" customWidth="1"/>
    <col min="16180" max="16181" width="2.125" style="25" hidden="1" customWidth="1"/>
    <col min="16182" max="16182" width="15.25" style="25" hidden="1" customWidth="1"/>
    <col min="16183" max="16183" width="4.125" style="25" hidden="1" customWidth="1"/>
    <col min="16184" max="16196" width="1.625" style="25" hidden="1" customWidth="1"/>
    <col min="16197" max="16197" width="2" style="25" hidden="1" customWidth="1"/>
    <col min="16198" max="16199" width="2.125" style="25" hidden="1" customWidth="1"/>
    <col min="16200" max="16200" width="15.25" style="25" hidden="1" customWidth="1"/>
    <col min="16201" max="16201" width="4.125" style="25" hidden="1" customWidth="1"/>
    <col min="16202" max="16384" width="9" style="25" hidden="1"/>
  </cols>
  <sheetData>
    <row r="1" spans="1:172" s="3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</row>
    <row r="2" spans="1:172" s="3" customFormat="1" ht="15" customHeight="1" x14ac:dyDescent="0.15">
      <c r="A2" s="1" t="s">
        <v>213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</row>
    <row r="3" spans="1:172" s="3" customFormat="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</row>
    <row r="4" spans="1:172" s="3" customFormat="1" ht="13.9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4"/>
      <c r="BE4" s="2"/>
      <c r="BF4" s="1"/>
      <c r="BG4" s="1"/>
      <c r="BH4" s="5"/>
      <c r="BI4" s="5"/>
      <c r="BJ4" s="5"/>
      <c r="BK4" s="2"/>
      <c r="BL4" s="6"/>
      <c r="BM4" s="5"/>
      <c r="BN4" s="5"/>
      <c r="BO4" s="1"/>
      <c r="BP4" s="1"/>
      <c r="BQ4" s="1"/>
      <c r="BR4" s="1"/>
      <c r="BS4" s="7" t="s">
        <v>1</v>
      </c>
      <c r="BT4" s="8" t="s">
        <v>214</v>
      </c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</row>
    <row r="5" spans="1:172" s="3" customFormat="1" ht="13.9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9" t="s">
        <v>3</v>
      </c>
      <c r="BC5" s="10" t="s">
        <v>4</v>
      </c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5"/>
      <c r="BS5" s="5"/>
      <c r="BT5" s="5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</row>
    <row r="6" spans="1:172" s="3" customFormat="1" ht="26.45" customHeight="1" x14ac:dyDescent="0.15">
      <c r="A6" s="1"/>
      <c r="B6" s="11" t="s">
        <v>5</v>
      </c>
      <c r="C6" s="12"/>
      <c r="D6" s="1"/>
      <c r="E6" s="1"/>
      <c r="F6" s="1"/>
      <c r="G6" s="1"/>
      <c r="H6" s="1"/>
      <c r="I6" s="1"/>
      <c r="J6" s="1"/>
      <c r="K6" s="13" t="s">
        <v>6</v>
      </c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5" t="s">
        <v>7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9" t="s">
        <v>8</v>
      </c>
      <c r="BC6" s="16" t="s">
        <v>9</v>
      </c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5"/>
      <c r="BS6" s="5"/>
      <c r="BT6" s="17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</row>
    <row r="7" spans="1:172" s="3" customFormat="1" ht="15.6" customHeight="1" x14ac:dyDescent="0.15">
      <c r="A7" s="1"/>
      <c r="B7" s="11" t="s">
        <v>10</v>
      </c>
      <c r="C7" s="2"/>
      <c r="D7" s="1"/>
      <c r="E7" s="1"/>
      <c r="F7" s="1"/>
      <c r="G7" s="1"/>
      <c r="H7" s="1"/>
      <c r="I7" s="1"/>
      <c r="J7" s="1"/>
      <c r="K7" s="5" t="s">
        <v>215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2"/>
      <c r="AJ7" s="1" t="s">
        <v>216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"/>
      <c r="BO7" s="1"/>
      <c r="BP7" s="1"/>
      <c r="BQ7" s="1"/>
      <c r="BR7" s="1"/>
      <c r="BS7" s="1"/>
      <c r="BT7" s="19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</row>
    <row r="8" spans="1:172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0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  <c r="AK8" s="20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0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19" t="s">
        <v>13</v>
      </c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</row>
    <row r="9" spans="1:172" ht="15" customHeight="1" x14ac:dyDescent="0.15">
      <c r="A9" s="21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26"/>
      <c r="Q9" s="28"/>
      <c r="R9" s="29"/>
      <c r="S9" s="30"/>
      <c r="T9" s="2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/>
      <c r="AH9" s="26"/>
      <c r="AI9" s="28"/>
      <c r="AJ9" s="29"/>
      <c r="AK9" s="30"/>
      <c r="AL9" s="26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8"/>
      <c r="AZ9" s="26"/>
      <c r="BA9" s="28"/>
      <c r="BB9" s="29"/>
      <c r="BC9" s="30"/>
      <c r="BD9" s="26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8"/>
      <c r="BR9" s="26"/>
      <c r="BS9" s="28"/>
      <c r="BT9" s="29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</row>
    <row r="10" spans="1:172" x14ac:dyDescent="0.15">
      <c r="A10" s="21"/>
      <c r="B10" s="31" t="s">
        <v>14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31" t="s">
        <v>15</v>
      </c>
      <c r="Q10" s="33"/>
      <c r="R10" s="34" t="s">
        <v>16</v>
      </c>
      <c r="S10" s="30"/>
      <c r="T10" s="31" t="s">
        <v>14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  <c r="AH10" s="31" t="s">
        <v>15</v>
      </c>
      <c r="AI10" s="33"/>
      <c r="AJ10" s="34" t="s">
        <v>16</v>
      </c>
      <c r="AK10" s="30"/>
      <c r="AL10" s="31" t="s">
        <v>14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3"/>
      <c r="AZ10" s="31" t="s">
        <v>15</v>
      </c>
      <c r="BA10" s="33"/>
      <c r="BB10" s="34" t="s">
        <v>16</v>
      </c>
      <c r="BC10" s="30"/>
      <c r="BD10" s="31" t="s">
        <v>14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3"/>
      <c r="BR10" s="31" t="s">
        <v>15</v>
      </c>
      <c r="BS10" s="33"/>
      <c r="BT10" s="34" t="s">
        <v>16</v>
      </c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</row>
    <row r="11" spans="1:172" ht="7.5" customHeight="1" x14ac:dyDescent="0.15">
      <c r="A11" s="21"/>
      <c r="B11" s="3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6"/>
      <c r="P11" s="35"/>
      <c r="Q11" s="36"/>
      <c r="R11" s="37"/>
      <c r="S11" s="30"/>
      <c r="T11" s="35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36"/>
      <c r="AH11" s="35"/>
      <c r="AI11" s="36"/>
      <c r="AJ11" s="37"/>
      <c r="AK11" s="30"/>
      <c r="AL11" s="35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36"/>
      <c r="AZ11" s="35"/>
      <c r="BA11" s="36"/>
      <c r="BB11" s="37"/>
      <c r="BC11" s="30"/>
      <c r="BD11" s="35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36"/>
      <c r="BR11" s="35"/>
      <c r="BS11" s="36"/>
      <c r="BT11" s="37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</row>
    <row r="12" spans="1:172" ht="7.5" customHeight="1" thickBot="1" x14ac:dyDescent="0.2">
      <c r="A12" s="21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36"/>
      <c r="R12" s="37"/>
      <c r="S12" s="30"/>
      <c r="T12" s="38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0"/>
      <c r="AH12" s="42"/>
      <c r="AI12" s="43"/>
      <c r="AJ12" s="44"/>
      <c r="AK12" s="30"/>
      <c r="AL12" s="38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40"/>
      <c r="AZ12" s="42"/>
      <c r="BA12" s="43"/>
      <c r="BB12" s="44"/>
      <c r="BC12" s="30"/>
      <c r="BD12" s="38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0"/>
      <c r="BR12" s="42"/>
      <c r="BS12" s="43"/>
      <c r="BT12" s="4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</row>
    <row r="13" spans="1:172" ht="22.9" customHeight="1" thickBot="1" x14ac:dyDescent="0.2">
      <c r="A13" s="21"/>
      <c r="B13" s="45" t="s">
        <v>17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>
        <v>0</v>
      </c>
      <c r="Q13" s="48">
        <v>1</v>
      </c>
      <c r="R13" s="49">
        <v>0</v>
      </c>
      <c r="S13" s="50" t="s">
        <v>18</v>
      </c>
      <c r="T13" s="45" t="s">
        <v>19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7">
        <v>0</v>
      </c>
      <c r="AI13" s="48">
        <v>1</v>
      </c>
      <c r="AJ13" s="51"/>
      <c r="AK13" s="50" t="s">
        <v>20</v>
      </c>
      <c r="AL13" s="45" t="s">
        <v>21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7">
        <v>0</v>
      </c>
      <c r="BA13" s="52">
        <v>2</v>
      </c>
      <c r="BB13" s="53">
        <f>BB14+BB28</f>
        <v>0</v>
      </c>
      <c r="BC13" s="50" t="s">
        <v>18</v>
      </c>
      <c r="BD13" s="45" t="s">
        <v>22</v>
      </c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54"/>
      <c r="BR13" s="47">
        <v>0</v>
      </c>
      <c r="BS13" s="48">
        <v>2</v>
      </c>
      <c r="BT13" s="51"/>
      <c r="BU13" s="50" t="s">
        <v>23</v>
      </c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</row>
    <row r="14" spans="1:172" ht="22.9" customHeight="1" x14ac:dyDescent="0.15">
      <c r="A14" s="21"/>
      <c r="B14" s="45" t="s">
        <v>24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54"/>
      <c r="P14" s="21"/>
      <c r="Q14" s="21"/>
      <c r="R14" s="55">
        <f>SUM(R15:R20)</f>
        <v>0</v>
      </c>
      <c r="S14" s="50" t="s">
        <v>25</v>
      </c>
      <c r="T14" s="45" t="s">
        <v>26</v>
      </c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54"/>
      <c r="AH14" s="21"/>
      <c r="AI14" s="21"/>
      <c r="AJ14" s="56"/>
      <c r="AK14" s="50" t="s">
        <v>27</v>
      </c>
      <c r="AL14" s="57" t="s">
        <v>28</v>
      </c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9"/>
      <c r="AZ14" s="21"/>
      <c r="BA14" s="21"/>
      <c r="BB14" s="60">
        <f>SUM(BB15:BB21)+SUM(BB25:BB27)</f>
        <v>0</v>
      </c>
      <c r="BC14" s="50" t="s">
        <v>25</v>
      </c>
      <c r="BD14" s="45" t="s">
        <v>29</v>
      </c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54"/>
      <c r="BR14" s="21"/>
      <c r="BS14" s="21"/>
      <c r="BT14" s="60">
        <f>SUM(BT15:BT16)</f>
        <v>0</v>
      </c>
      <c r="BU14" s="50" t="s">
        <v>30</v>
      </c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</row>
    <row r="15" spans="1:172" ht="22.9" customHeight="1" thickBot="1" x14ac:dyDescent="0.2">
      <c r="A15" s="21"/>
      <c r="B15" s="57" t="s">
        <v>31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21"/>
      <c r="Q15" s="21"/>
      <c r="R15" s="61">
        <v>0</v>
      </c>
      <c r="S15" s="50" t="s">
        <v>32</v>
      </c>
      <c r="T15" s="45" t="s">
        <v>33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54"/>
      <c r="AH15" s="21"/>
      <c r="AI15" s="21"/>
      <c r="AJ15" s="56"/>
      <c r="AK15" s="50" t="s">
        <v>34</v>
      </c>
      <c r="AL15" s="45" t="s">
        <v>35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54"/>
      <c r="AZ15" s="21"/>
      <c r="BA15" s="21"/>
      <c r="BB15" s="61">
        <v>0</v>
      </c>
      <c r="BC15" s="50" t="s">
        <v>32</v>
      </c>
      <c r="BD15" s="57" t="s">
        <v>36</v>
      </c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9"/>
      <c r="BR15" s="21"/>
      <c r="BS15" s="21"/>
      <c r="BT15" s="115">
        <v>0</v>
      </c>
      <c r="BU15" s="50" t="s">
        <v>37</v>
      </c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</row>
    <row r="16" spans="1:172" ht="22.9" customHeight="1" x14ac:dyDescent="0.15">
      <c r="A16" s="21"/>
      <c r="B16" s="57" t="s">
        <v>38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21"/>
      <c r="Q16" s="21"/>
      <c r="R16" s="61">
        <v>0</v>
      </c>
      <c r="S16" s="50" t="s">
        <v>39</v>
      </c>
      <c r="T16" s="57" t="s">
        <v>40</v>
      </c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9"/>
      <c r="AH16" s="21"/>
      <c r="AI16" s="21"/>
      <c r="AJ16" s="56"/>
      <c r="AK16" s="50" t="s">
        <v>41</v>
      </c>
      <c r="AL16" s="62" t="s">
        <v>42</v>
      </c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4"/>
      <c r="AZ16" s="21"/>
      <c r="BA16" s="21"/>
      <c r="BB16" s="61">
        <v>0</v>
      </c>
      <c r="BC16" s="50" t="s">
        <v>39</v>
      </c>
      <c r="BD16" s="65" t="s">
        <v>25</v>
      </c>
      <c r="BE16" s="66"/>
      <c r="BF16" s="66"/>
      <c r="BG16" s="67" t="s">
        <v>43</v>
      </c>
      <c r="BH16" s="68"/>
      <c r="BI16" s="68"/>
      <c r="BJ16" s="68"/>
      <c r="BK16" s="68"/>
      <c r="BL16" s="68"/>
      <c r="BM16" s="68"/>
      <c r="BN16" s="68"/>
      <c r="BO16" s="68"/>
      <c r="BP16" s="68"/>
      <c r="BQ16" s="69"/>
      <c r="BR16" s="21"/>
      <c r="BS16" s="21"/>
      <c r="BT16" s="56"/>
      <c r="BU16" s="50" t="s">
        <v>44</v>
      </c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</row>
    <row r="17" spans="1:256" ht="22.9" customHeight="1" x14ac:dyDescent="0.15">
      <c r="A17" s="21"/>
      <c r="B17" s="57" t="s">
        <v>45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21"/>
      <c r="Q17" s="21"/>
      <c r="R17" s="61">
        <v>0</v>
      </c>
      <c r="S17" s="50" t="s">
        <v>46</v>
      </c>
      <c r="T17" s="57" t="s">
        <v>47</v>
      </c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9"/>
      <c r="AH17" s="21"/>
      <c r="AI17" s="21"/>
      <c r="AJ17" s="56"/>
      <c r="AK17" s="50" t="s">
        <v>48</v>
      </c>
      <c r="AL17" s="71" t="s">
        <v>49</v>
      </c>
      <c r="AM17" s="72"/>
      <c r="AN17" s="72"/>
      <c r="AO17" s="73" t="s">
        <v>50</v>
      </c>
      <c r="AP17" s="73"/>
      <c r="AQ17" s="73"/>
      <c r="AR17" s="73"/>
      <c r="AS17" s="73"/>
      <c r="AT17" s="73"/>
      <c r="AU17" s="73"/>
      <c r="AV17" s="73"/>
      <c r="AW17" s="73"/>
      <c r="AX17" s="73"/>
      <c r="AY17" s="74"/>
      <c r="AZ17" s="21"/>
      <c r="BA17" s="21"/>
      <c r="BB17" s="61">
        <v>0</v>
      </c>
      <c r="BC17" s="50" t="s">
        <v>46</v>
      </c>
      <c r="BD17" s="45" t="s">
        <v>51</v>
      </c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54"/>
      <c r="BR17" s="21"/>
      <c r="BS17" s="21"/>
      <c r="BT17" s="60">
        <f>SUM(BT18:BT22)+SUM(BT25:BT26)</f>
        <v>0</v>
      </c>
      <c r="BU17" s="50" t="s">
        <v>52</v>
      </c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</row>
    <row r="18" spans="1:256" ht="22.9" customHeight="1" x14ac:dyDescent="0.15">
      <c r="A18" s="21"/>
      <c r="B18" s="57" t="s">
        <v>53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21"/>
      <c r="Q18" s="21"/>
      <c r="R18" s="61">
        <v>0</v>
      </c>
      <c r="S18" s="50" t="s">
        <v>54</v>
      </c>
      <c r="T18" s="57" t="s">
        <v>55</v>
      </c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9"/>
      <c r="AH18" s="21"/>
      <c r="AI18" s="21"/>
      <c r="AJ18" s="56"/>
      <c r="AK18" s="50" t="s">
        <v>56</v>
      </c>
      <c r="AL18" s="71" t="s">
        <v>57</v>
      </c>
      <c r="AM18" s="72"/>
      <c r="AN18" s="72"/>
      <c r="AO18" s="73" t="s">
        <v>58</v>
      </c>
      <c r="AP18" s="73"/>
      <c r="AQ18" s="73"/>
      <c r="AR18" s="73"/>
      <c r="AS18" s="73"/>
      <c r="AT18" s="73"/>
      <c r="AU18" s="73"/>
      <c r="AV18" s="73"/>
      <c r="AW18" s="73"/>
      <c r="AX18" s="73"/>
      <c r="AY18" s="74"/>
      <c r="AZ18" s="21"/>
      <c r="BA18" s="21"/>
      <c r="BB18" s="61">
        <v>0</v>
      </c>
      <c r="BC18" s="50" t="s">
        <v>54</v>
      </c>
      <c r="BD18" s="57" t="s">
        <v>59</v>
      </c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9"/>
      <c r="BR18" s="21"/>
      <c r="BS18" s="21"/>
      <c r="BT18" s="56"/>
      <c r="BU18" s="50" t="s">
        <v>60</v>
      </c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</row>
    <row r="19" spans="1:256" ht="22.9" customHeight="1" x14ac:dyDescent="0.15">
      <c r="A19" s="21"/>
      <c r="B19" s="57" t="s">
        <v>61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21"/>
      <c r="Q19" s="21"/>
      <c r="R19" s="61">
        <v>0</v>
      </c>
      <c r="S19" s="50" t="s">
        <v>62</v>
      </c>
      <c r="T19" s="45" t="s">
        <v>63</v>
      </c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54"/>
      <c r="AH19" s="21"/>
      <c r="AI19" s="21"/>
      <c r="AJ19" s="60">
        <f>SUM(AJ20:AJ21)</f>
        <v>0</v>
      </c>
      <c r="AK19" s="50" t="s">
        <v>64</v>
      </c>
      <c r="AL19" s="45" t="s">
        <v>65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54"/>
      <c r="AZ19" s="75"/>
      <c r="BA19" s="21"/>
      <c r="BB19" s="56"/>
      <c r="BC19" s="50" t="s">
        <v>62</v>
      </c>
      <c r="BD19" s="57" t="s">
        <v>66</v>
      </c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9"/>
      <c r="BR19" s="21"/>
      <c r="BS19" s="21"/>
      <c r="BT19" s="56"/>
      <c r="BU19" s="50" t="s">
        <v>67</v>
      </c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</row>
    <row r="20" spans="1:256" ht="22.9" customHeight="1" x14ac:dyDescent="0.15">
      <c r="A20" s="21"/>
      <c r="B20" s="57" t="s">
        <v>68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76"/>
      <c r="Q20" s="76"/>
      <c r="R20" s="61">
        <v>0</v>
      </c>
      <c r="S20" s="50" t="s">
        <v>69</v>
      </c>
      <c r="T20" s="57" t="s">
        <v>70</v>
      </c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9"/>
      <c r="AH20" s="76"/>
      <c r="AI20" s="76"/>
      <c r="AJ20" s="56"/>
      <c r="AK20" s="50" t="s">
        <v>71</v>
      </c>
      <c r="AL20" s="45" t="s">
        <v>72</v>
      </c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54"/>
      <c r="AZ20" s="21"/>
      <c r="BA20" s="21"/>
      <c r="BB20" s="56"/>
      <c r="BC20" s="50" t="s">
        <v>69</v>
      </c>
      <c r="BD20" s="65" t="s">
        <v>32</v>
      </c>
      <c r="BE20" s="66"/>
      <c r="BF20" s="66"/>
      <c r="BG20" s="73" t="s">
        <v>73</v>
      </c>
      <c r="BH20" s="79"/>
      <c r="BI20" s="79"/>
      <c r="BJ20" s="79"/>
      <c r="BK20" s="79"/>
      <c r="BL20" s="79"/>
      <c r="BM20" s="79"/>
      <c r="BN20" s="79"/>
      <c r="BO20" s="79"/>
      <c r="BP20" s="79"/>
      <c r="BQ20" s="80"/>
      <c r="BR20" s="21"/>
      <c r="BS20" s="21"/>
      <c r="BT20" s="56"/>
      <c r="BU20" s="50" t="s">
        <v>74</v>
      </c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</row>
    <row r="21" spans="1:256" ht="22.9" customHeight="1" x14ac:dyDescent="0.15">
      <c r="A21" s="21"/>
      <c r="B21" s="45" t="s">
        <v>75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4"/>
      <c r="P21" s="21"/>
      <c r="Q21" s="21"/>
      <c r="R21" s="61">
        <v>0</v>
      </c>
      <c r="S21" s="50" t="s">
        <v>76</v>
      </c>
      <c r="T21" s="57" t="s">
        <v>77</v>
      </c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9"/>
      <c r="AH21" s="21"/>
      <c r="AI21" s="21"/>
      <c r="AJ21" s="56"/>
      <c r="AK21" s="50" t="s">
        <v>78</v>
      </c>
      <c r="AL21" s="45" t="s">
        <v>79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54"/>
      <c r="AZ21" s="76"/>
      <c r="BA21" s="76"/>
      <c r="BB21" s="60">
        <f>SUM(BB22:BB24)</f>
        <v>0</v>
      </c>
      <c r="BC21" s="50" t="s">
        <v>76</v>
      </c>
      <c r="BD21" s="57" t="s">
        <v>80</v>
      </c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9"/>
      <c r="BR21" s="21"/>
      <c r="BS21" s="21"/>
      <c r="BT21" s="56"/>
      <c r="BU21" s="50" t="s">
        <v>81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</row>
    <row r="22" spans="1:256" ht="22.9" customHeight="1" x14ac:dyDescent="0.15">
      <c r="A22" s="21"/>
      <c r="B22" s="45" t="s">
        <v>82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4"/>
      <c r="P22" s="21"/>
      <c r="Q22" s="21"/>
      <c r="R22" s="61">
        <v>0</v>
      </c>
      <c r="S22" s="50" t="s">
        <v>83</v>
      </c>
      <c r="T22" s="45" t="s">
        <v>84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54"/>
      <c r="AH22" s="21"/>
      <c r="AI22" s="21"/>
      <c r="AJ22" s="60">
        <f>SUM(AJ23:AJ31)+SUM(AJ35:AJ41)</f>
        <v>0</v>
      </c>
      <c r="AK22" s="50" t="s">
        <v>85</v>
      </c>
      <c r="AL22" s="45" t="s">
        <v>86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54"/>
      <c r="AZ22" s="21"/>
      <c r="BA22" s="21"/>
      <c r="BB22" s="56"/>
      <c r="BC22" s="50" t="s">
        <v>83</v>
      </c>
      <c r="BD22" s="57" t="s">
        <v>87</v>
      </c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9"/>
      <c r="BR22" s="21"/>
      <c r="BS22" s="21"/>
      <c r="BT22" s="60">
        <f>SUM(BT23:BT24)</f>
        <v>0</v>
      </c>
      <c r="BU22" s="50" t="s">
        <v>88</v>
      </c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</row>
    <row r="23" spans="1:256" ht="22.9" customHeight="1" x14ac:dyDescent="0.15">
      <c r="A23" s="21"/>
      <c r="B23" s="45" t="s">
        <v>89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54"/>
      <c r="P23" s="21"/>
      <c r="Q23" s="21"/>
      <c r="R23" s="61">
        <v>0</v>
      </c>
      <c r="S23" s="50" t="s">
        <v>90</v>
      </c>
      <c r="T23" s="57" t="s">
        <v>91</v>
      </c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9"/>
      <c r="AH23" s="21"/>
      <c r="AI23" s="21"/>
      <c r="AJ23" s="61">
        <v>0</v>
      </c>
      <c r="AK23" s="50" t="s">
        <v>92</v>
      </c>
      <c r="AL23" s="45" t="s">
        <v>93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54"/>
      <c r="AZ23" s="21"/>
      <c r="BA23" s="21"/>
      <c r="BB23" s="56"/>
      <c r="BC23" s="50" t="s">
        <v>90</v>
      </c>
      <c r="BD23" s="45" t="s">
        <v>94</v>
      </c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54"/>
      <c r="BR23" s="76"/>
      <c r="BS23" s="76"/>
      <c r="BT23" s="56"/>
      <c r="BU23" s="50" t="s">
        <v>95</v>
      </c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</row>
    <row r="24" spans="1:256" ht="22.9" customHeight="1" x14ac:dyDescent="0.15">
      <c r="A24" s="21"/>
      <c r="B24" s="45" t="s">
        <v>96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54"/>
      <c r="P24" s="21"/>
      <c r="Q24" s="21"/>
      <c r="R24" s="61">
        <v>0</v>
      </c>
      <c r="S24" s="50" t="s">
        <v>97</v>
      </c>
      <c r="T24" s="57" t="s">
        <v>98</v>
      </c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9"/>
      <c r="AH24" s="21"/>
      <c r="AI24" s="21"/>
      <c r="AJ24" s="61">
        <v>0</v>
      </c>
      <c r="AK24" s="50" t="s">
        <v>99</v>
      </c>
      <c r="AL24" s="45" t="s">
        <v>100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54"/>
      <c r="AZ24" s="21"/>
      <c r="BA24" s="21"/>
      <c r="BB24" s="56"/>
      <c r="BC24" s="50" t="s">
        <v>97</v>
      </c>
      <c r="BD24" s="45" t="s">
        <v>101</v>
      </c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54"/>
      <c r="BR24" s="21"/>
      <c r="BS24" s="21"/>
      <c r="BT24" s="56"/>
      <c r="BU24" s="50" t="s">
        <v>102</v>
      </c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</row>
    <row r="25" spans="1:256" ht="22.9" customHeight="1" x14ac:dyDescent="0.15">
      <c r="A25" s="21"/>
      <c r="B25" s="45" t="s">
        <v>103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54"/>
      <c r="P25" s="21"/>
      <c r="Q25" s="21"/>
      <c r="R25" s="61">
        <v>0</v>
      </c>
      <c r="S25" s="50" t="s">
        <v>104</v>
      </c>
      <c r="T25" s="65" t="s">
        <v>105</v>
      </c>
      <c r="U25" s="66"/>
      <c r="V25" s="66"/>
      <c r="W25" s="67" t="s">
        <v>106</v>
      </c>
      <c r="X25" s="68"/>
      <c r="Y25" s="68"/>
      <c r="Z25" s="68"/>
      <c r="AA25" s="68"/>
      <c r="AB25" s="68"/>
      <c r="AC25" s="68"/>
      <c r="AD25" s="68"/>
      <c r="AE25" s="68"/>
      <c r="AF25" s="68"/>
      <c r="AG25" s="69"/>
      <c r="AH25" s="21"/>
      <c r="AI25" s="21"/>
      <c r="AJ25" s="61">
        <v>0</v>
      </c>
      <c r="AK25" s="50" t="s">
        <v>107</v>
      </c>
      <c r="AL25" s="77" t="s">
        <v>108</v>
      </c>
      <c r="AM25" s="78"/>
      <c r="AN25" s="78"/>
      <c r="AO25" s="73" t="s">
        <v>109</v>
      </c>
      <c r="AP25" s="73"/>
      <c r="AQ25" s="73"/>
      <c r="AR25" s="73"/>
      <c r="AS25" s="73"/>
      <c r="AT25" s="73"/>
      <c r="AU25" s="73"/>
      <c r="AV25" s="73"/>
      <c r="AW25" s="73"/>
      <c r="AX25" s="73"/>
      <c r="AY25" s="74"/>
      <c r="AZ25" s="21"/>
      <c r="BA25" s="21"/>
      <c r="BB25" s="56"/>
      <c r="BC25" s="50" t="s">
        <v>104</v>
      </c>
      <c r="BD25" s="57" t="s">
        <v>110</v>
      </c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9"/>
      <c r="BR25" s="21"/>
      <c r="BS25" s="21"/>
      <c r="BT25" s="56"/>
      <c r="BU25" s="50" t="s">
        <v>111</v>
      </c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</row>
    <row r="26" spans="1:256" ht="22.9" customHeight="1" x14ac:dyDescent="0.15">
      <c r="A26" s="21"/>
      <c r="B26" s="45" t="s">
        <v>112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54"/>
      <c r="P26" s="21"/>
      <c r="Q26" s="21"/>
      <c r="R26" s="61">
        <v>0</v>
      </c>
      <c r="S26" s="50" t="s">
        <v>113</v>
      </c>
      <c r="T26" s="65" t="s">
        <v>114</v>
      </c>
      <c r="U26" s="66"/>
      <c r="V26" s="66"/>
      <c r="W26" s="73" t="s">
        <v>217</v>
      </c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81"/>
      <c r="AI26" s="21"/>
      <c r="AJ26" s="61">
        <v>0</v>
      </c>
      <c r="AK26" s="50" t="s">
        <v>116</v>
      </c>
      <c r="AL26" s="77" t="s">
        <v>117</v>
      </c>
      <c r="AM26" s="78"/>
      <c r="AN26" s="78"/>
      <c r="AO26" s="73" t="s">
        <v>118</v>
      </c>
      <c r="AP26" s="73"/>
      <c r="AQ26" s="73"/>
      <c r="AR26" s="73"/>
      <c r="AS26" s="73"/>
      <c r="AT26" s="73"/>
      <c r="AU26" s="73"/>
      <c r="AV26" s="73"/>
      <c r="AW26" s="73"/>
      <c r="AX26" s="73"/>
      <c r="AY26" s="74"/>
      <c r="AZ26" s="21"/>
      <c r="BA26" s="21"/>
      <c r="BB26" s="56"/>
      <c r="BC26" s="50" t="s">
        <v>113</v>
      </c>
      <c r="BD26" s="57" t="s">
        <v>119</v>
      </c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9"/>
      <c r="BR26" s="21"/>
      <c r="BS26" s="21"/>
      <c r="BT26" s="60">
        <f>SUM(BT27:BT29)</f>
        <v>0</v>
      </c>
      <c r="BU26" s="50" t="s">
        <v>120</v>
      </c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</row>
    <row r="27" spans="1:256" ht="22.9" customHeight="1" x14ac:dyDescent="0.15">
      <c r="A27" s="21"/>
      <c r="B27" s="45" t="s">
        <v>121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54"/>
      <c r="P27" s="76"/>
      <c r="Q27" s="76"/>
      <c r="R27" s="61">
        <v>0</v>
      </c>
      <c r="S27" s="50" t="s">
        <v>122</v>
      </c>
      <c r="T27" s="65" t="s">
        <v>123</v>
      </c>
      <c r="U27" s="66"/>
      <c r="V27" s="66"/>
      <c r="W27" s="67" t="s">
        <v>124</v>
      </c>
      <c r="X27" s="68"/>
      <c r="Y27" s="68"/>
      <c r="Z27" s="68"/>
      <c r="AA27" s="68"/>
      <c r="AB27" s="68"/>
      <c r="AC27" s="68"/>
      <c r="AD27" s="68"/>
      <c r="AE27" s="68"/>
      <c r="AF27" s="68"/>
      <c r="AG27" s="69"/>
      <c r="AH27" s="76"/>
      <c r="AI27" s="76"/>
      <c r="AJ27" s="61">
        <v>0</v>
      </c>
      <c r="AK27" s="50" t="s">
        <v>125</v>
      </c>
      <c r="AL27" s="82" t="s">
        <v>126</v>
      </c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4"/>
      <c r="AZ27" s="21"/>
      <c r="BA27" s="21"/>
      <c r="BB27" s="56"/>
      <c r="BC27" s="50" t="s">
        <v>122</v>
      </c>
      <c r="BD27" s="45" t="s">
        <v>127</v>
      </c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54"/>
      <c r="BR27" s="21"/>
      <c r="BS27" s="21"/>
      <c r="BT27" s="56"/>
      <c r="BU27" s="50" t="s">
        <v>128</v>
      </c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</row>
    <row r="28" spans="1:256" ht="22.9" customHeight="1" x14ac:dyDescent="0.15">
      <c r="A28" s="21"/>
      <c r="B28" s="45" t="s">
        <v>129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54"/>
      <c r="P28" s="21"/>
      <c r="Q28" s="21"/>
      <c r="R28" s="61">
        <v>0</v>
      </c>
      <c r="S28" s="50" t="s">
        <v>130</v>
      </c>
      <c r="T28" s="57" t="s">
        <v>131</v>
      </c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9"/>
      <c r="AH28" s="21"/>
      <c r="AI28" s="21"/>
      <c r="AJ28" s="56"/>
      <c r="AK28" s="50" t="s">
        <v>132</v>
      </c>
      <c r="AL28" s="57" t="s">
        <v>133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9"/>
      <c r="AZ28" s="76"/>
      <c r="BA28" s="76"/>
      <c r="BB28" s="60">
        <f>SUM(BB29:BB31)</f>
        <v>0</v>
      </c>
      <c r="BC28" s="50" t="s">
        <v>130</v>
      </c>
      <c r="BD28" s="77" t="s">
        <v>134</v>
      </c>
      <c r="BE28" s="78"/>
      <c r="BF28" s="78"/>
      <c r="BG28" s="85" t="s">
        <v>135</v>
      </c>
      <c r="BH28" s="85"/>
      <c r="BI28" s="85"/>
      <c r="BJ28" s="85"/>
      <c r="BK28" s="85"/>
      <c r="BL28" s="85"/>
      <c r="BM28" s="85"/>
      <c r="BN28" s="85"/>
      <c r="BO28" s="85"/>
      <c r="BP28" s="85"/>
      <c r="BQ28" s="86"/>
      <c r="BR28" s="21"/>
      <c r="BS28" s="21"/>
      <c r="BT28" s="56"/>
      <c r="BU28" s="50" t="s">
        <v>136</v>
      </c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</row>
    <row r="29" spans="1:256" ht="22.5" customHeight="1" x14ac:dyDescent="0.15">
      <c r="A29" s="21"/>
      <c r="B29" s="45" t="s">
        <v>137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54"/>
      <c r="P29" s="21"/>
      <c r="Q29" s="21"/>
      <c r="R29" s="61">
        <v>0</v>
      </c>
      <c r="S29" s="50" t="s">
        <v>138</v>
      </c>
      <c r="T29" s="57" t="s">
        <v>139</v>
      </c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9"/>
      <c r="AH29" s="21"/>
      <c r="AI29" s="21"/>
      <c r="AJ29" s="56"/>
      <c r="AK29" s="50" t="s">
        <v>140</v>
      </c>
      <c r="AL29" s="87" t="s">
        <v>141</v>
      </c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9"/>
      <c r="AZ29" s="21"/>
      <c r="BA29" s="21"/>
      <c r="BB29" s="56"/>
      <c r="BC29" s="50" t="s">
        <v>138</v>
      </c>
      <c r="BD29" s="45" t="s">
        <v>33</v>
      </c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54"/>
      <c r="BR29" s="21"/>
      <c r="BS29" s="21"/>
      <c r="BT29" s="56"/>
      <c r="BU29" s="50" t="s">
        <v>132</v>
      </c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</row>
    <row r="30" spans="1:256" s="96" customFormat="1" ht="25.5" customHeight="1" x14ac:dyDescent="0.15">
      <c r="A30" s="21"/>
      <c r="B30" s="45" t="s">
        <v>142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54"/>
      <c r="P30" s="21"/>
      <c r="Q30" s="21"/>
      <c r="R30" s="61">
        <v>0</v>
      </c>
      <c r="S30" s="50" t="s">
        <v>143</v>
      </c>
      <c r="T30" s="57" t="s">
        <v>144</v>
      </c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9"/>
      <c r="AH30" s="21"/>
      <c r="AI30" s="21"/>
      <c r="AJ30" s="56"/>
      <c r="AK30" s="50" t="s">
        <v>145</v>
      </c>
      <c r="AL30" s="87" t="s">
        <v>146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9"/>
      <c r="AZ30" s="21"/>
      <c r="BA30" s="21"/>
      <c r="BB30" s="56"/>
      <c r="BC30" s="50" t="s">
        <v>143</v>
      </c>
      <c r="BD30" s="45" t="s">
        <v>147</v>
      </c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54"/>
      <c r="BR30" s="76"/>
      <c r="BS30" s="76"/>
      <c r="BT30" s="56"/>
      <c r="BU30" s="50" t="s">
        <v>140</v>
      </c>
      <c r="BV30" s="90"/>
      <c r="BW30" s="90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91"/>
      <c r="CM30" s="50"/>
      <c r="CN30" s="90"/>
      <c r="CO30" s="90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91"/>
      <c r="DE30" s="50"/>
      <c r="DF30" s="90"/>
      <c r="DG30" s="90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91"/>
      <c r="DW30" s="50"/>
      <c r="DX30" s="90"/>
      <c r="DY30" s="90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91"/>
      <c r="EO30" s="50"/>
      <c r="EP30" s="90"/>
      <c r="EQ30" s="90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91"/>
      <c r="FG30" s="50"/>
      <c r="FH30" s="90"/>
      <c r="FI30" s="90"/>
      <c r="FJ30" s="21"/>
      <c r="FK30" s="21"/>
      <c r="FL30" s="21"/>
      <c r="FM30" s="21"/>
      <c r="FN30" s="21"/>
      <c r="FO30" s="21"/>
      <c r="FP30" s="21"/>
      <c r="FQ30" s="92"/>
      <c r="FR30" s="92"/>
      <c r="FS30" s="92"/>
      <c r="FT30" s="92"/>
      <c r="FU30" s="92"/>
      <c r="FV30" s="92"/>
      <c r="FW30" s="92"/>
      <c r="FX30" s="93"/>
      <c r="FY30" s="94"/>
      <c r="FZ30" s="95"/>
      <c r="GA30" s="95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3"/>
      <c r="GQ30" s="94"/>
      <c r="GR30" s="95"/>
      <c r="GS30" s="95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3"/>
      <c r="HI30" s="94"/>
      <c r="HJ30" s="95"/>
      <c r="HK30" s="95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3"/>
      <c r="IA30" s="94"/>
      <c r="IB30" s="95"/>
      <c r="IC30" s="95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3"/>
      <c r="IS30" s="94"/>
      <c r="IT30" s="95"/>
      <c r="IU30" s="95"/>
      <c r="IV30" s="92"/>
    </row>
    <row r="31" spans="1:256" s="96" customFormat="1" ht="22.5" customHeight="1" x14ac:dyDescent="0.15">
      <c r="A31" s="21"/>
      <c r="B31" s="45" t="s">
        <v>148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54"/>
      <c r="P31" s="21"/>
      <c r="Q31" s="21"/>
      <c r="R31" s="61">
        <v>0</v>
      </c>
      <c r="S31" s="50" t="s">
        <v>149</v>
      </c>
      <c r="T31" s="57" t="s">
        <v>150</v>
      </c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9"/>
      <c r="AH31" s="21"/>
      <c r="AI31" s="21"/>
      <c r="AJ31" s="60">
        <f>SUM(AJ32:AJ34)</f>
        <v>0</v>
      </c>
      <c r="AK31" s="50" t="s">
        <v>151</v>
      </c>
      <c r="AL31" s="45" t="s">
        <v>33</v>
      </c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54"/>
      <c r="AZ31" s="21"/>
      <c r="BA31" s="21"/>
      <c r="BB31" s="56"/>
      <c r="BC31" s="50" t="s">
        <v>149</v>
      </c>
      <c r="BD31" s="45" t="s">
        <v>152</v>
      </c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54"/>
      <c r="BR31" s="21"/>
      <c r="BS31" s="21"/>
      <c r="BT31" s="61">
        <v>0</v>
      </c>
      <c r="BU31" s="50" t="s">
        <v>145</v>
      </c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</row>
    <row r="32" spans="1:256" ht="22.9" customHeight="1" x14ac:dyDescent="0.15">
      <c r="A32" s="21"/>
      <c r="B32" s="45" t="s">
        <v>153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54"/>
      <c r="P32" s="21"/>
      <c r="Q32" s="21"/>
      <c r="R32" s="98">
        <f>SUM(R33:R35)</f>
        <v>0</v>
      </c>
      <c r="S32" s="50" t="s">
        <v>154</v>
      </c>
      <c r="T32" s="45" t="s">
        <v>155</v>
      </c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54"/>
      <c r="AH32" s="21"/>
      <c r="AI32" s="21"/>
      <c r="AJ32" s="56"/>
      <c r="AK32" s="50" t="s">
        <v>156</v>
      </c>
      <c r="AL32" s="45" t="s">
        <v>157</v>
      </c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54"/>
      <c r="AZ32" s="21"/>
      <c r="BA32" s="21"/>
      <c r="BB32" s="60">
        <f>SUM(BB33:BB34)</f>
        <v>0</v>
      </c>
      <c r="BC32" s="50" t="s">
        <v>154</v>
      </c>
      <c r="BD32" s="45" t="s">
        <v>158</v>
      </c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54"/>
      <c r="BR32" s="21"/>
      <c r="BS32" s="21"/>
      <c r="BT32" s="56"/>
      <c r="BU32" s="50" t="s">
        <v>151</v>
      </c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</row>
    <row r="33" spans="1:172" ht="22.9" customHeight="1" x14ac:dyDescent="0.15">
      <c r="A33" s="21"/>
      <c r="B33" s="57" t="s">
        <v>159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21"/>
      <c r="Q33" s="21"/>
      <c r="R33" s="61">
        <v>0</v>
      </c>
      <c r="S33" s="50" t="s">
        <v>160</v>
      </c>
      <c r="T33" s="45" t="s">
        <v>161</v>
      </c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54"/>
      <c r="AH33" s="21"/>
      <c r="AI33" s="21"/>
      <c r="AJ33" s="56"/>
      <c r="AK33" s="50" t="s">
        <v>162</v>
      </c>
      <c r="AL33" s="57" t="s">
        <v>163</v>
      </c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9"/>
      <c r="AZ33" s="21"/>
      <c r="BA33" s="21"/>
      <c r="BB33" s="56"/>
      <c r="BC33" s="50" t="s">
        <v>160</v>
      </c>
      <c r="BD33" s="45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54"/>
      <c r="BR33" s="21"/>
      <c r="BS33" s="21"/>
      <c r="BT33" s="61">
        <v>0</v>
      </c>
      <c r="BU33" s="50" t="s">
        <v>156</v>
      </c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</row>
    <row r="34" spans="1:172" ht="22.9" customHeight="1" thickBot="1" x14ac:dyDescent="0.2">
      <c r="A34" s="21"/>
      <c r="B34" s="57" t="s">
        <v>165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76"/>
      <c r="Q34" s="76"/>
      <c r="R34" s="61">
        <v>0</v>
      </c>
      <c r="S34" s="50" t="s">
        <v>166</v>
      </c>
      <c r="T34" s="45" t="s">
        <v>33</v>
      </c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54"/>
      <c r="AH34" s="76"/>
      <c r="AI34" s="76"/>
      <c r="AJ34" s="56"/>
      <c r="AK34" s="50" t="s">
        <v>167</v>
      </c>
      <c r="AL34" s="57" t="s">
        <v>168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9"/>
      <c r="AZ34" s="21"/>
      <c r="BA34" s="21"/>
      <c r="BB34" s="60">
        <f>SUM(BB35:BB37)</f>
        <v>0</v>
      </c>
      <c r="BC34" s="50" t="s">
        <v>166</v>
      </c>
      <c r="BD34" s="45" t="s">
        <v>169</v>
      </c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54"/>
      <c r="BR34" s="38"/>
      <c r="BS34" s="39"/>
      <c r="BT34" s="99">
        <f>SUM(R13:R14)+SUM(R21:R29)+R32+SUM(R36:R37)+R41+AJ19+AJ22+AJ42+BB13+BB32+BB38+SUM(BT13:BT14)+BT17+SUM(BT30:BT32)+SUM(R30:R31)</f>
        <v>0</v>
      </c>
      <c r="BU34" s="50" t="s">
        <v>162</v>
      </c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</row>
    <row r="35" spans="1:172" ht="22.9" customHeight="1" x14ac:dyDescent="0.15">
      <c r="A35" s="21"/>
      <c r="B35" s="100" t="s">
        <v>170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2"/>
      <c r="P35" s="21"/>
      <c r="Q35" s="21"/>
      <c r="R35" s="61">
        <v>0</v>
      </c>
      <c r="S35" s="50" t="s">
        <v>171</v>
      </c>
      <c r="T35" s="57" t="s">
        <v>172</v>
      </c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9"/>
      <c r="AH35" s="76"/>
      <c r="AI35" s="76"/>
      <c r="AJ35" s="56"/>
      <c r="AK35" s="50" t="s">
        <v>173</v>
      </c>
      <c r="AL35" s="45" t="s">
        <v>174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54"/>
      <c r="AZ35" s="76"/>
      <c r="BA35" s="76"/>
      <c r="BB35" s="56"/>
      <c r="BC35" s="50" t="s">
        <v>171</v>
      </c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</row>
    <row r="36" spans="1:172" ht="22.9" customHeight="1" x14ac:dyDescent="0.15">
      <c r="A36" s="21"/>
      <c r="B36" s="45" t="s">
        <v>175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54"/>
      <c r="P36" s="21"/>
      <c r="Q36" s="21"/>
      <c r="R36" s="61">
        <v>0</v>
      </c>
      <c r="S36" s="50" t="s">
        <v>176</v>
      </c>
      <c r="T36" s="103" t="s">
        <v>177</v>
      </c>
      <c r="U36" s="104"/>
      <c r="V36" s="104"/>
      <c r="W36" s="67" t="s">
        <v>178</v>
      </c>
      <c r="X36" s="68"/>
      <c r="Y36" s="68"/>
      <c r="Z36" s="68"/>
      <c r="AA36" s="68"/>
      <c r="AB36" s="68"/>
      <c r="AC36" s="68"/>
      <c r="AD36" s="68"/>
      <c r="AE36" s="68"/>
      <c r="AF36" s="68"/>
      <c r="AG36" s="69"/>
      <c r="AH36" s="21"/>
      <c r="AI36" s="21"/>
      <c r="AJ36" s="56"/>
      <c r="AK36" s="50" t="s">
        <v>179</v>
      </c>
      <c r="AL36" s="45" t="s">
        <v>180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54"/>
      <c r="AZ36" s="21"/>
      <c r="BA36" s="21"/>
      <c r="BB36" s="56"/>
      <c r="BC36" s="50" t="s">
        <v>176</v>
      </c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</row>
    <row r="37" spans="1:172" ht="22.9" customHeight="1" x14ac:dyDescent="0.15">
      <c r="A37" s="90"/>
      <c r="B37" s="45" t="s">
        <v>181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54"/>
      <c r="P37" s="21"/>
      <c r="Q37" s="21"/>
      <c r="R37" s="60">
        <f>SUM(R38:R40)</f>
        <v>0</v>
      </c>
      <c r="S37" s="50" t="s">
        <v>182</v>
      </c>
      <c r="T37" s="103" t="s">
        <v>183</v>
      </c>
      <c r="U37" s="104"/>
      <c r="V37" s="104"/>
      <c r="W37" s="67" t="s">
        <v>184</v>
      </c>
      <c r="X37" s="68"/>
      <c r="Y37" s="68"/>
      <c r="Z37" s="68"/>
      <c r="AA37" s="68"/>
      <c r="AB37" s="68"/>
      <c r="AC37" s="68"/>
      <c r="AD37" s="68"/>
      <c r="AE37" s="68"/>
      <c r="AF37" s="68"/>
      <c r="AG37" s="69"/>
      <c r="AH37" s="21"/>
      <c r="AI37" s="21"/>
      <c r="AJ37" s="56"/>
      <c r="AK37" s="50" t="s">
        <v>185</v>
      </c>
      <c r="AL37" s="45" t="s">
        <v>33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54"/>
      <c r="AZ37" s="21"/>
      <c r="BA37" s="21"/>
      <c r="BB37" s="56"/>
      <c r="BC37" s="50" t="s">
        <v>182</v>
      </c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</row>
    <row r="38" spans="1:172" ht="22.9" customHeight="1" x14ac:dyDescent="0.15">
      <c r="A38" s="21"/>
      <c r="B38" s="57" t="s">
        <v>186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  <c r="P38" s="21"/>
      <c r="Q38" s="21"/>
      <c r="R38" s="56"/>
      <c r="S38" s="50" t="s">
        <v>187</v>
      </c>
      <c r="T38" s="103" t="s">
        <v>188</v>
      </c>
      <c r="U38" s="104"/>
      <c r="V38" s="104"/>
      <c r="W38" s="67" t="s">
        <v>109</v>
      </c>
      <c r="X38" s="68"/>
      <c r="Y38" s="68"/>
      <c r="Z38" s="68"/>
      <c r="AA38" s="68"/>
      <c r="AB38" s="68"/>
      <c r="AC38" s="68"/>
      <c r="AD38" s="68"/>
      <c r="AE38" s="68"/>
      <c r="AF38" s="68"/>
      <c r="AG38" s="69"/>
      <c r="AH38" s="21"/>
      <c r="AI38" s="21"/>
      <c r="AJ38" s="56"/>
      <c r="AK38" s="50" t="s">
        <v>189</v>
      </c>
      <c r="AL38" s="45" t="s">
        <v>190</v>
      </c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54"/>
      <c r="AZ38" s="21"/>
      <c r="BA38" s="21"/>
      <c r="BB38" s="60">
        <f>SUM(BB39:BB41)</f>
        <v>0</v>
      </c>
      <c r="BC38" s="50" t="s">
        <v>187</v>
      </c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</row>
    <row r="39" spans="1:172" ht="22.9" customHeight="1" x14ac:dyDescent="0.15">
      <c r="A39" s="21"/>
      <c r="B39" s="57" t="s">
        <v>191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  <c r="P39" s="21"/>
      <c r="Q39" s="21"/>
      <c r="R39" s="56"/>
      <c r="S39" s="50" t="s">
        <v>192</v>
      </c>
      <c r="T39" s="105" t="s">
        <v>193</v>
      </c>
      <c r="U39" s="106"/>
      <c r="V39" s="106"/>
      <c r="W39" s="73" t="s">
        <v>194</v>
      </c>
      <c r="X39" s="79"/>
      <c r="Y39" s="79"/>
      <c r="Z39" s="79"/>
      <c r="AA39" s="79"/>
      <c r="AB39" s="79"/>
      <c r="AC39" s="79"/>
      <c r="AD39" s="79"/>
      <c r="AE39" s="79"/>
      <c r="AF39" s="79"/>
      <c r="AG39" s="80"/>
      <c r="AH39" s="21"/>
      <c r="AI39" s="21"/>
      <c r="AJ39" s="61">
        <v>0</v>
      </c>
      <c r="AK39" s="50" t="s">
        <v>195</v>
      </c>
      <c r="AL39" s="57" t="s">
        <v>196</v>
      </c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9"/>
      <c r="AZ39" s="21"/>
      <c r="BA39" s="21"/>
      <c r="BB39" s="56"/>
      <c r="BC39" s="50" t="s">
        <v>192</v>
      </c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</row>
    <row r="40" spans="1:172" ht="22.9" customHeight="1" x14ac:dyDescent="0.15">
      <c r="A40" s="21"/>
      <c r="B40" s="57" t="s">
        <v>197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  <c r="P40" s="21"/>
      <c r="Q40" s="21"/>
      <c r="R40" s="56"/>
      <c r="S40" s="50" t="s">
        <v>198</v>
      </c>
      <c r="T40" s="105" t="s">
        <v>199</v>
      </c>
      <c r="U40" s="106"/>
      <c r="V40" s="106"/>
      <c r="W40" s="67" t="s">
        <v>200</v>
      </c>
      <c r="X40" s="68"/>
      <c r="Y40" s="68"/>
      <c r="Z40" s="68"/>
      <c r="AA40" s="68"/>
      <c r="AB40" s="68"/>
      <c r="AC40" s="68"/>
      <c r="AD40" s="68"/>
      <c r="AE40" s="68"/>
      <c r="AF40" s="68"/>
      <c r="AG40" s="69"/>
      <c r="AH40" s="21"/>
      <c r="AI40" s="21"/>
      <c r="AJ40" s="56"/>
      <c r="AK40" s="50" t="s">
        <v>201</v>
      </c>
      <c r="AL40" s="107" t="s">
        <v>202</v>
      </c>
      <c r="AM40" s="108"/>
      <c r="AN40" s="108"/>
      <c r="AO40" s="67" t="s">
        <v>203</v>
      </c>
      <c r="AP40" s="68"/>
      <c r="AQ40" s="68"/>
      <c r="AR40" s="68"/>
      <c r="AS40" s="68"/>
      <c r="AT40" s="68"/>
      <c r="AU40" s="68"/>
      <c r="AV40" s="68"/>
      <c r="AW40" s="68"/>
      <c r="AX40" s="68"/>
      <c r="AY40" s="69"/>
      <c r="AZ40" s="21"/>
      <c r="BA40" s="21"/>
      <c r="BB40" s="56"/>
      <c r="BC40" s="50" t="s">
        <v>204</v>
      </c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</row>
    <row r="41" spans="1:172" ht="23.1" customHeight="1" thickBot="1" x14ac:dyDescent="0.2">
      <c r="A41" s="20"/>
      <c r="B41" s="45" t="s">
        <v>205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54"/>
      <c r="P41" s="21"/>
      <c r="Q41" s="21"/>
      <c r="R41" s="60">
        <f>R42+AJ16+AJ17+AJ18</f>
        <v>0</v>
      </c>
      <c r="S41" s="50" t="s">
        <v>206</v>
      </c>
      <c r="T41" s="57" t="s">
        <v>207</v>
      </c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9"/>
      <c r="AH41" s="21"/>
      <c r="AI41" s="21"/>
      <c r="AJ41" s="56"/>
      <c r="AK41" s="50" t="s">
        <v>208</v>
      </c>
      <c r="AL41" s="57" t="s">
        <v>197</v>
      </c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9"/>
      <c r="AZ41" s="38"/>
      <c r="BA41" s="39"/>
      <c r="BB41" s="109"/>
      <c r="BC41" s="50" t="s">
        <v>209</v>
      </c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</row>
    <row r="42" spans="1:172" ht="23.1" customHeight="1" thickBot="1" x14ac:dyDescent="0.2">
      <c r="A42" s="20"/>
      <c r="B42" s="110" t="s">
        <v>210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2"/>
      <c r="P42" s="38"/>
      <c r="Q42" s="39"/>
      <c r="R42" s="99">
        <f>SUM(AJ13:AJ15)</f>
        <v>0</v>
      </c>
      <c r="S42" s="50" t="s">
        <v>23</v>
      </c>
      <c r="T42" s="113">
        <v>20</v>
      </c>
      <c r="U42" s="114"/>
      <c r="V42" s="73" t="s">
        <v>211</v>
      </c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80"/>
      <c r="AH42" s="38"/>
      <c r="AI42" s="39"/>
      <c r="AJ42" s="115">
        <v>0</v>
      </c>
      <c r="AK42" s="50" t="s">
        <v>212</v>
      </c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</row>
    <row r="43" spans="1:172" x14ac:dyDescent="0.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0"/>
      <c r="AI43" s="20"/>
      <c r="AJ43" s="116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</row>
    <row r="44" spans="1:172" hidden="1" x14ac:dyDescent="0.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117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</row>
    <row r="45" spans="1:172" hidden="1" x14ac:dyDescent="0.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117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</row>
    <row r="46" spans="1:172" hidden="1" x14ac:dyDescent="0.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117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</row>
    <row r="47" spans="1:172" hidden="1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117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</row>
    <row r="48" spans="1:172" hidden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117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</row>
    <row r="49" spans="1:172" hidden="1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117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</row>
    <row r="50" spans="1:172" hidden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117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</row>
    <row r="51" spans="1:172" hidden="1" x14ac:dyDescent="0.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117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</row>
    <row r="52" spans="1:172" hidden="1" x14ac:dyDescent="0.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17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</row>
  </sheetData>
  <sheetProtection sheet="1" objects="1" scenarios="1"/>
  <mergeCells count="135">
    <mergeCell ref="B41:O41"/>
    <mergeCell ref="T41:AG41"/>
    <mergeCell ref="AL41:AY41"/>
    <mergeCell ref="B42:O42"/>
    <mergeCell ref="V42:AG42"/>
    <mergeCell ref="B39:O39"/>
    <mergeCell ref="T39:V39"/>
    <mergeCell ref="W39:AG39"/>
    <mergeCell ref="AL39:AY39"/>
    <mergeCell ref="B40:O40"/>
    <mergeCell ref="T40:V40"/>
    <mergeCell ref="W40:AG40"/>
    <mergeCell ref="AL40:AN40"/>
    <mergeCell ref="AO40:AY40"/>
    <mergeCell ref="B37:O37"/>
    <mergeCell ref="T37:V37"/>
    <mergeCell ref="W37:AG37"/>
    <mergeCell ref="AL37:AY37"/>
    <mergeCell ref="B38:O38"/>
    <mergeCell ref="T38:V38"/>
    <mergeCell ref="W38:AG38"/>
    <mergeCell ref="AL38:AY38"/>
    <mergeCell ref="B35:O35"/>
    <mergeCell ref="T35:AG35"/>
    <mergeCell ref="AL35:AY35"/>
    <mergeCell ref="B36:O36"/>
    <mergeCell ref="T36:V36"/>
    <mergeCell ref="W36:AG36"/>
    <mergeCell ref="AL36:AY36"/>
    <mergeCell ref="B33:O33"/>
    <mergeCell ref="T33:AG33"/>
    <mergeCell ref="AL33:AY33"/>
    <mergeCell ref="BD33:BQ33"/>
    <mergeCell ref="B34:O34"/>
    <mergeCell ref="T34:AG34"/>
    <mergeCell ref="AL34:AY34"/>
    <mergeCell ref="BD34:BQ34"/>
    <mergeCell ref="B31:O31"/>
    <mergeCell ref="T31:AG31"/>
    <mergeCell ref="AL31:AY31"/>
    <mergeCell ref="BD31:BQ31"/>
    <mergeCell ref="B32:O32"/>
    <mergeCell ref="T32:AG32"/>
    <mergeCell ref="AL32:AY32"/>
    <mergeCell ref="BD32:BQ32"/>
    <mergeCell ref="B29:O29"/>
    <mergeCell ref="T29:AG29"/>
    <mergeCell ref="AL29:AY29"/>
    <mergeCell ref="BD29:BQ29"/>
    <mergeCell ref="B30:O30"/>
    <mergeCell ref="T30:AG30"/>
    <mergeCell ref="AL30:AY30"/>
    <mergeCell ref="BD30:BQ30"/>
    <mergeCell ref="B27:O27"/>
    <mergeCell ref="T27:V27"/>
    <mergeCell ref="W27:AG27"/>
    <mergeCell ref="AL27:AY27"/>
    <mergeCell ref="BD27:BQ27"/>
    <mergeCell ref="B28:O28"/>
    <mergeCell ref="T28:AG28"/>
    <mergeCell ref="AL28:AY28"/>
    <mergeCell ref="BD28:BF28"/>
    <mergeCell ref="BG28:BQ28"/>
    <mergeCell ref="B26:O26"/>
    <mergeCell ref="T26:V26"/>
    <mergeCell ref="W26:AG26"/>
    <mergeCell ref="AL26:AN26"/>
    <mergeCell ref="AO26:AY26"/>
    <mergeCell ref="BD26:BQ26"/>
    <mergeCell ref="B24:O24"/>
    <mergeCell ref="T24:AG24"/>
    <mergeCell ref="AL24:AY24"/>
    <mergeCell ref="BD24:BQ24"/>
    <mergeCell ref="B25:O25"/>
    <mergeCell ref="T25:V25"/>
    <mergeCell ref="W25:AG25"/>
    <mergeCell ref="AL25:AN25"/>
    <mergeCell ref="AO25:AY25"/>
    <mergeCell ref="BD25:BQ25"/>
    <mergeCell ref="B22:O22"/>
    <mergeCell ref="T22:AG22"/>
    <mergeCell ref="AL22:AY22"/>
    <mergeCell ref="BD22:BQ22"/>
    <mergeCell ref="B23:O23"/>
    <mergeCell ref="T23:AG23"/>
    <mergeCell ref="AL23:AY23"/>
    <mergeCell ref="BD23:BQ23"/>
    <mergeCell ref="B20:O20"/>
    <mergeCell ref="T20:AG20"/>
    <mergeCell ref="AL20:AY20"/>
    <mergeCell ref="BD20:BF20"/>
    <mergeCell ref="BG20:BQ20"/>
    <mergeCell ref="B21:O21"/>
    <mergeCell ref="T21:AG21"/>
    <mergeCell ref="AL21:AY21"/>
    <mergeCell ref="BD21:BQ21"/>
    <mergeCell ref="B18:O18"/>
    <mergeCell ref="T18:AG18"/>
    <mergeCell ref="AL18:AN18"/>
    <mergeCell ref="AO18:AY18"/>
    <mergeCell ref="BD18:BQ18"/>
    <mergeCell ref="B19:O19"/>
    <mergeCell ref="T19:AG19"/>
    <mergeCell ref="AL19:AY19"/>
    <mergeCell ref="BD19:BQ19"/>
    <mergeCell ref="B16:O16"/>
    <mergeCell ref="T16:AG16"/>
    <mergeCell ref="AL16:AY16"/>
    <mergeCell ref="BD16:BF16"/>
    <mergeCell ref="BG16:BQ16"/>
    <mergeCell ref="B17:O17"/>
    <mergeCell ref="T17:AG17"/>
    <mergeCell ref="AL17:AN17"/>
    <mergeCell ref="AO17:AY17"/>
    <mergeCell ref="BD17:BQ17"/>
    <mergeCell ref="B14:O14"/>
    <mergeCell ref="T14:AG14"/>
    <mergeCell ref="AL14:AY14"/>
    <mergeCell ref="BD14:BQ14"/>
    <mergeCell ref="B15:O15"/>
    <mergeCell ref="T15:AG15"/>
    <mergeCell ref="AL15:AY15"/>
    <mergeCell ref="BD15:BQ15"/>
    <mergeCell ref="BD10:BQ10"/>
    <mergeCell ref="BR10:BS10"/>
    <mergeCell ref="B13:O13"/>
    <mergeCell ref="T13:AG13"/>
    <mergeCell ref="AL13:AY13"/>
    <mergeCell ref="BD13:BQ13"/>
    <mergeCell ref="B10:O10"/>
    <mergeCell ref="P10:Q10"/>
    <mergeCell ref="T10:AG10"/>
    <mergeCell ref="AH10:AI10"/>
    <mergeCell ref="AL10:AY10"/>
    <mergeCell ref="AZ10:BA1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R38:R40 AJ13:AJ18 AJ20:AJ21 AJ28:AJ30 AJ32:AJ38 AJ40:AJ41 BB19:BB20 BB22:BB27 BB29:BB31 BB33 BB35:BB37 BB39:BB41 BT13 BT16 BT18:BT21 BT23:BT25 BT27:BT30 BT32" xr:uid="{C4CA4A78-9940-4D6B-A00F-E9A85D8611B6}">
      <formula1>-9999999999</formula1>
      <formula2>99999999999</formula2>
    </dataValidation>
  </dataValidations>
  <pageMargins left="0.59055118110236227" right="0" top="0" bottom="0" header="0" footer="0"/>
  <pageSetup paperSize="9" scale="68" orientation="landscape" horizontalDpi="4294967293" r:id="rId1"/>
  <headerFooter alignWithMargins="0"/>
  <rowBreaks count="2" manualBreakCount="2">
    <brk id="12" max="16383" man="1"/>
    <brk id="19" max="16383" man="1"/>
  </rowBreaks>
  <colBreaks count="2" manualBreakCount="2">
    <brk id="17" max="1048575" man="1"/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9A503-9E48-4122-BB5A-FE8F803E77AE}">
  <sheetPr codeName="Sheet4">
    <pageSetUpPr autoPageBreaks="0" fitToPage="1"/>
  </sheetPr>
  <dimension ref="A1:WWS64"/>
  <sheetViews>
    <sheetView showGridLines="0" zoomScale="90" zoomScaleNormal="90" zoomScaleSheetLayoutView="100" workbookViewId="0">
      <pane xSplit="23" ySplit="14" topLeftCell="X15" activePane="bottomRight" state="frozen"/>
      <selection pane="topRight" activeCell="X1" sqref="X1"/>
      <selection pane="bottomLeft" activeCell="A15" sqref="A15"/>
      <selection pane="bottomRight" activeCell="X15" sqref="X15"/>
    </sheetView>
  </sheetViews>
  <sheetFormatPr defaultColWidth="0" defaultRowHeight="14.25" customHeight="1" zeroHeight="1" x14ac:dyDescent="0.15"/>
  <cols>
    <col min="1" max="1" width="1.625" style="133" customWidth="1"/>
    <col min="2" max="3" width="1.375" style="133" customWidth="1"/>
    <col min="4" max="4" width="1.875" style="133" customWidth="1"/>
    <col min="5" max="5" width="1.375" style="133" customWidth="1"/>
    <col min="6" max="6" width="1.5" style="133" customWidth="1"/>
    <col min="7" max="7" width="1.75" style="133" customWidth="1"/>
    <col min="8" max="8" width="1.5" style="133" customWidth="1"/>
    <col min="9" max="12" width="1.375" style="133" customWidth="1"/>
    <col min="13" max="13" width="1.75" style="133" customWidth="1"/>
    <col min="14" max="14" width="1.375" style="133" customWidth="1"/>
    <col min="15" max="15" width="1.625" style="133" customWidth="1"/>
    <col min="16" max="21" width="1.375" style="133" customWidth="1"/>
    <col min="22" max="23" width="2.25" style="133" customWidth="1"/>
    <col min="24" max="25" width="13.25" style="133" customWidth="1"/>
    <col min="26" max="26" width="13.375" style="133" customWidth="1"/>
    <col min="27" max="33" width="13.25" style="133" customWidth="1"/>
    <col min="34" max="34" width="13.375" style="133" customWidth="1"/>
    <col min="35" max="35" width="1.625" style="133" customWidth="1"/>
    <col min="36" max="165" width="1.625" style="133" hidden="1" customWidth="1"/>
    <col min="166" max="256" width="0" style="133" hidden="1"/>
    <col min="257" max="257" width="1.625" style="133" hidden="1" customWidth="1"/>
    <col min="258" max="259" width="1.375" style="133" hidden="1" customWidth="1"/>
    <col min="260" max="260" width="1.875" style="133" hidden="1" customWidth="1"/>
    <col min="261" max="261" width="1.375" style="133" hidden="1" customWidth="1"/>
    <col min="262" max="262" width="1.5" style="133" hidden="1" customWidth="1"/>
    <col min="263" max="263" width="1.75" style="133" hidden="1" customWidth="1"/>
    <col min="264" max="264" width="1.5" style="133" hidden="1" customWidth="1"/>
    <col min="265" max="268" width="1.375" style="133" hidden="1" customWidth="1"/>
    <col min="269" max="269" width="1.75" style="133" hidden="1" customWidth="1"/>
    <col min="270" max="270" width="1.375" style="133" hidden="1" customWidth="1"/>
    <col min="271" max="271" width="1.625" style="133" hidden="1" customWidth="1"/>
    <col min="272" max="277" width="1.375" style="133" hidden="1" customWidth="1"/>
    <col min="278" max="279" width="2.25" style="133" hidden="1" customWidth="1"/>
    <col min="280" max="281" width="13.25" style="133" hidden="1" customWidth="1"/>
    <col min="282" max="282" width="13.375" style="133" hidden="1" customWidth="1"/>
    <col min="283" max="289" width="13.25" style="133" hidden="1" customWidth="1"/>
    <col min="290" max="290" width="13.375" style="133" hidden="1" customWidth="1"/>
    <col min="291" max="293" width="1.625" style="133" hidden="1" customWidth="1"/>
    <col min="294" max="421" width="0" style="133" hidden="1" customWidth="1"/>
    <col min="422" max="512" width="0" style="133" hidden="1"/>
    <col min="513" max="513" width="1.625" style="133" hidden="1" customWidth="1"/>
    <col min="514" max="515" width="1.375" style="133" hidden="1" customWidth="1"/>
    <col min="516" max="516" width="1.875" style="133" hidden="1" customWidth="1"/>
    <col min="517" max="517" width="1.375" style="133" hidden="1" customWidth="1"/>
    <col min="518" max="518" width="1.5" style="133" hidden="1" customWidth="1"/>
    <col min="519" max="519" width="1.75" style="133" hidden="1" customWidth="1"/>
    <col min="520" max="520" width="1.5" style="133" hidden="1" customWidth="1"/>
    <col min="521" max="524" width="1.375" style="133" hidden="1" customWidth="1"/>
    <col min="525" max="525" width="1.75" style="133" hidden="1" customWidth="1"/>
    <col min="526" max="526" width="1.375" style="133" hidden="1" customWidth="1"/>
    <col min="527" max="527" width="1.625" style="133" hidden="1" customWidth="1"/>
    <col min="528" max="533" width="1.375" style="133" hidden="1" customWidth="1"/>
    <col min="534" max="535" width="2.25" style="133" hidden="1" customWidth="1"/>
    <col min="536" max="537" width="13.25" style="133" hidden="1" customWidth="1"/>
    <col min="538" max="538" width="13.375" style="133" hidden="1" customWidth="1"/>
    <col min="539" max="545" width="13.25" style="133" hidden="1" customWidth="1"/>
    <col min="546" max="546" width="13.375" style="133" hidden="1" customWidth="1"/>
    <col min="547" max="549" width="1.625" style="133" hidden="1" customWidth="1"/>
    <col min="550" max="677" width="0" style="133" hidden="1" customWidth="1"/>
    <col min="678" max="768" width="0" style="133" hidden="1"/>
    <col min="769" max="769" width="1.625" style="133" hidden="1" customWidth="1"/>
    <col min="770" max="771" width="1.375" style="133" hidden="1" customWidth="1"/>
    <col min="772" max="772" width="1.875" style="133" hidden="1" customWidth="1"/>
    <col min="773" max="773" width="1.375" style="133" hidden="1" customWidth="1"/>
    <col min="774" max="774" width="1.5" style="133" hidden="1" customWidth="1"/>
    <col min="775" max="775" width="1.75" style="133" hidden="1" customWidth="1"/>
    <col min="776" max="776" width="1.5" style="133" hidden="1" customWidth="1"/>
    <col min="777" max="780" width="1.375" style="133" hidden="1" customWidth="1"/>
    <col min="781" max="781" width="1.75" style="133" hidden="1" customWidth="1"/>
    <col min="782" max="782" width="1.375" style="133" hidden="1" customWidth="1"/>
    <col min="783" max="783" width="1.625" style="133" hidden="1" customWidth="1"/>
    <col min="784" max="789" width="1.375" style="133" hidden="1" customWidth="1"/>
    <col min="790" max="791" width="2.25" style="133" hidden="1" customWidth="1"/>
    <col min="792" max="793" width="13.25" style="133" hidden="1" customWidth="1"/>
    <col min="794" max="794" width="13.375" style="133" hidden="1" customWidth="1"/>
    <col min="795" max="801" width="13.25" style="133" hidden="1" customWidth="1"/>
    <col min="802" max="802" width="13.375" style="133" hidden="1" customWidth="1"/>
    <col min="803" max="805" width="1.625" style="133" hidden="1" customWidth="1"/>
    <col min="806" max="933" width="0" style="133" hidden="1" customWidth="1"/>
    <col min="934" max="1024" width="0" style="133" hidden="1"/>
    <col min="1025" max="1025" width="1.625" style="133" hidden="1" customWidth="1"/>
    <col min="1026" max="1027" width="1.375" style="133" hidden="1" customWidth="1"/>
    <col min="1028" max="1028" width="1.875" style="133" hidden="1" customWidth="1"/>
    <col min="1029" max="1029" width="1.375" style="133" hidden="1" customWidth="1"/>
    <col min="1030" max="1030" width="1.5" style="133" hidden="1" customWidth="1"/>
    <col min="1031" max="1031" width="1.75" style="133" hidden="1" customWidth="1"/>
    <col min="1032" max="1032" width="1.5" style="133" hidden="1" customWidth="1"/>
    <col min="1033" max="1036" width="1.375" style="133" hidden="1" customWidth="1"/>
    <col min="1037" max="1037" width="1.75" style="133" hidden="1" customWidth="1"/>
    <col min="1038" max="1038" width="1.375" style="133" hidden="1" customWidth="1"/>
    <col min="1039" max="1039" width="1.625" style="133" hidden="1" customWidth="1"/>
    <col min="1040" max="1045" width="1.375" style="133" hidden="1" customWidth="1"/>
    <col min="1046" max="1047" width="2.25" style="133" hidden="1" customWidth="1"/>
    <col min="1048" max="1049" width="13.25" style="133" hidden="1" customWidth="1"/>
    <col min="1050" max="1050" width="13.375" style="133" hidden="1" customWidth="1"/>
    <col min="1051" max="1057" width="13.25" style="133" hidden="1" customWidth="1"/>
    <col min="1058" max="1058" width="13.375" style="133" hidden="1" customWidth="1"/>
    <col min="1059" max="1061" width="1.625" style="133" hidden="1" customWidth="1"/>
    <col min="1062" max="1189" width="0" style="133" hidden="1" customWidth="1"/>
    <col min="1190" max="1280" width="0" style="133" hidden="1"/>
    <col min="1281" max="1281" width="1.625" style="133" hidden="1" customWidth="1"/>
    <col min="1282" max="1283" width="1.375" style="133" hidden="1" customWidth="1"/>
    <col min="1284" max="1284" width="1.875" style="133" hidden="1" customWidth="1"/>
    <col min="1285" max="1285" width="1.375" style="133" hidden="1" customWidth="1"/>
    <col min="1286" max="1286" width="1.5" style="133" hidden="1" customWidth="1"/>
    <col min="1287" max="1287" width="1.75" style="133" hidden="1" customWidth="1"/>
    <col min="1288" max="1288" width="1.5" style="133" hidden="1" customWidth="1"/>
    <col min="1289" max="1292" width="1.375" style="133" hidden="1" customWidth="1"/>
    <col min="1293" max="1293" width="1.75" style="133" hidden="1" customWidth="1"/>
    <col min="1294" max="1294" width="1.375" style="133" hidden="1" customWidth="1"/>
    <col min="1295" max="1295" width="1.625" style="133" hidden="1" customWidth="1"/>
    <col min="1296" max="1301" width="1.375" style="133" hidden="1" customWidth="1"/>
    <col min="1302" max="1303" width="2.25" style="133" hidden="1" customWidth="1"/>
    <col min="1304" max="1305" width="13.25" style="133" hidden="1" customWidth="1"/>
    <col min="1306" max="1306" width="13.375" style="133" hidden="1" customWidth="1"/>
    <col min="1307" max="1313" width="13.25" style="133" hidden="1" customWidth="1"/>
    <col min="1314" max="1314" width="13.375" style="133" hidden="1" customWidth="1"/>
    <col min="1315" max="1317" width="1.625" style="133" hidden="1" customWidth="1"/>
    <col min="1318" max="1445" width="0" style="133" hidden="1" customWidth="1"/>
    <col min="1446" max="1536" width="0" style="133" hidden="1"/>
    <col min="1537" max="1537" width="1.625" style="133" hidden="1" customWidth="1"/>
    <col min="1538" max="1539" width="1.375" style="133" hidden="1" customWidth="1"/>
    <col min="1540" max="1540" width="1.875" style="133" hidden="1" customWidth="1"/>
    <col min="1541" max="1541" width="1.375" style="133" hidden="1" customWidth="1"/>
    <col min="1542" max="1542" width="1.5" style="133" hidden="1" customWidth="1"/>
    <col min="1543" max="1543" width="1.75" style="133" hidden="1" customWidth="1"/>
    <col min="1544" max="1544" width="1.5" style="133" hidden="1" customWidth="1"/>
    <col min="1545" max="1548" width="1.375" style="133" hidden="1" customWidth="1"/>
    <col min="1549" max="1549" width="1.75" style="133" hidden="1" customWidth="1"/>
    <col min="1550" max="1550" width="1.375" style="133" hidden="1" customWidth="1"/>
    <col min="1551" max="1551" width="1.625" style="133" hidden="1" customWidth="1"/>
    <col min="1552" max="1557" width="1.375" style="133" hidden="1" customWidth="1"/>
    <col min="1558" max="1559" width="2.25" style="133" hidden="1" customWidth="1"/>
    <col min="1560" max="1561" width="13.25" style="133" hidden="1" customWidth="1"/>
    <col min="1562" max="1562" width="13.375" style="133" hidden="1" customWidth="1"/>
    <col min="1563" max="1569" width="13.25" style="133" hidden="1" customWidth="1"/>
    <col min="1570" max="1570" width="13.375" style="133" hidden="1" customWidth="1"/>
    <col min="1571" max="1573" width="1.625" style="133" hidden="1" customWidth="1"/>
    <col min="1574" max="1701" width="0" style="133" hidden="1" customWidth="1"/>
    <col min="1702" max="1792" width="0" style="133" hidden="1"/>
    <col min="1793" max="1793" width="1.625" style="133" hidden="1" customWidth="1"/>
    <col min="1794" max="1795" width="1.375" style="133" hidden="1" customWidth="1"/>
    <col min="1796" max="1796" width="1.875" style="133" hidden="1" customWidth="1"/>
    <col min="1797" max="1797" width="1.375" style="133" hidden="1" customWidth="1"/>
    <col min="1798" max="1798" width="1.5" style="133" hidden="1" customWidth="1"/>
    <col min="1799" max="1799" width="1.75" style="133" hidden="1" customWidth="1"/>
    <col min="1800" max="1800" width="1.5" style="133" hidden="1" customWidth="1"/>
    <col min="1801" max="1804" width="1.375" style="133" hidden="1" customWidth="1"/>
    <col min="1805" max="1805" width="1.75" style="133" hidden="1" customWidth="1"/>
    <col min="1806" max="1806" width="1.375" style="133" hidden="1" customWidth="1"/>
    <col min="1807" max="1807" width="1.625" style="133" hidden="1" customWidth="1"/>
    <col min="1808" max="1813" width="1.375" style="133" hidden="1" customWidth="1"/>
    <col min="1814" max="1815" width="2.25" style="133" hidden="1" customWidth="1"/>
    <col min="1816" max="1817" width="13.25" style="133" hidden="1" customWidth="1"/>
    <col min="1818" max="1818" width="13.375" style="133" hidden="1" customWidth="1"/>
    <col min="1819" max="1825" width="13.25" style="133" hidden="1" customWidth="1"/>
    <col min="1826" max="1826" width="13.375" style="133" hidden="1" customWidth="1"/>
    <col min="1827" max="1829" width="1.625" style="133" hidden="1" customWidth="1"/>
    <col min="1830" max="1957" width="0" style="133" hidden="1" customWidth="1"/>
    <col min="1958" max="2048" width="0" style="133" hidden="1"/>
    <col min="2049" max="2049" width="1.625" style="133" hidden="1" customWidth="1"/>
    <col min="2050" max="2051" width="1.375" style="133" hidden="1" customWidth="1"/>
    <col min="2052" max="2052" width="1.875" style="133" hidden="1" customWidth="1"/>
    <col min="2053" max="2053" width="1.375" style="133" hidden="1" customWidth="1"/>
    <col min="2054" max="2054" width="1.5" style="133" hidden="1" customWidth="1"/>
    <col min="2055" max="2055" width="1.75" style="133" hidden="1" customWidth="1"/>
    <col min="2056" max="2056" width="1.5" style="133" hidden="1" customWidth="1"/>
    <col min="2057" max="2060" width="1.375" style="133" hidden="1" customWidth="1"/>
    <col min="2061" max="2061" width="1.75" style="133" hidden="1" customWidth="1"/>
    <col min="2062" max="2062" width="1.375" style="133" hidden="1" customWidth="1"/>
    <col min="2063" max="2063" width="1.625" style="133" hidden="1" customWidth="1"/>
    <col min="2064" max="2069" width="1.375" style="133" hidden="1" customWidth="1"/>
    <col min="2070" max="2071" width="2.25" style="133" hidden="1" customWidth="1"/>
    <col min="2072" max="2073" width="13.25" style="133" hidden="1" customWidth="1"/>
    <col min="2074" max="2074" width="13.375" style="133" hidden="1" customWidth="1"/>
    <col min="2075" max="2081" width="13.25" style="133" hidden="1" customWidth="1"/>
    <col min="2082" max="2082" width="13.375" style="133" hidden="1" customWidth="1"/>
    <col min="2083" max="2085" width="1.625" style="133" hidden="1" customWidth="1"/>
    <col min="2086" max="2213" width="0" style="133" hidden="1" customWidth="1"/>
    <col min="2214" max="2304" width="0" style="133" hidden="1"/>
    <col min="2305" max="2305" width="1.625" style="133" hidden="1" customWidth="1"/>
    <col min="2306" max="2307" width="1.375" style="133" hidden="1" customWidth="1"/>
    <col min="2308" max="2308" width="1.875" style="133" hidden="1" customWidth="1"/>
    <col min="2309" max="2309" width="1.375" style="133" hidden="1" customWidth="1"/>
    <col min="2310" max="2310" width="1.5" style="133" hidden="1" customWidth="1"/>
    <col min="2311" max="2311" width="1.75" style="133" hidden="1" customWidth="1"/>
    <col min="2312" max="2312" width="1.5" style="133" hidden="1" customWidth="1"/>
    <col min="2313" max="2316" width="1.375" style="133" hidden="1" customWidth="1"/>
    <col min="2317" max="2317" width="1.75" style="133" hidden="1" customWidth="1"/>
    <col min="2318" max="2318" width="1.375" style="133" hidden="1" customWidth="1"/>
    <col min="2319" max="2319" width="1.625" style="133" hidden="1" customWidth="1"/>
    <col min="2320" max="2325" width="1.375" style="133" hidden="1" customWidth="1"/>
    <col min="2326" max="2327" width="2.25" style="133" hidden="1" customWidth="1"/>
    <col min="2328" max="2329" width="13.25" style="133" hidden="1" customWidth="1"/>
    <col min="2330" max="2330" width="13.375" style="133" hidden="1" customWidth="1"/>
    <col min="2331" max="2337" width="13.25" style="133" hidden="1" customWidth="1"/>
    <col min="2338" max="2338" width="13.375" style="133" hidden="1" customWidth="1"/>
    <col min="2339" max="2341" width="1.625" style="133" hidden="1" customWidth="1"/>
    <col min="2342" max="2469" width="0" style="133" hidden="1" customWidth="1"/>
    <col min="2470" max="2560" width="0" style="133" hidden="1"/>
    <col min="2561" max="2561" width="1.625" style="133" hidden="1" customWidth="1"/>
    <col min="2562" max="2563" width="1.375" style="133" hidden="1" customWidth="1"/>
    <col min="2564" max="2564" width="1.875" style="133" hidden="1" customWidth="1"/>
    <col min="2565" max="2565" width="1.375" style="133" hidden="1" customWidth="1"/>
    <col min="2566" max="2566" width="1.5" style="133" hidden="1" customWidth="1"/>
    <col min="2567" max="2567" width="1.75" style="133" hidden="1" customWidth="1"/>
    <col min="2568" max="2568" width="1.5" style="133" hidden="1" customWidth="1"/>
    <col min="2569" max="2572" width="1.375" style="133" hidden="1" customWidth="1"/>
    <col min="2573" max="2573" width="1.75" style="133" hidden="1" customWidth="1"/>
    <col min="2574" max="2574" width="1.375" style="133" hidden="1" customWidth="1"/>
    <col min="2575" max="2575" width="1.625" style="133" hidden="1" customWidth="1"/>
    <col min="2576" max="2581" width="1.375" style="133" hidden="1" customWidth="1"/>
    <col min="2582" max="2583" width="2.25" style="133" hidden="1" customWidth="1"/>
    <col min="2584" max="2585" width="13.25" style="133" hidden="1" customWidth="1"/>
    <col min="2586" max="2586" width="13.375" style="133" hidden="1" customWidth="1"/>
    <col min="2587" max="2593" width="13.25" style="133" hidden="1" customWidth="1"/>
    <col min="2594" max="2594" width="13.375" style="133" hidden="1" customWidth="1"/>
    <col min="2595" max="2597" width="1.625" style="133" hidden="1" customWidth="1"/>
    <col min="2598" max="2725" width="0" style="133" hidden="1" customWidth="1"/>
    <col min="2726" max="2816" width="0" style="133" hidden="1"/>
    <col min="2817" max="2817" width="1.625" style="133" hidden="1" customWidth="1"/>
    <col min="2818" max="2819" width="1.375" style="133" hidden="1" customWidth="1"/>
    <col min="2820" max="2820" width="1.875" style="133" hidden="1" customWidth="1"/>
    <col min="2821" max="2821" width="1.375" style="133" hidden="1" customWidth="1"/>
    <col min="2822" max="2822" width="1.5" style="133" hidden="1" customWidth="1"/>
    <col min="2823" max="2823" width="1.75" style="133" hidden="1" customWidth="1"/>
    <col min="2824" max="2824" width="1.5" style="133" hidden="1" customWidth="1"/>
    <col min="2825" max="2828" width="1.375" style="133" hidden="1" customWidth="1"/>
    <col min="2829" max="2829" width="1.75" style="133" hidden="1" customWidth="1"/>
    <col min="2830" max="2830" width="1.375" style="133" hidden="1" customWidth="1"/>
    <col min="2831" max="2831" width="1.625" style="133" hidden="1" customWidth="1"/>
    <col min="2832" max="2837" width="1.375" style="133" hidden="1" customWidth="1"/>
    <col min="2838" max="2839" width="2.25" style="133" hidden="1" customWidth="1"/>
    <col min="2840" max="2841" width="13.25" style="133" hidden="1" customWidth="1"/>
    <col min="2842" max="2842" width="13.375" style="133" hidden="1" customWidth="1"/>
    <col min="2843" max="2849" width="13.25" style="133" hidden="1" customWidth="1"/>
    <col min="2850" max="2850" width="13.375" style="133" hidden="1" customWidth="1"/>
    <col min="2851" max="2853" width="1.625" style="133" hidden="1" customWidth="1"/>
    <col min="2854" max="2981" width="0" style="133" hidden="1" customWidth="1"/>
    <col min="2982" max="3072" width="0" style="133" hidden="1"/>
    <col min="3073" max="3073" width="1.625" style="133" hidden="1" customWidth="1"/>
    <col min="3074" max="3075" width="1.375" style="133" hidden="1" customWidth="1"/>
    <col min="3076" max="3076" width="1.875" style="133" hidden="1" customWidth="1"/>
    <col min="3077" max="3077" width="1.375" style="133" hidden="1" customWidth="1"/>
    <col min="3078" max="3078" width="1.5" style="133" hidden="1" customWidth="1"/>
    <col min="3079" max="3079" width="1.75" style="133" hidden="1" customWidth="1"/>
    <col min="3080" max="3080" width="1.5" style="133" hidden="1" customWidth="1"/>
    <col min="3081" max="3084" width="1.375" style="133" hidden="1" customWidth="1"/>
    <col min="3085" max="3085" width="1.75" style="133" hidden="1" customWidth="1"/>
    <col min="3086" max="3086" width="1.375" style="133" hidden="1" customWidth="1"/>
    <col min="3087" max="3087" width="1.625" style="133" hidden="1" customWidth="1"/>
    <col min="3088" max="3093" width="1.375" style="133" hidden="1" customWidth="1"/>
    <col min="3094" max="3095" width="2.25" style="133" hidden="1" customWidth="1"/>
    <col min="3096" max="3097" width="13.25" style="133" hidden="1" customWidth="1"/>
    <col min="3098" max="3098" width="13.375" style="133" hidden="1" customWidth="1"/>
    <col min="3099" max="3105" width="13.25" style="133" hidden="1" customWidth="1"/>
    <col min="3106" max="3106" width="13.375" style="133" hidden="1" customWidth="1"/>
    <col min="3107" max="3109" width="1.625" style="133" hidden="1" customWidth="1"/>
    <col min="3110" max="3237" width="0" style="133" hidden="1" customWidth="1"/>
    <col min="3238" max="3328" width="0" style="133" hidden="1"/>
    <col min="3329" max="3329" width="1.625" style="133" hidden="1" customWidth="1"/>
    <col min="3330" max="3331" width="1.375" style="133" hidden="1" customWidth="1"/>
    <col min="3332" max="3332" width="1.875" style="133" hidden="1" customWidth="1"/>
    <col min="3333" max="3333" width="1.375" style="133" hidden="1" customWidth="1"/>
    <col min="3334" max="3334" width="1.5" style="133" hidden="1" customWidth="1"/>
    <col min="3335" max="3335" width="1.75" style="133" hidden="1" customWidth="1"/>
    <col min="3336" max="3336" width="1.5" style="133" hidden="1" customWidth="1"/>
    <col min="3337" max="3340" width="1.375" style="133" hidden="1" customWidth="1"/>
    <col min="3341" max="3341" width="1.75" style="133" hidden="1" customWidth="1"/>
    <col min="3342" max="3342" width="1.375" style="133" hidden="1" customWidth="1"/>
    <col min="3343" max="3343" width="1.625" style="133" hidden="1" customWidth="1"/>
    <col min="3344" max="3349" width="1.375" style="133" hidden="1" customWidth="1"/>
    <col min="3350" max="3351" width="2.25" style="133" hidden="1" customWidth="1"/>
    <col min="3352" max="3353" width="13.25" style="133" hidden="1" customWidth="1"/>
    <col min="3354" max="3354" width="13.375" style="133" hidden="1" customWidth="1"/>
    <col min="3355" max="3361" width="13.25" style="133" hidden="1" customWidth="1"/>
    <col min="3362" max="3362" width="13.375" style="133" hidden="1" customWidth="1"/>
    <col min="3363" max="3365" width="1.625" style="133" hidden="1" customWidth="1"/>
    <col min="3366" max="3493" width="0" style="133" hidden="1" customWidth="1"/>
    <col min="3494" max="3584" width="0" style="133" hidden="1"/>
    <col min="3585" max="3585" width="1.625" style="133" hidden="1" customWidth="1"/>
    <col min="3586" max="3587" width="1.375" style="133" hidden="1" customWidth="1"/>
    <col min="3588" max="3588" width="1.875" style="133" hidden="1" customWidth="1"/>
    <col min="3589" max="3589" width="1.375" style="133" hidden="1" customWidth="1"/>
    <col min="3590" max="3590" width="1.5" style="133" hidden="1" customWidth="1"/>
    <col min="3591" max="3591" width="1.75" style="133" hidden="1" customWidth="1"/>
    <col min="3592" max="3592" width="1.5" style="133" hidden="1" customWidth="1"/>
    <col min="3593" max="3596" width="1.375" style="133" hidden="1" customWidth="1"/>
    <col min="3597" max="3597" width="1.75" style="133" hidden="1" customWidth="1"/>
    <col min="3598" max="3598" width="1.375" style="133" hidden="1" customWidth="1"/>
    <col min="3599" max="3599" width="1.625" style="133" hidden="1" customWidth="1"/>
    <col min="3600" max="3605" width="1.375" style="133" hidden="1" customWidth="1"/>
    <col min="3606" max="3607" width="2.25" style="133" hidden="1" customWidth="1"/>
    <col min="3608" max="3609" width="13.25" style="133" hidden="1" customWidth="1"/>
    <col min="3610" max="3610" width="13.375" style="133" hidden="1" customWidth="1"/>
    <col min="3611" max="3617" width="13.25" style="133" hidden="1" customWidth="1"/>
    <col min="3618" max="3618" width="13.375" style="133" hidden="1" customWidth="1"/>
    <col min="3619" max="3621" width="1.625" style="133" hidden="1" customWidth="1"/>
    <col min="3622" max="3749" width="0" style="133" hidden="1" customWidth="1"/>
    <col min="3750" max="3840" width="0" style="133" hidden="1"/>
    <col min="3841" max="3841" width="1.625" style="133" hidden="1" customWidth="1"/>
    <col min="3842" max="3843" width="1.375" style="133" hidden="1" customWidth="1"/>
    <col min="3844" max="3844" width="1.875" style="133" hidden="1" customWidth="1"/>
    <col min="3845" max="3845" width="1.375" style="133" hidden="1" customWidth="1"/>
    <col min="3846" max="3846" width="1.5" style="133" hidden="1" customWidth="1"/>
    <col min="3847" max="3847" width="1.75" style="133" hidden="1" customWidth="1"/>
    <col min="3848" max="3848" width="1.5" style="133" hidden="1" customWidth="1"/>
    <col min="3849" max="3852" width="1.375" style="133" hidden="1" customWidth="1"/>
    <col min="3853" max="3853" width="1.75" style="133" hidden="1" customWidth="1"/>
    <col min="3854" max="3854" width="1.375" style="133" hidden="1" customWidth="1"/>
    <col min="3855" max="3855" width="1.625" style="133" hidden="1" customWidth="1"/>
    <col min="3856" max="3861" width="1.375" style="133" hidden="1" customWidth="1"/>
    <col min="3862" max="3863" width="2.25" style="133" hidden="1" customWidth="1"/>
    <col min="3864" max="3865" width="13.25" style="133" hidden="1" customWidth="1"/>
    <col min="3866" max="3866" width="13.375" style="133" hidden="1" customWidth="1"/>
    <col min="3867" max="3873" width="13.25" style="133" hidden="1" customWidth="1"/>
    <col min="3874" max="3874" width="13.375" style="133" hidden="1" customWidth="1"/>
    <col min="3875" max="3877" width="1.625" style="133" hidden="1" customWidth="1"/>
    <col min="3878" max="4005" width="0" style="133" hidden="1" customWidth="1"/>
    <col min="4006" max="4096" width="0" style="133" hidden="1"/>
    <col min="4097" max="4097" width="1.625" style="133" hidden="1" customWidth="1"/>
    <col min="4098" max="4099" width="1.375" style="133" hidden="1" customWidth="1"/>
    <col min="4100" max="4100" width="1.875" style="133" hidden="1" customWidth="1"/>
    <col min="4101" max="4101" width="1.375" style="133" hidden="1" customWidth="1"/>
    <col min="4102" max="4102" width="1.5" style="133" hidden="1" customWidth="1"/>
    <col min="4103" max="4103" width="1.75" style="133" hidden="1" customWidth="1"/>
    <col min="4104" max="4104" width="1.5" style="133" hidden="1" customWidth="1"/>
    <col min="4105" max="4108" width="1.375" style="133" hidden="1" customWidth="1"/>
    <col min="4109" max="4109" width="1.75" style="133" hidden="1" customWidth="1"/>
    <col min="4110" max="4110" width="1.375" style="133" hidden="1" customWidth="1"/>
    <col min="4111" max="4111" width="1.625" style="133" hidden="1" customWidth="1"/>
    <col min="4112" max="4117" width="1.375" style="133" hidden="1" customWidth="1"/>
    <col min="4118" max="4119" width="2.25" style="133" hidden="1" customWidth="1"/>
    <col min="4120" max="4121" width="13.25" style="133" hidden="1" customWidth="1"/>
    <col min="4122" max="4122" width="13.375" style="133" hidden="1" customWidth="1"/>
    <col min="4123" max="4129" width="13.25" style="133" hidden="1" customWidth="1"/>
    <col min="4130" max="4130" width="13.375" style="133" hidden="1" customWidth="1"/>
    <col min="4131" max="4133" width="1.625" style="133" hidden="1" customWidth="1"/>
    <col min="4134" max="4261" width="0" style="133" hidden="1" customWidth="1"/>
    <col min="4262" max="4352" width="0" style="133" hidden="1"/>
    <col min="4353" max="4353" width="1.625" style="133" hidden="1" customWidth="1"/>
    <col min="4354" max="4355" width="1.375" style="133" hidden="1" customWidth="1"/>
    <col min="4356" max="4356" width="1.875" style="133" hidden="1" customWidth="1"/>
    <col min="4357" max="4357" width="1.375" style="133" hidden="1" customWidth="1"/>
    <col min="4358" max="4358" width="1.5" style="133" hidden="1" customWidth="1"/>
    <col min="4359" max="4359" width="1.75" style="133" hidden="1" customWidth="1"/>
    <col min="4360" max="4360" width="1.5" style="133" hidden="1" customWidth="1"/>
    <col min="4361" max="4364" width="1.375" style="133" hidden="1" customWidth="1"/>
    <col min="4365" max="4365" width="1.75" style="133" hidden="1" customWidth="1"/>
    <col min="4366" max="4366" width="1.375" style="133" hidden="1" customWidth="1"/>
    <col min="4367" max="4367" width="1.625" style="133" hidden="1" customWidth="1"/>
    <col min="4368" max="4373" width="1.375" style="133" hidden="1" customWidth="1"/>
    <col min="4374" max="4375" width="2.25" style="133" hidden="1" customWidth="1"/>
    <col min="4376" max="4377" width="13.25" style="133" hidden="1" customWidth="1"/>
    <col min="4378" max="4378" width="13.375" style="133" hidden="1" customWidth="1"/>
    <col min="4379" max="4385" width="13.25" style="133" hidden="1" customWidth="1"/>
    <col min="4386" max="4386" width="13.375" style="133" hidden="1" customWidth="1"/>
    <col min="4387" max="4389" width="1.625" style="133" hidden="1" customWidth="1"/>
    <col min="4390" max="4517" width="0" style="133" hidden="1" customWidth="1"/>
    <col min="4518" max="4608" width="0" style="133" hidden="1"/>
    <col min="4609" max="4609" width="1.625" style="133" hidden="1" customWidth="1"/>
    <col min="4610" max="4611" width="1.375" style="133" hidden="1" customWidth="1"/>
    <col min="4612" max="4612" width="1.875" style="133" hidden="1" customWidth="1"/>
    <col min="4613" max="4613" width="1.375" style="133" hidden="1" customWidth="1"/>
    <col min="4614" max="4614" width="1.5" style="133" hidden="1" customWidth="1"/>
    <col min="4615" max="4615" width="1.75" style="133" hidden="1" customWidth="1"/>
    <col min="4616" max="4616" width="1.5" style="133" hidden="1" customWidth="1"/>
    <col min="4617" max="4620" width="1.375" style="133" hidden="1" customWidth="1"/>
    <col min="4621" max="4621" width="1.75" style="133" hidden="1" customWidth="1"/>
    <col min="4622" max="4622" width="1.375" style="133" hidden="1" customWidth="1"/>
    <col min="4623" max="4623" width="1.625" style="133" hidden="1" customWidth="1"/>
    <col min="4624" max="4629" width="1.375" style="133" hidden="1" customWidth="1"/>
    <col min="4630" max="4631" width="2.25" style="133" hidden="1" customWidth="1"/>
    <col min="4632" max="4633" width="13.25" style="133" hidden="1" customWidth="1"/>
    <col min="4634" max="4634" width="13.375" style="133" hidden="1" customWidth="1"/>
    <col min="4635" max="4641" width="13.25" style="133" hidden="1" customWidth="1"/>
    <col min="4642" max="4642" width="13.375" style="133" hidden="1" customWidth="1"/>
    <col min="4643" max="4645" width="1.625" style="133" hidden="1" customWidth="1"/>
    <col min="4646" max="4773" width="0" style="133" hidden="1" customWidth="1"/>
    <col min="4774" max="4864" width="0" style="133" hidden="1"/>
    <col min="4865" max="4865" width="1.625" style="133" hidden="1" customWidth="1"/>
    <col min="4866" max="4867" width="1.375" style="133" hidden="1" customWidth="1"/>
    <col min="4868" max="4868" width="1.875" style="133" hidden="1" customWidth="1"/>
    <col min="4869" max="4869" width="1.375" style="133" hidden="1" customWidth="1"/>
    <col min="4870" max="4870" width="1.5" style="133" hidden="1" customWidth="1"/>
    <col min="4871" max="4871" width="1.75" style="133" hidden="1" customWidth="1"/>
    <col min="4872" max="4872" width="1.5" style="133" hidden="1" customWidth="1"/>
    <col min="4873" max="4876" width="1.375" style="133" hidden="1" customWidth="1"/>
    <col min="4877" max="4877" width="1.75" style="133" hidden="1" customWidth="1"/>
    <col min="4878" max="4878" width="1.375" style="133" hidden="1" customWidth="1"/>
    <col min="4879" max="4879" width="1.625" style="133" hidden="1" customWidth="1"/>
    <col min="4880" max="4885" width="1.375" style="133" hidden="1" customWidth="1"/>
    <col min="4886" max="4887" width="2.25" style="133" hidden="1" customWidth="1"/>
    <col min="4888" max="4889" width="13.25" style="133" hidden="1" customWidth="1"/>
    <col min="4890" max="4890" width="13.375" style="133" hidden="1" customWidth="1"/>
    <col min="4891" max="4897" width="13.25" style="133" hidden="1" customWidth="1"/>
    <col min="4898" max="4898" width="13.375" style="133" hidden="1" customWidth="1"/>
    <col min="4899" max="4901" width="1.625" style="133" hidden="1" customWidth="1"/>
    <col min="4902" max="5029" width="0" style="133" hidden="1" customWidth="1"/>
    <col min="5030" max="5120" width="0" style="133" hidden="1"/>
    <col min="5121" max="5121" width="1.625" style="133" hidden="1" customWidth="1"/>
    <col min="5122" max="5123" width="1.375" style="133" hidden="1" customWidth="1"/>
    <col min="5124" max="5124" width="1.875" style="133" hidden="1" customWidth="1"/>
    <col min="5125" max="5125" width="1.375" style="133" hidden="1" customWidth="1"/>
    <col min="5126" max="5126" width="1.5" style="133" hidden="1" customWidth="1"/>
    <col min="5127" max="5127" width="1.75" style="133" hidden="1" customWidth="1"/>
    <col min="5128" max="5128" width="1.5" style="133" hidden="1" customWidth="1"/>
    <col min="5129" max="5132" width="1.375" style="133" hidden="1" customWidth="1"/>
    <col min="5133" max="5133" width="1.75" style="133" hidden="1" customWidth="1"/>
    <col min="5134" max="5134" width="1.375" style="133" hidden="1" customWidth="1"/>
    <col min="5135" max="5135" width="1.625" style="133" hidden="1" customWidth="1"/>
    <col min="5136" max="5141" width="1.375" style="133" hidden="1" customWidth="1"/>
    <col min="5142" max="5143" width="2.25" style="133" hidden="1" customWidth="1"/>
    <col min="5144" max="5145" width="13.25" style="133" hidden="1" customWidth="1"/>
    <col min="5146" max="5146" width="13.375" style="133" hidden="1" customWidth="1"/>
    <col min="5147" max="5153" width="13.25" style="133" hidden="1" customWidth="1"/>
    <col min="5154" max="5154" width="13.375" style="133" hidden="1" customWidth="1"/>
    <col min="5155" max="5157" width="1.625" style="133" hidden="1" customWidth="1"/>
    <col min="5158" max="5285" width="0" style="133" hidden="1" customWidth="1"/>
    <col min="5286" max="5376" width="0" style="133" hidden="1"/>
    <col min="5377" max="5377" width="1.625" style="133" hidden="1" customWidth="1"/>
    <col min="5378" max="5379" width="1.375" style="133" hidden="1" customWidth="1"/>
    <col min="5380" max="5380" width="1.875" style="133" hidden="1" customWidth="1"/>
    <col min="5381" max="5381" width="1.375" style="133" hidden="1" customWidth="1"/>
    <col min="5382" max="5382" width="1.5" style="133" hidden="1" customWidth="1"/>
    <col min="5383" max="5383" width="1.75" style="133" hidden="1" customWidth="1"/>
    <col min="5384" max="5384" width="1.5" style="133" hidden="1" customWidth="1"/>
    <col min="5385" max="5388" width="1.375" style="133" hidden="1" customWidth="1"/>
    <col min="5389" max="5389" width="1.75" style="133" hidden="1" customWidth="1"/>
    <col min="5390" max="5390" width="1.375" style="133" hidden="1" customWidth="1"/>
    <col min="5391" max="5391" width="1.625" style="133" hidden="1" customWidth="1"/>
    <col min="5392" max="5397" width="1.375" style="133" hidden="1" customWidth="1"/>
    <col min="5398" max="5399" width="2.25" style="133" hidden="1" customWidth="1"/>
    <col min="5400" max="5401" width="13.25" style="133" hidden="1" customWidth="1"/>
    <col min="5402" max="5402" width="13.375" style="133" hidden="1" customWidth="1"/>
    <col min="5403" max="5409" width="13.25" style="133" hidden="1" customWidth="1"/>
    <col min="5410" max="5410" width="13.375" style="133" hidden="1" customWidth="1"/>
    <col min="5411" max="5413" width="1.625" style="133" hidden="1" customWidth="1"/>
    <col min="5414" max="5541" width="0" style="133" hidden="1" customWidth="1"/>
    <col min="5542" max="5632" width="0" style="133" hidden="1"/>
    <col min="5633" max="5633" width="1.625" style="133" hidden="1" customWidth="1"/>
    <col min="5634" max="5635" width="1.375" style="133" hidden="1" customWidth="1"/>
    <col min="5636" max="5636" width="1.875" style="133" hidden="1" customWidth="1"/>
    <col min="5637" max="5637" width="1.375" style="133" hidden="1" customWidth="1"/>
    <col min="5638" max="5638" width="1.5" style="133" hidden="1" customWidth="1"/>
    <col min="5639" max="5639" width="1.75" style="133" hidden="1" customWidth="1"/>
    <col min="5640" max="5640" width="1.5" style="133" hidden="1" customWidth="1"/>
    <col min="5641" max="5644" width="1.375" style="133" hidden="1" customWidth="1"/>
    <col min="5645" max="5645" width="1.75" style="133" hidden="1" customWidth="1"/>
    <col min="5646" max="5646" width="1.375" style="133" hidden="1" customWidth="1"/>
    <col min="5647" max="5647" width="1.625" style="133" hidden="1" customWidth="1"/>
    <col min="5648" max="5653" width="1.375" style="133" hidden="1" customWidth="1"/>
    <col min="5654" max="5655" width="2.25" style="133" hidden="1" customWidth="1"/>
    <col min="5656" max="5657" width="13.25" style="133" hidden="1" customWidth="1"/>
    <col min="5658" max="5658" width="13.375" style="133" hidden="1" customWidth="1"/>
    <col min="5659" max="5665" width="13.25" style="133" hidden="1" customWidth="1"/>
    <col min="5666" max="5666" width="13.375" style="133" hidden="1" customWidth="1"/>
    <col min="5667" max="5669" width="1.625" style="133" hidden="1" customWidth="1"/>
    <col min="5670" max="5797" width="0" style="133" hidden="1" customWidth="1"/>
    <col min="5798" max="5888" width="0" style="133" hidden="1"/>
    <col min="5889" max="5889" width="1.625" style="133" hidden="1" customWidth="1"/>
    <col min="5890" max="5891" width="1.375" style="133" hidden="1" customWidth="1"/>
    <col min="5892" max="5892" width="1.875" style="133" hidden="1" customWidth="1"/>
    <col min="5893" max="5893" width="1.375" style="133" hidden="1" customWidth="1"/>
    <col min="5894" max="5894" width="1.5" style="133" hidden="1" customWidth="1"/>
    <col min="5895" max="5895" width="1.75" style="133" hidden="1" customWidth="1"/>
    <col min="5896" max="5896" width="1.5" style="133" hidden="1" customWidth="1"/>
    <col min="5897" max="5900" width="1.375" style="133" hidden="1" customWidth="1"/>
    <col min="5901" max="5901" width="1.75" style="133" hidden="1" customWidth="1"/>
    <col min="5902" max="5902" width="1.375" style="133" hidden="1" customWidth="1"/>
    <col min="5903" max="5903" width="1.625" style="133" hidden="1" customWidth="1"/>
    <col min="5904" max="5909" width="1.375" style="133" hidden="1" customWidth="1"/>
    <col min="5910" max="5911" width="2.25" style="133" hidden="1" customWidth="1"/>
    <col min="5912" max="5913" width="13.25" style="133" hidden="1" customWidth="1"/>
    <col min="5914" max="5914" width="13.375" style="133" hidden="1" customWidth="1"/>
    <col min="5915" max="5921" width="13.25" style="133" hidden="1" customWidth="1"/>
    <col min="5922" max="5922" width="13.375" style="133" hidden="1" customWidth="1"/>
    <col min="5923" max="5925" width="1.625" style="133" hidden="1" customWidth="1"/>
    <col min="5926" max="6053" width="0" style="133" hidden="1" customWidth="1"/>
    <col min="6054" max="6144" width="0" style="133" hidden="1"/>
    <col min="6145" max="6145" width="1.625" style="133" hidden="1" customWidth="1"/>
    <col min="6146" max="6147" width="1.375" style="133" hidden="1" customWidth="1"/>
    <col min="6148" max="6148" width="1.875" style="133" hidden="1" customWidth="1"/>
    <col min="6149" max="6149" width="1.375" style="133" hidden="1" customWidth="1"/>
    <col min="6150" max="6150" width="1.5" style="133" hidden="1" customWidth="1"/>
    <col min="6151" max="6151" width="1.75" style="133" hidden="1" customWidth="1"/>
    <col min="6152" max="6152" width="1.5" style="133" hidden="1" customWidth="1"/>
    <col min="6153" max="6156" width="1.375" style="133" hidden="1" customWidth="1"/>
    <col min="6157" max="6157" width="1.75" style="133" hidden="1" customWidth="1"/>
    <col min="6158" max="6158" width="1.375" style="133" hidden="1" customWidth="1"/>
    <col min="6159" max="6159" width="1.625" style="133" hidden="1" customWidth="1"/>
    <col min="6160" max="6165" width="1.375" style="133" hidden="1" customWidth="1"/>
    <col min="6166" max="6167" width="2.25" style="133" hidden="1" customWidth="1"/>
    <col min="6168" max="6169" width="13.25" style="133" hidden="1" customWidth="1"/>
    <col min="6170" max="6170" width="13.375" style="133" hidden="1" customWidth="1"/>
    <col min="6171" max="6177" width="13.25" style="133" hidden="1" customWidth="1"/>
    <col min="6178" max="6178" width="13.375" style="133" hidden="1" customWidth="1"/>
    <col min="6179" max="6181" width="1.625" style="133" hidden="1" customWidth="1"/>
    <col min="6182" max="6309" width="0" style="133" hidden="1" customWidth="1"/>
    <col min="6310" max="6400" width="0" style="133" hidden="1"/>
    <col min="6401" max="6401" width="1.625" style="133" hidden="1" customWidth="1"/>
    <col min="6402" max="6403" width="1.375" style="133" hidden="1" customWidth="1"/>
    <col min="6404" max="6404" width="1.875" style="133" hidden="1" customWidth="1"/>
    <col min="6405" max="6405" width="1.375" style="133" hidden="1" customWidth="1"/>
    <col min="6406" max="6406" width="1.5" style="133" hidden="1" customWidth="1"/>
    <col min="6407" max="6407" width="1.75" style="133" hidden="1" customWidth="1"/>
    <col min="6408" max="6408" width="1.5" style="133" hidden="1" customWidth="1"/>
    <col min="6409" max="6412" width="1.375" style="133" hidden="1" customWidth="1"/>
    <col min="6413" max="6413" width="1.75" style="133" hidden="1" customWidth="1"/>
    <col min="6414" max="6414" width="1.375" style="133" hidden="1" customWidth="1"/>
    <col min="6415" max="6415" width="1.625" style="133" hidden="1" customWidth="1"/>
    <col min="6416" max="6421" width="1.375" style="133" hidden="1" customWidth="1"/>
    <col min="6422" max="6423" width="2.25" style="133" hidden="1" customWidth="1"/>
    <col min="6424" max="6425" width="13.25" style="133" hidden="1" customWidth="1"/>
    <col min="6426" max="6426" width="13.375" style="133" hidden="1" customWidth="1"/>
    <col min="6427" max="6433" width="13.25" style="133" hidden="1" customWidth="1"/>
    <col min="6434" max="6434" width="13.375" style="133" hidden="1" customWidth="1"/>
    <col min="6435" max="6437" width="1.625" style="133" hidden="1" customWidth="1"/>
    <col min="6438" max="6565" width="0" style="133" hidden="1" customWidth="1"/>
    <col min="6566" max="6656" width="0" style="133" hidden="1"/>
    <col min="6657" max="6657" width="1.625" style="133" hidden="1" customWidth="1"/>
    <col min="6658" max="6659" width="1.375" style="133" hidden="1" customWidth="1"/>
    <col min="6660" max="6660" width="1.875" style="133" hidden="1" customWidth="1"/>
    <col min="6661" max="6661" width="1.375" style="133" hidden="1" customWidth="1"/>
    <col min="6662" max="6662" width="1.5" style="133" hidden="1" customWidth="1"/>
    <col min="6663" max="6663" width="1.75" style="133" hidden="1" customWidth="1"/>
    <col min="6664" max="6664" width="1.5" style="133" hidden="1" customWidth="1"/>
    <col min="6665" max="6668" width="1.375" style="133" hidden="1" customWidth="1"/>
    <col min="6669" max="6669" width="1.75" style="133" hidden="1" customWidth="1"/>
    <col min="6670" max="6670" width="1.375" style="133" hidden="1" customWidth="1"/>
    <col min="6671" max="6671" width="1.625" style="133" hidden="1" customWidth="1"/>
    <col min="6672" max="6677" width="1.375" style="133" hidden="1" customWidth="1"/>
    <col min="6678" max="6679" width="2.25" style="133" hidden="1" customWidth="1"/>
    <col min="6680" max="6681" width="13.25" style="133" hidden="1" customWidth="1"/>
    <col min="6682" max="6682" width="13.375" style="133" hidden="1" customWidth="1"/>
    <col min="6683" max="6689" width="13.25" style="133" hidden="1" customWidth="1"/>
    <col min="6690" max="6690" width="13.375" style="133" hidden="1" customWidth="1"/>
    <col min="6691" max="6693" width="1.625" style="133" hidden="1" customWidth="1"/>
    <col min="6694" max="6821" width="0" style="133" hidden="1" customWidth="1"/>
    <col min="6822" max="6912" width="0" style="133" hidden="1"/>
    <col min="6913" max="6913" width="1.625" style="133" hidden="1" customWidth="1"/>
    <col min="6914" max="6915" width="1.375" style="133" hidden="1" customWidth="1"/>
    <col min="6916" max="6916" width="1.875" style="133" hidden="1" customWidth="1"/>
    <col min="6917" max="6917" width="1.375" style="133" hidden="1" customWidth="1"/>
    <col min="6918" max="6918" width="1.5" style="133" hidden="1" customWidth="1"/>
    <col min="6919" max="6919" width="1.75" style="133" hidden="1" customWidth="1"/>
    <col min="6920" max="6920" width="1.5" style="133" hidden="1" customWidth="1"/>
    <col min="6921" max="6924" width="1.375" style="133" hidden="1" customWidth="1"/>
    <col min="6925" max="6925" width="1.75" style="133" hidden="1" customWidth="1"/>
    <col min="6926" max="6926" width="1.375" style="133" hidden="1" customWidth="1"/>
    <col min="6927" max="6927" width="1.625" style="133" hidden="1" customWidth="1"/>
    <col min="6928" max="6933" width="1.375" style="133" hidden="1" customWidth="1"/>
    <col min="6934" max="6935" width="2.25" style="133" hidden="1" customWidth="1"/>
    <col min="6936" max="6937" width="13.25" style="133" hidden="1" customWidth="1"/>
    <col min="6938" max="6938" width="13.375" style="133" hidden="1" customWidth="1"/>
    <col min="6939" max="6945" width="13.25" style="133" hidden="1" customWidth="1"/>
    <col min="6946" max="6946" width="13.375" style="133" hidden="1" customWidth="1"/>
    <col min="6947" max="6949" width="1.625" style="133" hidden="1" customWidth="1"/>
    <col min="6950" max="7077" width="0" style="133" hidden="1" customWidth="1"/>
    <col min="7078" max="7168" width="0" style="133" hidden="1"/>
    <col min="7169" max="7169" width="1.625" style="133" hidden="1" customWidth="1"/>
    <col min="7170" max="7171" width="1.375" style="133" hidden="1" customWidth="1"/>
    <col min="7172" max="7172" width="1.875" style="133" hidden="1" customWidth="1"/>
    <col min="7173" max="7173" width="1.375" style="133" hidden="1" customWidth="1"/>
    <col min="7174" max="7174" width="1.5" style="133" hidden="1" customWidth="1"/>
    <col min="7175" max="7175" width="1.75" style="133" hidden="1" customWidth="1"/>
    <col min="7176" max="7176" width="1.5" style="133" hidden="1" customWidth="1"/>
    <col min="7177" max="7180" width="1.375" style="133" hidden="1" customWidth="1"/>
    <col min="7181" max="7181" width="1.75" style="133" hidden="1" customWidth="1"/>
    <col min="7182" max="7182" width="1.375" style="133" hidden="1" customWidth="1"/>
    <col min="7183" max="7183" width="1.625" style="133" hidden="1" customWidth="1"/>
    <col min="7184" max="7189" width="1.375" style="133" hidden="1" customWidth="1"/>
    <col min="7190" max="7191" width="2.25" style="133" hidden="1" customWidth="1"/>
    <col min="7192" max="7193" width="13.25" style="133" hidden="1" customWidth="1"/>
    <col min="7194" max="7194" width="13.375" style="133" hidden="1" customWidth="1"/>
    <col min="7195" max="7201" width="13.25" style="133" hidden="1" customWidth="1"/>
    <col min="7202" max="7202" width="13.375" style="133" hidden="1" customWidth="1"/>
    <col min="7203" max="7205" width="1.625" style="133" hidden="1" customWidth="1"/>
    <col min="7206" max="7333" width="0" style="133" hidden="1" customWidth="1"/>
    <col min="7334" max="7424" width="0" style="133" hidden="1"/>
    <col min="7425" max="7425" width="1.625" style="133" hidden="1" customWidth="1"/>
    <col min="7426" max="7427" width="1.375" style="133" hidden="1" customWidth="1"/>
    <col min="7428" max="7428" width="1.875" style="133" hidden="1" customWidth="1"/>
    <col min="7429" max="7429" width="1.375" style="133" hidden="1" customWidth="1"/>
    <col min="7430" max="7430" width="1.5" style="133" hidden="1" customWidth="1"/>
    <col min="7431" max="7431" width="1.75" style="133" hidden="1" customWidth="1"/>
    <col min="7432" max="7432" width="1.5" style="133" hidden="1" customWidth="1"/>
    <col min="7433" max="7436" width="1.375" style="133" hidden="1" customWidth="1"/>
    <col min="7437" max="7437" width="1.75" style="133" hidden="1" customWidth="1"/>
    <col min="7438" max="7438" width="1.375" style="133" hidden="1" customWidth="1"/>
    <col min="7439" max="7439" width="1.625" style="133" hidden="1" customWidth="1"/>
    <col min="7440" max="7445" width="1.375" style="133" hidden="1" customWidth="1"/>
    <col min="7446" max="7447" width="2.25" style="133" hidden="1" customWidth="1"/>
    <col min="7448" max="7449" width="13.25" style="133" hidden="1" customWidth="1"/>
    <col min="7450" max="7450" width="13.375" style="133" hidden="1" customWidth="1"/>
    <col min="7451" max="7457" width="13.25" style="133" hidden="1" customWidth="1"/>
    <col min="7458" max="7458" width="13.375" style="133" hidden="1" customWidth="1"/>
    <col min="7459" max="7461" width="1.625" style="133" hidden="1" customWidth="1"/>
    <col min="7462" max="7589" width="0" style="133" hidden="1" customWidth="1"/>
    <col min="7590" max="7680" width="0" style="133" hidden="1"/>
    <col min="7681" max="7681" width="1.625" style="133" hidden="1" customWidth="1"/>
    <col min="7682" max="7683" width="1.375" style="133" hidden="1" customWidth="1"/>
    <col min="7684" max="7684" width="1.875" style="133" hidden="1" customWidth="1"/>
    <col min="7685" max="7685" width="1.375" style="133" hidden="1" customWidth="1"/>
    <col min="7686" max="7686" width="1.5" style="133" hidden="1" customWidth="1"/>
    <col min="7687" max="7687" width="1.75" style="133" hidden="1" customWidth="1"/>
    <col min="7688" max="7688" width="1.5" style="133" hidden="1" customWidth="1"/>
    <col min="7689" max="7692" width="1.375" style="133" hidden="1" customWidth="1"/>
    <col min="7693" max="7693" width="1.75" style="133" hidden="1" customWidth="1"/>
    <col min="7694" max="7694" width="1.375" style="133" hidden="1" customWidth="1"/>
    <col min="7695" max="7695" width="1.625" style="133" hidden="1" customWidth="1"/>
    <col min="7696" max="7701" width="1.375" style="133" hidden="1" customWidth="1"/>
    <col min="7702" max="7703" width="2.25" style="133" hidden="1" customWidth="1"/>
    <col min="7704" max="7705" width="13.25" style="133" hidden="1" customWidth="1"/>
    <col min="7706" max="7706" width="13.375" style="133" hidden="1" customWidth="1"/>
    <col min="7707" max="7713" width="13.25" style="133" hidden="1" customWidth="1"/>
    <col min="7714" max="7714" width="13.375" style="133" hidden="1" customWidth="1"/>
    <col min="7715" max="7717" width="1.625" style="133" hidden="1" customWidth="1"/>
    <col min="7718" max="7845" width="0" style="133" hidden="1" customWidth="1"/>
    <col min="7846" max="7936" width="0" style="133" hidden="1"/>
    <col min="7937" max="7937" width="1.625" style="133" hidden="1" customWidth="1"/>
    <col min="7938" max="7939" width="1.375" style="133" hidden="1" customWidth="1"/>
    <col min="7940" max="7940" width="1.875" style="133" hidden="1" customWidth="1"/>
    <col min="7941" max="7941" width="1.375" style="133" hidden="1" customWidth="1"/>
    <col min="7942" max="7942" width="1.5" style="133" hidden="1" customWidth="1"/>
    <col min="7943" max="7943" width="1.75" style="133" hidden="1" customWidth="1"/>
    <col min="7944" max="7944" width="1.5" style="133" hidden="1" customWidth="1"/>
    <col min="7945" max="7948" width="1.375" style="133" hidden="1" customWidth="1"/>
    <col min="7949" max="7949" width="1.75" style="133" hidden="1" customWidth="1"/>
    <col min="7950" max="7950" width="1.375" style="133" hidden="1" customWidth="1"/>
    <col min="7951" max="7951" width="1.625" style="133" hidden="1" customWidth="1"/>
    <col min="7952" max="7957" width="1.375" style="133" hidden="1" customWidth="1"/>
    <col min="7958" max="7959" width="2.25" style="133" hidden="1" customWidth="1"/>
    <col min="7960" max="7961" width="13.25" style="133" hidden="1" customWidth="1"/>
    <col min="7962" max="7962" width="13.375" style="133" hidden="1" customWidth="1"/>
    <col min="7963" max="7969" width="13.25" style="133" hidden="1" customWidth="1"/>
    <col min="7970" max="7970" width="13.375" style="133" hidden="1" customWidth="1"/>
    <col min="7971" max="7973" width="1.625" style="133" hidden="1" customWidth="1"/>
    <col min="7974" max="8101" width="0" style="133" hidden="1" customWidth="1"/>
    <col min="8102" max="8192" width="0" style="133" hidden="1"/>
    <col min="8193" max="8193" width="1.625" style="133" hidden="1" customWidth="1"/>
    <col min="8194" max="8195" width="1.375" style="133" hidden="1" customWidth="1"/>
    <col min="8196" max="8196" width="1.875" style="133" hidden="1" customWidth="1"/>
    <col min="8197" max="8197" width="1.375" style="133" hidden="1" customWidth="1"/>
    <col min="8198" max="8198" width="1.5" style="133" hidden="1" customWidth="1"/>
    <col min="8199" max="8199" width="1.75" style="133" hidden="1" customWidth="1"/>
    <col min="8200" max="8200" width="1.5" style="133" hidden="1" customWidth="1"/>
    <col min="8201" max="8204" width="1.375" style="133" hidden="1" customWidth="1"/>
    <col min="8205" max="8205" width="1.75" style="133" hidden="1" customWidth="1"/>
    <col min="8206" max="8206" width="1.375" style="133" hidden="1" customWidth="1"/>
    <col min="8207" max="8207" width="1.625" style="133" hidden="1" customWidth="1"/>
    <col min="8208" max="8213" width="1.375" style="133" hidden="1" customWidth="1"/>
    <col min="8214" max="8215" width="2.25" style="133" hidden="1" customWidth="1"/>
    <col min="8216" max="8217" width="13.25" style="133" hidden="1" customWidth="1"/>
    <col min="8218" max="8218" width="13.375" style="133" hidden="1" customWidth="1"/>
    <col min="8219" max="8225" width="13.25" style="133" hidden="1" customWidth="1"/>
    <col min="8226" max="8226" width="13.375" style="133" hidden="1" customWidth="1"/>
    <col min="8227" max="8229" width="1.625" style="133" hidden="1" customWidth="1"/>
    <col min="8230" max="8357" width="0" style="133" hidden="1" customWidth="1"/>
    <col min="8358" max="8448" width="0" style="133" hidden="1"/>
    <col min="8449" max="8449" width="1.625" style="133" hidden="1" customWidth="1"/>
    <col min="8450" max="8451" width="1.375" style="133" hidden="1" customWidth="1"/>
    <col min="8452" max="8452" width="1.875" style="133" hidden="1" customWidth="1"/>
    <col min="8453" max="8453" width="1.375" style="133" hidden="1" customWidth="1"/>
    <col min="8454" max="8454" width="1.5" style="133" hidden="1" customWidth="1"/>
    <col min="8455" max="8455" width="1.75" style="133" hidden="1" customWidth="1"/>
    <col min="8456" max="8456" width="1.5" style="133" hidden="1" customWidth="1"/>
    <col min="8457" max="8460" width="1.375" style="133" hidden="1" customWidth="1"/>
    <col min="8461" max="8461" width="1.75" style="133" hidden="1" customWidth="1"/>
    <col min="8462" max="8462" width="1.375" style="133" hidden="1" customWidth="1"/>
    <col min="8463" max="8463" width="1.625" style="133" hidden="1" customWidth="1"/>
    <col min="8464" max="8469" width="1.375" style="133" hidden="1" customWidth="1"/>
    <col min="8470" max="8471" width="2.25" style="133" hidden="1" customWidth="1"/>
    <col min="8472" max="8473" width="13.25" style="133" hidden="1" customWidth="1"/>
    <col min="8474" max="8474" width="13.375" style="133" hidden="1" customWidth="1"/>
    <col min="8475" max="8481" width="13.25" style="133" hidden="1" customWidth="1"/>
    <col min="8482" max="8482" width="13.375" style="133" hidden="1" customWidth="1"/>
    <col min="8483" max="8485" width="1.625" style="133" hidden="1" customWidth="1"/>
    <col min="8486" max="8613" width="0" style="133" hidden="1" customWidth="1"/>
    <col min="8614" max="8704" width="0" style="133" hidden="1"/>
    <col min="8705" max="8705" width="1.625" style="133" hidden="1" customWidth="1"/>
    <col min="8706" max="8707" width="1.375" style="133" hidden="1" customWidth="1"/>
    <col min="8708" max="8708" width="1.875" style="133" hidden="1" customWidth="1"/>
    <col min="8709" max="8709" width="1.375" style="133" hidden="1" customWidth="1"/>
    <col min="8710" max="8710" width="1.5" style="133" hidden="1" customWidth="1"/>
    <col min="8711" max="8711" width="1.75" style="133" hidden="1" customWidth="1"/>
    <col min="8712" max="8712" width="1.5" style="133" hidden="1" customWidth="1"/>
    <col min="8713" max="8716" width="1.375" style="133" hidden="1" customWidth="1"/>
    <col min="8717" max="8717" width="1.75" style="133" hidden="1" customWidth="1"/>
    <col min="8718" max="8718" width="1.375" style="133" hidden="1" customWidth="1"/>
    <col min="8719" max="8719" width="1.625" style="133" hidden="1" customWidth="1"/>
    <col min="8720" max="8725" width="1.375" style="133" hidden="1" customWidth="1"/>
    <col min="8726" max="8727" width="2.25" style="133" hidden="1" customWidth="1"/>
    <col min="8728" max="8729" width="13.25" style="133" hidden="1" customWidth="1"/>
    <col min="8730" max="8730" width="13.375" style="133" hidden="1" customWidth="1"/>
    <col min="8731" max="8737" width="13.25" style="133" hidden="1" customWidth="1"/>
    <col min="8738" max="8738" width="13.375" style="133" hidden="1" customWidth="1"/>
    <col min="8739" max="8741" width="1.625" style="133" hidden="1" customWidth="1"/>
    <col min="8742" max="8869" width="0" style="133" hidden="1" customWidth="1"/>
    <col min="8870" max="8960" width="0" style="133" hidden="1"/>
    <col min="8961" max="8961" width="1.625" style="133" hidden="1" customWidth="1"/>
    <col min="8962" max="8963" width="1.375" style="133" hidden="1" customWidth="1"/>
    <col min="8964" max="8964" width="1.875" style="133" hidden="1" customWidth="1"/>
    <col min="8965" max="8965" width="1.375" style="133" hidden="1" customWidth="1"/>
    <col min="8966" max="8966" width="1.5" style="133" hidden="1" customWidth="1"/>
    <col min="8967" max="8967" width="1.75" style="133" hidden="1" customWidth="1"/>
    <col min="8968" max="8968" width="1.5" style="133" hidden="1" customWidth="1"/>
    <col min="8969" max="8972" width="1.375" style="133" hidden="1" customWidth="1"/>
    <col min="8973" max="8973" width="1.75" style="133" hidden="1" customWidth="1"/>
    <col min="8974" max="8974" width="1.375" style="133" hidden="1" customWidth="1"/>
    <col min="8975" max="8975" width="1.625" style="133" hidden="1" customWidth="1"/>
    <col min="8976" max="8981" width="1.375" style="133" hidden="1" customWidth="1"/>
    <col min="8982" max="8983" width="2.25" style="133" hidden="1" customWidth="1"/>
    <col min="8984" max="8985" width="13.25" style="133" hidden="1" customWidth="1"/>
    <col min="8986" max="8986" width="13.375" style="133" hidden="1" customWidth="1"/>
    <col min="8987" max="8993" width="13.25" style="133" hidden="1" customWidth="1"/>
    <col min="8994" max="8994" width="13.375" style="133" hidden="1" customWidth="1"/>
    <col min="8995" max="8997" width="1.625" style="133" hidden="1" customWidth="1"/>
    <col min="8998" max="9125" width="0" style="133" hidden="1" customWidth="1"/>
    <col min="9126" max="9216" width="0" style="133" hidden="1"/>
    <col min="9217" max="9217" width="1.625" style="133" hidden="1" customWidth="1"/>
    <col min="9218" max="9219" width="1.375" style="133" hidden="1" customWidth="1"/>
    <col min="9220" max="9220" width="1.875" style="133" hidden="1" customWidth="1"/>
    <col min="9221" max="9221" width="1.375" style="133" hidden="1" customWidth="1"/>
    <col min="9222" max="9222" width="1.5" style="133" hidden="1" customWidth="1"/>
    <col min="9223" max="9223" width="1.75" style="133" hidden="1" customWidth="1"/>
    <col min="9224" max="9224" width="1.5" style="133" hidden="1" customWidth="1"/>
    <col min="9225" max="9228" width="1.375" style="133" hidden="1" customWidth="1"/>
    <col min="9229" max="9229" width="1.75" style="133" hidden="1" customWidth="1"/>
    <col min="9230" max="9230" width="1.375" style="133" hidden="1" customWidth="1"/>
    <col min="9231" max="9231" width="1.625" style="133" hidden="1" customWidth="1"/>
    <col min="9232" max="9237" width="1.375" style="133" hidden="1" customWidth="1"/>
    <col min="9238" max="9239" width="2.25" style="133" hidden="1" customWidth="1"/>
    <col min="9240" max="9241" width="13.25" style="133" hidden="1" customWidth="1"/>
    <col min="9242" max="9242" width="13.375" style="133" hidden="1" customWidth="1"/>
    <col min="9243" max="9249" width="13.25" style="133" hidden="1" customWidth="1"/>
    <col min="9250" max="9250" width="13.375" style="133" hidden="1" customWidth="1"/>
    <col min="9251" max="9253" width="1.625" style="133" hidden="1" customWidth="1"/>
    <col min="9254" max="9381" width="0" style="133" hidden="1" customWidth="1"/>
    <col min="9382" max="9472" width="0" style="133" hidden="1"/>
    <col min="9473" max="9473" width="1.625" style="133" hidden="1" customWidth="1"/>
    <col min="9474" max="9475" width="1.375" style="133" hidden="1" customWidth="1"/>
    <col min="9476" max="9476" width="1.875" style="133" hidden="1" customWidth="1"/>
    <col min="9477" max="9477" width="1.375" style="133" hidden="1" customWidth="1"/>
    <col min="9478" max="9478" width="1.5" style="133" hidden="1" customWidth="1"/>
    <col min="9479" max="9479" width="1.75" style="133" hidden="1" customWidth="1"/>
    <col min="9480" max="9480" width="1.5" style="133" hidden="1" customWidth="1"/>
    <col min="9481" max="9484" width="1.375" style="133" hidden="1" customWidth="1"/>
    <col min="9485" max="9485" width="1.75" style="133" hidden="1" customWidth="1"/>
    <col min="9486" max="9486" width="1.375" style="133" hidden="1" customWidth="1"/>
    <col min="9487" max="9487" width="1.625" style="133" hidden="1" customWidth="1"/>
    <col min="9488" max="9493" width="1.375" style="133" hidden="1" customWidth="1"/>
    <col min="9494" max="9495" width="2.25" style="133" hidden="1" customWidth="1"/>
    <col min="9496" max="9497" width="13.25" style="133" hidden="1" customWidth="1"/>
    <col min="9498" max="9498" width="13.375" style="133" hidden="1" customWidth="1"/>
    <col min="9499" max="9505" width="13.25" style="133" hidden="1" customWidth="1"/>
    <col min="9506" max="9506" width="13.375" style="133" hidden="1" customWidth="1"/>
    <col min="9507" max="9509" width="1.625" style="133" hidden="1" customWidth="1"/>
    <col min="9510" max="9637" width="0" style="133" hidden="1" customWidth="1"/>
    <col min="9638" max="9728" width="0" style="133" hidden="1"/>
    <col min="9729" max="9729" width="1.625" style="133" hidden="1" customWidth="1"/>
    <col min="9730" max="9731" width="1.375" style="133" hidden="1" customWidth="1"/>
    <col min="9732" max="9732" width="1.875" style="133" hidden="1" customWidth="1"/>
    <col min="9733" max="9733" width="1.375" style="133" hidden="1" customWidth="1"/>
    <col min="9734" max="9734" width="1.5" style="133" hidden="1" customWidth="1"/>
    <col min="9735" max="9735" width="1.75" style="133" hidden="1" customWidth="1"/>
    <col min="9736" max="9736" width="1.5" style="133" hidden="1" customWidth="1"/>
    <col min="9737" max="9740" width="1.375" style="133" hidden="1" customWidth="1"/>
    <col min="9741" max="9741" width="1.75" style="133" hidden="1" customWidth="1"/>
    <col min="9742" max="9742" width="1.375" style="133" hidden="1" customWidth="1"/>
    <col min="9743" max="9743" width="1.625" style="133" hidden="1" customWidth="1"/>
    <col min="9744" max="9749" width="1.375" style="133" hidden="1" customWidth="1"/>
    <col min="9750" max="9751" width="2.25" style="133" hidden="1" customWidth="1"/>
    <col min="9752" max="9753" width="13.25" style="133" hidden="1" customWidth="1"/>
    <col min="9754" max="9754" width="13.375" style="133" hidden="1" customWidth="1"/>
    <col min="9755" max="9761" width="13.25" style="133" hidden="1" customWidth="1"/>
    <col min="9762" max="9762" width="13.375" style="133" hidden="1" customWidth="1"/>
    <col min="9763" max="9765" width="1.625" style="133" hidden="1" customWidth="1"/>
    <col min="9766" max="9893" width="0" style="133" hidden="1" customWidth="1"/>
    <col min="9894" max="9984" width="0" style="133" hidden="1"/>
    <col min="9985" max="9985" width="1.625" style="133" hidden="1" customWidth="1"/>
    <col min="9986" max="9987" width="1.375" style="133" hidden="1" customWidth="1"/>
    <col min="9988" max="9988" width="1.875" style="133" hidden="1" customWidth="1"/>
    <col min="9989" max="9989" width="1.375" style="133" hidden="1" customWidth="1"/>
    <col min="9990" max="9990" width="1.5" style="133" hidden="1" customWidth="1"/>
    <col min="9991" max="9991" width="1.75" style="133" hidden="1" customWidth="1"/>
    <col min="9992" max="9992" width="1.5" style="133" hidden="1" customWidth="1"/>
    <col min="9993" max="9996" width="1.375" style="133" hidden="1" customWidth="1"/>
    <col min="9997" max="9997" width="1.75" style="133" hidden="1" customWidth="1"/>
    <col min="9998" max="9998" width="1.375" style="133" hidden="1" customWidth="1"/>
    <col min="9999" max="9999" width="1.625" style="133" hidden="1" customWidth="1"/>
    <col min="10000" max="10005" width="1.375" style="133" hidden="1" customWidth="1"/>
    <col min="10006" max="10007" width="2.25" style="133" hidden="1" customWidth="1"/>
    <col min="10008" max="10009" width="13.25" style="133" hidden="1" customWidth="1"/>
    <col min="10010" max="10010" width="13.375" style="133" hidden="1" customWidth="1"/>
    <col min="10011" max="10017" width="13.25" style="133" hidden="1" customWidth="1"/>
    <col min="10018" max="10018" width="13.375" style="133" hidden="1" customWidth="1"/>
    <col min="10019" max="10021" width="1.625" style="133" hidden="1" customWidth="1"/>
    <col min="10022" max="10149" width="0" style="133" hidden="1" customWidth="1"/>
    <col min="10150" max="10240" width="0" style="133" hidden="1"/>
    <col min="10241" max="10241" width="1.625" style="133" hidden="1" customWidth="1"/>
    <col min="10242" max="10243" width="1.375" style="133" hidden="1" customWidth="1"/>
    <col min="10244" max="10244" width="1.875" style="133" hidden="1" customWidth="1"/>
    <col min="10245" max="10245" width="1.375" style="133" hidden="1" customWidth="1"/>
    <col min="10246" max="10246" width="1.5" style="133" hidden="1" customWidth="1"/>
    <col min="10247" max="10247" width="1.75" style="133" hidden="1" customWidth="1"/>
    <col min="10248" max="10248" width="1.5" style="133" hidden="1" customWidth="1"/>
    <col min="10249" max="10252" width="1.375" style="133" hidden="1" customWidth="1"/>
    <col min="10253" max="10253" width="1.75" style="133" hidden="1" customWidth="1"/>
    <col min="10254" max="10254" width="1.375" style="133" hidden="1" customWidth="1"/>
    <col min="10255" max="10255" width="1.625" style="133" hidden="1" customWidth="1"/>
    <col min="10256" max="10261" width="1.375" style="133" hidden="1" customWidth="1"/>
    <col min="10262" max="10263" width="2.25" style="133" hidden="1" customWidth="1"/>
    <col min="10264" max="10265" width="13.25" style="133" hidden="1" customWidth="1"/>
    <col min="10266" max="10266" width="13.375" style="133" hidden="1" customWidth="1"/>
    <col min="10267" max="10273" width="13.25" style="133" hidden="1" customWidth="1"/>
    <col min="10274" max="10274" width="13.375" style="133" hidden="1" customWidth="1"/>
    <col min="10275" max="10277" width="1.625" style="133" hidden="1" customWidth="1"/>
    <col min="10278" max="10405" width="0" style="133" hidden="1" customWidth="1"/>
    <col min="10406" max="10496" width="0" style="133" hidden="1"/>
    <col min="10497" max="10497" width="1.625" style="133" hidden="1" customWidth="1"/>
    <col min="10498" max="10499" width="1.375" style="133" hidden="1" customWidth="1"/>
    <col min="10500" max="10500" width="1.875" style="133" hidden="1" customWidth="1"/>
    <col min="10501" max="10501" width="1.375" style="133" hidden="1" customWidth="1"/>
    <col min="10502" max="10502" width="1.5" style="133" hidden="1" customWidth="1"/>
    <col min="10503" max="10503" width="1.75" style="133" hidden="1" customWidth="1"/>
    <col min="10504" max="10504" width="1.5" style="133" hidden="1" customWidth="1"/>
    <col min="10505" max="10508" width="1.375" style="133" hidden="1" customWidth="1"/>
    <col min="10509" max="10509" width="1.75" style="133" hidden="1" customWidth="1"/>
    <col min="10510" max="10510" width="1.375" style="133" hidden="1" customWidth="1"/>
    <col min="10511" max="10511" width="1.625" style="133" hidden="1" customWidth="1"/>
    <col min="10512" max="10517" width="1.375" style="133" hidden="1" customWidth="1"/>
    <col min="10518" max="10519" width="2.25" style="133" hidden="1" customWidth="1"/>
    <col min="10520" max="10521" width="13.25" style="133" hidden="1" customWidth="1"/>
    <col min="10522" max="10522" width="13.375" style="133" hidden="1" customWidth="1"/>
    <col min="10523" max="10529" width="13.25" style="133" hidden="1" customWidth="1"/>
    <col min="10530" max="10530" width="13.375" style="133" hidden="1" customWidth="1"/>
    <col min="10531" max="10533" width="1.625" style="133" hidden="1" customWidth="1"/>
    <col min="10534" max="10661" width="0" style="133" hidden="1" customWidth="1"/>
    <col min="10662" max="10752" width="0" style="133" hidden="1"/>
    <col min="10753" max="10753" width="1.625" style="133" hidden="1" customWidth="1"/>
    <col min="10754" max="10755" width="1.375" style="133" hidden="1" customWidth="1"/>
    <col min="10756" max="10756" width="1.875" style="133" hidden="1" customWidth="1"/>
    <col min="10757" max="10757" width="1.375" style="133" hidden="1" customWidth="1"/>
    <col min="10758" max="10758" width="1.5" style="133" hidden="1" customWidth="1"/>
    <col min="10759" max="10759" width="1.75" style="133" hidden="1" customWidth="1"/>
    <col min="10760" max="10760" width="1.5" style="133" hidden="1" customWidth="1"/>
    <col min="10761" max="10764" width="1.375" style="133" hidden="1" customWidth="1"/>
    <col min="10765" max="10765" width="1.75" style="133" hidden="1" customWidth="1"/>
    <col min="10766" max="10766" width="1.375" style="133" hidden="1" customWidth="1"/>
    <col min="10767" max="10767" width="1.625" style="133" hidden="1" customWidth="1"/>
    <col min="10768" max="10773" width="1.375" style="133" hidden="1" customWidth="1"/>
    <col min="10774" max="10775" width="2.25" style="133" hidden="1" customWidth="1"/>
    <col min="10776" max="10777" width="13.25" style="133" hidden="1" customWidth="1"/>
    <col min="10778" max="10778" width="13.375" style="133" hidden="1" customWidth="1"/>
    <col min="10779" max="10785" width="13.25" style="133" hidden="1" customWidth="1"/>
    <col min="10786" max="10786" width="13.375" style="133" hidden="1" customWidth="1"/>
    <col min="10787" max="10789" width="1.625" style="133" hidden="1" customWidth="1"/>
    <col min="10790" max="10917" width="0" style="133" hidden="1" customWidth="1"/>
    <col min="10918" max="11008" width="0" style="133" hidden="1"/>
    <col min="11009" max="11009" width="1.625" style="133" hidden="1" customWidth="1"/>
    <col min="11010" max="11011" width="1.375" style="133" hidden="1" customWidth="1"/>
    <col min="11012" max="11012" width="1.875" style="133" hidden="1" customWidth="1"/>
    <col min="11013" max="11013" width="1.375" style="133" hidden="1" customWidth="1"/>
    <col min="11014" max="11014" width="1.5" style="133" hidden="1" customWidth="1"/>
    <col min="11015" max="11015" width="1.75" style="133" hidden="1" customWidth="1"/>
    <col min="11016" max="11016" width="1.5" style="133" hidden="1" customWidth="1"/>
    <col min="11017" max="11020" width="1.375" style="133" hidden="1" customWidth="1"/>
    <col min="11021" max="11021" width="1.75" style="133" hidden="1" customWidth="1"/>
    <col min="11022" max="11022" width="1.375" style="133" hidden="1" customWidth="1"/>
    <col min="11023" max="11023" width="1.625" style="133" hidden="1" customWidth="1"/>
    <col min="11024" max="11029" width="1.375" style="133" hidden="1" customWidth="1"/>
    <col min="11030" max="11031" width="2.25" style="133" hidden="1" customWidth="1"/>
    <col min="11032" max="11033" width="13.25" style="133" hidden="1" customWidth="1"/>
    <col min="11034" max="11034" width="13.375" style="133" hidden="1" customWidth="1"/>
    <col min="11035" max="11041" width="13.25" style="133" hidden="1" customWidth="1"/>
    <col min="11042" max="11042" width="13.375" style="133" hidden="1" customWidth="1"/>
    <col min="11043" max="11045" width="1.625" style="133" hidden="1" customWidth="1"/>
    <col min="11046" max="11173" width="0" style="133" hidden="1" customWidth="1"/>
    <col min="11174" max="11264" width="0" style="133" hidden="1"/>
    <col min="11265" max="11265" width="1.625" style="133" hidden="1" customWidth="1"/>
    <col min="11266" max="11267" width="1.375" style="133" hidden="1" customWidth="1"/>
    <col min="11268" max="11268" width="1.875" style="133" hidden="1" customWidth="1"/>
    <col min="11269" max="11269" width="1.375" style="133" hidden="1" customWidth="1"/>
    <col min="11270" max="11270" width="1.5" style="133" hidden="1" customWidth="1"/>
    <col min="11271" max="11271" width="1.75" style="133" hidden="1" customWidth="1"/>
    <col min="11272" max="11272" width="1.5" style="133" hidden="1" customWidth="1"/>
    <col min="11273" max="11276" width="1.375" style="133" hidden="1" customWidth="1"/>
    <col min="11277" max="11277" width="1.75" style="133" hidden="1" customWidth="1"/>
    <col min="11278" max="11278" width="1.375" style="133" hidden="1" customWidth="1"/>
    <col min="11279" max="11279" width="1.625" style="133" hidden="1" customWidth="1"/>
    <col min="11280" max="11285" width="1.375" style="133" hidden="1" customWidth="1"/>
    <col min="11286" max="11287" width="2.25" style="133" hidden="1" customWidth="1"/>
    <col min="11288" max="11289" width="13.25" style="133" hidden="1" customWidth="1"/>
    <col min="11290" max="11290" width="13.375" style="133" hidden="1" customWidth="1"/>
    <col min="11291" max="11297" width="13.25" style="133" hidden="1" customWidth="1"/>
    <col min="11298" max="11298" width="13.375" style="133" hidden="1" customWidth="1"/>
    <col min="11299" max="11301" width="1.625" style="133" hidden="1" customWidth="1"/>
    <col min="11302" max="11429" width="0" style="133" hidden="1" customWidth="1"/>
    <col min="11430" max="11520" width="0" style="133" hidden="1"/>
    <col min="11521" max="11521" width="1.625" style="133" hidden="1" customWidth="1"/>
    <col min="11522" max="11523" width="1.375" style="133" hidden="1" customWidth="1"/>
    <col min="11524" max="11524" width="1.875" style="133" hidden="1" customWidth="1"/>
    <col min="11525" max="11525" width="1.375" style="133" hidden="1" customWidth="1"/>
    <col min="11526" max="11526" width="1.5" style="133" hidden="1" customWidth="1"/>
    <col min="11527" max="11527" width="1.75" style="133" hidden="1" customWidth="1"/>
    <col min="11528" max="11528" width="1.5" style="133" hidden="1" customWidth="1"/>
    <col min="11529" max="11532" width="1.375" style="133" hidden="1" customWidth="1"/>
    <col min="11533" max="11533" width="1.75" style="133" hidden="1" customWidth="1"/>
    <col min="11534" max="11534" width="1.375" style="133" hidden="1" customWidth="1"/>
    <col min="11535" max="11535" width="1.625" style="133" hidden="1" customWidth="1"/>
    <col min="11536" max="11541" width="1.375" style="133" hidden="1" customWidth="1"/>
    <col min="11542" max="11543" width="2.25" style="133" hidden="1" customWidth="1"/>
    <col min="11544" max="11545" width="13.25" style="133" hidden="1" customWidth="1"/>
    <col min="11546" max="11546" width="13.375" style="133" hidden="1" customWidth="1"/>
    <col min="11547" max="11553" width="13.25" style="133" hidden="1" customWidth="1"/>
    <col min="11554" max="11554" width="13.375" style="133" hidden="1" customWidth="1"/>
    <col min="11555" max="11557" width="1.625" style="133" hidden="1" customWidth="1"/>
    <col min="11558" max="11685" width="0" style="133" hidden="1" customWidth="1"/>
    <col min="11686" max="11776" width="0" style="133" hidden="1"/>
    <col min="11777" max="11777" width="1.625" style="133" hidden="1" customWidth="1"/>
    <col min="11778" max="11779" width="1.375" style="133" hidden="1" customWidth="1"/>
    <col min="11780" max="11780" width="1.875" style="133" hidden="1" customWidth="1"/>
    <col min="11781" max="11781" width="1.375" style="133" hidden="1" customWidth="1"/>
    <col min="11782" max="11782" width="1.5" style="133" hidden="1" customWidth="1"/>
    <col min="11783" max="11783" width="1.75" style="133" hidden="1" customWidth="1"/>
    <col min="11784" max="11784" width="1.5" style="133" hidden="1" customWidth="1"/>
    <col min="11785" max="11788" width="1.375" style="133" hidden="1" customWidth="1"/>
    <col min="11789" max="11789" width="1.75" style="133" hidden="1" customWidth="1"/>
    <col min="11790" max="11790" width="1.375" style="133" hidden="1" customWidth="1"/>
    <col min="11791" max="11791" width="1.625" style="133" hidden="1" customWidth="1"/>
    <col min="11792" max="11797" width="1.375" style="133" hidden="1" customWidth="1"/>
    <col min="11798" max="11799" width="2.25" style="133" hidden="1" customWidth="1"/>
    <col min="11800" max="11801" width="13.25" style="133" hidden="1" customWidth="1"/>
    <col min="11802" max="11802" width="13.375" style="133" hidden="1" customWidth="1"/>
    <col min="11803" max="11809" width="13.25" style="133" hidden="1" customWidth="1"/>
    <col min="11810" max="11810" width="13.375" style="133" hidden="1" customWidth="1"/>
    <col min="11811" max="11813" width="1.625" style="133" hidden="1" customWidth="1"/>
    <col min="11814" max="11941" width="0" style="133" hidden="1" customWidth="1"/>
    <col min="11942" max="12032" width="0" style="133" hidden="1"/>
    <col min="12033" max="12033" width="1.625" style="133" hidden="1" customWidth="1"/>
    <col min="12034" max="12035" width="1.375" style="133" hidden="1" customWidth="1"/>
    <col min="12036" max="12036" width="1.875" style="133" hidden="1" customWidth="1"/>
    <col min="12037" max="12037" width="1.375" style="133" hidden="1" customWidth="1"/>
    <col min="12038" max="12038" width="1.5" style="133" hidden="1" customWidth="1"/>
    <col min="12039" max="12039" width="1.75" style="133" hidden="1" customWidth="1"/>
    <col min="12040" max="12040" width="1.5" style="133" hidden="1" customWidth="1"/>
    <col min="12041" max="12044" width="1.375" style="133" hidden="1" customWidth="1"/>
    <col min="12045" max="12045" width="1.75" style="133" hidden="1" customWidth="1"/>
    <col min="12046" max="12046" width="1.375" style="133" hidden="1" customWidth="1"/>
    <col min="12047" max="12047" width="1.625" style="133" hidden="1" customWidth="1"/>
    <col min="12048" max="12053" width="1.375" style="133" hidden="1" customWidth="1"/>
    <col min="12054" max="12055" width="2.25" style="133" hidden="1" customWidth="1"/>
    <col min="12056" max="12057" width="13.25" style="133" hidden="1" customWidth="1"/>
    <col min="12058" max="12058" width="13.375" style="133" hidden="1" customWidth="1"/>
    <col min="12059" max="12065" width="13.25" style="133" hidden="1" customWidth="1"/>
    <col min="12066" max="12066" width="13.375" style="133" hidden="1" customWidth="1"/>
    <col min="12067" max="12069" width="1.625" style="133" hidden="1" customWidth="1"/>
    <col min="12070" max="12197" width="0" style="133" hidden="1" customWidth="1"/>
    <col min="12198" max="12288" width="0" style="133" hidden="1"/>
    <col min="12289" max="12289" width="1.625" style="133" hidden="1" customWidth="1"/>
    <col min="12290" max="12291" width="1.375" style="133" hidden="1" customWidth="1"/>
    <col min="12292" max="12292" width="1.875" style="133" hidden="1" customWidth="1"/>
    <col min="12293" max="12293" width="1.375" style="133" hidden="1" customWidth="1"/>
    <col min="12294" max="12294" width="1.5" style="133" hidden="1" customWidth="1"/>
    <col min="12295" max="12295" width="1.75" style="133" hidden="1" customWidth="1"/>
    <col min="12296" max="12296" width="1.5" style="133" hidden="1" customWidth="1"/>
    <col min="12297" max="12300" width="1.375" style="133" hidden="1" customWidth="1"/>
    <col min="12301" max="12301" width="1.75" style="133" hidden="1" customWidth="1"/>
    <col min="12302" max="12302" width="1.375" style="133" hidden="1" customWidth="1"/>
    <col min="12303" max="12303" width="1.625" style="133" hidden="1" customWidth="1"/>
    <col min="12304" max="12309" width="1.375" style="133" hidden="1" customWidth="1"/>
    <col min="12310" max="12311" width="2.25" style="133" hidden="1" customWidth="1"/>
    <col min="12312" max="12313" width="13.25" style="133" hidden="1" customWidth="1"/>
    <col min="12314" max="12314" width="13.375" style="133" hidden="1" customWidth="1"/>
    <col min="12315" max="12321" width="13.25" style="133" hidden="1" customWidth="1"/>
    <col min="12322" max="12322" width="13.375" style="133" hidden="1" customWidth="1"/>
    <col min="12323" max="12325" width="1.625" style="133" hidden="1" customWidth="1"/>
    <col min="12326" max="12453" width="0" style="133" hidden="1" customWidth="1"/>
    <col min="12454" max="12544" width="0" style="133" hidden="1"/>
    <col min="12545" max="12545" width="1.625" style="133" hidden="1" customWidth="1"/>
    <col min="12546" max="12547" width="1.375" style="133" hidden="1" customWidth="1"/>
    <col min="12548" max="12548" width="1.875" style="133" hidden="1" customWidth="1"/>
    <col min="12549" max="12549" width="1.375" style="133" hidden="1" customWidth="1"/>
    <col min="12550" max="12550" width="1.5" style="133" hidden="1" customWidth="1"/>
    <col min="12551" max="12551" width="1.75" style="133" hidden="1" customWidth="1"/>
    <col min="12552" max="12552" width="1.5" style="133" hidden="1" customWidth="1"/>
    <col min="12553" max="12556" width="1.375" style="133" hidden="1" customWidth="1"/>
    <col min="12557" max="12557" width="1.75" style="133" hidden="1" customWidth="1"/>
    <col min="12558" max="12558" width="1.375" style="133" hidden="1" customWidth="1"/>
    <col min="12559" max="12559" width="1.625" style="133" hidden="1" customWidth="1"/>
    <col min="12560" max="12565" width="1.375" style="133" hidden="1" customWidth="1"/>
    <col min="12566" max="12567" width="2.25" style="133" hidden="1" customWidth="1"/>
    <col min="12568" max="12569" width="13.25" style="133" hidden="1" customWidth="1"/>
    <col min="12570" max="12570" width="13.375" style="133" hidden="1" customWidth="1"/>
    <col min="12571" max="12577" width="13.25" style="133" hidden="1" customWidth="1"/>
    <col min="12578" max="12578" width="13.375" style="133" hidden="1" customWidth="1"/>
    <col min="12579" max="12581" width="1.625" style="133" hidden="1" customWidth="1"/>
    <col min="12582" max="12709" width="0" style="133" hidden="1" customWidth="1"/>
    <col min="12710" max="12800" width="0" style="133" hidden="1"/>
    <col min="12801" max="12801" width="1.625" style="133" hidden="1" customWidth="1"/>
    <col min="12802" max="12803" width="1.375" style="133" hidden="1" customWidth="1"/>
    <col min="12804" max="12804" width="1.875" style="133" hidden="1" customWidth="1"/>
    <col min="12805" max="12805" width="1.375" style="133" hidden="1" customWidth="1"/>
    <col min="12806" max="12806" width="1.5" style="133" hidden="1" customWidth="1"/>
    <col min="12807" max="12807" width="1.75" style="133" hidden="1" customWidth="1"/>
    <col min="12808" max="12808" width="1.5" style="133" hidden="1" customWidth="1"/>
    <col min="12809" max="12812" width="1.375" style="133" hidden="1" customWidth="1"/>
    <col min="12813" max="12813" width="1.75" style="133" hidden="1" customWidth="1"/>
    <col min="12814" max="12814" width="1.375" style="133" hidden="1" customWidth="1"/>
    <col min="12815" max="12815" width="1.625" style="133" hidden="1" customWidth="1"/>
    <col min="12816" max="12821" width="1.375" style="133" hidden="1" customWidth="1"/>
    <col min="12822" max="12823" width="2.25" style="133" hidden="1" customWidth="1"/>
    <col min="12824" max="12825" width="13.25" style="133" hidden="1" customWidth="1"/>
    <col min="12826" max="12826" width="13.375" style="133" hidden="1" customWidth="1"/>
    <col min="12827" max="12833" width="13.25" style="133" hidden="1" customWidth="1"/>
    <col min="12834" max="12834" width="13.375" style="133" hidden="1" customWidth="1"/>
    <col min="12835" max="12837" width="1.625" style="133" hidden="1" customWidth="1"/>
    <col min="12838" max="12965" width="0" style="133" hidden="1" customWidth="1"/>
    <col min="12966" max="13056" width="0" style="133" hidden="1"/>
    <col min="13057" max="13057" width="1.625" style="133" hidden="1" customWidth="1"/>
    <col min="13058" max="13059" width="1.375" style="133" hidden="1" customWidth="1"/>
    <col min="13060" max="13060" width="1.875" style="133" hidden="1" customWidth="1"/>
    <col min="13061" max="13061" width="1.375" style="133" hidden="1" customWidth="1"/>
    <col min="13062" max="13062" width="1.5" style="133" hidden="1" customWidth="1"/>
    <col min="13063" max="13063" width="1.75" style="133" hidden="1" customWidth="1"/>
    <col min="13064" max="13064" width="1.5" style="133" hidden="1" customWidth="1"/>
    <col min="13065" max="13068" width="1.375" style="133" hidden="1" customWidth="1"/>
    <col min="13069" max="13069" width="1.75" style="133" hidden="1" customWidth="1"/>
    <col min="13070" max="13070" width="1.375" style="133" hidden="1" customWidth="1"/>
    <col min="13071" max="13071" width="1.625" style="133" hidden="1" customWidth="1"/>
    <col min="13072" max="13077" width="1.375" style="133" hidden="1" customWidth="1"/>
    <col min="13078" max="13079" width="2.25" style="133" hidden="1" customWidth="1"/>
    <col min="13080" max="13081" width="13.25" style="133" hidden="1" customWidth="1"/>
    <col min="13082" max="13082" width="13.375" style="133" hidden="1" customWidth="1"/>
    <col min="13083" max="13089" width="13.25" style="133" hidden="1" customWidth="1"/>
    <col min="13090" max="13090" width="13.375" style="133" hidden="1" customWidth="1"/>
    <col min="13091" max="13093" width="1.625" style="133" hidden="1" customWidth="1"/>
    <col min="13094" max="13221" width="0" style="133" hidden="1" customWidth="1"/>
    <col min="13222" max="13312" width="0" style="133" hidden="1"/>
    <col min="13313" max="13313" width="1.625" style="133" hidden="1" customWidth="1"/>
    <col min="13314" max="13315" width="1.375" style="133" hidden="1" customWidth="1"/>
    <col min="13316" max="13316" width="1.875" style="133" hidden="1" customWidth="1"/>
    <col min="13317" max="13317" width="1.375" style="133" hidden="1" customWidth="1"/>
    <col min="13318" max="13318" width="1.5" style="133" hidden="1" customWidth="1"/>
    <col min="13319" max="13319" width="1.75" style="133" hidden="1" customWidth="1"/>
    <col min="13320" max="13320" width="1.5" style="133" hidden="1" customWidth="1"/>
    <col min="13321" max="13324" width="1.375" style="133" hidden="1" customWidth="1"/>
    <col min="13325" max="13325" width="1.75" style="133" hidden="1" customWidth="1"/>
    <col min="13326" max="13326" width="1.375" style="133" hidden="1" customWidth="1"/>
    <col min="13327" max="13327" width="1.625" style="133" hidden="1" customWidth="1"/>
    <col min="13328" max="13333" width="1.375" style="133" hidden="1" customWidth="1"/>
    <col min="13334" max="13335" width="2.25" style="133" hidden="1" customWidth="1"/>
    <col min="13336" max="13337" width="13.25" style="133" hidden="1" customWidth="1"/>
    <col min="13338" max="13338" width="13.375" style="133" hidden="1" customWidth="1"/>
    <col min="13339" max="13345" width="13.25" style="133" hidden="1" customWidth="1"/>
    <col min="13346" max="13346" width="13.375" style="133" hidden="1" customWidth="1"/>
    <col min="13347" max="13349" width="1.625" style="133" hidden="1" customWidth="1"/>
    <col min="13350" max="13477" width="0" style="133" hidden="1" customWidth="1"/>
    <col min="13478" max="13568" width="0" style="133" hidden="1"/>
    <col min="13569" max="13569" width="1.625" style="133" hidden="1" customWidth="1"/>
    <col min="13570" max="13571" width="1.375" style="133" hidden="1" customWidth="1"/>
    <col min="13572" max="13572" width="1.875" style="133" hidden="1" customWidth="1"/>
    <col min="13573" max="13573" width="1.375" style="133" hidden="1" customWidth="1"/>
    <col min="13574" max="13574" width="1.5" style="133" hidden="1" customWidth="1"/>
    <col min="13575" max="13575" width="1.75" style="133" hidden="1" customWidth="1"/>
    <col min="13576" max="13576" width="1.5" style="133" hidden="1" customWidth="1"/>
    <col min="13577" max="13580" width="1.375" style="133" hidden="1" customWidth="1"/>
    <col min="13581" max="13581" width="1.75" style="133" hidden="1" customWidth="1"/>
    <col min="13582" max="13582" width="1.375" style="133" hidden="1" customWidth="1"/>
    <col min="13583" max="13583" width="1.625" style="133" hidden="1" customWidth="1"/>
    <col min="13584" max="13589" width="1.375" style="133" hidden="1" customWidth="1"/>
    <col min="13590" max="13591" width="2.25" style="133" hidden="1" customWidth="1"/>
    <col min="13592" max="13593" width="13.25" style="133" hidden="1" customWidth="1"/>
    <col min="13594" max="13594" width="13.375" style="133" hidden="1" customWidth="1"/>
    <col min="13595" max="13601" width="13.25" style="133" hidden="1" customWidth="1"/>
    <col min="13602" max="13602" width="13.375" style="133" hidden="1" customWidth="1"/>
    <col min="13603" max="13605" width="1.625" style="133" hidden="1" customWidth="1"/>
    <col min="13606" max="13733" width="0" style="133" hidden="1" customWidth="1"/>
    <col min="13734" max="13824" width="0" style="133" hidden="1"/>
    <col min="13825" max="13825" width="1.625" style="133" hidden="1" customWidth="1"/>
    <col min="13826" max="13827" width="1.375" style="133" hidden="1" customWidth="1"/>
    <col min="13828" max="13828" width="1.875" style="133" hidden="1" customWidth="1"/>
    <col min="13829" max="13829" width="1.375" style="133" hidden="1" customWidth="1"/>
    <col min="13830" max="13830" width="1.5" style="133" hidden="1" customWidth="1"/>
    <col min="13831" max="13831" width="1.75" style="133" hidden="1" customWidth="1"/>
    <col min="13832" max="13832" width="1.5" style="133" hidden="1" customWidth="1"/>
    <col min="13833" max="13836" width="1.375" style="133" hidden="1" customWidth="1"/>
    <col min="13837" max="13837" width="1.75" style="133" hidden="1" customWidth="1"/>
    <col min="13838" max="13838" width="1.375" style="133" hidden="1" customWidth="1"/>
    <col min="13839" max="13839" width="1.625" style="133" hidden="1" customWidth="1"/>
    <col min="13840" max="13845" width="1.375" style="133" hidden="1" customWidth="1"/>
    <col min="13846" max="13847" width="2.25" style="133" hidden="1" customWidth="1"/>
    <col min="13848" max="13849" width="13.25" style="133" hidden="1" customWidth="1"/>
    <col min="13850" max="13850" width="13.375" style="133" hidden="1" customWidth="1"/>
    <col min="13851" max="13857" width="13.25" style="133" hidden="1" customWidth="1"/>
    <col min="13858" max="13858" width="13.375" style="133" hidden="1" customWidth="1"/>
    <col min="13859" max="13861" width="1.625" style="133" hidden="1" customWidth="1"/>
    <col min="13862" max="13989" width="0" style="133" hidden="1" customWidth="1"/>
    <col min="13990" max="14080" width="0" style="133" hidden="1"/>
    <col min="14081" max="14081" width="1.625" style="133" hidden="1" customWidth="1"/>
    <col min="14082" max="14083" width="1.375" style="133" hidden="1" customWidth="1"/>
    <col min="14084" max="14084" width="1.875" style="133" hidden="1" customWidth="1"/>
    <col min="14085" max="14085" width="1.375" style="133" hidden="1" customWidth="1"/>
    <col min="14086" max="14086" width="1.5" style="133" hidden="1" customWidth="1"/>
    <col min="14087" max="14087" width="1.75" style="133" hidden="1" customWidth="1"/>
    <col min="14088" max="14088" width="1.5" style="133" hidden="1" customWidth="1"/>
    <col min="14089" max="14092" width="1.375" style="133" hidden="1" customWidth="1"/>
    <col min="14093" max="14093" width="1.75" style="133" hidden="1" customWidth="1"/>
    <col min="14094" max="14094" width="1.375" style="133" hidden="1" customWidth="1"/>
    <col min="14095" max="14095" width="1.625" style="133" hidden="1" customWidth="1"/>
    <col min="14096" max="14101" width="1.375" style="133" hidden="1" customWidth="1"/>
    <col min="14102" max="14103" width="2.25" style="133" hidden="1" customWidth="1"/>
    <col min="14104" max="14105" width="13.25" style="133" hidden="1" customWidth="1"/>
    <col min="14106" max="14106" width="13.375" style="133" hidden="1" customWidth="1"/>
    <col min="14107" max="14113" width="13.25" style="133" hidden="1" customWidth="1"/>
    <col min="14114" max="14114" width="13.375" style="133" hidden="1" customWidth="1"/>
    <col min="14115" max="14117" width="1.625" style="133" hidden="1" customWidth="1"/>
    <col min="14118" max="14245" width="0" style="133" hidden="1" customWidth="1"/>
    <col min="14246" max="14336" width="0" style="133" hidden="1"/>
    <col min="14337" max="14337" width="1.625" style="133" hidden="1" customWidth="1"/>
    <col min="14338" max="14339" width="1.375" style="133" hidden="1" customWidth="1"/>
    <col min="14340" max="14340" width="1.875" style="133" hidden="1" customWidth="1"/>
    <col min="14341" max="14341" width="1.375" style="133" hidden="1" customWidth="1"/>
    <col min="14342" max="14342" width="1.5" style="133" hidden="1" customWidth="1"/>
    <col min="14343" max="14343" width="1.75" style="133" hidden="1" customWidth="1"/>
    <col min="14344" max="14344" width="1.5" style="133" hidden="1" customWidth="1"/>
    <col min="14345" max="14348" width="1.375" style="133" hidden="1" customWidth="1"/>
    <col min="14349" max="14349" width="1.75" style="133" hidden="1" customWidth="1"/>
    <col min="14350" max="14350" width="1.375" style="133" hidden="1" customWidth="1"/>
    <col min="14351" max="14351" width="1.625" style="133" hidden="1" customWidth="1"/>
    <col min="14352" max="14357" width="1.375" style="133" hidden="1" customWidth="1"/>
    <col min="14358" max="14359" width="2.25" style="133" hidden="1" customWidth="1"/>
    <col min="14360" max="14361" width="13.25" style="133" hidden="1" customWidth="1"/>
    <col min="14362" max="14362" width="13.375" style="133" hidden="1" customWidth="1"/>
    <col min="14363" max="14369" width="13.25" style="133" hidden="1" customWidth="1"/>
    <col min="14370" max="14370" width="13.375" style="133" hidden="1" customWidth="1"/>
    <col min="14371" max="14373" width="1.625" style="133" hidden="1" customWidth="1"/>
    <col min="14374" max="14501" width="0" style="133" hidden="1" customWidth="1"/>
    <col min="14502" max="14592" width="0" style="133" hidden="1"/>
    <col min="14593" max="14593" width="1.625" style="133" hidden="1" customWidth="1"/>
    <col min="14594" max="14595" width="1.375" style="133" hidden="1" customWidth="1"/>
    <col min="14596" max="14596" width="1.875" style="133" hidden="1" customWidth="1"/>
    <col min="14597" max="14597" width="1.375" style="133" hidden="1" customWidth="1"/>
    <col min="14598" max="14598" width="1.5" style="133" hidden="1" customWidth="1"/>
    <col min="14599" max="14599" width="1.75" style="133" hidden="1" customWidth="1"/>
    <col min="14600" max="14600" width="1.5" style="133" hidden="1" customWidth="1"/>
    <col min="14601" max="14604" width="1.375" style="133" hidden="1" customWidth="1"/>
    <col min="14605" max="14605" width="1.75" style="133" hidden="1" customWidth="1"/>
    <col min="14606" max="14606" width="1.375" style="133" hidden="1" customWidth="1"/>
    <col min="14607" max="14607" width="1.625" style="133" hidden="1" customWidth="1"/>
    <col min="14608" max="14613" width="1.375" style="133" hidden="1" customWidth="1"/>
    <col min="14614" max="14615" width="2.25" style="133" hidden="1" customWidth="1"/>
    <col min="14616" max="14617" width="13.25" style="133" hidden="1" customWidth="1"/>
    <col min="14618" max="14618" width="13.375" style="133" hidden="1" customWidth="1"/>
    <col min="14619" max="14625" width="13.25" style="133" hidden="1" customWidth="1"/>
    <col min="14626" max="14626" width="13.375" style="133" hidden="1" customWidth="1"/>
    <col min="14627" max="14629" width="1.625" style="133" hidden="1" customWidth="1"/>
    <col min="14630" max="14757" width="0" style="133" hidden="1" customWidth="1"/>
    <col min="14758" max="14848" width="0" style="133" hidden="1"/>
    <col min="14849" max="14849" width="1.625" style="133" hidden="1" customWidth="1"/>
    <col min="14850" max="14851" width="1.375" style="133" hidden="1" customWidth="1"/>
    <col min="14852" max="14852" width="1.875" style="133" hidden="1" customWidth="1"/>
    <col min="14853" max="14853" width="1.375" style="133" hidden="1" customWidth="1"/>
    <col min="14854" max="14854" width="1.5" style="133" hidden="1" customWidth="1"/>
    <col min="14855" max="14855" width="1.75" style="133" hidden="1" customWidth="1"/>
    <col min="14856" max="14856" width="1.5" style="133" hidden="1" customWidth="1"/>
    <col min="14857" max="14860" width="1.375" style="133" hidden="1" customWidth="1"/>
    <col min="14861" max="14861" width="1.75" style="133" hidden="1" customWidth="1"/>
    <col min="14862" max="14862" width="1.375" style="133" hidden="1" customWidth="1"/>
    <col min="14863" max="14863" width="1.625" style="133" hidden="1" customWidth="1"/>
    <col min="14864" max="14869" width="1.375" style="133" hidden="1" customWidth="1"/>
    <col min="14870" max="14871" width="2.25" style="133" hidden="1" customWidth="1"/>
    <col min="14872" max="14873" width="13.25" style="133" hidden="1" customWidth="1"/>
    <col min="14874" max="14874" width="13.375" style="133" hidden="1" customWidth="1"/>
    <col min="14875" max="14881" width="13.25" style="133" hidden="1" customWidth="1"/>
    <col min="14882" max="14882" width="13.375" style="133" hidden="1" customWidth="1"/>
    <col min="14883" max="14885" width="1.625" style="133" hidden="1" customWidth="1"/>
    <col min="14886" max="15013" width="0" style="133" hidden="1" customWidth="1"/>
    <col min="15014" max="15104" width="0" style="133" hidden="1"/>
    <col min="15105" max="15105" width="1.625" style="133" hidden="1" customWidth="1"/>
    <col min="15106" max="15107" width="1.375" style="133" hidden="1" customWidth="1"/>
    <col min="15108" max="15108" width="1.875" style="133" hidden="1" customWidth="1"/>
    <col min="15109" max="15109" width="1.375" style="133" hidden="1" customWidth="1"/>
    <col min="15110" max="15110" width="1.5" style="133" hidden="1" customWidth="1"/>
    <col min="15111" max="15111" width="1.75" style="133" hidden="1" customWidth="1"/>
    <col min="15112" max="15112" width="1.5" style="133" hidden="1" customWidth="1"/>
    <col min="15113" max="15116" width="1.375" style="133" hidden="1" customWidth="1"/>
    <col min="15117" max="15117" width="1.75" style="133" hidden="1" customWidth="1"/>
    <col min="15118" max="15118" width="1.375" style="133" hidden="1" customWidth="1"/>
    <col min="15119" max="15119" width="1.625" style="133" hidden="1" customWidth="1"/>
    <col min="15120" max="15125" width="1.375" style="133" hidden="1" customWidth="1"/>
    <col min="15126" max="15127" width="2.25" style="133" hidden="1" customWidth="1"/>
    <col min="15128" max="15129" width="13.25" style="133" hidden="1" customWidth="1"/>
    <col min="15130" max="15130" width="13.375" style="133" hidden="1" customWidth="1"/>
    <col min="15131" max="15137" width="13.25" style="133" hidden="1" customWidth="1"/>
    <col min="15138" max="15138" width="13.375" style="133" hidden="1" customWidth="1"/>
    <col min="15139" max="15141" width="1.625" style="133" hidden="1" customWidth="1"/>
    <col min="15142" max="15269" width="0" style="133" hidden="1" customWidth="1"/>
    <col min="15270" max="15360" width="0" style="133" hidden="1"/>
    <col min="15361" max="15361" width="1.625" style="133" hidden="1" customWidth="1"/>
    <col min="15362" max="15363" width="1.375" style="133" hidden="1" customWidth="1"/>
    <col min="15364" max="15364" width="1.875" style="133" hidden="1" customWidth="1"/>
    <col min="15365" max="15365" width="1.375" style="133" hidden="1" customWidth="1"/>
    <col min="15366" max="15366" width="1.5" style="133" hidden="1" customWidth="1"/>
    <col min="15367" max="15367" width="1.75" style="133" hidden="1" customWidth="1"/>
    <col min="15368" max="15368" width="1.5" style="133" hidden="1" customWidth="1"/>
    <col min="15369" max="15372" width="1.375" style="133" hidden="1" customWidth="1"/>
    <col min="15373" max="15373" width="1.75" style="133" hidden="1" customWidth="1"/>
    <col min="15374" max="15374" width="1.375" style="133" hidden="1" customWidth="1"/>
    <col min="15375" max="15375" width="1.625" style="133" hidden="1" customWidth="1"/>
    <col min="15376" max="15381" width="1.375" style="133" hidden="1" customWidth="1"/>
    <col min="15382" max="15383" width="2.25" style="133" hidden="1" customWidth="1"/>
    <col min="15384" max="15385" width="13.25" style="133" hidden="1" customWidth="1"/>
    <col min="15386" max="15386" width="13.375" style="133" hidden="1" customWidth="1"/>
    <col min="15387" max="15393" width="13.25" style="133" hidden="1" customWidth="1"/>
    <col min="15394" max="15394" width="13.375" style="133" hidden="1" customWidth="1"/>
    <col min="15395" max="15397" width="1.625" style="133" hidden="1" customWidth="1"/>
    <col min="15398" max="15525" width="0" style="133" hidden="1" customWidth="1"/>
    <col min="15526" max="15616" width="0" style="133" hidden="1"/>
    <col min="15617" max="15617" width="1.625" style="133" hidden="1" customWidth="1"/>
    <col min="15618" max="15619" width="1.375" style="133" hidden="1" customWidth="1"/>
    <col min="15620" max="15620" width="1.875" style="133" hidden="1" customWidth="1"/>
    <col min="15621" max="15621" width="1.375" style="133" hidden="1" customWidth="1"/>
    <col min="15622" max="15622" width="1.5" style="133" hidden="1" customWidth="1"/>
    <col min="15623" max="15623" width="1.75" style="133" hidden="1" customWidth="1"/>
    <col min="15624" max="15624" width="1.5" style="133" hidden="1" customWidth="1"/>
    <col min="15625" max="15628" width="1.375" style="133" hidden="1" customWidth="1"/>
    <col min="15629" max="15629" width="1.75" style="133" hidden="1" customWidth="1"/>
    <col min="15630" max="15630" width="1.375" style="133" hidden="1" customWidth="1"/>
    <col min="15631" max="15631" width="1.625" style="133" hidden="1" customWidth="1"/>
    <col min="15632" max="15637" width="1.375" style="133" hidden="1" customWidth="1"/>
    <col min="15638" max="15639" width="2.25" style="133" hidden="1" customWidth="1"/>
    <col min="15640" max="15641" width="13.25" style="133" hidden="1" customWidth="1"/>
    <col min="15642" max="15642" width="13.375" style="133" hidden="1" customWidth="1"/>
    <col min="15643" max="15649" width="13.25" style="133" hidden="1" customWidth="1"/>
    <col min="15650" max="15650" width="13.375" style="133" hidden="1" customWidth="1"/>
    <col min="15651" max="15653" width="1.625" style="133" hidden="1" customWidth="1"/>
    <col min="15654" max="15781" width="0" style="133" hidden="1" customWidth="1"/>
    <col min="15782" max="15872" width="0" style="133" hidden="1"/>
    <col min="15873" max="15873" width="1.625" style="133" hidden="1" customWidth="1"/>
    <col min="15874" max="15875" width="1.375" style="133" hidden="1" customWidth="1"/>
    <col min="15876" max="15876" width="1.875" style="133" hidden="1" customWidth="1"/>
    <col min="15877" max="15877" width="1.375" style="133" hidden="1" customWidth="1"/>
    <col min="15878" max="15878" width="1.5" style="133" hidden="1" customWidth="1"/>
    <col min="15879" max="15879" width="1.75" style="133" hidden="1" customWidth="1"/>
    <col min="15880" max="15880" width="1.5" style="133" hidden="1" customWidth="1"/>
    <col min="15881" max="15884" width="1.375" style="133" hidden="1" customWidth="1"/>
    <col min="15885" max="15885" width="1.75" style="133" hidden="1" customWidth="1"/>
    <col min="15886" max="15886" width="1.375" style="133" hidden="1" customWidth="1"/>
    <col min="15887" max="15887" width="1.625" style="133" hidden="1" customWidth="1"/>
    <col min="15888" max="15893" width="1.375" style="133" hidden="1" customWidth="1"/>
    <col min="15894" max="15895" width="2.25" style="133" hidden="1" customWidth="1"/>
    <col min="15896" max="15897" width="13.25" style="133" hidden="1" customWidth="1"/>
    <col min="15898" max="15898" width="13.375" style="133" hidden="1" customWidth="1"/>
    <col min="15899" max="15905" width="13.25" style="133" hidden="1" customWidth="1"/>
    <col min="15906" max="15906" width="13.375" style="133" hidden="1" customWidth="1"/>
    <col min="15907" max="15909" width="1.625" style="133" hidden="1" customWidth="1"/>
    <col min="15910" max="16037" width="0" style="133" hidden="1" customWidth="1"/>
    <col min="16038" max="16128" width="0" style="133" hidden="1"/>
    <col min="16129" max="16129" width="1.625" style="133" hidden="1" customWidth="1"/>
    <col min="16130" max="16131" width="1.375" style="133" hidden="1" customWidth="1"/>
    <col min="16132" max="16132" width="1.875" style="133" hidden="1" customWidth="1"/>
    <col min="16133" max="16133" width="1.375" style="133" hidden="1" customWidth="1"/>
    <col min="16134" max="16134" width="1.5" style="133" hidden="1" customWidth="1"/>
    <col min="16135" max="16135" width="1.75" style="133" hidden="1" customWidth="1"/>
    <col min="16136" max="16136" width="1.5" style="133" hidden="1" customWidth="1"/>
    <col min="16137" max="16140" width="1.375" style="133" hidden="1" customWidth="1"/>
    <col min="16141" max="16141" width="1.75" style="133" hidden="1" customWidth="1"/>
    <col min="16142" max="16142" width="1.375" style="133" hidden="1" customWidth="1"/>
    <col min="16143" max="16143" width="1.625" style="133" hidden="1" customWidth="1"/>
    <col min="16144" max="16149" width="1.375" style="133" hidden="1" customWidth="1"/>
    <col min="16150" max="16151" width="2.25" style="133" hidden="1" customWidth="1"/>
    <col min="16152" max="16153" width="13.25" style="133" hidden="1" customWidth="1"/>
    <col min="16154" max="16154" width="13.375" style="133" hidden="1" customWidth="1"/>
    <col min="16155" max="16161" width="13.25" style="133" hidden="1" customWidth="1"/>
    <col min="16162" max="16162" width="13.375" style="133" hidden="1" customWidth="1"/>
    <col min="16163" max="16165" width="1.625" style="133" hidden="1" customWidth="1"/>
    <col min="16166" max="16293" width="0" style="133" hidden="1" customWidth="1"/>
    <col min="16294" max="16384" width="0" style="133" hidden="1"/>
  </cols>
  <sheetData>
    <row r="1" spans="1:134" s="120" customFormat="1" ht="9.9499999999999993" customHeight="1" x14ac:dyDescent="0.1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</row>
    <row r="2" spans="1:134" s="120" customFormat="1" ht="15" customHeight="1" x14ac:dyDescent="0.15">
      <c r="A2" s="119" t="s">
        <v>218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</row>
    <row r="3" spans="1:134" s="120" customFormat="1" ht="9.9499999999999993" customHeight="1" x14ac:dyDescent="0.1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</row>
    <row r="4" spans="1:134" s="120" customFormat="1" ht="16.149999999999999" customHeight="1" x14ac:dyDescent="0.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7" t="s">
        <v>1</v>
      </c>
      <c r="AH4" s="121" t="s">
        <v>219</v>
      </c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</row>
    <row r="5" spans="1:134" s="120" customFormat="1" ht="9.9499999999999993" customHeight="1" x14ac:dyDescent="0.15">
      <c r="A5" s="2"/>
      <c r="B5" s="2"/>
      <c r="C5" s="2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</row>
    <row r="6" spans="1:134" s="120" customFormat="1" ht="22.9" customHeight="1" x14ac:dyDescent="0.1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22" t="s">
        <v>220</v>
      </c>
      <c r="Y6" s="123"/>
      <c r="Z6" s="123"/>
      <c r="AA6" s="124"/>
      <c r="AB6" s="124"/>
      <c r="AC6" s="119"/>
      <c r="AD6" s="119"/>
      <c r="AE6" s="10" t="s">
        <v>3</v>
      </c>
      <c r="AF6" s="10" t="s">
        <v>4</v>
      </c>
      <c r="AG6" s="125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</row>
    <row r="7" spans="1:134" s="120" customFormat="1" ht="16.149999999999999" customHeight="1" x14ac:dyDescent="0.15">
      <c r="A7" s="119"/>
      <c r="B7" s="126" t="s">
        <v>5</v>
      </c>
      <c r="C7" s="119"/>
      <c r="D7" s="119"/>
      <c r="E7" s="119"/>
      <c r="F7" s="119"/>
      <c r="G7" s="119"/>
      <c r="H7" s="119"/>
      <c r="I7" s="119"/>
      <c r="J7" s="119"/>
      <c r="K7" s="13" t="s">
        <v>6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27" t="s">
        <v>221</v>
      </c>
      <c r="Z7" s="127"/>
      <c r="AA7" s="127"/>
      <c r="AB7" s="119"/>
      <c r="AC7" s="119"/>
      <c r="AD7" s="119"/>
      <c r="AE7" s="16" t="s">
        <v>222</v>
      </c>
      <c r="AF7" s="16" t="s">
        <v>9</v>
      </c>
      <c r="AG7" s="128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</row>
    <row r="8" spans="1:134" s="120" customFormat="1" ht="14.45" customHeight="1" x14ac:dyDescent="0.15">
      <c r="A8" s="119"/>
      <c r="B8" s="126" t="s">
        <v>10</v>
      </c>
      <c r="C8" s="119"/>
      <c r="D8" s="119"/>
      <c r="E8" s="119"/>
      <c r="F8" s="119"/>
      <c r="G8" s="119"/>
      <c r="H8" s="119"/>
      <c r="I8" s="119"/>
      <c r="J8" s="119"/>
      <c r="K8" s="129" t="s">
        <v>223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</row>
    <row r="9" spans="1:134" s="120" customFormat="1" ht="15" customHeight="1" x14ac:dyDescent="0.15">
      <c r="A9" s="119"/>
      <c r="B9" s="126"/>
      <c r="C9" s="119"/>
      <c r="D9" s="119"/>
      <c r="E9" s="119"/>
      <c r="F9" s="119"/>
      <c r="G9" s="119"/>
      <c r="H9" s="119"/>
      <c r="I9" s="119"/>
      <c r="J9" s="119"/>
      <c r="K9" s="12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30"/>
      <c r="AG9" s="129"/>
      <c r="AH9" s="131" t="s">
        <v>224</v>
      </c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</row>
    <row r="10" spans="1:134" ht="12.6" customHeight="1" x14ac:dyDescent="0.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132" t="s">
        <v>18</v>
      </c>
      <c r="Y10" s="132" t="s">
        <v>25</v>
      </c>
      <c r="Z10" s="132" t="s">
        <v>32</v>
      </c>
      <c r="AA10" s="132" t="s">
        <v>39</v>
      </c>
      <c r="AB10" s="132" t="s">
        <v>46</v>
      </c>
      <c r="AC10" s="132" t="s">
        <v>54</v>
      </c>
      <c r="AD10" s="132" t="s">
        <v>62</v>
      </c>
      <c r="AE10" s="132" t="s">
        <v>69</v>
      </c>
      <c r="AF10" s="132" t="s">
        <v>76</v>
      </c>
      <c r="AG10" s="132" t="s">
        <v>83</v>
      </c>
      <c r="AH10" s="132" t="s">
        <v>90</v>
      </c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</row>
    <row r="11" spans="1:134" ht="21.95" customHeight="1" x14ac:dyDescent="0.15">
      <c r="A11" s="134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7"/>
      <c r="V11" s="135"/>
      <c r="W11" s="137"/>
      <c r="X11" s="138"/>
      <c r="Y11" s="139"/>
      <c r="Z11" s="139"/>
      <c r="AA11" s="139"/>
      <c r="AB11" s="139"/>
      <c r="AC11" s="140"/>
      <c r="AD11" s="139"/>
      <c r="AE11" s="141" t="s">
        <v>225</v>
      </c>
      <c r="AF11" s="142"/>
      <c r="AG11" s="143"/>
      <c r="AH11" s="139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</row>
    <row r="12" spans="1:134" ht="33.75" customHeight="1" x14ac:dyDescent="0.15">
      <c r="A12" s="134"/>
      <c r="B12" s="144" t="s">
        <v>226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6"/>
      <c r="V12" s="147" t="s">
        <v>15</v>
      </c>
      <c r="W12" s="148"/>
      <c r="X12" s="149" t="s">
        <v>227</v>
      </c>
      <c r="Y12" s="149" t="s">
        <v>228</v>
      </c>
      <c r="Z12" s="149" t="s">
        <v>229</v>
      </c>
      <c r="AA12" s="150" t="s">
        <v>230</v>
      </c>
      <c r="AB12" s="151" t="s">
        <v>231</v>
      </c>
      <c r="AC12" s="149" t="s">
        <v>232</v>
      </c>
      <c r="AD12" s="152" t="s">
        <v>233</v>
      </c>
      <c r="AE12" s="153" t="s">
        <v>234</v>
      </c>
      <c r="AF12" s="153" t="s">
        <v>235</v>
      </c>
      <c r="AG12" s="153" t="s">
        <v>236</v>
      </c>
      <c r="AH12" s="152" t="s">
        <v>237</v>
      </c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</row>
    <row r="13" spans="1:134" ht="12.75" customHeight="1" x14ac:dyDescent="0.15">
      <c r="A13" s="134"/>
      <c r="B13" s="154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6"/>
      <c r="V13" s="157"/>
      <c r="W13" s="158"/>
      <c r="X13" s="159"/>
      <c r="Y13" s="160"/>
      <c r="Z13" s="161"/>
      <c r="AA13" s="161"/>
      <c r="AB13" s="161"/>
      <c r="AC13" s="162"/>
      <c r="AD13" s="162"/>
      <c r="AE13" s="161"/>
      <c r="AF13" s="161"/>
      <c r="AG13" s="161"/>
      <c r="AH13" s="163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</row>
    <row r="14" spans="1:134" s="175" customFormat="1" ht="8.1" customHeight="1" thickBot="1" x14ac:dyDescent="0.2">
      <c r="A14" s="164"/>
      <c r="B14" s="165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8"/>
      <c r="W14" s="169"/>
      <c r="X14" s="170"/>
      <c r="Y14" s="171"/>
      <c r="Z14" s="172"/>
      <c r="AA14" s="172"/>
      <c r="AB14" s="172"/>
      <c r="AC14" s="173"/>
      <c r="AD14" s="172"/>
      <c r="AE14" s="172"/>
      <c r="AF14" s="172"/>
      <c r="AG14" s="172"/>
      <c r="AH14" s="173"/>
      <c r="AI14" s="17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</row>
    <row r="15" spans="1:134" ht="22.5" customHeight="1" x14ac:dyDescent="0.15">
      <c r="A15" s="134"/>
      <c r="B15" s="176" t="s">
        <v>238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8"/>
      <c r="V15" s="179">
        <v>0</v>
      </c>
      <c r="W15" s="180">
        <v>1</v>
      </c>
      <c r="X15" s="181"/>
      <c r="Y15" s="181"/>
      <c r="Z15" s="181"/>
      <c r="AA15" s="181"/>
      <c r="AB15" s="181"/>
      <c r="AC15" s="182">
        <f>SUM(X15:AB15)</f>
        <v>0</v>
      </c>
      <c r="AD15" s="182">
        <f>SUM(AE15:AG15)</f>
        <v>0</v>
      </c>
      <c r="AE15" s="181"/>
      <c r="AF15" s="181"/>
      <c r="AG15" s="181"/>
      <c r="AH15" s="53">
        <f>AC15-AD15</f>
        <v>0</v>
      </c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</row>
    <row r="16" spans="1:134" ht="20.25" customHeight="1" x14ac:dyDescent="0.15">
      <c r="A16" s="134"/>
      <c r="B16" s="176" t="s">
        <v>239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8"/>
      <c r="V16" s="183">
        <v>0</v>
      </c>
      <c r="W16" s="184">
        <v>2</v>
      </c>
      <c r="X16" s="185">
        <f>SUM(X17:X19)</f>
        <v>0</v>
      </c>
      <c r="Y16" s="185">
        <f>SUM(Y17:Y19)</f>
        <v>102000</v>
      </c>
      <c r="Z16" s="185">
        <f t="shared" ref="Z16:AG16" si="0">SUM(Z17:Z19)</f>
        <v>0</v>
      </c>
      <c r="AA16" s="185">
        <f t="shared" si="0"/>
        <v>0</v>
      </c>
      <c r="AB16" s="185">
        <f t="shared" si="0"/>
        <v>0</v>
      </c>
      <c r="AC16" s="185">
        <f t="shared" ref="AC16:AC26" si="1">SUM(X16:AB16)</f>
        <v>102000</v>
      </c>
      <c r="AD16" s="185">
        <f t="shared" ref="AD16:AD26" si="2">SUM(AE16:AG16)</f>
        <v>0</v>
      </c>
      <c r="AE16" s="185">
        <f t="shared" si="0"/>
        <v>0</v>
      </c>
      <c r="AF16" s="185">
        <f t="shared" si="0"/>
        <v>0</v>
      </c>
      <c r="AG16" s="185">
        <f t="shared" si="0"/>
        <v>0</v>
      </c>
      <c r="AH16" s="186">
        <f t="shared" ref="AH16:AH24" si="3">AC16-AD16</f>
        <v>102000</v>
      </c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</row>
    <row r="17" spans="1:134" ht="20.25" customHeight="1" x14ac:dyDescent="0.15">
      <c r="A17" s="134"/>
      <c r="B17" s="57" t="s">
        <v>240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187"/>
      <c r="V17" s="183">
        <v>0</v>
      </c>
      <c r="W17" s="184">
        <v>3</v>
      </c>
      <c r="X17" s="188"/>
      <c r="Y17" s="188">
        <v>102000</v>
      </c>
      <c r="Z17" s="188"/>
      <c r="AA17" s="188"/>
      <c r="AB17" s="188"/>
      <c r="AC17" s="185">
        <f t="shared" si="1"/>
        <v>102000</v>
      </c>
      <c r="AD17" s="185">
        <f t="shared" si="2"/>
        <v>0</v>
      </c>
      <c r="AE17" s="188"/>
      <c r="AF17" s="188"/>
      <c r="AG17" s="188"/>
      <c r="AH17" s="186">
        <f t="shared" si="3"/>
        <v>102000</v>
      </c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</row>
    <row r="18" spans="1:134" ht="20.25" customHeight="1" x14ac:dyDescent="0.15">
      <c r="A18" s="134"/>
      <c r="B18" s="57" t="s">
        <v>241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187"/>
      <c r="V18" s="183">
        <v>0</v>
      </c>
      <c r="W18" s="184">
        <v>4</v>
      </c>
      <c r="X18" s="188"/>
      <c r="Y18" s="188"/>
      <c r="Z18" s="188"/>
      <c r="AA18" s="188"/>
      <c r="AB18" s="188"/>
      <c r="AC18" s="185">
        <f t="shared" si="1"/>
        <v>0</v>
      </c>
      <c r="AD18" s="185">
        <f t="shared" si="2"/>
        <v>0</v>
      </c>
      <c r="AE18" s="189">
        <v>0</v>
      </c>
      <c r="AF18" s="188"/>
      <c r="AG18" s="188"/>
      <c r="AH18" s="186">
        <f t="shared" si="3"/>
        <v>0</v>
      </c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</row>
    <row r="19" spans="1:134" ht="20.25" customHeight="1" x14ac:dyDescent="0.15">
      <c r="A19" s="134"/>
      <c r="B19" s="57" t="s">
        <v>242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187"/>
      <c r="V19" s="183">
        <v>0</v>
      </c>
      <c r="W19" s="184">
        <v>5</v>
      </c>
      <c r="X19" s="188"/>
      <c r="Y19" s="188"/>
      <c r="Z19" s="188"/>
      <c r="AA19" s="188"/>
      <c r="AB19" s="188"/>
      <c r="AC19" s="185">
        <f t="shared" si="1"/>
        <v>0</v>
      </c>
      <c r="AD19" s="185">
        <f t="shared" si="2"/>
        <v>0</v>
      </c>
      <c r="AE19" s="188"/>
      <c r="AF19" s="188"/>
      <c r="AG19" s="188"/>
      <c r="AH19" s="186">
        <f t="shared" si="3"/>
        <v>0</v>
      </c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</row>
    <row r="20" spans="1:134" ht="20.25" customHeight="1" x14ac:dyDescent="0.15">
      <c r="A20" s="134"/>
      <c r="B20" s="176" t="s">
        <v>243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8"/>
      <c r="V20" s="183">
        <v>0</v>
      </c>
      <c r="W20" s="184">
        <v>6</v>
      </c>
      <c r="X20" s="185">
        <f>SUM(X21:X22)</f>
        <v>0</v>
      </c>
      <c r="Y20" s="185">
        <f t="shared" ref="Y20:AG20" si="4">SUM(Y21:Y22)</f>
        <v>0</v>
      </c>
      <c r="Z20" s="185">
        <f t="shared" si="4"/>
        <v>0</v>
      </c>
      <c r="AA20" s="185">
        <f t="shared" si="4"/>
        <v>0</v>
      </c>
      <c r="AB20" s="185">
        <f t="shared" si="4"/>
        <v>0</v>
      </c>
      <c r="AC20" s="185">
        <f t="shared" si="1"/>
        <v>0</v>
      </c>
      <c r="AD20" s="185">
        <f t="shared" si="2"/>
        <v>0</v>
      </c>
      <c r="AE20" s="185">
        <f t="shared" si="4"/>
        <v>0</v>
      </c>
      <c r="AF20" s="185">
        <f t="shared" si="4"/>
        <v>0</v>
      </c>
      <c r="AG20" s="185">
        <f t="shared" si="4"/>
        <v>0</v>
      </c>
      <c r="AH20" s="186">
        <f t="shared" si="3"/>
        <v>0</v>
      </c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</row>
    <row r="21" spans="1:134" ht="20.25" customHeight="1" x14ac:dyDescent="0.15">
      <c r="A21" s="134"/>
      <c r="B21" s="57" t="s">
        <v>240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187"/>
      <c r="V21" s="183">
        <v>0</v>
      </c>
      <c r="W21" s="184">
        <v>7</v>
      </c>
      <c r="X21" s="188"/>
      <c r="Y21" s="188"/>
      <c r="Z21" s="188"/>
      <c r="AA21" s="188"/>
      <c r="AB21" s="188"/>
      <c r="AC21" s="185">
        <f t="shared" si="1"/>
        <v>0</v>
      </c>
      <c r="AD21" s="185">
        <f t="shared" si="2"/>
        <v>0</v>
      </c>
      <c r="AE21" s="188"/>
      <c r="AF21" s="188"/>
      <c r="AG21" s="188"/>
      <c r="AH21" s="186">
        <f t="shared" si="3"/>
        <v>0</v>
      </c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</row>
    <row r="22" spans="1:134" ht="20.25" customHeight="1" x14ac:dyDescent="0.15">
      <c r="A22" s="134"/>
      <c r="B22" s="57" t="s">
        <v>241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187"/>
      <c r="V22" s="183">
        <v>0</v>
      </c>
      <c r="W22" s="184">
        <v>8</v>
      </c>
      <c r="X22" s="188"/>
      <c r="Y22" s="188"/>
      <c r="Z22" s="188"/>
      <c r="AA22" s="188"/>
      <c r="AB22" s="188"/>
      <c r="AC22" s="185">
        <f t="shared" si="1"/>
        <v>0</v>
      </c>
      <c r="AD22" s="185">
        <f t="shared" si="2"/>
        <v>0</v>
      </c>
      <c r="AE22" s="189">
        <v>0</v>
      </c>
      <c r="AF22" s="188"/>
      <c r="AG22" s="188"/>
      <c r="AH22" s="186">
        <f t="shared" si="3"/>
        <v>0</v>
      </c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</row>
    <row r="23" spans="1:134" ht="20.25" customHeight="1" x14ac:dyDescent="0.15">
      <c r="A23" s="134"/>
      <c r="B23" s="176" t="s">
        <v>244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8"/>
      <c r="V23" s="183">
        <v>0</v>
      </c>
      <c r="W23" s="184">
        <v>9</v>
      </c>
      <c r="X23" s="188"/>
      <c r="Y23" s="188"/>
      <c r="Z23" s="188">
        <v>32224</v>
      </c>
      <c r="AA23" s="188"/>
      <c r="AB23" s="188"/>
      <c r="AC23" s="185">
        <f t="shared" si="1"/>
        <v>32224</v>
      </c>
      <c r="AD23" s="185">
        <f t="shared" si="2"/>
        <v>0</v>
      </c>
      <c r="AE23" s="188"/>
      <c r="AF23" s="188"/>
      <c r="AG23" s="188"/>
      <c r="AH23" s="186">
        <f t="shared" si="3"/>
        <v>32224</v>
      </c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</row>
    <row r="24" spans="1:134" ht="24" customHeight="1" x14ac:dyDescent="0.15">
      <c r="A24" s="134"/>
      <c r="B24" s="190" t="s">
        <v>245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2"/>
      <c r="V24" s="183">
        <v>1</v>
      </c>
      <c r="W24" s="184">
        <v>0</v>
      </c>
      <c r="X24" s="185">
        <f>X15+X16+X20+X23</f>
        <v>0</v>
      </c>
      <c r="Y24" s="185">
        <f t="shared" ref="Y24:AG24" si="5">Y15+Y16+Y20+Y23</f>
        <v>102000</v>
      </c>
      <c r="Z24" s="185">
        <f t="shared" si="5"/>
        <v>32224</v>
      </c>
      <c r="AA24" s="185">
        <f t="shared" si="5"/>
        <v>0</v>
      </c>
      <c r="AB24" s="185">
        <f t="shared" si="5"/>
        <v>0</v>
      </c>
      <c r="AC24" s="185">
        <f t="shared" si="1"/>
        <v>134224</v>
      </c>
      <c r="AD24" s="185">
        <f t="shared" si="2"/>
        <v>0</v>
      </c>
      <c r="AE24" s="185">
        <f t="shared" si="5"/>
        <v>0</v>
      </c>
      <c r="AF24" s="185">
        <f t="shared" si="5"/>
        <v>0</v>
      </c>
      <c r="AG24" s="185">
        <f t="shared" si="5"/>
        <v>0</v>
      </c>
      <c r="AH24" s="186">
        <f t="shared" si="3"/>
        <v>134224</v>
      </c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</row>
    <row r="25" spans="1:134" ht="24" customHeight="1" x14ac:dyDescent="0.15">
      <c r="A25" s="134"/>
      <c r="B25" s="190" t="s">
        <v>246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2"/>
      <c r="V25" s="183">
        <v>1</v>
      </c>
      <c r="W25" s="184">
        <v>1</v>
      </c>
      <c r="X25" s="188"/>
      <c r="Y25" s="188"/>
      <c r="Z25" s="188"/>
      <c r="AA25" s="188"/>
      <c r="AB25" s="188"/>
      <c r="AC25" s="185">
        <f t="shared" si="1"/>
        <v>0</v>
      </c>
      <c r="AD25" s="193">
        <f t="shared" si="2"/>
        <v>0</v>
      </c>
      <c r="AE25" s="189">
        <v>0</v>
      </c>
      <c r="AF25" s="189">
        <v>0</v>
      </c>
      <c r="AG25" s="189">
        <v>0</v>
      </c>
      <c r="AH25" s="194">
        <f>IF(AD25=0,0,AC25-AD25)</f>
        <v>0</v>
      </c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</row>
    <row r="26" spans="1:134" ht="24" customHeight="1" thickBot="1" x14ac:dyDescent="0.2">
      <c r="A26" s="134"/>
      <c r="B26" s="190" t="s">
        <v>247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2"/>
      <c r="V26" s="195">
        <v>1</v>
      </c>
      <c r="W26" s="196">
        <v>2</v>
      </c>
      <c r="X26" s="197">
        <f>X24-X25</f>
        <v>0</v>
      </c>
      <c r="Y26" s="197">
        <f t="shared" ref="Y26:AB26" si="6">Y24-Y25</f>
        <v>102000</v>
      </c>
      <c r="Z26" s="197">
        <f t="shared" si="6"/>
        <v>32224</v>
      </c>
      <c r="AA26" s="197">
        <f t="shared" si="6"/>
        <v>0</v>
      </c>
      <c r="AB26" s="197">
        <f t="shared" si="6"/>
        <v>0</v>
      </c>
      <c r="AC26" s="197">
        <f t="shared" si="1"/>
        <v>134224</v>
      </c>
      <c r="AD26" s="198">
        <f t="shared" si="2"/>
        <v>0</v>
      </c>
      <c r="AE26" s="198">
        <f>IF(AE25=0,0,AE24-AE25)</f>
        <v>0</v>
      </c>
      <c r="AF26" s="198">
        <f t="shared" ref="AF26:AG26" si="7">IF(AF25=0,0,AF24-AF25)</f>
        <v>0</v>
      </c>
      <c r="AG26" s="198">
        <f t="shared" si="7"/>
        <v>0</v>
      </c>
      <c r="AH26" s="199">
        <f>IF(AD26=0,0,AC26-AD26)</f>
        <v>0</v>
      </c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</row>
    <row r="27" spans="1:134" ht="18" customHeight="1" x14ac:dyDescent="0.1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200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</row>
    <row r="28" spans="1:134" x14ac:dyDescent="0.1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</row>
    <row r="29" spans="1:134" x14ac:dyDescent="0.1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</row>
    <row r="30" spans="1:134" x14ac:dyDescent="0.1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</row>
    <row r="31" spans="1:134" x14ac:dyDescent="0.1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</row>
    <row r="32" spans="1:134" hidden="1" x14ac:dyDescent="0.1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</row>
    <row r="33" spans="1:134" hidden="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</row>
    <row r="34" spans="1:134" hidden="1" x14ac:dyDescent="0.1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</row>
    <row r="35" spans="1:134" hidden="1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</row>
    <row r="36" spans="1:134" hidden="1" x14ac:dyDescent="0.1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</row>
    <row r="37" spans="1:134" hidden="1" x14ac:dyDescent="0.15"/>
    <row r="38" spans="1:134" hidden="1" x14ac:dyDescent="0.15"/>
    <row r="39" spans="1:134" hidden="1" x14ac:dyDescent="0.15"/>
    <row r="40" spans="1:134" hidden="1" x14ac:dyDescent="0.15"/>
    <row r="41" spans="1:134" hidden="1" x14ac:dyDescent="0.15"/>
    <row r="42" spans="1:134" hidden="1" x14ac:dyDescent="0.15"/>
    <row r="43" spans="1:134" hidden="1" x14ac:dyDescent="0.15"/>
    <row r="44" spans="1:134" hidden="1" x14ac:dyDescent="0.15"/>
    <row r="45" spans="1:134" hidden="1" x14ac:dyDescent="0.15"/>
    <row r="46" spans="1:134" hidden="1" x14ac:dyDescent="0.15"/>
    <row r="47" spans="1:134" hidden="1" x14ac:dyDescent="0.15"/>
    <row r="48" spans="1:134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</sheetData>
  <sheetProtection sheet="1" objects="1" scenarios="1"/>
  <dataConsolidate/>
  <mergeCells count="15">
    <mergeCell ref="B24:U24"/>
    <mergeCell ref="B25:U25"/>
    <mergeCell ref="B26:U26"/>
    <mergeCell ref="B18:U18"/>
    <mergeCell ref="B19:U19"/>
    <mergeCell ref="B20:U20"/>
    <mergeCell ref="B21:U21"/>
    <mergeCell ref="B22:U22"/>
    <mergeCell ref="B23:U23"/>
    <mergeCell ref="AE11:AG11"/>
    <mergeCell ref="B12:U12"/>
    <mergeCell ref="V12:W12"/>
    <mergeCell ref="B15:U15"/>
    <mergeCell ref="B16:U16"/>
    <mergeCell ref="B17:U17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5:AB15 AE15:AG15 AE17:AG17 AF18:AG18 X17:AB19 AE19:AG19 AE21:AG21 AF22:AG22 X21:AB23 AE23:AG23 X25:AB25" xr:uid="{6CBF0894-9FFF-4D4D-A6F0-2622FBD4529D}">
      <formula1>-9999999999</formula1>
      <formula2>99999999999</formula2>
    </dataValidation>
  </dataValidations>
  <pageMargins left="0.59055118110236227" right="0" top="0" bottom="0" header="0" footer="0"/>
  <pageSetup paperSize="9" scale="71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1EC15-E5C6-4801-8E48-37FE0BBE052F}">
  <sheetPr codeName="Sheet5">
    <pageSetUpPr autoPageBreaks="0" fitToPage="1"/>
  </sheetPr>
  <dimension ref="A1:WWS64"/>
  <sheetViews>
    <sheetView showGridLines="0" zoomScale="90" zoomScaleNormal="90" zoomScaleSheetLayoutView="100" workbookViewId="0">
      <pane xSplit="23" ySplit="14" topLeftCell="X15" activePane="bottomRight" state="frozen"/>
      <selection pane="topRight" activeCell="X1" sqref="X1"/>
      <selection pane="bottomLeft" activeCell="A15" sqref="A15"/>
      <selection pane="bottomRight" activeCell="X15" sqref="X15"/>
    </sheetView>
  </sheetViews>
  <sheetFormatPr defaultColWidth="0" defaultRowHeight="14.25" customHeight="1" zeroHeight="1" x14ac:dyDescent="0.15"/>
  <cols>
    <col min="1" max="1" width="1.625" style="133" customWidth="1"/>
    <col min="2" max="3" width="1.375" style="133" customWidth="1"/>
    <col min="4" max="4" width="1.875" style="133" customWidth="1"/>
    <col min="5" max="5" width="1.375" style="133" customWidth="1"/>
    <col min="6" max="6" width="1.5" style="133" customWidth="1"/>
    <col min="7" max="7" width="1.75" style="133" customWidth="1"/>
    <col min="8" max="8" width="1.5" style="133" customWidth="1"/>
    <col min="9" max="12" width="1.375" style="133" customWidth="1"/>
    <col min="13" max="13" width="1.75" style="133" customWidth="1"/>
    <col min="14" max="14" width="1.375" style="133" customWidth="1"/>
    <col min="15" max="15" width="1.625" style="133" customWidth="1"/>
    <col min="16" max="21" width="1.375" style="133" customWidth="1"/>
    <col min="22" max="23" width="2.25" style="133" customWidth="1"/>
    <col min="24" max="25" width="13.25" style="133" customWidth="1"/>
    <col min="26" max="26" width="13.375" style="133" customWidth="1"/>
    <col min="27" max="33" width="13.25" style="133" customWidth="1"/>
    <col min="34" max="34" width="13.375" style="133" customWidth="1"/>
    <col min="35" max="35" width="1.625" style="133" customWidth="1"/>
    <col min="36" max="165" width="1.625" style="133" hidden="1" customWidth="1"/>
    <col min="166" max="256" width="0" style="133" hidden="1"/>
    <col min="257" max="257" width="1.625" style="133" hidden="1" customWidth="1"/>
    <col min="258" max="259" width="1.375" style="133" hidden="1" customWidth="1"/>
    <col min="260" max="260" width="1.875" style="133" hidden="1" customWidth="1"/>
    <col min="261" max="261" width="1.375" style="133" hidden="1" customWidth="1"/>
    <col min="262" max="262" width="1.5" style="133" hidden="1" customWidth="1"/>
    <col min="263" max="263" width="1.75" style="133" hidden="1" customWidth="1"/>
    <col min="264" max="264" width="1.5" style="133" hidden="1" customWidth="1"/>
    <col min="265" max="268" width="1.375" style="133" hidden="1" customWidth="1"/>
    <col min="269" max="269" width="1.75" style="133" hidden="1" customWidth="1"/>
    <col min="270" max="270" width="1.375" style="133" hidden="1" customWidth="1"/>
    <col min="271" max="271" width="1.625" style="133" hidden="1" customWidth="1"/>
    <col min="272" max="277" width="1.375" style="133" hidden="1" customWidth="1"/>
    <col min="278" max="279" width="2.25" style="133" hidden="1" customWidth="1"/>
    <col min="280" max="281" width="13.25" style="133" hidden="1" customWidth="1"/>
    <col min="282" max="282" width="13.375" style="133" hidden="1" customWidth="1"/>
    <col min="283" max="289" width="13.25" style="133" hidden="1" customWidth="1"/>
    <col min="290" max="290" width="13.375" style="133" hidden="1" customWidth="1"/>
    <col min="291" max="293" width="1.625" style="133" hidden="1" customWidth="1"/>
    <col min="294" max="421" width="0" style="133" hidden="1" customWidth="1"/>
    <col min="422" max="512" width="0" style="133" hidden="1"/>
    <col min="513" max="513" width="1.625" style="133" hidden="1" customWidth="1"/>
    <col min="514" max="515" width="1.375" style="133" hidden="1" customWidth="1"/>
    <col min="516" max="516" width="1.875" style="133" hidden="1" customWidth="1"/>
    <col min="517" max="517" width="1.375" style="133" hidden="1" customWidth="1"/>
    <col min="518" max="518" width="1.5" style="133" hidden="1" customWidth="1"/>
    <col min="519" max="519" width="1.75" style="133" hidden="1" customWidth="1"/>
    <col min="520" max="520" width="1.5" style="133" hidden="1" customWidth="1"/>
    <col min="521" max="524" width="1.375" style="133" hidden="1" customWidth="1"/>
    <col min="525" max="525" width="1.75" style="133" hidden="1" customWidth="1"/>
    <col min="526" max="526" width="1.375" style="133" hidden="1" customWidth="1"/>
    <col min="527" max="527" width="1.625" style="133" hidden="1" customWidth="1"/>
    <col min="528" max="533" width="1.375" style="133" hidden="1" customWidth="1"/>
    <col min="534" max="535" width="2.25" style="133" hidden="1" customWidth="1"/>
    <col min="536" max="537" width="13.25" style="133" hidden="1" customWidth="1"/>
    <col min="538" max="538" width="13.375" style="133" hidden="1" customWidth="1"/>
    <col min="539" max="545" width="13.25" style="133" hidden="1" customWidth="1"/>
    <col min="546" max="546" width="13.375" style="133" hidden="1" customWidth="1"/>
    <col min="547" max="549" width="1.625" style="133" hidden="1" customWidth="1"/>
    <col min="550" max="677" width="0" style="133" hidden="1" customWidth="1"/>
    <col min="678" max="768" width="0" style="133" hidden="1"/>
    <col min="769" max="769" width="1.625" style="133" hidden="1" customWidth="1"/>
    <col min="770" max="771" width="1.375" style="133" hidden="1" customWidth="1"/>
    <col min="772" max="772" width="1.875" style="133" hidden="1" customWidth="1"/>
    <col min="773" max="773" width="1.375" style="133" hidden="1" customWidth="1"/>
    <col min="774" max="774" width="1.5" style="133" hidden="1" customWidth="1"/>
    <col min="775" max="775" width="1.75" style="133" hidden="1" customWidth="1"/>
    <col min="776" max="776" width="1.5" style="133" hidden="1" customWidth="1"/>
    <col min="777" max="780" width="1.375" style="133" hidden="1" customWidth="1"/>
    <col min="781" max="781" width="1.75" style="133" hidden="1" customWidth="1"/>
    <col min="782" max="782" width="1.375" style="133" hidden="1" customWidth="1"/>
    <col min="783" max="783" width="1.625" style="133" hidden="1" customWidth="1"/>
    <col min="784" max="789" width="1.375" style="133" hidden="1" customWidth="1"/>
    <col min="790" max="791" width="2.25" style="133" hidden="1" customWidth="1"/>
    <col min="792" max="793" width="13.25" style="133" hidden="1" customWidth="1"/>
    <col min="794" max="794" width="13.375" style="133" hidden="1" customWidth="1"/>
    <col min="795" max="801" width="13.25" style="133" hidden="1" customWidth="1"/>
    <col min="802" max="802" width="13.375" style="133" hidden="1" customWidth="1"/>
    <col min="803" max="805" width="1.625" style="133" hidden="1" customWidth="1"/>
    <col min="806" max="933" width="0" style="133" hidden="1" customWidth="1"/>
    <col min="934" max="1024" width="0" style="133" hidden="1"/>
    <col min="1025" max="1025" width="1.625" style="133" hidden="1" customWidth="1"/>
    <col min="1026" max="1027" width="1.375" style="133" hidden="1" customWidth="1"/>
    <col min="1028" max="1028" width="1.875" style="133" hidden="1" customWidth="1"/>
    <col min="1029" max="1029" width="1.375" style="133" hidden="1" customWidth="1"/>
    <col min="1030" max="1030" width="1.5" style="133" hidden="1" customWidth="1"/>
    <col min="1031" max="1031" width="1.75" style="133" hidden="1" customWidth="1"/>
    <col min="1032" max="1032" width="1.5" style="133" hidden="1" customWidth="1"/>
    <col min="1033" max="1036" width="1.375" style="133" hidden="1" customWidth="1"/>
    <col min="1037" max="1037" width="1.75" style="133" hidden="1" customWidth="1"/>
    <col min="1038" max="1038" width="1.375" style="133" hidden="1" customWidth="1"/>
    <col min="1039" max="1039" width="1.625" style="133" hidden="1" customWidth="1"/>
    <col min="1040" max="1045" width="1.375" style="133" hidden="1" customWidth="1"/>
    <col min="1046" max="1047" width="2.25" style="133" hidden="1" customWidth="1"/>
    <col min="1048" max="1049" width="13.25" style="133" hidden="1" customWidth="1"/>
    <col min="1050" max="1050" width="13.375" style="133" hidden="1" customWidth="1"/>
    <col min="1051" max="1057" width="13.25" style="133" hidden="1" customWidth="1"/>
    <col min="1058" max="1058" width="13.375" style="133" hidden="1" customWidth="1"/>
    <col min="1059" max="1061" width="1.625" style="133" hidden="1" customWidth="1"/>
    <col min="1062" max="1189" width="0" style="133" hidden="1" customWidth="1"/>
    <col min="1190" max="1280" width="0" style="133" hidden="1"/>
    <col min="1281" max="1281" width="1.625" style="133" hidden="1" customWidth="1"/>
    <col min="1282" max="1283" width="1.375" style="133" hidden="1" customWidth="1"/>
    <col min="1284" max="1284" width="1.875" style="133" hidden="1" customWidth="1"/>
    <col min="1285" max="1285" width="1.375" style="133" hidden="1" customWidth="1"/>
    <col min="1286" max="1286" width="1.5" style="133" hidden="1" customWidth="1"/>
    <col min="1287" max="1287" width="1.75" style="133" hidden="1" customWidth="1"/>
    <col min="1288" max="1288" width="1.5" style="133" hidden="1" customWidth="1"/>
    <col min="1289" max="1292" width="1.375" style="133" hidden="1" customWidth="1"/>
    <col min="1293" max="1293" width="1.75" style="133" hidden="1" customWidth="1"/>
    <col min="1294" max="1294" width="1.375" style="133" hidden="1" customWidth="1"/>
    <col min="1295" max="1295" width="1.625" style="133" hidden="1" customWidth="1"/>
    <col min="1296" max="1301" width="1.375" style="133" hidden="1" customWidth="1"/>
    <col min="1302" max="1303" width="2.25" style="133" hidden="1" customWidth="1"/>
    <col min="1304" max="1305" width="13.25" style="133" hidden="1" customWidth="1"/>
    <col min="1306" max="1306" width="13.375" style="133" hidden="1" customWidth="1"/>
    <col min="1307" max="1313" width="13.25" style="133" hidden="1" customWidth="1"/>
    <col min="1314" max="1314" width="13.375" style="133" hidden="1" customWidth="1"/>
    <col min="1315" max="1317" width="1.625" style="133" hidden="1" customWidth="1"/>
    <col min="1318" max="1445" width="0" style="133" hidden="1" customWidth="1"/>
    <col min="1446" max="1536" width="0" style="133" hidden="1"/>
    <col min="1537" max="1537" width="1.625" style="133" hidden="1" customWidth="1"/>
    <col min="1538" max="1539" width="1.375" style="133" hidden="1" customWidth="1"/>
    <col min="1540" max="1540" width="1.875" style="133" hidden="1" customWidth="1"/>
    <col min="1541" max="1541" width="1.375" style="133" hidden="1" customWidth="1"/>
    <col min="1542" max="1542" width="1.5" style="133" hidden="1" customWidth="1"/>
    <col min="1543" max="1543" width="1.75" style="133" hidden="1" customWidth="1"/>
    <col min="1544" max="1544" width="1.5" style="133" hidden="1" customWidth="1"/>
    <col min="1545" max="1548" width="1.375" style="133" hidden="1" customWidth="1"/>
    <col min="1549" max="1549" width="1.75" style="133" hidden="1" customWidth="1"/>
    <col min="1550" max="1550" width="1.375" style="133" hidden="1" customWidth="1"/>
    <col min="1551" max="1551" width="1.625" style="133" hidden="1" customWidth="1"/>
    <col min="1552" max="1557" width="1.375" style="133" hidden="1" customWidth="1"/>
    <col min="1558" max="1559" width="2.25" style="133" hidden="1" customWidth="1"/>
    <col min="1560" max="1561" width="13.25" style="133" hidden="1" customWidth="1"/>
    <col min="1562" max="1562" width="13.375" style="133" hidden="1" customWidth="1"/>
    <col min="1563" max="1569" width="13.25" style="133" hidden="1" customWidth="1"/>
    <col min="1570" max="1570" width="13.375" style="133" hidden="1" customWidth="1"/>
    <col min="1571" max="1573" width="1.625" style="133" hidden="1" customWidth="1"/>
    <col min="1574" max="1701" width="0" style="133" hidden="1" customWidth="1"/>
    <col min="1702" max="1792" width="0" style="133" hidden="1"/>
    <col min="1793" max="1793" width="1.625" style="133" hidden="1" customWidth="1"/>
    <col min="1794" max="1795" width="1.375" style="133" hidden="1" customWidth="1"/>
    <col min="1796" max="1796" width="1.875" style="133" hidden="1" customWidth="1"/>
    <col min="1797" max="1797" width="1.375" style="133" hidden="1" customWidth="1"/>
    <col min="1798" max="1798" width="1.5" style="133" hidden="1" customWidth="1"/>
    <col min="1799" max="1799" width="1.75" style="133" hidden="1" customWidth="1"/>
    <col min="1800" max="1800" width="1.5" style="133" hidden="1" customWidth="1"/>
    <col min="1801" max="1804" width="1.375" style="133" hidden="1" customWidth="1"/>
    <col min="1805" max="1805" width="1.75" style="133" hidden="1" customWidth="1"/>
    <col min="1806" max="1806" width="1.375" style="133" hidden="1" customWidth="1"/>
    <col min="1807" max="1807" width="1.625" style="133" hidden="1" customWidth="1"/>
    <col min="1808" max="1813" width="1.375" style="133" hidden="1" customWidth="1"/>
    <col min="1814" max="1815" width="2.25" style="133" hidden="1" customWidth="1"/>
    <col min="1816" max="1817" width="13.25" style="133" hidden="1" customWidth="1"/>
    <col min="1818" max="1818" width="13.375" style="133" hidden="1" customWidth="1"/>
    <col min="1819" max="1825" width="13.25" style="133" hidden="1" customWidth="1"/>
    <col min="1826" max="1826" width="13.375" style="133" hidden="1" customWidth="1"/>
    <col min="1827" max="1829" width="1.625" style="133" hidden="1" customWidth="1"/>
    <col min="1830" max="1957" width="0" style="133" hidden="1" customWidth="1"/>
    <col min="1958" max="2048" width="0" style="133" hidden="1"/>
    <col min="2049" max="2049" width="1.625" style="133" hidden="1" customWidth="1"/>
    <col min="2050" max="2051" width="1.375" style="133" hidden="1" customWidth="1"/>
    <col min="2052" max="2052" width="1.875" style="133" hidden="1" customWidth="1"/>
    <col min="2053" max="2053" width="1.375" style="133" hidden="1" customWidth="1"/>
    <col min="2054" max="2054" width="1.5" style="133" hidden="1" customWidth="1"/>
    <col min="2055" max="2055" width="1.75" style="133" hidden="1" customWidth="1"/>
    <col min="2056" max="2056" width="1.5" style="133" hidden="1" customWidth="1"/>
    <col min="2057" max="2060" width="1.375" style="133" hidden="1" customWidth="1"/>
    <col min="2061" max="2061" width="1.75" style="133" hidden="1" customWidth="1"/>
    <col min="2062" max="2062" width="1.375" style="133" hidden="1" customWidth="1"/>
    <col min="2063" max="2063" width="1.625" style="133" hidden="1" customWidth="1"/>
    <col min="2064" max="2069" width="1.375" style="133" hidden="1" customWidth="1"/>
    <col min="2070" max="2071" width="2.25" style="133" hidden="1" customWidth="1"/>
    <col min="2072" max="2073" width="13.25" style="133" hidden="1" customWidth="1"/>
    <col min="2074" max="2074" width="13.375" style="133" hidden="1" customWidth="1"/>
    <col min="2075" max="2081" width="13.25" style="133" hidden="1" customWidth="1"/>
    <col min="2082" max="2082" width="13.375" style="133" hidden="1" customWidth="1"/>
    <col min="2083" max="2085" width="1.625" style="133" hidden="1" customWidth="1"/>
    <col min="2086" max="2213" width="0" style="133" hidden="1" customWidth="1"/>
    <col min="2214" max="2304" width="0" style="133" hidden="1"/>
    <col min="2305" max="2305" width="1.625" style="133" hidden="1" customWidth="1"/>
    <col min="2306" max="2307" width="1.375" style="133" hidden="1" customWidth="1"/>
    <col min="2308" max="2308" width="1.875" style="133" hidden="1" customWidth="1"/>
    <col min="2309" max="2309" width="1.375" style="133" hidden="1" customWidth="1"/>
    <col min="2310" max="2310" width="1.5" style="133" hidden="1" customWidth="1"/>
    <col min="2311" max="2311" width="1.75" style="133" hidden="1" customWidth="1"/>
    <col min="2312" max="2312" width="1.5" style="133" hidden="1" customWidth="1"/>
    <col min="2313" max="2316" width="1.375" style="133" hidden="1" customWidth="1"/>
    <col min="2317" max="2317" width="1.75" style="133" hidden="1" customWidth="1"/>
    <col min="2318" max="2318" width="1.375" style="133" hidden="1" customWidth="1"/>
    <col min="2319" max="2319" width="1.625" style="133" hidden="1" customWidth="1"/>
    <col min="2320" max="2325" width="1.375" style="133" hidden="1" customWidth="1"/>
    <col min="2326" max="2327" width="2.25" style="133" hidden="1" customWidth="1"/>
    <col min="2328" max="2329" width="13.25" style="133" hidden="1" customWidth="1"/>
    <col min="2330" max="2330" width="13.375" style="133" hidden="1" customWidth="1"/>
    <col min="2331" max="2337" width="13.25" style="133" hidden="1" customWidth="1"/>
    <col min="2338" max="2338" width="13.375" style="133" hidden="1" customWidth="1"/>
    <col min="2339" max="2341" width="1.625" style="133" hidden="1" customWidth="1"/>
    <col min="2342" max="2469" width="0" style="133" hidden="1" customWidth="1"/>
    <col min="2470" max="2560" width="0" style="133" hidden="1"/>
    <col min="2561" max="2561" width="1.625" style="133" hidden="1" customWidth="1"/>
    <col min="2562" max="2563" width="1.375" style="133" hidden="1" customWidth="1"/>
    <col min="2564" max="2564" width="1.875" style="133" hidden="1" customWidth="1"/>
    <col min="2565" max="2565" width="1.375" style="133" hidden="1" customWidth="1"/>
    <col min="2566" max="2566" width="1.5" style="133" hidden="1" customWidth="1"/>
    <col min="2567" max="2567" width="1.75" style="133" hidden="1" customWidth="1"/>
    <col min="2568" max="2568" width="1.5" style="133" hidden="1" customWidth="1"/>
    <col min="2569" max="2572" width="1.375" style="133" hidden="1" customWidth="1"/>
    <col min="2573" max="2573" width="1.75" style="133" hidden="1" customWidth="1"/>
    <col min="2574" max="2574" width="1.375" style="133" hidden="1" customWidth="1"/>
    <col min="2575" max="2575" width="1.625" style="133" hidden="1" customWidth="1"/>
    <col min="2576" max="2581" width="1.375" style="133" hidden="1" customWidth="1"/>
    <col min="2582" max="2583" width="2.25" style="133" hidden="1" customWidth="1"/>
    <col min="2584" max="2585" width="13.25" style="133" hidden="1" customWidth="1"/>
    <col min="2586" max="2586" width="13.375" style="133" hidden="1" customWidth="1"/>
    <col min="2587" max="2593" width="13.25" style="133" hidden="1" customWidth="1"/>
    <col min="2594" max="2594" width="13.375" style="133" hidden="1" customWidth="1"/>
    <col min="2595" max="2597" width="1.625" style="133" hidden="1" customWidth="1"/>
    <col min="2598" max="2725" width="0" style="133" hidden="1" customWidth="1"/>
    <col min="2726" max="2816" width="0" style="133" hidden="1"/>
    <col min="2817" max="2817" width="1.625" style="133" hidden="1" customWidth="1"/>
    <col min="2818" max="2819" width="1.375" style="133" hidden="1" customWidth="1"/>
    <col min="2820" max="2820" width="1.875" style="133" hidden="1" customWidth="1"/>
    <col min="2821" max="2821" width="1.375" style="133" hidden="1" customWidth="1"/>
    <col min="2822" max="2822" width="1.5" style="133" hidden="1" customWidth="1"/>
    <col min="2823" max="2823" width="1.75" style="133" hidden="1" customWidth="1"/>
    <col min="2824" max="2824" width="1.5" style="133" hidden="1" customWidth="1"/>
    <col min="2825" max="2828" width="1.375" style="133" hidden="1" customWidth="1"/>
    <col min="2829" max="2829" width="1.75" style="133" hidden="1" customWidth="1"/>
    <col min="2830" max="2830" width="1.375" style="133" hidden="1" customWidth="1"/>
    <col min="2831" max="2831" width="1.625" style="133" hidden="1" customWidth="1"/>
    <col min="2832" max="2837" width="1.375" style="133" hidden="1" customWidth="1"/>
    <col min="2838" max="2839" width="2.25" style="133" hidden="1" customWidth="1"/>
    <col min="2840" max="2841" width="13.25" style="133" hidden="1" customWidth="1"/>
    <col min="2842" max="2842" width="13.375" style="133" hidden="1" customWidth="1"/>
    <col min="2843" max="2849" width="13.25" style="133" hidden="1" customWidth="1"/>
    <col min="2850" max="2850" width="13.375" style="133" hidden="1" customWidth="1"/>
    <col min="2851" max="2853" width="1.625" style="133" hidden="1" customWidth="1"/>
    <col min="2854" max="2981" width="0" style="133" hidden="1" customWidth="1"/>
    <col min="2982" max="3072" width="0" style="133" hidden="1"/>
    <col min="3073" max="3073" width="1.625" style="133" hidden="1" customWidth="1"/>
    <col min="3074" max="3075" width="1.375" style="133" hidden="1" customWidth="1"/>
    <col min="3076" max="3076" width="1.875" style="133" hidden="1" customWidth="1"/>
    <col min="3077" max="3077" width="1.375" style="133" hidden="1" customWidth="1"/>
    <col min="3078" max="3078" width="1.5" style="133" hidden="1" customWidth="1"/>
    <col min="3079" max="3079" width="1.75" style="133" hidden="1" customWidth="1"/>
    <col min="3080" max="3080" width="1.5" style="133" hidden="1" customWidth="1"/>
    <col min="3081" max="3084" width="1.375" style="133" hidden="1" customWidth="1"/>
    <col min="3085" max="3085" width="1.75" style="133" hidden="1" customWidth="1"/>
    <col min="3086" max="3086" width="1.375" style="133" hidden="1" customWidth="1"/>
    <col min="3087" max="3087" width="1.625" style="133" hidden="1" customWidth="1"/>
    <col min="3088" max="3093" width="1.375" style="133" hidden="1" customWidth="1"/>
    <col min="3094" max="3095" width="2.25" style="133" hidden="1" customWidth="1"/>
    <col min="3096" max="3097" width="13.25" style="133" hidden="1" customWidth="1"/>
    <col min="3098" max="3098" width="13.375" style="133" hidden="1" customWidth="1"/>
    <col min="3099" max="3105" width="13.25" style="133" hidden="1" customWidth="1"/>
    <col min="3106" max="3106" width="13.375" style="133" hidden="1" customWidth="1"/>
    <col min="3107" max="3109" width="1.625" style="133" hidden="1" customWidth="1"/>
    <col min="3110" max="3237" width="0" style="133" hidden="1" customWidth="1"/>
    <col min="3238" max="3328" width="0" style="133" hidden="1"/>
    <col min="3329" max="3329" width="1.625" style="133" hidden="1" customWidth="1"/>
    <col min="3330" max="3331" width="1.375" style="133" hidden="1" customWidth="1"/>
    <col min="3332" max="3332" width="1.875" style="133" hidden="1" customWidth="1"/>
    <col min="3333" max="3333" width="1.375" style="133" hidden="1" customWidth="1"/>
    <col min="3334" max="3334" width="1.5" style="133" hidden="1" customWidth="1"/>
    <col min="3335" max="3335" width="1.75" style="133" hidden="1" customWidth="1"/>
    <col min="3336" max="3336" width="1.5" style="133" hidden="1" customWidth="1"/>
    <col min="3337" max="3340" width="1.375" style="133" hidden="1" customWidth="1"/>
    <col min="3341" max="3341" width="1.75" style="133" hidden="1" customWidth="1"/>
    <col min="3342" max="3342" width="1.375" style="133" hidden="1" customWidth="1"/>
    <col min="3343" max="3343" width="1.625" style="133" hidden="1" customWidth="1"/>
    <col min="3344" max="3349" width="1.375" style="133" hidden="1" customWidth="1"/>
    <col min="3350" max="3351" width="2.25" style="133" hidden="1" customWidth="1"/>
    <col min="3352" max="3353" width="13.25" style="133" hidden="1" customWidth="1"/>
    <col min="3354" max="3354" width="13.375" style="133" hidden="1" customWidth="1"/>
    <col min="3355" max="3361" width="13.25" style="133" hidden="1" customWidth="1"/>
    <col min="3362" max="3362" width="13.375" style="133" hidden="1" customWidth="1"/>
    <col min="3363" max="3365" width="1.625" style="133" hidden="1" customWidth="1"/>
    <col min="3366" max="3493" width="0" style="133" hidden="1" customWidth="1"/>
    <col min="3494" max="3584" width="0" style="133" hidden="1"/>
    <col min="3585" max="3585" width="1.625" style="133" hidden="1" customWidth="1"/>
    <col min="3586" max="3587" width="1.375" style="133" hidden="1" customWidth="1"/>
    <col min="3588" max="3588" width="1.875" style="133" hidden="1" customWidth="1"/>
    <col min="3589" max="3589" width="1.375" style="133" hidden="1" customWidth="1"/>
    <col min="3590" max="3590" width="1.5" style="133" hidden="1" customWidth="1"/>
    <col min="3591" max="3591" width="1.75" style="133" hidden="1" customWidth="1"/>
    <col min="3592" max="3592" width="1.5" style="133" hidden="1" customWidth="1"/>
    <col min="3593" max="3596" width="1.375" style="133" hidden="1" customWidth="1"/>
    <col min="3597" max="3597" width="1.75" style="133" hidden="1" customWidth="1"/>
    <col min="3598" max="3598" width="1.375" style="133" hidden="1" customWidth="1"/>
    <col min="3599" max="3599" width="1.625" style="133" hidden="1" customWidth="1"/>
    <col min="3600" max="3605" width="1.375" style="133" hidden="1" customWidth="1"/>
    <col min="3606" max="3607" width="2.25" style="133" hidden="1" customWidth="1"/>
    <col min="3608" max="3609" width="13.25" style="133" hidden="1" customWidth="1"/>
    <col min="3610" max="3610" width="13.375" style="133" hidden="1" customWidth="1"/>
    <col min="3611" max="3617" width="13.25" style="133" hidden="1" customWidth="1"/>
    <col min="3618" max="3618" width="13.375" style="133" hidden="1" customWidth="1"/>
    <col min="3619" max="3621" width="1.625" style="133" hidden="1" customWidth="1"/>
    <col min="3622" max="3749" width="0" style="133" hidden="1" customWidth="1"/>
    <col min="3750" max="3840" width="0" style="133" hidden="1"/>
    <col min="3841" max="3841" width="1.625" style="133" hidden="1" customWidth="1"/>
    <col min="3842" max="3843" width="1.375" style="133" hidden="1" customWidth="1"/>
    <col min="3844" max="3844" width="1.875" style="133" hidden="1" customWidth="1"/>
    <col min="3845" max="3845" width="1.375" style="133" hidden="1" customWidth="1"/>
    <col min="3846" max="3846" width="1.5" style="133" hidden="1" customWidth="1"/>
    <col min="3847" max="3847" width="1.75" style="133" hidden="1" customWidth="1"/>
    <col min="3848" max="3848" width="1.5" style="133" hidden="1" customWidth="1"/>
    <col min="3849" max="3852" width="1.375" style="133" hidden="1" customWidth="1"/>
    <col min="3853" max="3853" width="1.75" style="133" hidden="1" customWidth="1"/>
    <col min="3854" max="3854" width="1.375" style="133" hidden="1" customWidth="1"/>
    <col min="3855" max="3855" width="1.625" style="133" hidden="1" customWidth="1"/>
    <col min="3856" max="3861" width="1.375" style="133" hidden="1" customWidth="1"/>
    <col min="3862" max="3863" width="2.25" style="133" hidden="1" customWidth="1"/>
    <col min="3864" max="3865" width="13.25" style="133" hidden="1" customWidth="1"/>
    <col min="3866" max="3866" width="13.375" style="133" hidden="1" customWidth="1"/>
    <col min="3867" max="3873" width="13.25" style="133" hidden="1" customWidth="1"/>
    <col min="3874" max="3874" width="13.375" style="133" hidden="1" customWidth="1"/>
    <col min="3875" max="3877" width="1.625" style="133" hidden="1" customWidth="1"/>
    <col min="3878" max="4005" width="0" style="133" hidden="1" customWidth="1"/>
    <col min="4006" max="4096" width="0" style="133" hidden="1"/>
    <col min="4097" max="4097" width="1.625" style="133" hidden="1" customWidth="1"/>
    <col min="4098" max="4099" width="1.375" style="133" hidden="1" customWidth="1"/>
    <col min="4100" max="4100" width="1.875" style="133" hidden="1" customWidth="1"/>
    <col min="4101" max="4101" width="1.375" style="133" hidden="1" customWidth="1"/>
    <col min="4102" max="4102" width="1.5" style="133" hidden="1" customWidth="1"/>
    <col min="4103" max="4103" width="1.75" style="133" hidden="1" customWidth="1"/>
    <col min="4104" max="4104" width="1.5" style="133" hidden="1" customWidth="1"/>
    <col min="4105" max="4108" width="1.375" style="133" hidden="1" customWidth="1"/>
    <col min="4109" max="4109" width="1.75" style="133" hidden="1" customWidth="1"/>
    <col min="4110" max="4110" width="1.375" style="133" hidden="1" customWidth="1"/>
    <col min="4111" max="4111" width="1.625" style="133" hidden="1" customWidth="1"/>
    <col min="4112" max="4117" width="1.375" style="133" hidden="1" customWidth="1"/>
    <col min="4118" max="4119" width="2.25" style="133" hidden="1" customWidth="1"/>
    <col min="4120" max="4121" width="13.25" style="133" hidden="1" customWidth="1"/>
    <col min="4122" max="4122" width="13.375" style="133" hidden="1" customWidth="1"/>
    <col min="4123" max="4129" width="13.25" style="133" hidden="1" customWidth="1"/>
    <col min="4130" max="4130" width="13.375" style="133" hidden="1" customWidth="1"/>
    <col min="4131" max="4133" width="1.625" style="133" hidden="1" customWidth="1"/>
    <col min="4134" max="4261" width="0" style="133" hidden="1" customWidth="1"/>
    <col min="4262" max="4352" width="0" style="133" hidden="1"/>
    <col min="4353" max="4353" width="1.625" style="133" hidden="1" customWidth="1"/>
    <col min="4354" max="4355" width="1.375" style="133" hidden="1" customWidth="1"/>
    <col min="4356" max="4356" width="1.875" style="133" hidden="1" customWidth="1"/>
    <col min="4357" max="4357" width="1.375" style="133" hidden="1" customWidth="1"/>
    <col min="4358" max="4358" width="1.5" style="133" hidden="1" customWidth="1"/>
    <col min="4359" max="4359" width="1.75" style="133" hidden="1" customWidth="1"/>
    <col min="4360" max="4360" width="1.5" style="133" hidden="1" customWidth="1"/>
    <col min="4361" max="4364" width="1.375" style="133" hidden="1" customWidth="1"/>
    <col min="4365" max="4365" width="1.75" style="133" hidden="1" customWidth="1"/>
    <col min="4366" max="4366" width="1.375" style="133" hidden="1" customWidth="1"/>
    <col min="4367" max="4367" width="1.625" style="133" hidden="1" customWidth="1"/>
    <col min="4368" max="4373" width="1.375" style="133" hidden="1" customWidth="1"/>
    <col min="4374" max="4375" width="2.25" style="133" hidden="1" customWidth="1"/>
    <col min="4376" max="4377" width="13.25" style="133" hidden="1" customWidth="1"/>
    <col min="4378" max="4378" width="13.375" style="133" hidden="1" customWidth="1"/>
    <col min="4379" max="4385" width="13.25" style="133" hidden="1" customWidth="1"/>
    <col min="4386" max="4386" width="13.375" style="133" hidden="1" customWidth="1"/>
    <col min="4387" max="4389" width="1.625" style="133" hidden="1" customWidth="1"/>
    <col min="4390" max="4517" width="0" style="133" hidden="1" customWidth="1"/>
    <col min="4518" max="4608" width="0" style="133" hidden="1"/>
    <col min="4609" max="4609" width="1.625" style="133" hidden="1" customWidth="1"/>
    <col min="4610" max="4611" width="1.375" style="133" hidden="1" customWidth="1"/>
    <col min="4612" max="4612" width="1.875" style="133" hidden="1" customWidth="1"/>
    <col min="4613" max="4613" width="1.375" style="133" hidden="1" customWidth="1"/>
    <col min="4614" max="4614" width="1.5" style="133" hidden="1" customWidth="1"/>
    <col min="4615" max="4615" width="1.75" style="133" hidden="1" customWidth="1"/>
    <col min="4616" max="4616" width="1.5" style="133" hidden="1" customWidth="1"/>
    <col min="4617" max="4620" width="1.375" style="133" hidden="1" customWidth="1"/>
    <col min="4621" max="4621" width="1.75" style="133" hidden="1" customWidth="1"/>
    <col min="4622" max="4622" width="1.375" style="133" hidden="1" customWidth="1"/>
    <col min="4623" max="4623" width="1.625" style="133" hidden="1" customWidth="1"/>
    <col min="4624" max="4629" width="1.375" style="133" hidden="1" customWidth="1"/>
    <col min="4630" max="4631" width="2.25" style="133" hidden="1" customWidth="1"/>
    <col min="4632" max="4633" width="13.25" style="133" hidden="1" customWidth="1"/>
    <col min="4634" max="4634" width="13.375" style="133" hidden="1" customWidth="1"/>
    <col min="4635" max="4641" width="13.25" style="133" hidden="1" customWidth="1"/>
    <col min="4642" max="4642" width="13.375" style="133" hidden="1" customWidth="1"/>
    <col min="4643" max="4645" width="1.625" style="133" hidden="1" customWidth="1"/>
    <col min="4646" max="4773" width="0" style="133" hidden="1" customWidth="1"/>
    <col min="4774" max="4864" width="0" style="133" hidden="1"/>
    <col min="4865" max="4865" width="1.625" style="133" hidden="1" customWidth="1"/>
    <col min="4866" max="4867" width="1.375" style="133" hidden="1" customWidth="1"/>
    <col min="4868" max="4868" width="1.875" style="133" hidden="1" customWidth="1"/>
    <col min="4869" max="4869" width="1.375" style="133" hidden="1" customWidth="1"/>
    <col min="4870" max="4870" width="1.5" style="133" hidden="1" customWidth="1"/>
    <col min="4871" max="4871" width="1.75" style="133" hidden="1" customWidth="1"/>
    <col min="4872" max="4872" width="1.5" style="133" hidden="1" customWidth="1"/>
    <col min="4873" max="4876" width="1.375" style="133" hidden="1" customWidth="1"/>
    <col min="4877" max="4877" width="1.75" style="133" hidden="1" customWidth="1"/>
    <col min="4878" max="4878" width="1.375" style="133" hidden="1" customWidth="1"/>
    <col min="4879" max="4879" width="1.625" style="133" hidden="1" customWidth="1"/>
    <col min="4880" max="4885" width="1.375" style="133" hidden="1" customWidth="1"/>
    <col min="4886" max="4887" width="2.25" style="133" hidden="1" customWidth="1"/>
    <col min="4888" max="4889" width="13.25" style="133" hidden="1" customWidth="1"/>
    <col min="4890" max="4890" width="13.375" style="133" hidden="1" customWidth="1"/>
    <col min="4891" max="4897" width="13.25" style="133" hidden="1" customWidth="1"/>
    <col min="4898" max="4898" width="13.375" style="133" hidden="1" customWidth="1"/>
    <col min="4899" max="4901" width="1.625" style="133" hidden="1" customWidth="1"/>
    <col min="4902" max="5029" width="0" style="133" hidden="1" customWidth="1"/>
    <col min="5030" max="5120" width="0" style="133" hidden="1"/>
    <col min="5121" max="5121" width="1.625" style="133" hidden="1" customWidth="1"/>
    <col min="5122" max="5123" width="1.375" style="133" hidden="1" customWidth="1"/>
    <col min="5124" max="5124" width="1.875" style="133" hidden="1" customWidth="1"/>
    <col min="5125" max="5125" width="1.375" style="133" hidden="1" customWidth="1"/>
    <col min="5126" max="5126" width="1.5" style="133" hidden="1" customWidth="1"/>
    <col min="5127" max="5127" width="1.75" style="133" hidden="1" customWidth="1"/>
    <col min="5128" max="5128" width="1.5" style="133" hidden="1" customWidth="1"/>
    <col min="5129" max="5132" width="1.375" style="133" hidden="1" customWidth="1"/>
    <col min="5133" max="5133" width="1.75" style="133" hidden="1" customWidth="1"/>
    <col min="5134" max="5134" width="1.375" style="133" hidden="1" customWidth="1"/>
    <col min="5135" max="5135" width="1.625" style="133" hidden="1" customWidth="1"/>
    <col min="5136" max="5141" width="1.375" style="133" hidden="1" customWidth="1"/>
    <col min="5142" max="5143" width="2.25" style="133" hidden="1" customWidth="1"/>
    <col min="5144" max="5145" width="13.25" style="133" hidden="1" customWidth="1"/>
    <col min="5146" max="5146" width="13.375" style="133" hidden="1" customWidth="1"/>
    <col min="5147" max="5153" width="13.25" style="133" hidden="1" customWidth="1"/>
    <col min="5154" max="5154" width="13.375" style="133" hidden="1" customWidth="1"/>
    <col min="5155" max="5157" width="1.625" style="133" hidden="1" customWidth="1"/>
    <col min="5158" max="5285" width="0" style="133" hidden="1" customWidth="1"/>
    <col min="5286" max="5376" width="0" style="133" hidden="1"/>
    <col min="5377" max="5377" width="1.625" style="133" hidden="1" customWidth="1"/>
    <col min="5378" max="5379" width="1.375" style="133" hidden="1" customWidth="1"/>
    <col min="5380" max="5380" width="1.875" style="133" hidden="1" customWidth="1"/>
    <col min="5381" max="5381" width="1.375" style="133" hidden="1" customWidth="1"/>
    <col min="5382" max="5382" width="1.5" style="133" hidden="1" customWidth="1"/>
    <col min="5383" max="5383" width="1.75" style="133" hidden="1" customWidth="1"/>
    <col min="5384" max="5384" width="1.5" style="133" hidden="1" customWidth="1"/>
    <col min="5385" max="5388" width="1.375" style="133" hidden="1" customWidth="1"/>
    <col min="5389" max="5389" width="1.75" style="133" hidden="1" customWidth="1"/>
    <col min="5390" max="5390" width="1.375" style="133" hidden="1" customWidth="1"/>
    <col min="5391" max="5391" width="1.625" style="133" hidden="1" customWidth="1"/>
    <col min="5392" max="5397" width="1.375" style="133" hidden="1" customWidth="1"/>
    <col min="5398" max="5399" width="2.25" style="133" hidden="1" customWidth="1"/>
    <col min="5400" max="5401" width="13.25" style="133" hidden="1" customWidth="1"/>
    <col min="5402" max="5402" width="13.375" style="133" hidden="1" customWidth="1"/>
    <col min="5403" max="5409" width="13.25" style="133" hidden="1" customWidth="1"/>
    <col min="5410" max="5410" width="13.375" style="133" hidden="1" customWidth="1"/>
    <col min="5411" max="5413" width="1.625" style="133" hidden="1" customWidth="1"/>
    <col min="5414" max="5541" width="0" style="133" hidden="1" customWidth="1"/>
    <col min="5542" max="5632" width="0" style="133" hidden="1"/>
    <col min="5633" max="5633" width="1.625" style="133" hidden="1" customWidth="1"/>
    <col min="5634" max="5635" width="1.375" style="133" hidden="1" customWidth="1"/>
    <col min="5636" max="5636" width="1.875" style="133" hidden="1" customWidth="1"/>
    <col min="5637" max="5637" width="1.375" style="133" hidden="1" customWidth="1"/>
    <col min="5638" max="5638" width="1.5" style="133" hidden="1" customWidth="1"/>
    <col min="5639" max="5639" width="1.75" style="133" hidden="1" customWidth="1"/>
    <col min="5640" max="5640" width="1.5" style="133" hidden="1" customWidth="1"/>
    <col min="5641" max="5644" width="1.375" style="133" hidden="1" customWidth="1"/>
    <col min="5645" max="5645" width="1.75" style="133" hidden="1" customWidth="1"/>
    <col min="5646" max="5646" width="1.375" style="133" hidden="1" customWidth="1"/>
    <col min="5647" max="5647" width="1.625" style="133" hidden="1" customWidth="1"/>
    <col min="5648" max="5653" width="1.375" style="133" hidden="1" customWidth="1"/>
    <col min="5654" max="5655" width="2.25" style="133" hidden="1" customWidth="1"/>
    <col min="5656" max="5657" width="13.25" style="133" hidden="1" customWidth="1"/>
    <col min="5658" max="5658" width="13.375" style="133" hidden="1" customWidth="1"/>
    <col min="5659" max="5665" width="13.25" style="133" hidden="1" customWidth="1"/>
    <col min="5666" max="5666" width="13.375" style="133" hidden="1" customWidth="1"/>
    <col min="5667" max="5669" width="1.625" style="133" hidden="1" customWidth="1"/>
    <col min="5670" max="5797" width="0" style="133" hidden="1" customWidth="1"/>
    <col min="5798" max="5888" width="0" style="133" hidden="1"/>
    <col min="5889" max="5889" width="1.625" style="133" hidden="1" customWidth="1"/>
    <col min="5890" max="5891" width="1.375" style="133" hidden="1" customWidth="1"/>
    <col min="5892" max="5892" width="1.875" style="133" hidden="1" customWidth="1"/>
    <col min="5893" max="5893" width="1.375" style="133" hidden="1" customWidth="1"/>
    <col min="5894" max="5894" width="1.5" style="133" hidden="1" customWidth="1"/>
    <col min="5895" max="5895" width="1.75" style="133" hidden="1" customWidth="1"/>
    <col min="5896" max="5896" width="1.5" style="133" hidden="1" customWidth="1"/>
    <col min="5897" max="5900" width="1.375" style="133" hidden="1" customWidth="1"/>
    <col min="5901" max="5901" width="1.75" style="133" hidden="1" customWidth="1"/>
    <col min="5902" max="5902" width="1.375" style="133" hidden="1" customWidth="1"/>
    <col min="5903" max="5903" width="1.625" style="133" hidden="1" customWidth="1"/>
    <col min="5904" max="5909" width="1.375" style="133" hidden="1" customWidth="1"/>
    <col min="5910" max="5911" width="2.25" style="133" hidden="1" customWidth="1"/>
    <col min="5912" max="5913" width="13.25" style="133" hidden="1" customWidth="1"/>
    <col min="5914" max="5914" width="13.375" style="133" hidden="1" customWidth="1"/>
    <col min="5915" max="5921" width="13.25" style="133" hidden="1" customWidth="1"/>
    <col min="5922" max="5922" width="13.375" style="133" hidden="1" customWidth="1"/>
    <col min="5923" max="5925" width="1.625" style="133" hidden="1" customWidth="1"/>
    <col min="5926" max="6053" width="0" style="133" hidden="1" customWidth="1"/>
    <col min="6054" max="6144" width="0" style="133" hidden="1"/>
    <col min="6145" max="6145" width="1.625" style="133" hidden="1" customWidth="1"/>
    <col min="6146" max="6147" width="1.375" style="133" hidden="1" customWidth="1"/>
    <col min="6148" max="6148" width="1.875" style="133" hidden="1" customWidth="1"/>
    <col min="6149" max="6149" width="1.375" style="133" hidden="1" customWidth="1"/>
    <col min="6150" max="6150" width="1.5" style="133" hidden="1" customWidth="1"/>
    <col min="6151" max="6151" width="1.75" style="133" hidden="1" customWidth="1"/>
    <col min="6152" max="6152" width="1.5" style="133" hidden="1" customWidth="1"/>
    <col min="6153" max="6156" width="1.375" style="133" hidden="1" customWidth="1"/>
    <col min="6157" max="6157" width="1.75" style="133" hidden="1" customWidth="1"/>
    <col min="6158" max="6158" width="1.375" style="133" hidden="1" customWidth="1"/>
    <col min="6159" max="6159" width="1.625" style="133" hidden="1" customWidth="1"/>
    <col min="6160" max="6165" width="1.375" style="133" hidden="1" customWidth="1"/>
    <col min="6166" max="6167" width="2.25" style="133" hidden="1" customWidth="1"/>
    <col min="6168" max="6169" width="13.25" style="133" hidden="1" customWidth="1"/>
    <col min="6170" max="6170" width="13.375" style="133" hidden="1" customWidth="1"/>
    <col min="6171" max="6177" width="13.25" style="133" hidden="1" customWidth="1"/>
    <col min="6178" max="6178" width="13.375" style="133" hidden="1" customWidth="1"/>
    <col min="6179" max="6181" width="1.625" style="133" hidden="1" customWidth="1"/>
    <col min="6182" max="6309" width="0" style="133" hidden="1" customWidth="1"/>
    <col min="6310" max="6400" width="0" style="133" hidden="1"/>
    <col min="6401" max="6401" width="1.625" style="133" hidden="1" customWidth="1"/>
    <col min="6402" max="6403" width="1.375" style="133" hidden="1" customWidth="1"/>
    <col min="6404" max="6404" width="1.875" style="133" hidden="1" customWidth="1"/>
    <col min="6405" max="6405" width="1.375" style="133" hidden="1" customWidth="1"/>
    <col min="6406" max="6406" width="1.5" style="133" hidden="1" customWidth="1"/>
    <col min="6407" max="6407" width="1.75" style="133" hidden="1" customWidth="1"/>
    <col min="6408" max="6408" width="1.5" style="133" hidden="1" customWidth="1"/>
    <col min="6409" max="6412" width="1.375" style="133" hidden="1" customWidth="1"/>
    <col min="6413" max="6413" width="1.75" style="133" hidden="1" customWidth="1"/>
    <col min="6414" max="6414" width="1.375" style="133" hidden="1" customWidth="1"/>
    <col min="6415" max="6415" width="1.625" style="133" hidden="1" customWidth="1"/>
    <col min="6416" max="6421" width="1.375" style="133" hidden="1" customWidth="1"/>
    <col min="6422" max="6423" width="2.25" style="133" hidden="1" customWidth="1"/>
    <col min="6424" max="6425" width="13.25" style="133" hidden="1" customWidth="1"/>
    <col min="6426" max="6426" width="13.375" style="133" hidden="1" customWidth="1"/>
    <col min="6427" max="6433" width="13.25" style="133" hidden="1" customWidth="1"/>
    <col min="6434" max="6434" width="13.375" style="133" hidden="1" customWidth="1"/>
    <col min="6435" max="6437" width="1.625" style="133" hidden="1" customWidth="1"/>
    <col min="6438" max="6565" width="0" style="133" hidden="1" customWidth="1"/>
    <col min="6566" max="6656" width="0" style="133" hidden="1"/>
    <col min="6657" max="6657" width="1.625" style="133" hidden="1" customWidth="1"/>
    <col min="6658" max="6659" width="1.375" style="133" hidden="1" customWidth="1"/>
    <col min="6660" max="6660" width="1.875" style="133" hidden="1" customWidth="1"/>
    <col min="6661" max="6661" width="1.375" style="133" hidden="1" customWidth="1"/>
    <col min="6662" max="6662" width="1.5" style="133" hidden="1" customWidth="1"/>
    <col min="6663" max="6663" width="1.75" style="133" hidden="1" customWidth="1"/>
    <col min="6664" max="6664" width="1.5" style="133" hidden="1" customWidth="1"/>
    <col min="6665" max="6668" width="1.375" style="133" hidden="1" customWidth="1"/>
    <col min="6669" max="6669" width="1.75" style="133" hidden="1" customWidth="1"/>
    <col min="6670" max="6670" width="1.375" style="133" hidden="1" customWidth="1"/>
    <col min="6671" max="6671" width="1.625" style="133" hidden="1" customWidth="1"/>
    <col min="6672" max="6677" width="1.375" style="133" hidden="1" customWidth="1"/>
    <col min="6678" max="6679" width="2.25" style="133" hidden="1" customWidth="1"/>
    <col min="6680" max="6681" width="13.25" style="133" hidden="1" customWidth="1"/>
    <col min="6682" max="6682" width="13.375" style="133" hidden="1" customWidth="1"/>
    <col min="6683" max="6689" width="13.25" style="133" hidden="1" customWidth="1"/>
    <col min="6690" max="6690" width="13.375" style="133" hidden="1" customWidth="1"/>
    <col min="6691" max="6693" width="1.625" style="133" hidden="1" customWidth="1"/>
    <col min="6694" max="6821" width="0" style="133" hidden="1" customWidth="1"/>
    <col min="6822" max="6912" width="0" style="133" hidden="1"/>
    <col min="6913" max="6913" width="1.625" style="133" hidden="1" customWidth="1"/>
    <col min="6914" max="6915" width="1.375" style="133" hidden="1" customWidth="1"/>
    <col min="6916" max="6916" width="1.875" style="133" hidden="1" customWidth="1"/>
    <col min="6917" max="6917" width="1.375" style="133" hidden="1" customWidth="1"/>
    <col min="6918" max="6918" width="1.5" style="133" hidden="1" customWidth="1"/>
    <col min="6919" max="6919" width="1.75" style="133" hidden="1" customWidth="1"/>
    <col min="6920" max="6920" width="1.5" style="133" hidden="1" customWidth="1"/>
    <col min="6921" max="6924" width="1.375" style="133" hidden="1" customWidth="1"/>
    <col min="6925" max="6925" width="1.75" style="133" hidden="1" customWidth="1"/>
    <col min="6926" max="6926" width="1.375" style="133" hidden="1" customWidth="1"/>
    <col min="6927" max="6927" width="1.625" style="133" hidden="1" customWidth="1"/>
    <col min="6928" max="6933" width="1.375" style="133" hidden="1" customWidth="1"/>
    <col min="6934" max="6935" width="2.25" style="133" hidden="1" customWidth="1"/>
    <col min="6936" max="6937" width="13.25" style="133" hidden="1" customWidth="1"/>
    <col min="6938" max="6938" width="13.375" style="133" hidden="1" customWidth="1"/>
    <col min="6939" max="6945" width="13.25" style="133" hidden="1" customWidth="1"/>
    <col min="6946" max="6946" width="13.375" style="133" hidden="1" customWidth="1"/>
    <col min="6947" max="6949" width="1.625" style="133" hidden="1" customWidth="1"/>
    <col min="6950" max="7077" width="0" style="133" hidden="1" customWidth="1"/>
    <col min="7078" max="7168" width="0" style="133" hidden="1"/>
    <col min="7169" max="7169" width="1.625" style="133" hidden="1" customWidth="1"/>
    <col min="7170" max="7171" width="1.375" style="133" hidden="1" customWidth="1"/>
    <col min="7172" max="7172" width="1.875" style="133" hidden="1" customWidth="1"/>
    <col min="7173" max="7173" width="1.375" style="133" hidden="1" customWidth="1"/>
    <col min="7174" max="7174" width="1.5" style="133" hidden="1" customWidth="1"/>
    <col min="7175" max="7175" width="1.75" style="133" hidden="1" customWidth="1"/>
    <col min="7176" max="7176" width="1.5" style="133" hidden="1" customWidth="1"/>
    <col min="7177" max="7180" width="1.375" style="133" hidden="1" customWidth="1"/>
    <col min="7181" max="7181" width="1.75" style="133" hidden="1" customWidth="1"/>
    <col min="7182" max="7182" width="1.375" style="133" hidden="1" customWidth="1"/>
    <col min="7183" max="7183" width="1.625" style="133" hidden="1" customWidth="1"/>
    <col min="7184" max="7189" width="1.375" style="133" hidden="1" customWidth="1"/>
    <col min="7190" max="7191" width="2.25" style="133" hidden="1" customWidth="1"/>
    <col min="7192" max="7193" width="13.25" style="133" hidden="1" customWidth="1"/>
    <col min="7194" max="7194" width="13.375" style="133" hidden="1" customWidth="1"/>
    <col min="7195" max="7201" width="13.25" style="133" hidden="1" customWidth="1"/>
    <col min="7202" max="7202" width="13.375" style="133" hidden="1" customWidth="1"/>
    <col min="7203" max="7205" width="1.625" style="133" hidden="1" customWidth="1"/>
    <col min="7206" max="7333" width="0" style="133" hidden="1" customWidth="1"/>
    <col min="7334" max="7424" width="0" style="133" hidden="1"/>
    <col min="7425" max="7425" width="1.625" style="133" hidden="1" customWidth="1"/>
    <col min="7426" max="7427" width="1.375" style="133" hidden="1" customWidth="1"/>
    <col min="7428" max="7428" width="1.875" style="133" hidden="1" customWidth="1"/>
    <col min="7429" max="7429" width="1.375" style="133" hidden="1" customWidth="1"/>
    <col min="7430" max="7430" width="1.5" style="133" hidden="1" customWidth="1"/>
    <col min="7431" max="7431" width="1.75" style="133" hidden="1" customWidth="1"/>
    <col min="7432" max="7432" width="1.5" style="133" hidden="1" customWidth="1"/>
    <col min="7433" max="7436" width="1.375" style="133" hidden="1" customWidth="1"/>
    <col min="7437" max="7437" width="1.75" style="133" hidden="1" customWidth="1"/>
    <col min="7438" max="7438" width="1.375" style="133" hidden="1" customWidth="1"/>
    <col min="7439" max="7439" width="1.625" style="133" hidden="1" customWidth="1"/>
    <col min="7440" max="7445" width="1.375" style="133" hidden="1" customWidth="1"/>
    <col min="7446" max="7447" width="2.25" style="133" hidden="1" customWidth="1"/>
    <col min="7448" max="7449" width="13.25" style="133" hidden="1" customWidth="1"/>
    <col min="7450" max="7450" width="13.375" style="133" hidden="1" customWidth="1"/>
    <col min="7451" max="7457" width="13.25" style="133" hidden="1" customWidth="1"/>
    <col min="7458" max="7458" width="13.375" style="133" hidden="1" customWidth="1"/>
    <col min="7459" max="7461" width="1.625" style="133" hidden="1" customWidth="1"/>
    <col min="7462" max="7589" width="0" style="133" hidden="1" customWidth="1"/>
    <col min="7590" max="7680" width="0" style="133" hidden="1"/>
    <col min="7681" max="7681" width="1.625" style="133" hidden="1" customWidth="1"/>
    <col min="7682" max="7683" width="1.375" style="133" hidden="1" customWidth="1"/>
    <col min="7684" max="7684" width="1.875" style="133" hidden="1" customWidth="1"/>
    <col min="7685" max="7685" width="1.375" style="133" hidden="1" customWidth="1"/>
    <col min="7686" max="7686" width="1.5" style="133" hidden="1" customWidth="1"/>
    <col min="7687" max="7687" width="1.75" style="133" hidden="1" customWidth="1"/>
    <col min="7688" max="7688" width="1.5" style="133" hidden="1" customWidth="1"/>
    <col min="7689" max="7692" width="1.375" style="133" hidden="1" customWidth="1"/>
    <col min="7693" max="7693" width="1.75" style="133" hidden="1" customWidth="1"/>
    <col min="7694" max="7694" width="1.375" style="133" hidden="1" customWidth="1"/>
    <col min="7695" max="7695" width="1.625" style="133" hidden="1" customWidth="1"/>
    <col min="7696" max="7701" width="1.375" style="133" hidden="1" customWidth="1"/>
    <col min="7702" max="7703" width="2.25" style="133" hidden="1" customWidth="1"/>
    <col min="7704" max="7705" width="13.25" style="133" hidden="1" customWidth="1"/>
    <col min="7706" max="7706" width="13.375" style="133" hidden="1" customWidth="1"/>
    <col min="7707" max="7713" width="13.25" style="133" hidden="1" customWidth="1"/>
    <col min="7714" max="7714" width="13.375" style="133" hidden="1" customWidth="1"/>
    <col min="7715" max="7717" width="1.625" style="133" hidden="1" customWidth="1"/>
    <col min="7718" max="7845" width="0" style="133" hidden="1" customWidth="1"/>
    <col min="7846" max="7936" width="0" style="133" hidden="1"/>
    <col min="7937" max="7937" width="1.625" style="133" hidden="1" customWidth="1"/>
    <col min="7938" max="7939" width="1.375" style="133" hidden="1" customWidth="1"/>
    <col min="7940" max="7940" width="1.875" style="133" hidden="1" customWidth="1"/>
    <col min="7941" max="7941" width="1.375" style="133" hidden="1" customWidth="1"/>
    <col min="7942" max="7942" width="1.5" style="133" hidden="1" customWidth="1"/>
    <col min="7943" max="7943" width="1.75" style="133" hidden="1" customWidth="1"/>
    <col min="7944" max="7944" width="1.5" style="133" hidden="1" customWidth="1"/>
    <col min="7945" max="7948" width="1.375" style="133" hidden="1" customWidth="1"/>
    <col min="7949" max="7949" width="1.75" style="133" hidden="1" customWidth="1"/>
    <col min="7950" max="7950" width="1.375" style="133" hidden="1" customWidth="1"/>
    <col min="7951" max="7951" width="1.625" style="133" hidden="1" customWidth="1"/>
    <col min="7952" max="7957" width="1.375" style="133" hidden="1" customWidth="1"/>
    <col min="7958" max="7959" width="2.25" style="133" hidden="1" customWidth="1"/>
    <col min="7960" max="7961" width="13.25" style="133" hidden="1" customWidth="1"/>
    <col min="7962" max="7962" width="13.375" style="133" hidden="1" customWidth="1"/>
    <col min="7963" max="7969" width="13.25" style="133" hidden="1" customWidth="1"/>
    <col min="7970" max="7970" width="13.375" style="133" hidden="1" customWidth="1"/>
    <col min="7971" max="7973" width="1.625" style="133" hidden="1" customWidth="1"/>
    <col min="7974" max="8101" width="0" style="133" hidden="1" customWidth="1"/>
    <col min="8102" max="8192" width="0" style="133" hidden="1"/>
    <col min="8193" max="8193" width="1.625" style="133" hidden="1" customWidth="1"/>
    <col min="8194" max="8195" width="1.375" style="133" hidden="1" customWidth="1"/>
    <col min="8196" max="8196" width="1.875" style="133" hidden="1" customWidth="1"/>
    <col min="8197" max="8197" width="1.375" style="133" hidden="1" customWidth="1"/>
    <col min="8198" max="8198" width="1.5" style="133" hidden="1" customWidth="1"/>
    <col min="8199" max="8199" width="1.75" style="133" hidden="1" customWidth="1"/>
    <col min="8200" max="8200" width="1.5" style="133" hidden="1" customWidth="1"/>
    <col min="8201" max="8204" width="1.375" style="133" hidden="1" customWidth="1"/>
    <col min="8205" max="8205" width="1.75" style="133" hidden="1" customWidth="1"/>
    <col min="8206" max="8206" width="1.375" style="133" hidden="1" customWidth="1"/>
    <col min="8207" max="8207" width="1.625" style="133" hidden="1" customWidth="1"/>
    <col min="8208" max="8213" width="1.375" style="133" hidden="1" customWidth="1"/>
    <col min="8214" max="8215" width="2.25" style="133" hidden="1" customWidth="1"/>
    <col min="8216" max="8217" width="13.25" style="133" hidden="1" customWidth="1"/>
    <col min="8218" max="8218" width="13.375" style="133" hidden="1" customWidth="1"/>
    <col min="8219" max="8225" width="13.25" style="133" hidden="1" customWidth="1"/>
    <col min="8226" max="8226" width="13.375" style="133" hidden="1" customWidth="1"/>
    <col min="8227" max="8229" width="1.625" style="133" hidden="1" customWidth="1"/>
    <col min="8230" max="8357" width="0" style="133" hidden="1" customWidth="1"/>
    <col min="8358" max="8448" width="0" style="133" hidden="1"/>
    <col min="8449" max="8449" width="1.625" style="133" hidden="1" customWidth="1"/>
    <col min="8450" max="8451" width="1.375" style="133" hidden="1" customWidth="1"/>
    <col min="8452" max="8452" width="1.875" style="133" hidden="1" customWidth="1"/>
    <col min="8453" max="8453" width="1.375" style="133" hidden="1" customWidth="1"/>
    <col min="8454" max="8454" width="1.5" style="133" hidden="1" customWidth="1"/>
    <col min="8455" max="8455" width="1.75" style="133" hidden="1" customWidth="1"/>
    <col min="8456" max="8456" width="1.5" style="133" hidden="1" customWidth="1"/>
    <col min="8457" max="8460" width="1.375" style="133" hidden="1" customWidth="1"/>
    <col min="8461" max="8461" width="1.75" style="133" hidden="1" customWidth="1"/>
    <col min="8462" max="8462" width="1.375" style="133" hidden="1" customWidth="1"/>
    <col min="8463" max="8463" width="1.625" style="133" hidden="1" customWidth="1"/>
    <col min="8464" max="8469" width="1.375" style="133" hidden="1" customWidth="1"/>
    <col min="8470" max="8471" width="2.25" style="133" hidden="1" customWidth="1"/>
    <col min="8472" max="8473" width="13.25" style="133" hidden="1" customWidth="1"/>
    <col min="8474" max="8474" width="13.375" style="133" hidden="1" customWidth="1"/>
    <col min="8475" max="8481" width="13.25" style="133" hidden="1" customWidth="1"/>
    <col min="8482" max="8482" width="13.375" style="133" hidden="1" customWidth="1"/>
    <col min="8483" max="8485" width="1.625" style="133" hidden="1" customWidth="1"/>
    <col min="8486" max="8613" width="0" style="133" hidden="1" customWidth="1"/>
    <col min="8614" max="8704" width="0" style="133" hidden="1"/>
    <col min="8705" max="8705" width="1.625" style="133" hidden="1" customWidth="1"/>
    <col min="8706" max="8707" width="1.375" style="133" hidden="1" customWidth="1"/>
    <col min="8708" max="8708" width="1.875" style="133" hidden="1" customWidth="1"/>
    <col min="8709" max="8709" width="1.375" style="133" hidden="1" customWidth="1"/>
    <col min="8710" max="8710" width="1.5" style="133" hidden="1" customWidth="1"/>
    <col min="8711" max="8711" width="1.75" style="133" hidden="1" customWidth="1"/>
    <col min="8712" max="8712" width="1.5" style="133" hidden="1" customWidth="1"/>
    <col min="8713" max="8716" width="1.375" style="133" hidden="1" customWidth="1"/>
    <col min="8717" max="8717" width="1.75" style="133" hidden="1" customWidth="1"/>
    <col min="8718" max="8718" width="1.375" style="133" hidden="1" customWidth="1"/>
    <col min="8719" max="8719" width="1.625" style="133" hidden="1" customWidth="1"/>
    <col min="8720" max="8725" width="1.375" style="133" hidden="1" customWidth="1"/>
    <col min="8726" max="8727" width="2.25" style="133" hidden="1" customWidth="1"/>
    <col min="8728" max="8729" width="13.25" style="133" hidden="1" customWidth="1"/>
    <col min="8730" max="8730" width="13.375" style="133" hidden="1" customWidth="1"/>
    <col min="8731" max="8737" width="13.25" style="133" hidden="1" customWidth="1"/>
    <col min="8738" max="8738" width="13.375" style="133" hidden="1" customWidth="1"/>
    <col min="8739" max="8741" width="1.625" style="133" hidden="1" customWidth="1"/>
    <col min="8742" max="8869" width="0" style="133" hidden="1" customWidth="1"/>
    <col min="8870" max="8960" width="0" style="133" hidden="1"/>
    <col min="8961" max="8961" width="1.625" style="133" hidden="1" customWidth="1"/>
    <col min="8962" max="8963" width="1.375" style="133" hidden="1" customWidth="1"/>
    <col min="8964" max="8964" width="1.875" style="133" hidden="1" customWidth="1"/>
    <col min="8965" max="8965" width="1.375" style="133" hidden="1" customWidth="1"/>
    <col min="8966" max="8966" width="1.5" style="133" hidden="1" customWidth="1"/>
    <col min="8967" max="8967" width="1.75" style="133" hidden="1" customWidth="1"/>
    <col min="8968" max="8968" width="1.5" style="133" hidden="1" customWidth="1"/>
    <col min="8969" max="8972" width="1.375" style="133" hidden="1" customWidth="1"/>
    <col min="8973" max="8973" width="1.75" style="133" hidden="1" customWidth="1"/>
    <col min="8974" max="8974" width="1.375" style="133" hidden="1" customWidth="1"/>
    <col min="8975" max="8975" width="1.625" style="133" hidden="1" customWidth="1"/>
    <col min="8976" max="8981" width="1.375" style="133" hidden="1" customWidth="1"/>
    <col min="8982" max="8983" width="2.25" style="133" hidden="1" customWidth="1"/>
    <col min="8984" max="8985" width="13.25" style="133" hidden="1" customWidth="1"/>
    <col min="8986" max="8986" width="13.375" style="133" hidden="1" customWidth="1"/>
    <col min="8987" max="8993" width="13.25" style="133" hidden="1" customWidth="1"/>
    <col min="8994" max="8994" width="13.375" style="133" hidden="1" customWidth="1"/>
    <col min="8995" max="8997" width="1.625" style="133" hidden="1" customWidth="1"/>
    <col min="8998" max="9125" width="0" style="133" hidden="1" customWidth="1"/>
    <col min="9126" max="9216" width="0" style="133" hidden="1"/>
    <col min="9217" max="9217" width="1.625" style="133" hidden="1" customWidth="1"/>
    <col min="9218" max="9219" width="1.375" style="133" hidden="1" customWidth="1"/>
    <col min="9220" max="9220" width="1.875" style="133" hidden="1" customWidth="1"/>
    <col min="9221" max="9221" width="1.375" style="133" hidden="1" customWidth="1"/>
    <col min="9222" max="9222" width="1.5" style="133" hidden="1" customWidth="1"/>
    <col min="9223" max="9223" width="1.75" style="133" hidden="1" customWidth="1"/>
    <col min="9224" max="9224" width="1.5" style="133" hidden="1" customWidth="1"/>
    <col min="9225" max="9228" width="1.375" style="133" hidden="1" customWidth="1"/>
    <col min="9229" max="9229" width="1.75" style="133" hidden="1" customWidth="1"/>
    <col min="9230" max="9230" width="1.375" style="133" hidden="1" customWidth="1"/>
    <col min="9231" max="9231" width="1.625" style="133" hidden="1" customWidth="1"/>
    <col min="9232" max="9237" width="1.375" style="133" hidden="1" customWidth="1"/>
    <col min="9238" max="9239" width="2.25" style="133" hidden="1" customWidth="1"/>
    <col min="9240" max="9241" width="13.25" style="133" hidden="1" customWidth="1"/>
    <col min="9242" max="9242" width="13.375" style="133" hidden="1" customWidth="1"/>
    <col min="9243" max="9249" width="13.25" style="133" hidden="1" customWidth="1"/>
    <col min="9250" max="9250" width="13.375" style="133" hidden="1" customWidth="1"/>
    <col min="9251" max="9253" width="1.625" style="133" hidden="1" customWidth="1"/>
    <col min="9254" max="9381" width="0" style="133" hidden="1" customWidth="1"/>
    <col min="9382" max="9472" width="0" style="133" hidden="1"/>
    <col min="9473" max="9473" width="1.625" style="133" hidden="1" customWidth="1"/>
    <col min="9474" max="9475" width="1.375" style="133" hidden="1" customWidth="1"/>
    <col min="9476" max="9476" width="1.875" style="133" hidden="1" customWidth="1"/>
    <col min="9477" max="9477" width="1.375" style="133" hidden="1" customWidth="1"/>
    <col min="9478" max="9478" width="1.5" style="133" hidden="1" customWidth="1"/>
    <col min="9479" max="9479" width="1.75" style="133" hidden="1" customWidth="1"/>
    <col min="9480" max="9480" width="1.5" style="133" hidden="1" customWidth="1"/>
    <col min="9481" max="9484" width="1.375" style="133" hidden="1" customWidth="1"/>
    <col min="9485" max="9485" width="1.75" style="133" hidden="1" customWidth="1"/>
    <col min="9486" max="9486" width="1.375" style="133" hidden="1" customWidth="1"/>
    <col min="9487" max="9487" width="1.625" style="133" hidden="1" customWidth="1"/>
    <col min="9488" max="9493" width="1.375" style="133" hidden="1" customWidth="1"/>
    <col min="9494" max="9495" width="2.25" style="133" hidden="1" customWidth="1"/>
    <col min="9496" max="9497" width="13.25" style="133" hidden="1" customWidth="1"/>
    <col min="9498" max="9498" width="13.375" style="133" hidden="1" customWidth="1"/>
    <col min="9499" max="9505" width="13.25" style="133" hidden="1" customWidth="1"/>
    <col min="9506" max="9506" width="13.375" style="133" hidden="1" customWidth="1"/>
    <col min="9507" max="9509" width="1.625" style="133" hidden="1" customWidth="1"/>
    <col min="9510" max="9637" width="0" style="133" hidden="1" customWidth="1"/>
    <col min="9638" max="9728" width="0" style="133" hidden="1"/>
    <col min="9729" max="9729" width="1.625" style="133" hidden="1" customWidth="1"/>
    <col min="9730" max="9731" width="1.375" style="133" hidden="1" customWidth="1"/>
    <col min="9732" max="9732" width="1.875" style="133" hidden="1" customWidth="1"/>
    <col min="9733" max="9733" width="1.375" style="133" hidden="1" customWidth="1"/>
    <col min="9734" max="9734" width="1.5" style="133" hidden="1" customWidth="1"/>
    <col min="9735" max="9735" width="1.75" style="133" hidden="1" customWidth="1"/>
    <col min="9736" max="9736" width="1.5" style="133" hidden="1" customWidth="1"/>
    <col min="9737" max="9740" width="1.375" style="133" hidden="1" customWidth="1"/>
    <col min="9741" max="9741" width="1.75" style="133" hidden="1" customWidth="1"/>
    <col min="9742" max="9742" width="1.375" style="133" hidden="1" customWidth="1"/>
    <col min="9743" max="9743" width="1.625" style="133" hidden="1" customWidth="1"/>
    <col min="9744" max="9749" width="1.375" style="133" hidden="1" customWidth="1"/>
    <col min="9750" max="9751" width="2.25" style="133" hidden="1" customWidth="1"/>
    <col min="9752" max="9753" width="13.25" style="133" hidden="1" customWidth="1"/>
    <col min="9754" max="9754" width="13.375" style="133" hidden="1" customWidth="1"/>
    <col min="9755" max="9761" width="13.25" style="133" hidden="1" customWidth="1"/>
    <col min="9762" max="9762" width="13.375" style="133" hidden="1" customWidth="1"/>
    <col min="9763" max="9765" width="1.625" style="133" hidden="1" customWidth="1"/>
    <col min="9766" max="9893" width="0" style="133" hidden="1" customWidth="1"/>
    <col min="9894" max="9984" width="0" style="133" hidden="1"/>
    <col min="9985" max="9985" width="1.625" style="133" hidden="1" customWidth="1"/>
    <col min="9986" max="9987" width="1.375" style="133" hidden="1" customWidth="1"/>
    <col min="9988" max="9988" width="1.875" style="133" hidden="1" customWidth="1"/>
    <col min="9989" max="9989" width="1.375" style="133" hidden="1" customWidth="1"/>
    <col min="9990" max="9990" width="1.5" style="133" hidden="1" customWidth="1"/>
    <col min="9991" max="9991" width="1.75" style="133" hidden="1" customWidth="1"/>
    <col min="9992" max="9992" width="1.5" style="133" hidden="1" customWidth="1"/>
    <col min="9993" max="9996" width="1.375" style="133" hidden="1" customWidth="1"/>
    <col min="9997" max="9997" width="1.75" style="133" hidden="1" customWidth="1"/>
    <col min="9998" max="9998" width="1.375" style="133" hidden="1" customWidth="1"/>
    <col min="9999" max="9999" width="1.625" style="133" hidden="1" customWidth="1"/>
    <col min="10000" max="10005" width="1.375" style="133" hidden="1" customWidth="1"/>
    <col min="10006" max="10007" width="2.25" style="133" hidden="1" customWidth="1"/>
    <col min="10008" max="10009" width="13.25" style="133" hidden="1" customWidth="1"/>
    <col min="10010" max="10010" width="13.375" style="133" hidden="1" customWidth="1"/>
    <col min="10011" max="10017" width="13.25" style="133" hidden="1" customWidth="1"/>
    <col min="10018" max="10018" width="13.375" style="133" hidden="1" customWidth="1"/>
    <col min="10019" max="10021" width="1.625" style="133" hidden="1" customWidth="1"/>
    <col min="10022" max="10149" width="0" style="133" hidden="1" customWidth="1"/>
    <col min="10150" max="10240" width="0" style="133" hidden="1"/>
    <col min="10241" max="10241" width="1.625" style="133" hidden="1" customWidth="1"/>
    <col min="10242" max="10243" width="1.375" style="133" hidden="1" customWidth="1"/>
    <col min="10244" max="10244" width="1.875" style="133" hidden="1" customWidth="1"/>
    <col min="10245" max="10245" width="1.375" style="133" hidden="1" customWidth="1"/>
    <col min="10246" max="10246" width="1.5" style="133" hidden="1" customWidth="1"/>
    <col min="10247" max="10247" width="1.75" style="133" hidden="1" customWidth="1"/>
    <col min="10248" max="10248" width="1.5" style="133" hidden="1" customWidth="1"/>
    <col min="10249" max="10252" width="1.375" style="133" hidden="1" customWidth="1"/>
    <col min="10253" max="10253" width="1.75" style="133" hidden="1" customWidth="1"/>
    <col min="10254" max="10254" width="1.375" style="133" hidden="1" customWidth="1"/>
    <col min="10255" max="10255" width="1.625" style="133" hidden="1" customWidth="1"/>
    <col min="10256" max="10261" width="1.375" style="133" hidden="1" customWidth="1"/>
    <col min="10262" max="10263" width="2.25" style="133" hidden="1" customWidth="1"/>
    <col min="10264" max="10265" width="13.25" style="133" hidden="1" customWidth="1"/>
    <col min="10266" max="10266" width="13.375" style="133" hidden="1" customWidth="1"/>
    <col min="10267" max="10273" width="13.25" style="133" hidden="1" customWidth="1"/>
    <col min="10274" max="10274" width="13.375" style="133" hidden="1" customWidth="1"/>
    <col min="10275" max="10277" width="1.625" style="133" hidden="1" customWidth="1"/>
    <col min="10278" max="10405" width="0" style="133" hidden="1" customWidth="1"/>
    <col min="10406" max="10496" width="0" style="133" hidden="1"/>
    <col min="10497" max="10497" width="1.625" style="133" hidden="1" customWidth="1"/>
    <col min="10498" max="10499" width="1.375" style="133" hidden="1" customWidth="1"/>
    <col min="10500" max="10500" width="1.875" style="133" hidden="1" customWidth="1"/>
    <col min="10501" max="10501" width="1.375" style="133" hidden="1" customWidth="1"/>
    <col min="10502" max="10502" width="1.5" style="133" hidden="1" customWidth="1"/>
    <col min="10503" max="10503" width="1.75" style="133" hidden="1" customWidth="1"/>
    <col min="10504" max="10504" width="1.5" style="133" hidden="1" customWidth="1"/>
    <col min="10505" max="10508" width="1.375" style="133" hidden="1" customWidth="1"/>
    <col min="10509" max="10509" width="1.75" style="133" hidden="1" customWidth="1"/>
    <col min="10510" max="10510" width="1.375" style="133" hidden="1" customWidth="1"/>
    <col min="10511" max="10511" width="1.625" style="133" hidden="1" customWidth="1"/>
    <col min="10512" max="10517" width="1.375" style="133" hidden="1" customWidth="1"/>
    <col min="10518" max="10519" width="2.25" style="133" hidden="1" customWidth="1"/>
    <col min="10520" max="10521" width="13.25" style="133" hidden="1" customWidth="1"/>
    <col min="10522" max="10522" width="13.375" style="133" hidden="1" customWidth="1"/>
    <col min="10523" max="10529" width="13.25" style="133" hidden="1" customWidth="1"/>
    <col min="10530" max="10530" width="13.375" style="133" hidden="1" customWidth="1"/>
    <col min="10531" max="10533" width="1.625" style="133" hidden="1" customWidth="1"/>
    <col min="10534" max="10661" width="0" style="133" hidden="1" customWidth="1"/>
    <col min="10662" max="10752" width="0" style="133" hidden="1"/>
    <col min="10753" max="10753" width="1.625" style="133" hidden="1" customWidth="1"/>
    <col min="10754" max="10755" width="1.375" style="133" hidden="1" customWidth="1"/>
    <col min="10756" max="10756" width="1.875" style="133" hidden="1" customWidth="1"/>
    <col min="10757" max="10757" width="1.375" style="133" hidden="1" customWidth="1"/>
    <col min="10758" max="10758" width="1.5" style="133" hidden="1" customWidth="1"/>
    <col min="10759" max="10759" width="1.75" style="133" hidden="1" customWidth="1"/>
    <col min="10760" max="10760" width="1.5" style="133" hidden="1" customWidth="1"/>
    <col min="10761" max="10764" width="1.375" style="133" hidden="1" customWidth="1"/>
    <col min="10765" max="10765" width="1.75" style="133" hidden="1" customWidth="1"/>
    <col min="10766" max="10766" width="1.375" style="133" hidden="1" customWidth="1"/>
    <col min="10767" max="10767" width="1.625" style="133" hidden="1" customWidth="1"/>
    <col min="10768" max="10773" width="1.375" style="133" hidden="1" customWidth="1"/>
    <col min="10774" max="10775" width="2.25" style="133" hidden="1" customWidth="1"/>
    <col min="10776" max="10777" width="13.25" style="133" hidden="1" customWidth="1"/>
    <col min="10778" max="10778" width="13.375" style="133" hidden="1" customWidth="1"/>
    <col min="10779" max="10785" width="13.25" style="133" hidden="1" customWidth="1"/>
    <col min="10786" max="10786" width="13.375" style="133" hidden="1" customWidth="1"/>
    <col min="10787" max="10789" width="1.625" style="133" hidden="1" customWidth="1"/>
    <col min="10790" max="10917" width="0" style="133" hidden="1" customWidth="1"/>
    <col min="10918" max="11008" width="0" style="133" hidden="1"/>
    <col min="11009" max="11009" width="1.625" style="133" hidden="1" customWidth="1"/>
    <col min="11010" max="11011" width="1.375" style="133" hidden="1" customWidth="1"/>
    <col min="11012" max="11012" width="1.875" style="133" hidden="1" customWidth="1"/>
    <col min="11013" max="11013" width="1.375" style="133" hidden="1" customWidth="1"/>
    <col min="11014" max="11014" width="1.5" style="133" hidden="1" customWidth="1"/>
    <col min="11015" max="11015" width="1.75" style="133" hidden="1" customWidth="1"/>
    <col min="11016" max="11016" width="1.5" style="133" hidden="1" customWidth="1"/>
    <col min="11017" max="11020" width="1.375" style="133" hidden="1" customWidth="1"/>
    <col min="11021" max="11021" width="1.75" style="133" hidden="1" customWidth="1"/>
    <col min="11022" max="11022" width="1.375" style="133" hidden="1" customWidth="1"/>
    <col min="11023" max="11023" width="1.625" style="133" hidden="1" customWidth="1"/>
    <col min="11024" max="11029" width="1.375" style="133" hidden="1" customWidth="1"/>
    <col min="11030" max="11031" width="2.25" style="133" hidden="1" customWidth="1"/>
    <col min="11032" max="11033" width="13.25" style="133" hidden="1" customWidth="1"/>
    <col min="11034" max="11034" width="13.375" style="133" hidden="1" customWidth="1"/>
    <col min="11035" max="11041" width="13.25" style="133" hidden="1" customWidth="1"/>
    <col min="11042" max="11042" width="13.375" style="133" hidden="1" customWidth="1"/>
    <col min="11043" max="11045" width="1.625" style="133" hidden="1" customWidth="1"/>
    <col min="11046" max="11173" width="0" style="133" hidden="1" customWidth="1"/>
    <col min="11174" max="11264" width="0" style="133" hidden="1"/>
    <col min="11265" max="11265" width="1.625" style="133" hidden="1" customWidth="1"/>
    <col min="11266" max="11267" width="1.375" style="133" hidden="1" customWidth="1"/>
    <col min="11268" max="11268" width="1.875" style="133" hidden="1" customWidth="1"/>
    <col min="11269" max="11269" width="1.375" style="133" hidden="1" customWidth="1"/>
    <col min="11270" max="11270" width="1.5" style="133" hidden="1" customWidth="1"/>
    <col min="11271" max="11271" width="1.75" style="133" hidden="1" customWidth="1"/>
    <col min="11272" max="11272" width="1.5" style="133" hidden="1" customWidth="1"/>
    <col min="11273" max="11276" width="1.375" style="133" hidden="1" customWidth="1"/>
    <col min="11277" max="11277" width="1.75" style="133" hidden="1" customWidth="1"/>
    <col min="11278" max="11278" width="1.375" style="133" hidden="1" customWidth="1"/>
    <col min="11279" max="11279" width="1.625" style="133" hidden="1" customWidth="1"/>
    <col min="11280" max="11285" width="1.375" style="133" hidden="1" customWidth="1"/>
    <col min="11286" max="11287" width="2.25" style="133" hidden="1" customWidth="1"/>
    <col min="11288" max="11289" width="13.25" style="133" hidden="1" customWidth="1"/>
    <col min="11290" max="11290" width="13.375" style="133" hidden="1" customWidth="1"/>
    <col min="11291" max="11297" width="13.25" style="133" hidden="1" customWidth="1"/>
    <col min="11298" max="11298" width="13.375" style="133" hidden="1" customWidth="1"/>
    <col min="11299" max="11301" width="1.625" style="133" hidden="1" customWidth="1"/>
    <col min="11302" max="11429" width="0" style="133" hidden="1" customWidth="1"/>
    <col min="11430" max="11520" width="0" style="133" hidden="1"/>
    <col min="11521" max="11521" width="1.625" style="133" hidden="1" customWidth="1"/>
    <col min="11522" max="11523" width="1.375" style="133" hidden="1" customWidth="1"/>
    <col min="11524" max="11524" width="1.875" style="133" hidden="1" customWidth="1"/>
    <col min="11525" max="11525" width="1.375" style="133" hidden="1" customWidth="1"/>
    <col min="11526" max="11526" width="1.5" style="133" hidden="1" customWidth="1"/>
    <col min="11527" max="11527" width="1.75" style="133" hidden="1" customWidth="1"/>
    <col min="11528" max="11528" width="1.5" style="133" hidden="1" customWidth="1"/>
    <col min="11529" max="11532" width="1.375" style="133" hidden="1" customWidth="1"/>
    <col min="11533" max="11533" width="1.75" style="133" hidden="1" customWidth="1"/>
    <col min="11534" max="11534" width="1.375" style="133" hidden="1" customWidth="1"/>
    <col min="11535" max="11535" width="1.625" style="133" hidden="1" customWidth="1"/>
    <col min="11536" max="11541" width="1.375" style="133" hidden="1" customWidth="1"/>
    <col min="11542" max="11543" width="2.25" style="133" hidden="1" customWidth="1"/>
    <col min="11544" max="11545" width="13.25" style="133" hidden="1" customWidth="1"/>
    <col min="11546" max="11546" width="13.375" style="133" hidden="1" customWidth="1"/>
    <col min="11547" max="11553" width="13.25" style="133" hidden="1" customWidth="1"/>
    <col min="11554" max="11554" width="13.375" style="133" hidden="1" customWidth="1"/>
    <col min="11555" max="11557" width="1.625" style="133" hidden="1" customWidth="1"/>
    <col min="11558" max="11685" width="0" style="133" hidden="1" customWidth="1"/>
    <col min="11686" max="11776" width="0" style="133" hidden="1"/>
    <col min="11777" max="11777" width="1.625" style="133" hidden="1" customWidth="1"/>
    <col min="11778" max="11779" width="1.375" style="133" hidden="1" customWidth="1"/>
    <col min="11780" max="11780" width="1.875" style="133" hidden="1" customWidth="1"/>
    <col min="11781" max="11781" width="1.375" style="133" hidden="1" customWidth="1"/>
    <col min="11782" max="11782" width="1.5" style="133" hidden="1" customWidth="1"/>
    <col min="11783" max="11783" width="1.75" style="133" hidden="1" customWidth="1"/>
    <col min="11784" max="11784" width="1.5" style="133" hidden="1" customWidth="1"/>
    <col min="11785" max="11788" width="1.375" style="133" hidden="1" customWidth="1"/>
    <col min="11789" max="11789" width="1.75" style="133" hidden="1" customWidth="1"/>
    <col min="11790" max="11790" width="1.375" style="133" hidden="1" customWidth="1"/>
    <col min="11791" max="11791" width="1.625" style="133" hidden="1" customWidth="1"/>
    <col min="11792" max="11797" width="1.375" style="133" hidden="1" customWidth="1"/>
    <col min="11798" max="11799" width="2.25" style="133" hidden="1" customWidth="1"/>
    <col min="11800" max="11801" width="13.25" style="133" hidden="1" customWidth="1"/>
    <col min="11802" max="11802" width="13.375" style="133" hidden="1" customWidth="1"/>
    <col min="11803" max="11809" width="13.25" style="133" hidden="1" customWidth="1"/>
    <col min="11810" max="11810" width="13.375" style="133" hidden="1" customWidth="1"/>
    <col min="11811" max="11813" width="1.625" style="133" hidden="1" customWidth="1"/>
    <col min="11814" max="11941" width="0" style="133" hidden="1" customWidth="1"/>
    <col min="11942" max="12032" width="0" style="133" hidden="1"/>
    <col min="12033" max="12033" width="1.625" style="133" hidden="1" customWidth="1"/>
    <col min="12034" max="12035" width="1.375" style="133" hidden="1" customWidth="1"/>
    <col min="12036" max="12036" width="1.875" style="133" hidden="1" customWidth="1"/>
    <col min="12037" max="12037" width="1.375" style="133" hidden="1" customWidth="1"/>
    <col min="12038" max="12038" width="1.5" style="133" hidden="1" customWidth="1"/>
    <col min="12039" max="12039" width="1.75" style="133" hidden="1" customWidth="1"/>
    <col min="12040" max="12040" width="1.5" style="133" hidden="1" customWidth="1"/>
    <col min="12041" max="12044" width="1.375" style="133" hidden="1" customWidth="1"/>
    <col min="12045" max="12045" width="1.75" style="133" hidden="1" customWidth="1"/>
    <col min="12046" max="12046" width="1.375" style="133" hidden="1" customWidth="1"/>
    <col min="12047" max="12047" width="1.625" style="133" hidden="1" customWidth="1"/>
    <col min="12048" max="12053" width="1.375" style="133" hidden="1" customWidth="1"/>
    <col min="12054" max="12055" width="2.25" style="133" hidden="1" customWidth="1"/>
    <col min="12056" max="12057" width="13.25" style="133" hidden="1" customWidth="1"/>
    <col min="12058" max="12058" width="13.375" style="133" hidden="1" customWidth="1"/>
    <col min="12059" max="12065" width="13.25" style="133" hidden="1" customWidth="1"/>
    <col min="12066" max="12066" width="13.375" style="133" hidden="1" customWidth="1"/>
    <col min="12067" max="12069" width="1.625" style="133" hidden="1" customWidth="1"/>
    <col min="12070" max="12197" width="0" style="133" hidden="1" customWidth="1"/>
    <col min="12198" max="12288" width="0" style="133" hidden="1"/>
    <col min="12289" max="12289" width="1.625" style="133" hidden="1" customWidth="1"/>
    <col min="12290" max="12291" width="1.375" style="133" hidden="1" customWidth="1"/>
    <col min="12292" max="12292" width="1.875" style="133" hidden="1" customWidth="1"/>
    <col min="12293" max="12293" width="1.375" style="133" hidden="1" customWidth="1"/>
    <col min="12294" max="12294" width="1.5" style="133" hidden="1" customWidth="1"/>
    <col min="12295" max="12295" width="1.75" style="133" hidden="1" customWidth="1"/>
    <col min="12296" max="12296" width="1.5" style="133" hidden="1" customWidth="1"/>
    <col min="12297" max="12300" width="1.375" style="133" hidden="1" customWidth="1"/>
    <col min="12301" max="12301" width="1.75" style="133" hidden="1" customWidth="1"/>
    <col min="12302" max="12302" width="1.375" style="133" hidden="1" customWidth="1"/>
    <col min="12303" max="12303" width="1.625" style="133" hidden="1" customWidth="1"/>
    <col min="12304" max="12309" width="1.375" style="133" hidden="1" customWidth="1"/>
    <col min="12310" max="12311" width="2.25" style="133" hidden="1" customWidth="1"/>
    <col min="12312" max="12313" width="13.25" style="133" hidden="1" customWidth="1"/>
    <col min="12314" max="12314" width="13.375" style="133" hidden="1" customWidth="1"/>
    <col min="12315" max="12321" width="13.25" style="133" hidden="1" customWidth="1"/>
    <col min="12322" max="12322" width="13.375" style="133" hidden="1" customWidth="1"/>
    <col min="12323" max="12325" width="1.625" style="133" hidden="1" customWidth="1"/>
    <col min="12326" max="12453" width="0" style="133" hidden="1" customWidth="1"/>
    <col min="12454" max="12544" width="0" style="133" hidden="1"/>
    <col min="12545" max="12545" width="1.625" style="133" hidden="1" customWidth="1"/>
    <col min="12546" max="12547" width="1.375" style="133" hidden="1" customWidth="1"/>
    <col min="12548" max="12548" width="1.875" style="133" hidden="1" customWidth="1"/>
    <col min="12549" max="12549" width="1.375" style="133" hidden="1" customWidth="1"/>
    <col min="12550" max="12550" width="1.5" style="133" hidden="1" customWidth="1"/>
    <col min="12551" max="12551" width="1.75" style="133" hidden="1" customWidth="1"/>
    <col min="12552" max="12552" width="1.5" style="133" hidden="1" customWidth="1"/>
    <col min="12553" max="12556" width="1.375" style="133" hidden="1" customWidth="1"/>
    <col min="12557" max="12557" width="1.75" style="133" hidden="1" customWidth="1"/>
    <col min="12558" max="12558" width="1.375" style="133" hidden="1" customWidth="1"/>
    <col min="12559" max="12559" width="1.625" style="133" hidden="1" customWidth="1"/>
    <col min="12560" max="12565" width="1.375" style="133" hidden="1" customWidth="1"/>
    <col min="12566" max="12567" width="2.25" style="133" hidden="1" customWidth="1"/>
    <col min="12568" max="12569" width="13.25" style="133" hidden="1" customWidth="1"/>
    <col min="12570" max="12570" width="13.375" style="133" hidden="1" customWidth="1"/>
    <col min="12571" max="12577" width="13.25" style="133" hidden="1" customWidth="1"/>
    <col min="12578" max="12578" width="13.375" style="133" hidden="1" customWidth="1"/>
    <col min="12579" max="12581" width="1.625" style="133" hidden="1" customWidth="1"/>
    <col min="12582" max="12709" width="0" style="133" hidden="1" customWidth="1"/>
    <col min="12710" max="12800" width="0" style="133" hidden="1"/>
    <col min="12801" max="12801" width="1.625" style="133" hidden="1" customWidth="1"/>
    <col min="12802" max="12803" width="1.375" style="133" hidden="1" customWidth="1"/>
    <col min="12804" max="12804" width="1.875" style="133" hidden="1" customWidth="1"/>
    <col min="12805" max="12805" width="1.375" style="133" hidden="1" customWidth="1"/>
    <col min="12806" max="12806" width="1.5" style="133" hidden="1" customWidth="1"/>
    <col min="12807" max="12807" width="1.75" style="133" hidden="1" customWidth="1"/>
    <col min="12808" max="12808" width="1.5" style="133" hidden="1" customWidth="1"/>
    <col min="12809" max="12812" width="1.375" style="133" hidden="1" customWidth="1"/>
    <col min="12813" max="12813" width="1.75" style="133" hidden="1" customWidth="1"/>
    <col min="12814" max="12814" width="1.375" style="133" hidden="1" customWidth="1"/>
    <col min="12815" max="12815" width="1.625" style="133" hidden="1" customWidth="1"/>
    <col min="12816" max="12821" width="1.375" style="133" hidden="1" customWidth="1"/>
    <col min="12822" max="12823" width="2.25" style="133" hidden="1" customWidth="1"/>
    <col min="12824" max="12825" width="13.25" style="133" hidden="1" customWidth="1"/>
    <col min="12826" max="12826" width="13.375" style="133" hidden="1" customWidth="1"/>
    <col min="12827" max="12833" width="13.25" style="133" hidden="1" customWidth="1"/>
    <col min="12834" max="12834" width="13.375" style="133" hidden="1" customWidth="1"/>
    <col min="12835" max="12837" width="1.625" style="133" hidden="1" customWidth="1"/>
    <col min="12838" max="12965" width="0" style="133" hidden="1" customWidth="1"/>
    <col min="12966" max="13056" width="0" style="133" hidden="1"/>
    <col min="13057" max="13057" width="1.625" style="133" hidden="1" customWidth="1"/>
    <col min="13058" max="13059" width="1.375" style="133" hidden="1" customWidth="1"/>
    <col min="13060" max="13060" width="1.875" style="133" hidden="1" customWidth="1"/>
    <col min="13061" max="13061" width="1.375" style="133" hidden="1" customWidth="1"/>
    <col min="13062" max="13062" width="1.5" style="133" hidden="1" customWidth="1"/>
    <col min="13063" max="13063" width="1.75" style="133" hidden="1" customWidth="1"/>
    <col min="13064" max="13064" width="1.5" style="133" hidden="1" customWidth="1"/>
    <col min="13065" max="13068" width="1.375" style="133" hidden="1" customWidth="1"/>
    <col min="13069" max="13069" width="1.75" style="133" hidden="1" customWidth="1"/>
    <col min="13070" max="13070" width="1.375" style="133" hidden="1" customWidth="1"/>
    <col min="13071" max="13071" width="1.625" style="133" hidden="1" customWidth="1"/>
    <col min="13072" max="13077" width="1.375" style="133" hidden="1" customWidth="1"/>
    <col min="13078" max="13079" width="2.25" style="133" hidden="1" customWidth="1"/>
    <col min="13080" max="13081" width="13.25" style="133" hidden="1" customWidth="1"/>
    <col min="13082" max="13082" width="13.375" style="133" hidden="1" customWidth="1"/>
    <col min="13083" max="13089" width="13.25" style="133" hidden="1" customWidth="1"/>
    <col min="13090" max="13090" width="13.375" style="133" hidden="1" customWidth="1"/>
    <col min="13091" max="13093" width="1.625" style="133" hidden="1" customWidth="1"/>
    <col min="13094" max="13221" width="0" style="133" hidden="1" customWidth="1"/>
    <col min="13222" max="13312" width="0" style="133" hidden="1"/>
    <col min="13313" max="13313" width="1.625" style="133" hidden="1" customWidth="1"/>
    <col min="13314" max="13315" width="1.375" style="133" hidden="1" customWidth="1"/>
    <col min="13316" max="13316" width="1.875" style="133" hidden="1" customWidth="1"/>
    <col min="13317" max="13317" width="1.375" style="133" hidden="1" customWidth="1"/>
    <col min="13318" max="13318" width="1.5" style="133" hidden="1" customWidth="1"/>
    <col min="13319" max="13319" width="1.75" style="133" hidden="1" customWidth="1"/>
    <col min="13320" max="13320" width="1.5" style="133" hidden="1" customWidth="1"/>
    <col min="13321" max="13324" width="1.375" style="133" hidden="1" customWidth="1"/>
    <col min="13325" max="13325" width="1.75" style="133" hidden="1" customWidth="1"/>
    <col min="13326" max="13326" width="1.375" style="133" hidden="1" customWidth="1"/>
    <col min="13327" max="13327" width="1.625" style="133" hidden="1" customWidth="1"/>
    <col min="13328" max="13333" width="1.375" style="133" hidden="1" customWidth="1"/>
    <col min="13334" max="13335" width="2.25" style="133" hidden="1" customWidth="1"/>
    <col min="13336" max="13337" width="13.25" style="133" hidden="1" customWidth="1"/>
    <col min="13338" max="13338" width="13.375" style="133" hidden="1" customWidth="1"/>
    <col min="13339" max="13345" width="13.25" style="133" hidden="1" customWidth="1"/>
    <col min="13346" max="13346" width="13.375" style="133" hidden="1" customWidth="1"/>
    <col min="13347" max="13349" width="1.625" style="133" hidden="1" customWidth="1"/>
    <col min="13350" max="13477" width="0" style="133" hidden="1" customWidth="1"/>
    <col min="13478" max="13568" width="0" style="133" hidden="1"/>
    <col min="13569" max="13569" width="1.625" style="133" hidden="1" customWidth="1"/>
    <col min="13570" max="13571" width="1.375" style="133" hidden="1" customWidth="1"/>
    <col min="13572" max="13572" width="1.875" style="133" hidden="1" customWidth="1"/>
    <col min="13573" max="13573" width="1.375" style="133" hidden="1" customWidth="1"/>
    <col min="13574" max="13574" width="1.5" style="133" hidden="1" customWidth="1"/>
    <col min="13575" max="13575" width="1.75" style="133" hidden="1" customWidth="1"/>
    <col min="13576" max="13576" width="1.5" style="133" hidden="1" customWidth="1"/>
    <col min="13577" max="13580" width="1.375" style="133" hidden="1" customWidth="1"/>
    <col min="13581" max="13581" width="1.75" style="133" hidden="1" customWidth="1"/>
    <col min="13582" max="13582" width="1.375" style="133" hidden="1" customWidth="1"/>
    <col min="13583" max="13583" width="1.625" style="133" hidden="1" customWidth="1"/>
    <col min="13584" max="13589" width="1.375" style="133" hidden="1" customWidth="1"/>
    <col min="13590" max="13591" width="2.25" style="133" hidden="1" customWidth="1"/>
    <col min="13592" max="13593" width="13.25" style="133" hidden="1" customWidth="1"/>
    <col min="13594" max="13594" width="13.375" style="133" hidden="1" customWidth="1"/>
    <col min="13595" max="13601" width="13.25" style="133" hidden="1" customWidth="1"/>
    <col min="13602" max="13602" width="13.375" style="133" hidden="1" customWidth="1"/>
    <col min="13603" max="13605" width="1.625" style="133" hidden="1" customWidth="1"/>
    <col min="13606" max="13733" width="0" style="133" hidden="1" customWidth="1"/>
    <col min="13734" max="13824" width="0" style="133" hidden="1"/>
    <col min="13825" max="13825" width="1.625" style="133" hidden="1" customWidth="1"/>
    <col min="13826" max="13827" width="1.375" style="133" hidden="1" customWidth="1"/>
    <col min="13828" max="13828" width="1.875" style="133" hidden="1" customWidth="1"/>
    <col min="13829" max="13829" width="1.375" style="133" hidden="1" customWidth="1"/>
    <col min="13830" max="13830" width="1.5" style="133" hidden="1" customWidth="1"/>
    <col min="13831" max="13831" width="1.75" style="133" hidden="1" customWidth="1"/>
    <col min="13832" max="13832" width="1.5" style="133" hidden="1" customWidth="1"/>
    <col min="13833" max="13836" width="1.375" style="133" hidden="1" customWidth="1"/>
    <col min="13837" max="13837" width="1.75" style="133" hidden="1" customWidth="1"/>
    <col min="13838" max="13838" width="1.375" style="133" hidden="1" customWidth="1"/>
    <col min="13839" max="13839" width="1.625" style="133" hidden="1" customWidth="1"/>
    <col min="13840" max="13845" width="1.375" style="133" hidden="1" customWidth="1"/>
    <col min="13846" max="13847" width="2.25" style="133" hidden="1" customWidth="1"/>
    <col min="13848" max="13849" width="13.25" style="133" hidden="1" customWidth="1"/>
    <col min="13850" max="13850" width="13.375" style="133" hidden="1" customWidth="1"/>
    <col min="13851" max="13857" width="13.25" style="133" hidden="1" customWidth="1"/>
    <col min="13858" max="13858" width="13.375" style="133" hidden="1" customWidth="1"/>
    <col min="13859" max="13861" width="1.625" style="133" hidden="1" customWidth="1"/>
    <col min="13862" max="13989" width="0" style="133" hidden="1" customWidth="1"/>
    <col min="13990" max="14080" width="0" style="133" hidden="1"/>
    <col min="14081" max="14081" width="1.625" style="133" hidden="1" customWidth="1"/>
    <col min="14082" max="14083" width="1.375" style="133" hidden="1" customWidth="1"/>
    <col min="14084" max="14084" width="1.875" style="133" hidden="1" customWidth="1"/>
    <col min="14085" max="14085" width="1.375" style="133" hidden="1" customWidth="1"/>
    <col min="14086" max="14086" width="1.5" style="133" hidden="1" customWidth="1"/>
    <col min="14087" max="14087" width="1.75" style="133" hidden="1" customWidth="1"/>
    <col min="14088" max="14088" width="1.5" style="133" hidden="1" customWidth="1"/>
    <col min="14089" max="14092" width="1.375" style="133" hidden="1" customWidth="1"/>
    <col min="14093" max="14093" width="1.75" style="133" hidden="1" customWidth="1"/>
    <col min="14094" max="14094" width="1.375" style="133" hidden="1" customWidth="1"/>
    <col min="14095" max="14095" width="1.625" style="133" hidden="1" customWidth="1"/>
    <col min="14096" max="14101" width="1.375" style="133" hidden="1" customWidth="1"/>
    <col min="14102" max="14103" width="2.25" style="133" hidden="1" customWidth="1"/>
    <col min="14104" max="14105" width="13.25" style="133" hidden="1" customWidth="1"/>
    <col min="14106" max="14106" width="13.375" style="133" hidden="1" customWidth="1"/>
    <col min="14107" max="14113" width="13.25" style="133" hidden="1" customWidth="1"/>
    <col min="14114" max="14114" width="13.375" style="133" hidden="1" customWidth="1"/>
    <col min="14115" max="14117" width="1.625" style="133" hidden="1" customWidth="1"/>
    <col min="14118" max="14245" width="0" style="133" hidden="1" customWidth="1"/>
    <col min="14246" max="14336" width="0" style="133" hidden="1"/>
    <col min="14337" max="14337" width="1.625" style="133" hidden="1" customWidth="1"/>
    <col min="14338" max="14339" width="1.375" style="133" hidden="1" customWidth="1"/>
    <col min="14340" max="14340" width="1.875" style="133" hidden="1" customWidth="1"/>
    <col min="14341" max="14341" width="1.375" style="133" hidden="1" customWidth="1"/>
    <col min="14342" max="14342" width="1.5" style="133" hidden="1" customWidth="1"/>
    <col min="14343" max="14343" width="1.75" style="133" hidden="1" customWidth="1"/>
    <col min="14344" max="14344" width="1.5" style="133" hidden="1" customWidth="1"/>
    <col min="14345" max="14348" width="1.375" style="133" hidden="1" customWidth="1"/>
    <col min="14349" max="14349" width="1.75" style="133" hidden="1" customWidth="1"/>
    <col min="14350" max="14350" width="1.375" style="133" hidden="1" customWidth="1"/>
    <col min="14351" max="14351" width="1.625" style="133" hidden="1" customWidth="1"/>
    <col min="14352" max="14357" width="1.375" style="133" hidden="1" customWidth="1"/>
    <col min="14358" max="14359" width="2.25" style="133" hidden="1" customWidth="1"/>
    <col min="14360" max="14361" width="13.25" style="133" hidden="1" customWidth="1"/>
    <col min="14362" max="14362" width="13.375" style="133" hidden="1" customWidth="1"/>
    <col min="14363" max="14369" width="13.25" style="133" hidden="1" customWidth="1"/>
    <col min="14370" max="14370" width="13.375" style="133" hidden="1" customWidth="1"/>
    <col min="14371" max="14373" width="1.625" style="133" hidden="1" customWidth="1"/>
    <col min="14374" max="14501" width="0" style="133" hidden="1" customWidth="1"/>
    <col min="14502" max="14592" width="0" style="133" hidden="1"/>
    <col min="14593" max="14593" width="1.625" style="133" hidden="1" customWidth="1"/>
    <col min="14594" max="14595" width="1.375" style="133" hidden="1" customWidth="1"/>
    <col min="14596" max="14596" width="1.875" style="133" hidden="1" customWidth="1"/>
    <col min="14597" max="14597" width="1.375" style="133" hidden="1" customWidth="1"/>
    <col min="14598" max="14598" width="1.5" style="133" hidden="1" customWidth="1"/>
    <col min="14599" max="14599" width="1.75" style="133" hidden="1" customWidth="1"/>
    <col min="14600" max="14600" width="1.5" style="133" hidden="1" customWidth="1"/>
    <col min="14601" max="14604" width="1.375" style="133" hidden="1" customWidth="1"/>
    <col min="14605" max="14605" width="1.75" style="133" hidden="1" customWidth="1"/>
    <col min="14606" max="14606" width="1.375" style="133" hidden="1" customWidth="1"/>
    <col min="14607" max="14607" width="1.625" style="133" hidden="1" customWidth="1"/>
    <col min="14608" max="14613" width="1.375" style="133" hidden="1" customWidth="1"/>
    <col min="14614" max="14615" width="2.25" style="133" hidden="1" customWidth="1"/>
    <col min="14616" max="14617" width="13.25" style="133" hidden="1" customWidth="1"/>
    <col min="14618" max="14618" width="13.375" style="133" hidden="1" customWidth="1"/>
    <col min="14619" max="14625" width="13.25" style="133" hidden="1" customWidth="1"/>
    <col min="14626" max="14626" width="13.375" style="133" hidden="1" customWidth="1"/>
    <col min="14627" max="14629" width="1.625" style="133" hidden="1" customWidth="1"/>
    <col min="14630" max="14757" width="0" style="133" hidden="1" customWidth="1"/>
    <col min="14758" max="14848" width="0" style="133" hidden="1"/>
    <col min="14849" max="14849" width="1.625" style="133" hidden="1" customWidth="1"/>
    <col min="14850" max="14851" width="1.375" style="133" hidden="1" customWidth="1"/>
    <col min="14852" max="14852" width="1.875" style="133" hidden="1" customWidth="1"/>
    <col min="14853" max="14853" width="1.375" style="133" hidden="1" customWidth="1"/>
    <col min="14854" max="14854" width="1.5" style="133" hidden="1" customWidth="1"/>
    <col min="14855" max="14855" width="1.75" style="133" hidden="1" customWidth="1"/>
    <col min="14856" max="14856" width="1.5" style="133" hidden="1" customWidth="1"/>
    <col min="14857" max="14860" width="1.375" style="133" hidden="1" customWidth="1"/>
    <col min="14861" max="14861" width="1.75" style="133" hidden="1" customWidth="1"/>
    <col min="14862" max="14862" width="1.375" style="133" hidden="1" customWidth="1"/>
    <col min="14863" max="14863" width="1.625" style="133" hidden="1" customWidth="1"/>
    <col min="14864" max="14869" width="1.375" style="133" hidden="1" customWidth="1"/>
    <col min="14870" max="14871" width="2.25" style="133" hidden="1" customWidth="1"/>
    <col min="14872" max="14873" width="13.25" style="133" hidden="1" customWidth="1"/>
    <col min="14874" max="14874" width="13.375" style="133" hidden="1" customWidth="1"/>
    <col min="14875" max="14881" width="13.25" style="133" hidden="1" customWidth="1"/>
    <col min="14882" max="14882" width="13.375" style="133" hidden="1" customWidth="1"/>
    <col min="14883" max="14885" width="1.625" style="133" hidden="1" customWidth="1"/>
    <col min="14886" max="15013" width="0" style="133" hidden="1" customWidth="1"/>
    <col min="15014" max="15104" width="0" style="133" hidden="1"/>
    <col min="15105" max="15105" width="1.625" style="133" hidden="1" customWidth="1"/>
    <col min="15106" max="15107" width="1.375" style="133" hidden="1" customWidth="1"/>
    <col min="15108" max="15108" width="1.875" style="133" hidden="1" customWidth="1"/>
    <col min="15109" max="15109" width="1.375" style="133" hidden="1" customWidth="1"/>
    <col min="15110" max="15110" width="1.5" style="133" hidden="1" customWidth="1"/>
    <col min="15111" max="15111" width="1.75" style="133" hidden="1" customWidth="1"/>
    <col min="15112" max="15112" width="1.5" style="133" hidden="1" customWidth="1"/>
    <col min="15113" max="15116" width="1.375" style="133" hidden="1" customWidth="1"/>
    <col min="15117" max="15117" width="1.75" style="133" hidden="1" customWidth="1"/>
    <col min="15118" max="15118" width="1.375" style="133" hidden="1" customWidth="1"/>
    <col min="15119" max="15119" width="1.625" style="133" hidden="1" customWidth="1"/>
    <col min="15120" max="15125" width="1.375" style="133" hidden="1" customWidth="1"/>
    <col min="15126" max="15127" width="2.25" style="133" hidden="1" customWidth="1"/>
    <col min="15128" max="15129" width="13.25" style="133" hidden="1" customWidth="1"/>
    <col min="15130" max="15130" width="13.375" style="133" hidden="1" customWidth="1"/>
    <col min="15131" max="15137" width="13.25" style="133" hidden="1" customWidth="1"/>
    <col min="15138" max="15138" width="13.375" style="133" hidden="1" customWidth="1"/>
    <col min="15139" max="15141" width="1.625" style="133" hidden="1" customWidth="1"/>
    <col min="15142" max="15269" width="0" style="133" hidden="1" customWidth="1"/>
    <col min="15270" max="15360" width="0" style="133" hidden="1"/>
    <col min="15361" max="15361" width="1.625" style="133" hidden="1" customWidth="1"/>
    <col min="15362" max="15363" width="1.375" style="133" hidden="1" customWidth="1"/>
    <col min="15364" max="15364" width="1.875" style="133" hidden="1" customWidth="1"/>
    <col min="15365" max="15365" width="1.375" style="133" hidden="1" customWidth="1"/>
    <col min="15366" max="15366" width="1.5" style="133" hidden="1" customWidth="1"/>
    <col min="15367" max="15367" width="1.75" style="133" hidden="1" customWidth="1"/>
    <col min="15368" max="15368" width="1.5" style="133" hidden="1" customWidth="1"/>
    <col min="15369" max="15372" width="1.375" style="133" hidden="1" customWidth="1"/>
    <col min="15373" max="15373" width="1.75" style="133" hidden="1" customWidth="1"/>
    <col min="15374" max="15374" width="1.375" style="133" hidden="1" customWidth="1"/>
    <col min="15375" max="15375" width="1.625" style="133" hidden="1" customWidth="1"/>
    <col min="15376" max="15381" width="1.375" style="133" hidden="1" customWidth="1"/>
    <col min="15382" max="15383" width="2.25" style="133" hidden="1" customWidth="1"/>
    <col min="15384" max="15385" width="13.25" style="133" hidden="1" customWidth="1"/>
    <col min="15386" max="15386" width="13.375" style="133" hidden="1" customWidth="1"/>
    <col min="15387" max="15393" width="13.25" style="133" hidden="1" customWidth="1"/>
    <col min="15394" max="15394" width="13.375" style="133" hidden="1" customWidth="1"/>
    <col min="15395" max="15397" width="1.625" style="133" hidden="1" customWidth="1"/>
    <col min="15398" max="15525" width="0" style="133" hidden="1" customWidth="1"/>
    <col min="15526" max="15616" width="0" style="133" hidden="1"/>
    <col min="15617" max="15617" width="1.625" style="133" hidden="1" customWidth="1"/>
    <col min="15618" max="15619" width="1.375" style="133" hidden="1" customWidth="1"/>
    <col min="15620" max="15620" width="1.875" style="133" hidden="1" customWidth="1"/>
    <col min="15621" max="15621" width="1.375" style="133" hidden="1" customWidth="1"/>
    <col min="15622" max="15622" width="1.5" style="133" hidden="1" customWidth="1"/>
    <col min="15623" max="15623" width="1.75" style="133" hidden="1" customWidth="1"/>
    <col min="15624" max="15624" width="1.5" style="133" hidden="1" customWidth="1"/>
    <col min="15625" max="15628" width="1.375" style="133" hidden="1" customWidth="1"/>
    <col min="15629" max="15629" width="1.75" style="133" hidden="1" customWidth="1"/>
    <col min="15630" max="15630" width="1.375" style="133" hidden="1" customWidth="1"/>
    <col min="15631" max="15631" width="1.625" style="133" hidden="1" customWidth="1"/>
    <col min="15632" max="15637" width="1.375" style="133" hidden="1" customWidth="1"/>
    <col min="15638" max="15639" width="2.25" style="133" hidden="1" customWidth="1"/>
    <col min="15640" max="15641" width="13.25" style="133" hidden="1" customWidth="1"/>
    <col min="15642" max="15642" width="13.375" style="133" hidden="1" customWidth="1"/>
    <col min="15643" max="15649" width="13.25" style="133" hidden="1" customWidth="1"/>
    <col min="15650" max="15650" width="13.375" style="133" hidden="1" customWidth="1"/>
    <col min="15651" max="15653" width="1.625" style="133" hidden="1" customWidth="1"/>
    <col min="15654" max="15781" width="0" style="133" hidden="1" customWidth="1"/>
    <col min="15782" max="15872" width="0" style="133" hidden="1"/>
    <col min="15873" max="15873" width="1.625" style="133" hidden="1" customWidth="1"/>
    <col min="15874" max="15875" width="1.375" style="133" hidden="1" customWidth="1"/>
    <col min="15876" max="15876" width="1.875" style="133" hidden="1" customWidth="1"/>
    <col min="15877" max="15877" width="1.375" style="133" hidden="1" customWidth="1"/>
    <col min="15878" max="15878" width="1.5" style="133" hidden="1" customWidth="1"/>
    <col min="15879" max="15879" width="1.75" style="133" hidden="1" customWidth="1"/>
    <col min="15880" max="15880" width="1.5" style="133" hidden="1" customWidth="1"/>
    <col min="15881" max="15884" width="1.375" style="133" hidden="1" customWidth="1"/>
    <col min="15885" max="15885" width="1.75" style="133" hidden="1" customWidth="1"/>
    <col min="15886" max="15886" width="1.375" style="133" hidden="1" customWidth="1"/>
    <col min="15887" max="15887" width="1.625" style="133" hidden="1" customWidth="1"/>
    <col min="15888" max="15893" width="1.375" style="133" hidden="1" customWidth="1"/>
    <col min="15894" max="15895" width="2.25" style="133" hidden="1" customWidth="1"/>
    <col min="15896" max="15897" width="13.25" style="133" hidden="1" customWidth="1"/>
    <col min="15898" max="15898" width="13.375" style="133" hidden="1" customWidth="1"/>
    <col min="15899" max="15905" width="13.25" style="133" hidden="1" customWidth="1"/>
    <col min="15906" max="15906" width="13.375" style="133" hidden="1" customWidth="1"/>
    <col min="15907" max="15909" width="1.625" style="133" hidden="1" customWidth="1"/>
    <col min="15910" max="16037" width="0" style="133" hidden="1" customWidth="1"/>
    <col min="16038" max="16128" width="0" style="133" hidden="1"/>
    <col min="16129" max="16129" width="1.625" style="133" hidden="1" customWidth="1"/>
    <col min="16130" max="16131" width="1.375" style="133" hidden="1" customWidth="1"/>
    <col min="16132" max="16132" width="1.875" style="133" hidden="1" customWidth="1"/>
    <col min="16133" max="16133" width="1.375" style="133" hidden="1" customWidth="1"/>
    <col min="16134" max="16134" width="1.5" style="133" hidden="1" customWidth="1"/>
    <col min="16135" max="16135" width="1.75" style="133" hidden="1" customWidth="1"/>
    <col min="16136" max="16136" width="1.5" style="133" hidden="1" customWidth="1"/>
    <col min="16137" max="16140" width="1.375" style="133" hidden="1" customWidth="1"/>
    <col min="16141" max="16141" width="1.75" style="133" hidden="1" customWidth="1"/>
    <col min="16142" max="16142" width="1.375" style="133" hidden="1" customWidth="1"/>
    <col min="16143" max="16143" width="1.625" style="133" hidden="1" customWidth="1"/>
    <col min="16144" max="16149" width="1.375" style="133" hidden="1" customWidth="1"/>
    <col min="16150" max="16151" width="2.25" style="133" hidden="1" customWidth="1"/>
    <col min="16152" max="16153" width="13.25" style="133" hidden="1" customWidth="1"/>
    <col min="16154" max="16154" width="13.375" style="133" hidden="1" customWidth="1"/>
    <col min="16155" max="16161" width="13.25" style="133" hidden="1" customWidth="1"/>
    <col min="16162" max="16162" width="13.375" style="133" hidden="1" customWidth="1"/>
    <col min="16163" max="16165" width="1.625" style="133" hidden="1" customWidth="1"/>
    <col min="16166" max="16293" width="0" style="133" hidden="1" customWidth="1"/>
    <col min="16294" max="16384" width="0" style="133" hidden="1"/>
  </cols>
  <sheetData>
    <row r="1" spans="1:134" s="120" customFormat="1" ht="9.9499999999999993" customHeight="1" x14ac:dyDescent="0.1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</row>
    <row r="2" spans="1:134" s="120" customFormat="1" ht="15" customHeight="1" x14ac:dyDescent="0.15">
      <c r="A2" s="119" t="s">
        <v>248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</row>
    <row r="3" spans="1:134" s="120" customFormat="1" ht="9.9499999999999993" customHeight="1" x14ac:dyDescent="0.1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</row>
    <row r="4" spans="1:134" s="120" customFormat="1" ht="16.149999999999999" customHeight="1" x14ac:dyDescent="0.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7" t="s">
        <v>1</v>
      </c>
      <c r="AH4" s="121" t="s">
        <v>249</v>
      </c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</row>
    <row r="5" spans="1:134" s="120" customFormat="1" ht="9.9499999999999993" customHeight="1" x14ac:dyDescent="0.15">
      <c r="A5" s="2"/>
      <c r="B5" s="2"/>
      <c r="C5" s="2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</row>
    <row r="6" spans="1:134" s="120" customFormat="1" ht="22.9" customHeight="1" x14ac:dyDescent="0.1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22" t="s">
        <v>220</v>
      </c>
      <c r="Y6" s="123"/>
      <c r="Z6" s="123"/>
      <c r="AA6" s="124"/>
      <c r="AB6" s="124"/>
      <c r="AC6" s="119"/>
      <c r="AD6" s="119"/>
      <c r="AE6" s="10" t="s">
        <v>3</v>
      </c>
      <c r="AF6" s="10" t="s">
        <v>4</v>
      </c>
      <c r="AG6" s="125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</row>
    <row r="7" spans="1:134" s="120" customFormat="1" ht="16.149999999999999" customHeight="1" x14ac:dyDescent="0.15">
      <c r="A7" s="119"/>
      <c r="B7" s="126" t="s">
        <v>5</v>
      </c>
      <c r="C7" s="119"/>
      <c r="D7" s="119"/>
      <c r="E7" s="119"/>
      <c r="F7" s="119"/>
      <c r="G7" s="119"/>
      <c r="H7" s="119"/>
      <c r="I7" s="119"/>
      <c r="J7" s="119"/>
      <c r="K7" s="13" t="s">
        <v>6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27" t="s">
        <v>216</v>
      </c>
      <c r="Z7" s="127"/>
      <c r="AA7" s="127"/>
      <c r="AB7" s="119"/>
      <c r="AC7" s="119"/>
      <c r="AD7" s="119"/>
      <c r="AE7" s="16" t="s">
        <v>222</v>
      </c>
      <c r="AF7" s="16" t="s">
        <v>9</v>
      </c>
      <c r="AG7" s="128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</row>
    <row r="8" spans="1:134" s="120" customFormat="1" ht="14.45" customHeight="1" x14ac:dyDescent="0.15">
      <c r="A8" s="119"/>
      <c r="B8" s="126" t="s">
        <v>10</v>
      </c>
      <c r="C8" s="119"/>
      <c r="D8" s="119"/>
      <c r="E8" s="119"/>
      <c r="F8" s="119"/>
      <c r="G8" s="119"/>
      <c r="H8" s="119"/>
      <c r="I8" s="119"/>
      <c r="J8" s="119"/>
      <c r="K8" s="129" t="s">
        <v>250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</row>
    <row r="9" spans="1:134" s="120" customFormat="1" ht="15" customHeight="1" x14ac:dyDescent="0.15">
      <c r="A9" s="119"/>
      <c r="B9" s="126"/>
      <c r="C9" s="119"/>
      <c r="D9" s="119"/>
      <c r="E9" s="119"/>
      <c r="F9" s="119"/>
      <c r="G9" s="119"/>
      <c r="H9" s="119"/>
      <c r="I9" s="119"/>
      <c r="J9" s="119"/>
      <c r="K9" s="12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30"/>
      <c r="AG9" s="129"/>
      <c r="AH9" s="131" t="s">
        <v>224</v>
      </c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</row>
    <row r="10" spans="1:134" ht="12.6" customHeight="1" x14ac:dyDescent="0.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132" t="s">
        <v>18</v>
      </c>
      <c r="Y10" s="132" t="s">
        <v>25</v>
      </c>
      <c r="Z10" s="132" t="s">
        <v>32</v>
      </c>
      <c r="AA10" s="132" t="s">
        <v>39</v>
      </c>
      <c r="AB10" s="132" t="s">
        <v>46</v>
      </c>
      <c r="AC10" s="132" t="s">
        <v>54</v>
      </c>
      <c r="AD10" s="132" t="s">
        <v>62</v>
      </c>
      <c r="AE10" s="132" t="s">
        <v>69</v>
      </c>
      <c r="AF10" s="132" t="s">
        <v>76</v>
      </c>
      <c r="AG10" s="132" t="s">
        <v>83</v>
      </c>
      <c r="AH10" s="132" t="s">
        <v>90</v>
      </c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</row>
    <row r="11" spans="1:134" ht="21.95" customHeight="1" x14ac:dyDescent="0.15">
      <c r="A11" s="134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7"/>
      <c r="V11" s="135"/>
      <c r="W11" s="137"/>
      <c r="X11" s="138"/>
      <c r="Y11" s="139"/>
      <c r="Z11" s="139"/>
      <c r="AA11" s="139"/>
      <c r="AB11" s="139"/>
      <c r="AC11" s="140"/>
      <c r="AD11" s="139"/>
      <c r="AE11" s="141" t="s">
        <v>225</v>
      </c>
      <c r="AF11" s="142"/>
      <c r="AG11" s="143"/>
      <c r="AH11" s="139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</row>
    <row r="12" spans="1:134" ht="33.75" customHeight="1" x14ac:dyDescent="0.15">
      <c r="A12" s="134"/>
      <c r="B12" s="144" t="s">
        <v>226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6"/>
      <c r="V12" s="147" t="s">
        <v>15</v>
      </c>
      <c r="W12" s="148"/>
      <c r="X12" s="149" t="s">
        <v>227</v>
      </c>
      <c r="Y12" s="149" t="s">
        <v>228</v>
      </c>
      <c r="Z12" s="149" t="s">
        <v>229</v>
      </c>
      <c r="AA12" s="150" t="s">
        <v>230</v>
      </c>
      <c r="AB12" s="151" t="s">
        <v>231</v>
      </c>
      <c r="AC12" s="149" t="s">
        <v>232</v>
      </c>
      <c r="AD12" s="152" t="s">
        <v>233</v>
      </c>
      <c r="AE12" s="153" t="s">
        <v>234</v>
      </c>
      <c r="AF12" s="153" t="s">
        <v>235</v>
      </c>
      <c r="AG12" s="153" t="s">
        <v>236</v>
      </c>
      <c r="AH12" s="152" t="s">
        <v>237</v>
      </c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</row>
    <row r="13" spans="1:134" ht="12.75" customHeight="1" x14ac:dyDescent="0.15">
      <c r="A13" s="134"/>
      <c r="B13" s="154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6"/>
      <c r="V13" s="157"/>
      <c r="W13" s="158"/>
      <c r="X13" s="159"/>
      <c r="Y13" s="160"/>
      <c r="Z13" s="161"/>
      <c r="AA13" s="161"/>
      <c r="AB13" s="161"/>
      <c r="AC13" s="162"/>
      <c r="AD13" s="162"/>
      <c r="AE13" s="161"/>
      <c r="AF13" s="161"/>
      <c r="AG13" s="161"/>
      <c r="AH13" s="163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</row>
    <row r="14" spans="1:134" s="175" customFormat="1" ht="8.1" customHeight="1" thickBot="1" x14ac:dyDescent="0.2">
      <c r="A14" s="164"/>
      <c r="B14" s="165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8"/>
      <c r="W14" s="169"/>
      <c r="X14" s="170"/>
      <c r="Y14" s="171"/>
      <c r="Z14" s="172"/>
      <c r="AA14" s="172"/>
      <c r="AB14" s="172"/>
      <c r="AC14" s="173"/>
      <c r="AD14" s="172"/>
      <c r="AE14" s="172"/>
      <c r="AF14" s="172"/>
      <c r="AG14" s="172"/>
      <c r="AH14" s="173"/>
      <c r="AI14" s="17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</row>
    <row r="15" spans="1:134" ht="22.5" customHeight="1" x14ac:dyDescent="0.15">
      <c r="A15" s="134"/>
      <c r="B15" s="176" t="s">
        <v>238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8"/>
      <c r="V15" s="179">
        <v>0</v>
      </c>
      <c r="W15" s="180">
        <v>1</v>
      </c>
      <c r="X15" s="181"/>
      <c r="Y15" s="181"/>
      <c r="Z15" s="181"/>
      <c r="AA15" s="181"/>
      <c r="AB15" s="181"/>
      <c r="AC15" s="182">
        <f>SUM(X15:AB15)</f>
        <v>0</v>
      </c>
      <c r="AD15" s="182">
        <f>SUM(AE15:AG15)</f>
        <v>0</v>
      </c>
      <c r="AE15" s="181"/>
      <c r="AF15" s="181"/>
      <c r="AG15" s="181"/>
      <c r="AH15" s="53">
        <f>AC15-AD15</f>
        <v>0</v>
      </c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</row>
    <row r="16" spans="1:134" ht="20.25" customHeight="1" x14ac:dyDescent="0.15">
      <c r="A16" s="134"/>
      <c r="B16" s="176" t="s">
        <v>239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8"/>
      <c r="V16" s="183">
        <v>0</v>
      </c>
      <c r="W16" s="184">
        <v>2</v>
      </c>
      <c r="X16" s="185">
        <f>SUM(X17:X19)</f>
        <v>0</v>
      </c>
      <c r="Y16" s="185">
        <f>SUM(Y17:Y19)</f>
        <v>0</v>
      </c>
      <c r="Z16" s="185">
        <f t="shared" ref="Z16:AG16" si="0">SUM(Z17:Z19)</f>
        <v>0</v>
      </c>
      <c r="AA16" s="185">
        <f t="shared" si="0"/>
        <v>0</v>
      </c>
      <c r="AB16" s="185">
        <f t="shared" si="0"/>
        <v>0</v>
      </c>
      <c r="AC16" s="185">
        <f t="shared" ref="AC16:AC26" si="1">SUM(X16:AB16)</f>
        <v>0</v>
      </c>
      <c r="AD16" s="185">
        <f>SUM(AE16:AG16)</f>
        <v>0</v>
      </c>
      <c r="AE16" s="185">
        <f>SUM(AE17:AE19)</f>
        <v>0</v>
      </c>
      <c r="AF16" s="185">
        <f t="shared" si="0"/>
        <v>0</v>
      </c>
      <c r="AG16" s="185">
        <f t="shared" si="0"/>
        <v>0</v>
      </c>
      <c r="AH16" s="186">
        <f t="shared" ref="AH16:AH24" si="2">AC16-AD16</f>
        <v>0</v>
      </c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</row>
    <row r="17" spans="1:134" ht="20.25" customHeight="1" x14ac:dyDescent="0.15">
      <c r="A17" s="134"/>
      <c r="B17" s="57" t="s">
        <v>240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187"/>
      <c r="V17" s="183">
        <v>0</v>
      </c>
      <c r="W17" s="184">
        <v>3</v>
      </c>
      <c r="X17" s="188"/>
      <c r="Y17" s="188"/>
      <c r="Z17" s="188"/>
      <c r="AA17" s="188"/>
      <c r="AB17" s="188"/>
      <c r="AC17" s="185">
        <f t="shared" si="1"/>
        <v>0</v>
      </c>
      <c r="AD17" s="185">
        <f t="shared" ref="AD17:AD26" si="3">SUM(AE17:AG17)</f>
        <v>0</v>
      </c>
      <c r="AE17" s="188"/>
      <c r="AF17" s="188"/>
      <c r="AG17" s="188"/>
      <c r="AH17" s="186">
        <f t="shared" si="2"/>
        <v>0</v>
      </c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</row>
    <row r="18" spans="1:134" ht="20.25" customHeight="1" x14ac:dyDescent="0.15">
      <c r="A18" s="134"/>
      <c r="B18" s="57" t="s">
        <v>241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187"/>
      <c r="V18" s="183">
        <v>0</v>
      </c>
      <c r="W18" s="184">
        <v>4</v>
      </c>
      <c r="X18" s="188"/>
      <c r="Y18" s="188"/>
      <c r="Z18" s="188"/>
      <c r="AA18" s="188"/>
      <c r="AB18" s="188"/>
      <c r="AC18" s="185">
        <f t="shared" si="1"/>
        <v>0</v>
      </c>
      <c r="AD18" s="185">
        <f t="shared" si="3"/>
        <v>0</v>
      </c>
      <c r="AE18" s="189">
        <v>0</v>
      </c>
      <c r="AF18" s="188"/>
      <c r="AG18" s="188"/>
      <c r="AH18" s="186">
        <f t="shared" si="2"/>
        <v>0</v>
      </c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</row>
    <row r="19" spans="1:134" ht="20.25" customHeight="1" x14ac:dyDescent="0.15">
      <c r="A19" s="134"/>
      <c r="B19" s="57" t="s">
        <v>242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187"/>
      <c r="V19" s="183">
        <v>0</v>
      </c>
      <c r="W19" s="184">
        <v>5</v>
      </c>
      <c r="X19" s="188"/>
      <c r="Y19" s="188"/>
      <c r="Z19" s="188"/>
      <c r="AA19" s="188"/>
      <c r="AB19" s="188"/>
      <c r="AC19" s="185">
        <f t="shared" si="1"/>
        <v>0</v>
      </c>
      <c r="AD19" s="185">
        <f t="shared" si="3"/>
        <v>0</v>
      </c>
      <c r="AE19" s="188"/>
      <c r="AF19" s="188"/>
      <c r="AG19" s="188"/>
      <c r="AH19" s="186">
        <f t="shared" si="2"/>
        <v>0</v>
      </c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</row>
    <row r="20" spans="1:134" ht="20.25" customHeight="1" x14ac:dyDescent="0.15">
      <c r="A20" s="134"/>
      <c r="B20" s="176" t="s">
        <v>243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8"/>
      <c r="V20" s="183">
        <v>0</v>
      </c>
      <c r="W20" s="184">
        <v>6</v>
      </c>
      <c r="X20" s="185">
        <f>SUM(X21:X22)</f>
        <v>0</v>
      </c>
      <c r="Y20" s="185">
        <f t="shared" ref="Y20:AG20" si="4">SUM(Y21:Y22)</f>
        <v>0</v>
      </c>
      <c r="Z20" s="185">
        <f t="shared" si="4"/>
        <v>0</v>
      </c>
      <c r="AA20" s="185">
        <f t="shared" si="4"/>
        <v>0</v>
      </c>
      <c r="AB20" s="185">
        <f t="shared" si="4"/>
        <v>0</v>
      </c>
      <c r="AC20" s="185">
        <f t="shared" si="1"/>
        <v>0</v>
      </c>
      <c r="AD20" s="185">
        <f t="shared" si="3"/>
        <v>0</v>
      </c>
      <c r="AE20" s="185">
        <f t="shared" si="4"/>
        <v>0</v>
      </c>
      <c r="AF20" s="185">
        <f t="shared" si="4"/>
        <v>0</v>
      </c>
      <c r="AG20" s="185">
        <f t="shared" si="4"/>
        <v>0</v>
      </c>
      <c r="AH20" s="186">
        <f t="shared" si="2"/>
        <v>0</v>
      </c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</row>
    <row r="21" spans="1:134" ht="20.25" customHeight="1" x14ac:dyDescent="0.15">
      <c r="A21" s="134"/>
      <c r="B21" s="57" t="s">
        <v>240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187"/>
      <c r="V21" s="183">
        <v>0</v>
      </c>
      <c r="W21" s="184">
        <v>7</v>
      </c>
      <c r="X21" s="188"/>
      <c r="Y21" s="188"/>
      <c r="Z21" s="188"/>
      <c r="AA21" s="188"/>
      <c r="AB21" s="188"/>
      <c r="AC21" s="185">
        <f t="shared" si="1"/>
        <v>0</v>
      </c>
      <c r="AD21" s="185">
        <f t="shared" si="3"/>
        <v>0</v>
      </c>
      <c r="AE21" s="188"/>
      <c r="AF21" s="188"/>
      <c r="AG21" s="188"/>
      <c r="AH21" s="186">
        <f t="shared" si="2"/>
        <v>0</v>
      </c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</row>
    <row r="22" spans="1:134" ht="20.25" customHeight="1" x14ac:dyDescent="0.15">
      <c r="A22" s="134"/>
      <c r="B22" s="57" t="s">
        <v>241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187"/>
      <c r="V22" s="183">
        <v>0</v>
      </c>
      <c r="W22" s="184">
        <v>8</v>
      </c>
      <c r="X22" s="188"/>
      <c r="Y22" s="188"/>
      <c r="Z22" s="188"/>
      <c r="AA22" s="188"/>
      <c r="AB22" s="188"/>
      <c r="AC22" s="185">
        <f t="shared" si="1"/>
        <v>0</v>
      </c>
      <c r="AD22" s="185">
        <f t="shared" si="3"/>
        <v>0</v>
      </c>
      <c r="AE22" s="189">
        <v>0</v>
      </c>
      <c r="AF22" s="188"/>
      <c r="AG22" s="188"/>
      <c r="AH22" s="186">
        <f t="shared" si="2"/>
        <v>0</v>
      </c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</row>
    <row r="23" spans="1:134" ht="20.25" customHeight="1" x14ac:dyDescent="0.15">
      <c r="A23" s="134"/>
      <c r="B23" s="176" t="s">
        <v>244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8"/>
      <c r="V23" s="183">
        <v>0</v>
      </c>
      <c r="W23" s="184">
        <v>9</v>
      </c>
      <c r="X23" s="188"/>
      <c r="Y23" s="188"/>
      <c r="Z23" s="188"/>
      <c r="AA23" s="188"/>
      <c r="AB23" s="188"/>
      <c r="AC23" s="185">
        <f t="shared" si="1"/>
        <v>0</v>
      </c>
      <c r="AD23" s="185">
        <f t="shared" si="3"/>
        <v>0</v>
      </c>
      <c r="AE23" s="188"/>
      <c r="AF23" s="188"/>
      <c r="AG23" s="188"/>
      <c r="AH23" s="186">
        <f t="shared" si="2"/>
        <v>0</v>
      </c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</row>
    <row r="24" spans="1:134" ht="24" customHeight="1" x14ac:dyDescent="0.15">
      <c r="A24" s="134"/>
      <c r="B24" s="190" t="s">
        <v>245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2"/>
      <c r="V24" s="183">
        <v>1</v>
      </c>
      <c r="W24" s="184">
        <v>0</v>
      </c>
      <c r="X24" s="185">
        <f>X15+X16+X20+X23</f>
        <v>0</v>
      </c>
      <c r="Y24" s="185">
        <f t="shared" ref="Y24:AG24" si="5">Y15+Y16+Y20+Y23</f>
        <v>0</v>
      </c>
      <c r="Z24" s="185">
        <f t="shared" si="5"/>
        <v>0</v>
      </c>
      <c r="AA24" s="185">
        <f t="shared" si="5"/>
        <v>0</v>
      </c>
      <c r="AB24" s="185">
        <f t="shared" si="5"/>
        <v>0</v>
      </c>
      <c r="AC24" s="185">
        <f t="shared" si="1"/>
        <v>0</v>
      </c>
      <c r="AD24" s="185">
        <f t="shared" si="3"/>
        <v>0</v>
      </c>
      <c r="AE24" s="185">
        <f t="shared" si="5"/>
        <v>0</v>
      </c>
      <c r="AF24" s="185">
        <f t="shared" si="5"/>
        <v>0</v>
      </c>
      <c r="AG24" s="185">
        <f t="shared" si="5"/>
        <v>0</v>
      </c>
      <c r="AH24" s="186">
        <f t="shared" si="2"/>
        <v>0</v>
      </c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</row>
    <row r="25" spans="1:134" ht="24" customHeight="1" x14ac:dyDescent="0.15">
      <c r="A25" s="134"/>
      <c r="B25" s="190" t="s">
        <v>246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2"/>
      <c r="V25" s="183">
        <v>1</v>
      </c>
      <c r="W25" s="184">
        <v>1</v>
      </c>
      <c r="X25" s="188"/>
      <c r="Y25" s="188"/>
      <c r="Z25" s="188"/>
      <c r="AA25" s="188"/>
      <c r="AB25" s="188"/>
      <c r="AC25" s="185">
        <f t="shared" si="1"/>
        <v>0</v>
      </c>
      <c r="AD25" s="193">
        <f t="shared" si="3"/>
        <v>0</v>
      </c>
      <c r="AE25" s="189">
        <v>0</v>
      </c>
      <c r="AF25" s="189">
        <v>0</v>
      </c>
      <c r="AG25" s="189">
        <v>0</v>
      </c>
      <c r="AH25" s="194">
        <f>IF(AD25=0,0,AC25-AD25)</f>
        <v>0</v>
      </c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</row>
    <row r="26" spans="1:134" ht="24" customHeight="1" thickBot="1" x14ac:dyDescent="0.2">
      <c r="A26" s="134"/>
      <c r="B26" s="190" t="s">
        <v>247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2"/>
      <c r="V26" s="195">
        <v>1</v>
      </c>
      <c r="W26" s="196">
        <v>2</v>
      </c>
      <c r="X26" s="197">
        <f>X24-X25</f>
        <v>0</v>
      </c>
      <c r="Y26" s="197">
        <f t="shared" ref="Y26:AB26" si="6">Y24-Y25</f>
        <v>0</v>
      </c>
      <c r="Z26" s="197">
        <f t="shared" si="6"/>
        <v>0</v>
      </c>
      <c r="AA26" s="197">
        <f t="shared" si="6"/>
        <v>0</v>
      </c>
      <c r="AB26" s="197">
        <f t="shared" si="6"/>
        <v>0</v>
      </c>
      <c r="AC26" s="197">
        <f t="shared" si="1"/>
        <v>0</v>
      </c>
      <c r="AD26" s="198">
        <f t="shared" si="3"/>
        <v>0</v>
      </c>
      <c r="AE26" s="198">
        <f>IF(AE25=0,0,AE24-AE25)</f>
        <v>0</v>
      </c>
      <c r="AF26" s="198">
        <f t="shared" ref="AF26:AG26" si="7">IF(AF25=0,0,AF24-AF25)</f>
        <v>0</v>
      </c>
      <c r="AG26" s="198">
        <f t="shared" si="7"/>
        <v>0</v>
      </c>
      <c r="AH26" s="199">
        <f>IF(AD26=0,0,AC26-AD26)</f>
        <v>0</v>
      </c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</row>
    <row r="27" spans="1:134" ht="18" customHeight="1" x14ac:dyDescent="0.1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200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</row>
    <row r="28" spans="1:134" x14ac:dyDescent="0.1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</row>
    <row r="29" spans="1:134" x14ac:dyDescent="0.1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</row>
    <row r="30" spans="1:134" x14ac:dyDescent="0.1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</row>
    <row r="31" spans="1:134" x14ac:dyDescent="0.1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</row>
    <row r="32" spans="1:134" hidden="1" x14ac:dyDescent="0.1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</row>
    <row r="33" spans="1:134" hidden="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</row>
    <row r="34" spans="1:134" hidden="1" x14ac:dyDescent="0.1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</row>
    <row r="35" spans="1:134" hidden="1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</row>
    <row r="36" spans="1:134" hidden="1" x14ac:dyDescent="0.1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</row>
    <row r="37" spans="1:134" hidden="1" x14ac:dyDescent="0.15"/>
    <row r="38" spans="1:134" hidden="1" x14ac:dyDescent="0.15"/>
    <row r="39" spans="1:134" hidden="1" x14ac:dyDescent="0.15"/>
    <row r="40" spans="1:134" hidden="1" x14ac:dyDescent="0.15"/>
    <row r="41" spans="1:134" hidden="1" x14ac:dyDescent="0.15"/>
    <row r="42" spans="1:134" hidden="1" x14ac:dyDescent="0.15"/>
    <row r="43" spans="1:134" hidden="1" x14ac:dyDescent="0.15"/>
    <row r="44" spans="1:134" hidden="1" x14ac:dyDescent="0.15"/>
    <row r="45" spans="1:134" hidden="1" x14ac:dyDescent="0.15"/>
    <row r="46" spans="1:134" hidden="1" x14ac:dyDescent="0.15"/>
    <row r="47" spans="1:134" hidden="1" x14ac:dyDescent="0.15"/>
    <row r="48" spans="1:134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</sheetData>
  <sheetProtection sheet="1" objects="1" scenarios="1"/>
  <dataConsolidate/>
  <mergeCells count="15">
    <mergeCell ref="B24:U24"/>
    <mergeCell ref="B25:U25"/>
    <mergeCell ref="B26:U26"/>
    <mergeCell ref="B18:U18"/>
    <mergeCell ref="B19:U19"/>
    <mergeCell ref="B20:U20"/>
    <mergeCell ref="B21:U21"/>
    <mergeCell ref="B22:U22"/>
    <mergeCell ref="B23:U23"/>
    <mergeCell ref="AE11:AG11"/>
    <mergeCell ref="B12:U12"/>
    <mergeCell ref="V12:W12"/>
    <mergeCell ref="B15:U15"/>
    <mergeCell ref="B16:U16"/>
    <mergeCell ref="B17:U17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5:AB15 AE15:AG15 AE17:AG17 AF18:AG18 X17:AB19 AE19:AG19 AE21:AG21 AF22:AG22 X21:AB23 AE23:AG23 X25:AB25" xr:uid="{CEB351FE-8289-4744-A418-5EAC82875EF7}">
      <formula1>-9999999999</formula1>
      <formula2>99999999999</formula2>
    </dataValidation>
  </dataValidations>
  <pageMargins left="0.59055118110236227" right="0" top="0" bottom="0" header="0" footer="0"/>
  <pageSetup paperSize="9" scale="71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D5C88-2ACD-4ECA-A570-A3F4077851A9}">
  <sheetPr codeName="Sheet1">
    <pageSetUpPr autoPageBreaks="0" fitToPage="1"/>
  </sheetPr>
  <dimension ref="A1:XFC49"/>
  <sheetViews>
    <sheetView showGridLines="0" zoomScale="90" zoomScaleNormal="90" workbookViewId="0">
      <pane xSplit="23" ySplit="11" topLeftCell="X12" activePane="bottomRight" state="frozen"/>
      <selection pane="topRight" activeCell="X1" sqref="X1"/>
      <selection pane="bottomLeft" activeCell="A12" sqref="A12"/>
      <selection pane="bottomRight" activeCell="X12" sqref="X12"/>
    </sheetView>
  </sheetViews>
  <sheetFormatPr defaultColWidth="0" defaultRowHeight="0" customHeight="1" zeroHeight="1" x14ac:dyDescent="0.15"/>
  <cols>
    <col min="1" max="21" width="1.625" style="133" customWidth="1"/>
    <col min="22" max="23" width="2.625" style="133" customWidth="1"/>
    <col min="24" max="24" width="13.125" style="133" customWidth="1"/>
    <col min="25" max="25" width="10.875" style="133" customWidth="1"/>
    <col min="26" max="29" width="15.5" style="133" customWidth="1"/>
    <col min="30" max="30" width="11.75" style="133" customWidth="1"/>
    <col min="31" max="32" width="15.5" style="133" customWidth="1"/>
    <col min="33" max="33" width="10.5" style="133" customWidth="1"/>
    <col min="34" max="34" width="13.75" style="133" customWidth="1"/>
    <col min="35" max="35" width="0.125" style="133" hidden="1" customWidth="1"/>
    <col min="36" max="42" width="1.625" style="133" hidden="1" customWidth="1"/>
    <col min="43" max="44" width="0" style="133" hidden="1" customWidth="1"/>
    <col min="45" max="45" width="0.125" style="133" hidden="1" customWidth="1"/>
    <col min="46" max="52" width="1.625" style="133" hidden="1" customWidth="1"/>
    <col min="53" max="254" width="0" style="133" hidden="1" customWidth="1"/>
    <col min="255" max="255" width="3.5" style="133" customWidth="1"/>
    <col min="256" max="256" width="15" style="133" hidden="1"/>
    <col min="257" max="277" width="1.625" style="133" hidden="1" customWidth="1"/>
    <col min="278" max="279" width="2.625" style="133" hidden="1" customWidth="1"/>
    <col min="280" max="285" width="15.5" style="133" hidden="1" customWidth="1"/>
    <col min="286" max="286" width="11.75" style="133" hidden="1" customWidth="1"/>
    <col min="287" max="288" width="15.5" style="133" hidden="1" customWidth="1"/>
    <col min="289" max="289" width="10.5" style="133" hidden="1" customWidth="1"/>
    <col min="290" max="290" width="13.75" style="133" hidden="1" customWidth="1"/>
    <col min="291" max="510" width="15" style="133" hidden="1" customWidth="1"/>
    <col min="511" max="511" width="3.5" style="133" hidden="1" customWidth="1"/>
    <col min="512" max="512" width="15" style="133" hidden="1"/>
    <col min="513" max="533" width="1.625" style="133" hidden="1" customWidth="1"/>
    <col min="534" max="535" width="2.625" style="133" hidden="1" customWidth="1"/>
    <col min="536" max="541" width="15.5" style="133" hidden="1" customWidth="1"/>
    <col min="542" max="542" width="11.75" style="133" hidden="1" customWidth="1"/>
    <col min="543" max="544" width="15.5" style="133" hidden="1" customWidth="1"/>
    <col min="545" max="545" width="10.5" style="133" hidden="1" customWidth="1"/>
    <col min="546" max="546" width="13.75" style="133" hidden="1" customWidth="1"/>
    <col min="547" max="766" width="15" style="133" hidden="1" customWidth="1"/>
    <col min="767" max="767" width="3.5" style="133" hidden="1" customWidth="1"/>
    <col min="768" max="768" width="15" style="133" hidden="1"/>
    <col min="769" max="789" width="1.625" style="133" hidden="1" customWidth="1"/>
    <col min="790" max="791" width="2.625" style="133" hidden="1" customWidth="1"/>
    <col min="792" max="797" width="15.5" style="133" hidden="1" customWidth="1"/>
    <col min="798" max="798" width="11.75" style="133" hidden="1" customWidth="1"/>
    <col min="799" max="800" width="15.5" style="133" hidden="1" customWidth="1"/>
    <col min="801" max="801" width="10.5" style="133" hidden="1" customWidth="1"/>
    <col min="802" max="802" width="13.75" style="133" hidden="1" customWidth="1"/>
    <col min="803" max="1022" width="15" style="133" hidden="1" customWidth="1"/>
    <col min="1023" max="1023" width="3.5" style="133" hidden="1" customWidth="1"/>
    <col min="1024" max="1024" width="15" style="133" hidden="1"/>
    <col min="1025" max="1045" width="1.625" style="133" hidden="1" customWidth="1"/>
    <col min="1046" max="1047" width="2.625" style="133" hidden="1" customWidth="1"/>
    <col min="1048" max="1053" width="15.5" style="133" hidden="1" customWidth="1"/>
    <col min="1054" max="1054" width="11.75" style="133" hidden="1" customWidth="1"/>
    <col min="1055" max="1056" width="15.5" style="133" hidden="1" customWidth="1"/>
    <col min="1057" max="1057" width="10.5" style="133" hidden="1" customWidth="1"/>
    <col min="1058" max="1058" width="13.75" style="133" hidden="1" customWidth="1"/>
    <col min="1059" max="1278" width="15" style="133" hidden="1" customWidth="1"/>
    <col min="1279" max="1279" width="3.5" style="133" hidden="1" customWidth="1"/>
    <col min="1280" max="1280" width="15" style="133" hidden="1"/>
    <col min="1281" max="1301" width="1.625" style="133" hidden="1" customWidth="1"/>
    <col min="1302" max="1303" width="2.625" style="133" hidden="1" customWidth="1"/>
    <col min="1304" max="1309" width="15.5" style="133" hidden="1" customWidth="1"/>
    <col min="1310" max="1310" width="11.75" style="133" hidden="1" customWidth="1"/>
    <col min="1311" max="1312" width="15.5" style="133" hidden="1" customWidth="1"/>
    <col min="1313" max="1313" width="10.5" style="133" hidden="1" customWidth="1"/>
    <col min="1314" max="1314" width="13.75" style="133" hidden="1" customWidth="1"/>
    <col min="1315" max="1534" width="15" style="133" hidden="1" customWidth="1"/>
    <col min="1535" max="1535" width="3.5" style="133" hidden="1" customWidth="1"/>
    <col min="1536" max="1536" width="15" style="133" hidden="1"/>
    <col min="1537" max="1557" width="1.625" style="133" hidden="1" customWidth="1"/>
    <col min="1558" max="1559" width="2.625" style="133" hidden="1" customWidth="1"/>
    <col min="1560" max="1565" width="15.5" style="133" hidden="1" customWidth="1"/>
    <col min="1566" max="1566" width="11.75" style="133" hidden="1" customWidth="1"/>
    <col min="1567" max="1568" width="15.5" style="133" hidden="1" customWidth="1"/>
    <col min="1569" max="1569" width="10.5" style="133" hidden="1" customWidth="1"/>
    <col min="1570" max="1570" width="13.75" style="133" hidden="1" customWidth="1"/>
    <col min="1571" max="1790" width="15" style="133" hidden="1" customWidth="1"/>
    <col min="1791" max="1791" width="3.5" style="133" hidden="1" customWidth="1"/>
    <col min="1792" max="1792" width="15" style="133" hidden="1"/>
    <col min="1793" max="1813" width="1.625" style="133" hidden="1" customWidth="1"/>
    <col min="1814" max="1815" width="2.625" style="133" hidden="1" customWidth="1"/>
    <col min="1816" max="1821" width="15.5" style="133" hidden="1" customWidth="1"/>
    <col min="1822" max="1822" width="11.75" style="133" hidden="1" customWidth="1"/>
    <col min="1823" max="1824" width="15.5" style="133" hidden="1" customWidth="1"/>
    <col min="1825" max="1825" width="10.5" style="133" hidden="1" customWidth="1"/>
    <col min="1826" max="1826" width="13.75" style="133" hidden="1" customWidth="1"/>
    <col min="1827" max="2046" width="15" style="133" hidden="1" customWidth="1"/>
    <col min="2047" max="2047" width="3.5" style="133" hidden="1" customWidth="1"/>
    <col min="2048" max="2048" width="15" style="133" hidden="1"/>
    <col min="2049" max="2069" width="1.625" style="133" hidden="1" customWidth="1"/>
    <col min="2070" max="2071" width="2.625" style="133" hidden="1" customWidth="1"/>
    <col min="2072" max="2077" width="15.5" style="133" hidden="1" customWidth="1"/>
    <col min="2078" max="2078" width="11.75" style="133" hidden="1" customWidth="1"/>
    <col min="2079" max="2080" width="15.5" style="133" hidden="1" customWidth="1"/>
    <col min="2081" max="2081" width="10.5" style="133" hidden="1" customWidth="1"/>
    <col min="2082" max="2082" width="13.75" style="133" hidden="1" customWidth="1"/>
    <col min="2083" max="2302" width="15" style="133" hidden="1" customWidth="1"/>
    <col min="2303" max="2303" width="3.5" style="133" hidden="1" customWidth="1"/>
    <col min="2304" max="2304" width="15" style="133" hidden="1"/>
    <col min="2305" max="2325" width="1.625" style="133" hidden="1" customWidth="1"/>
    <col min="2326" max="2327" width="2.625" style="133" hidden="1" customWidth="1"/>
    <col min="2328" max="2333" width="15.5" style="133" hidden="1" customWidth="1"/>
    <col min="2334" max="2334" width="11.75" style="133" hidden="1" customWidth="1"/>
    <col min="2335" max="2336" width="15.5" style="133" hidden="1" customWidth="1"/>
    <col min="2337" max="2337" width="10.5" style="133" hidden="1" customWidth="1"/>
    <col min="2338" max="2338" width="13.75" style="133" hidden="1" customWidth="1"/>
    <col min="2339" max="2558" width="15" style="133" hidden="1" customWidth="1"/>
    <col min="2559" max="2559" width="3.5" style="133" hidden="1" customWidth="1"/>
    <col min="2560" max="2560" width="15" style="133" hidden="1"/>
    <col min="2561" max="2581" width="1.625" style="133" hidden="1" customWidth="1"/>
    <col min="2582" max="2583" width="2.625" style="133" hidden="1" customWidth="1"/>
    <col min="2584" max="2589" width="15.5" style="133" hidden="1" customWidth="1"/>
    <col min="2590" max="2590" width="11.75" style="133" hidden="1" customWidth="1"/>
    <col min="2591" max="2592" width="15.5" style="133" hidden="1" customWidth="1"/>
    <col min="2593" max="2593" width="10.5" style="133" hidden="1" customWidth="1"/>
    <col min="2594" max="2594" width="13.75" style="133" hidden="1" customWidth="1"/>
    <col min="2595" max="2814" width="15" style="133" hidden="1" customWidth="1"/>
    <col min="2815" max="2815" width="3.5" style="133" hidden="1" customWidth="1"/>
    <col min="2816" max="2816" width="15" style="133" hidden="1"/>
    <col min="2817" max="2837" width="1.625" style="133" hidden="1" customWidth="1"/>
    <col min="2838" max="2839" width="2.625" style="133" hidden="1" customWidth="1"/>
    <col min="2840" max="2845" width="15.5" style="133" hidden="1" customWidth="1"/>
    <col min="2846" max="2846" width="11.75" style="133" hidden="1" customWidth="1"/>
    <col min="2847" max="2848" width="15.5" style="133" hidden="1" customWidth="1"/>
    <col min="2849" max="2849" width="10.5" style="133" hidden="1" customWidth="1"/>
    <col min="2850" max="2850" width="13.75" style="133" hidden="1" customWidth="1"/>
    <col min="2851" max="3070" width="15" style="133" hidden="1" customWidth="1"/>
    <col min="3071" max="3071" width="3.5" style="133" hidden="1" customWidth="1"/>
    <col min="3072" max="3072" width="15" style="133" hidden="1"/>
    <col min="3073" max="3093" width="1.625" style="133" hidden="1" customWidth="1"/>
    <col min="3094" max="3095" width="2.625" style="133" hidden="1" customWidth="1"/>
    <col min="3096" max="3101" width="15.5" style="133" hidden="1" customWidth="1"/>
    <col min="3102" max="3102" width="11.75" style="133" hidden="1" customWidth="1"/>
    <col min="3103" max="3104" width="15.5" style="133" hidden="1" customWidth="1"/>
    <col min="3105" max="3105" width="10.5" style="133" hidden="1" customWidth="1"/>
    <col min="3106" max="3106" width="13.75" style="133" hidden="1" customWidth="1"/>
    <col min="3107" max="3326" width="15" style="133" hidden="1" customWidth="1"/>
    <col min="3327" max="3327" width="3.5" style="133" hidden="1" customWidth="1"/>
    <col min="3328" max="3328" width="15" style="133" hidden="1"/>
    <col min="3329" max="3349" width="1.625" style="133" hidden="1" customWidth="1"/>
    <col min="3350" max="3351" width="2.625" style="133" hidden="1" customWidth="1"/>
    <col min="3352" max="3357" width="15.5" style="133" hidden="1" customWidth="1"/>
    <col min="3358" max="3358" width="11.75" style="133" hidden="1" customWidth="1"/>
    <col min="3359" max="3360" width="15.5" style="133" hidden="1" customWidth="1"/>
    <col min="3361" max="3361" width="10.5" style="133" hidden="1" customWidth="1"/>
    <col min="3362" max="3362" width="13.75" style="133" hidden="1" customWidth="1"/>
    <col min="3363" max="3582" width="15" style="133" hidden="1" customWidth="1"/>
    <col min="3583" max="3583" width="3.5" style="133" hidden="1" customWidth="1"/>
    <col min="3584" max="3584" width="15" style="133" hidden="1"/>
    <col min="3585" max="3605" width="1.625" style="133" hidden="1" customWidth="1"/>
    <col min="3606" max="3607" width="2.625" style="133" hidden="1" customWidth="1"/>
    <col min="3608" max="3613" width="15.5" style="133" hidden="1" customWidth="1"/>
    <col min="3614" max="3614" width="11.75" style="133" hidden="1" customWidth="1"/>
    <col min="3615" max="3616" width="15.5" style="133" hidden="1" customWidth="1"/>
    <col min="3617" max="3617" width="10.5" style="133" hidden="1" customWidth="1"/>
    <col min="3618" max="3618" width="13.75" style="133" hidden="1" customWidth="1"/>
    <col min="3619" max="3838" width="15" style="133" hidden="1" customWidth="1"/>
    <col min="3839" max="3839" width="3.5" style="133" hidden="1" customWidth="1"/>
    <col min="3840" max="3840" width="15" style="133" hidden="1"/>
    <col min="3841" max="3861" width="1.625" style="133" hidden="1" customWidth="1"/>
    <col min="3862" max="3863" width="2.625" style="133" hidden="1" customWidth="1"/>
    <col min="3864" max="3869" width="15.5" style="133" hidden="1" customWidth="1"/>
    <col min="3870" max="3870" width="11.75" style="133" hidden="1" customWidth="1"/>
    <col min="3871" max="3872" width="15.5" style="133" hidden="1" customWidth="1"/>
    <col min="3873" max="3873" width="10.5" style="133" hidden="1" customWidth="1"/>
    <col min="3874" max="3874" width="13.75" style="133" hidden="1" customWidth="1"/>
    <col min="3875" max="4094" width="15" style="133" hidden="1" customWidth="1"/>
    <col min="4095" max="4095" width="3.5" style="133" hidden="1" customWidth="1"/>
    <col min="4096" max="4096" width="15" style="133" hidden="1"/>
    <col min="4097" max="4117" width="1.625" style="133" hidden="1" customWidth="1"/>
    <col min="4118" max="4119" width="2.625" style="133" hidden="1" customWidth="1"/>
    <col min="4120" max="4125" width="15.5" style="133" hidden="1" customWidth="1"/>
    <col min="4126" max="4126" width="11.75" style="133" hidden="1" customWidth="1"/>
    <col min="4127" max="4128" width="15.5" style="133" hidden="1" customWidth="1"/>
    <col min="4129" max="4129" width="10.5" style="133" hidden="1" customWidth="1"/>
    <col min="4130" max="4130" width="13.75" style="133" hidden="1" customWidth="1"/>
    <col min="4131" max="4350" width="15" style="133" hidden="1" customWidth="1"/>
    <col min="4351" max="4351" width="3.5" style="133" hidden="1" customWidth="1"/>
    <col min="4352" max="4352" width="15" style="133" hidden="1"/>
    <col min="4353" max="4373" width="1.625" style="133" hidden="1" customWidth="1"/>
    <col min="4374" max="4375" width="2.625" style="133" hidden="1" customWidth="1"/>
    <col min="4376" max="4381" width="15.5" style="133" hidden="1" customWidth="1"/>
    <col min="4382" max="4382" width="11.75" style="133" hidden="1" customWidth="1"/>
    <col min="4383" max="4384" width="15.5" style="133" hidden="1" customWidth="1"/>
    <col min="4385" max="4385" width="10.5" style="133" hidden="1" customWidth="1"/>
    <col min="4386" max="4386" width="13.75" style="133" hidden="1" customWidth="1"/>
    <col min="4387" max="4606" width="15" style="133" hidden="1" customWidth="1"/>
    <col min="4607" max="4607" width="3.5" style="133" hidden="1" customWidth="1"/>
    <col min="4608" max="4608" width="15" style="133" hidden="1"/>
    <col min="4609" max="4629" width="1.625" style="133" hidden="1" customWidth="1"/>
    <col min="4630" max="4631" width="2.625" style="133" hidden="1" customWidth="1"/>
    <col min="4632" max="4637" width="15.5" style="133" hidden="1" customWidth="1"/>
    <col min="4638" max="4638" width="11.75" style="133" hidden="1" customWidth="1"/>
    <col min="4639" max="4640" width="15.5" style="133" hidden="1" customWidth="1"/>
    <col min="4641" max="4641" width="10.5" style="133" hidden="1" customWidth="1"/>
    <col min="4642" max="4642" width="13.75" style="133" hidden="1" customWidth="1"/>
    <col min="4643" max="4862" width="15" style="133" hidden="1" customWidth="1"/>
    <col min="4863" max="4863" width="3.5" style="133" hidden="1" customWidth="1"/>
    <col min="4864" max="4864" width="15" style="133" hidden="1"/>
    <col min="4865" max="4885" width="1.625" style="133" hidden="1" customWidth="1"/>
    <col min="4886" max="4887" width="2.625" style="133" hidden="1" customWidth="1"/>
    <col min="4888" max="4893" width="15.5" style="133" hidden="1" customWidth="1"/>
    <col min="4894" max="4894" width="11.75" style="133" hidden="1" customWidth="1"/>
    <col min="4895" max="4896" width="15.5" style="133" hidden="1" customWidth="1"/>
    <col min="4897" max="4897" width="10.5" style="133" hidden="1" customWidth="1"/>
    <col min="4898" max="4898" width="13.75" style="133" hidden="1" customWidth="1"/>
    <col min="4899" max="5118" width="15" style="133" hidden="1" customWidth="1"/>
    <col min="5119" max="5119" width="3.5" style="133" hidden="1" customWidth="1"/>
    <col min="5120" max="5120" width="15" style="133" hidden="1"/>
    <col min="5121" max="5141" width="1.625" style="133" hidden="1" customWidth="1"/>
    <col min="5142" max="5143" width="2.625" style="133" hidden="1" customWidth="1"/>
    <col min="5144" max="5149" width="15.5" style="133" hidden="1" customWidth="1"/>
    <col min="5150" max="5150" width="11.75" style="133" hidden="1" customWidth="1"/>
    <col min="5151" max="5152" width="15.5" style="133" hidden="1" customWidth="1"/>
    <col min="5153" max="5153" width="10.5" style="133" hidden="1" customWidth="1"/>
    <col min="5154" max="5154" width="13.75" style="133" hidden="1" customWidth="1"/>
    <col min="5155" max="5374" width="15" style="133" hidden="1" customWidth="1"/>
    <col min="5375" max="5375" width="3.5" style="133" hidden="1" customWidth="1"/>
    <col min="5376" max="5376" width="15" style="133" hidden="1"/>
    <col min="5377" max="5397" width="1.625" style="133" hidden="1" customWidth="1"/>
    <col min="5398" max="5399" width="2.625" style="133" hidden="1" customWidth="1"/>
    <col min="5400" max="5405" width="15.5" style="133" hidden="1" customWidth="1"/>
    <col min="5406" max="5406" width="11.75" style="133" hidden="1" customWidth="1"/>
    <col min="5407" max="5408" width="15.5" style="133" hidden="1" customWidth="1"/>
    <col min="5409" max="5409" width="10.5" style="133" hidden="1" customWidth="1"/>
    <col min="5410" max="5410" width="13.75" style="133" hidden="1" customWidth="1"/>
    <col min="5411" max="5630" width="15" style="133" hidden="1" customWidth="1"/>
    <col min="5631" max="5631" width="3.5" style="133" hidden="1" customWidth="1"/>
    <col min="5632" max="5632" width="15" style="133" hidden="1"/>
    <col min="5633" max="5653" width="1.625" style="133" hidden="1" customWidth="1"/>
    <col min="5654" max="5655" width="2.625" style="133" hidden="1" customWidth="1"/>
    <col min="5656" max="5661" width="15.5" style="133" hidden="1" customWidth="1"/>
    <col min="5662" max="5662" width="11.75" style="133" hidden="1" customWidth="1"/>
    <col min="5663" max="5664" width="15.5" style="133" hidden="1" customWidth="1"/>
    <col min="5665" max="5665" width="10.5" style="133" hidden="1" customWidth="1"/>
    <col min="5666" max="5666" width="13.75" style="133" hidden="1" customWidth="1"/>
    <col min="5667" max="5886" width="15" style="133" hidden="1" customWidth="1"/>
    <col min="5887" max="5887" width="3.5" style="133" hidden="1" customWidth="1"/>
    <col min="5888" max="5888" width="15" style="133" hidden="1"/>
    <col min="5889" max="5909" width="1.625" style="133" hidden="1" customWidth="1"/>
    <col min="5910" max="5911" width="2.625" style="133" hidden="1" customWidth="1"/>
    <col min="5912" max="5917" width="15.5" style="133" hidden="1" customWidth="1"/>
    <col min="5918" max="5918" width="11.75" style="133" hidden="1" customWidth="1"/>
    <col min="5919" max="5920" width="15.5" style="133" hidden="1" customWidth="1"/>
    <col min="5921" max="5921" width="10.5" style="133" hidden="1" customWidth="1"/>
    <col min="5922" max="5922" width="13.75" style="133" hidden="1" customWidth="1"/>
    <col min="5923" max="6142" width="15" style="133" hidden="1" customWidth="1"/>
    <col min="6143" max="6143" width="3.5" style="133" hidden="1" customWidth="1"/>
    <col min="6144" max="6144" width="15" style="133" hidden="1"/>
    <col min="6145" max="6165" width="1.625" style="133" hidden="1" customWidth="1"/>
    <col min="6166" max="6167" width="2.625" style="133" hidden="1" customWidth="1"/>
    <col min="6168" max="6173" width="15.5" style="133" hidden="1" customWidth="1"/>
    <col min="6174" max="6174" width="11.75" style="133" hidden="1" customWidth="1"/>
    <col min="6175" max="6176" width="15.5" style="133" hidden="1" customWidth="1"/>
    <col min="6177" max="6177" width="10.5" style="133" hidden="1" customWidth="1"/>
    <col min="6178" max="6178" width="13.75" style="133" hidden="1" customWidth="1"/>
    <col min="6179" max="6398" width="15" style="133" hidden="1" customWidth="1"/>
    <col min="6399" max="6399" width="3.5" style="133" hidden="1" customWidth="1"/>
    <col min="6400" max="6400" width="15" style="133" hidden="1"/>
    <col min="6401" max="6421" width="1.625" style="133" hidden="1" customWidth="1"/>
    <col min="6422" max="6423" width="2.625" style="133" hidden="1" customWidth="1"/>
    <col min="6424" max="6429" width="15.5" style="133" hidden="1" customWidth="1"/>
    <col min="6430" max="6430" width="11.75" style="133" hidden="1" customWidth="1"/>
    <col min="6431" max="6432" width="15.5" style="133" hidden="1" customWidth="1"/>
    <col min="6433" max="6433" width="10.5" style="133" hidden="1" customWidth="1"/>
    <col min="6434" max="6434" width="13.75" style="133" hidden="1" customWidth="1"/>
    <col min="6435" max="6654" width="15" style="133" hidden="1" customWidth="1"/>
    <col min="6655" max="6655" width="3.5" style="133" hidden="1" customWidth="1"/>
    <col min="6656" max="6656" width="15" style="133" hidden="1"/>
    <col min="6657" max="6677" width="1.625" style="133" hidden="1" customWidth="1"/>
    <col min="6678" max="6679" width="2.625" style="133" hidden="1" customWidth="1"/>
    <col min="6680" max="6685" width="15.5" style="133" hidden="1" customWidth="1"/>
    <col min="6686" max="6686" width="11.75" style="133" hidden="1" customWidth="1"/>
    <col min="6687" max="6688" width="15.5" style="133" hidden="1" customWidth="1"/>
    <col min="6689" max="6689" width="10.5" style="133" hidden="1" customWidth="1"/>
    <col min="6690" max="6690" width="13.75" style="133" hidden="1" customWidth="1"/>
    <col min="6691" max="6910" width="15" style="133" hidden="1" customWidth="1"/>
    <col min="6911" max="6911" width="3.5" style="133" hidden="1" customWidth="1"/>
    <col min="6912" max="6912" width="15" style="133" hidden="1"/>
    <col min="6913" max="6933" width="1.625" style="133" hidden="1" customWidth="1"/>
    <col min="6934" max="6935" width="2.625" style="133" hidden="1" customWidth="1"/>
    <col min="6936" max="6941" width="15.5" style="133" hidden="1" customWidth="1"/>
    <col min="6942" max="6942" width="11.75" style="133" hidden="1" customWidth="1"/>
    <col min="6943" max="6944" width="15.5" style="133" hidden="1" customWidth="1"/>
    <col min="6945" max="6945" width="10.5" style="133" hidden="1" customWidth="1"/>
    <col min="6946" max="6946" width="13.75" style="133" hidden="1" customWidth="1"/>
    <col min="6947" max="7166" width="15" style="133" hidden="1" customWidth="1"/>
    <col min="7167" max="7167" width="3.5" style="133" hidden="1" customWidth="1"/>
    <col min="7168" max="7168" width="15" style="133" hidden="1"/>
    <col min="7169" max="7189" width="1.625" style="133" hidden="1" customWidth="1"/>
    <col min="7190" max="7191" width="2.625" style="133" hidden="1" customWidth="1"/>
    <col min="7192" max="7197" width="15.5" style="133" hidden="1" customWidth="1"/>
    <col min="7198" max="7198" width="11.75" style="133" hidden="1" customWidth="1"/>
    <col min="7199" max="7200" width="15.5" style="133" hidden="1" customWidth="1"/>
    <col min="7201" max="7201" width="10.5" style="133" hidden="1" customWidth="1"/>
    <col min="7202" max="7202" width="13.75" style="133" hidden="1" customWidth="1"/>
    <col min="7203" max="7422" width="15" style="133" hidden="1" customWidth="1"/>
    <col min="7423" max="7423" width="3.5" style="133" hidden="1" customWidth="1"/>
    <col min="7424" max="7424" width="15" style="133" hidden="1"/>
    <col min="7425" max="7445" width="1.625" style="133" hidden="1" customWidth="1"/>
    <col min="7446" max="7447" width="2.625" style="133" hidden="1" customWidth="1"/>
    <col min="7448" max="7453" width="15.5" style="133" hidden="1" customWidth="1"/>
    <col min="7454" max="7454" width="11.75" style="133" hidden="1" customWidth="1"/>
    <col min="7455" max="7456" width="15.5" style="133" hidden="1" customWidth="1"/>
    <col min="7457" max="7457" width="10.5" style="133" hidden="1" customWidth="1"/>
    <col min="7458" max="7458" width="13.75" style="133" hidden="1" customWidth="1"/>
    <col min="7459" max="7678" width="15" style="133" hidden="1" customWidth="1"/>
    <col min="7679" max="7679" width="3.5" style="133" hidden="1" customWidth="1"/>
    <col min="7680" max="7680" width="15" style="133" hidden="1"/>
    <col min="7681" max="7701" width="1.625" style="133" hidden="1" customWidth="1"/>
    <col min="7702" max="7703" width="2.625" style="133" hidden="1" customWidth="1"/>
    <col min="7704" max="7709" width="15.5" style="133" hidden="1" customWidth="1"/>
    <col min="7710" max="7710" width="11.75" style="133" hidden="1" customWidth="1"/>
    <col min="7711" max="7712" width="15.5" style="133" hidden="1" customWidth="1"/>
    <col min="7713" max="7713" width="10.5" style="133" hidden="1" customWidth="1"/>
    <col min="7714" max="7714" width="13.75" style="133" hidden="1" customWidth="1"/>
    <col min="7715" max="7934" width="15" style="133" hidden="1" customWidth="1"/>
    <col min="7935" max="7935" width="3.5" style="133" hidden="1" customWidth="1"/>
    <col min="7936" max="7936" width="15" style="133" hidden="1"/>
    <col min="7937" max="7957" width="1.625" style="133" hidden="1" customWidth="1"/>
    <col min="7958" max="7959" width="2.625" style="133" hidden="1" customWidth="1"/>
    <col min="7960" max="7965" width="15.5" style="133" hidden="1" customWidth="1"/>
    <col min="7966" max="7966" width="11.75" style="133" hidden="1" customWidth="1"/>
    <col min="7967" max="7968" width="15.5" style="133" hidden="1" customWidth="1"/>
    <col min="7969" max="7969" width="10.5" style="133" hidden="1" customWidth="1"/>
    <col min="7970" max="7970" width="13.75" style="133" hidden="1" customWidth="1"/>
    <col min="7971" max="8190" width="15" style="133" hidden="1" customWidth="1"/>
    <col min="8191" max="8191" width="3.5" style="133" hidden="1" customWidth="1"/>
    <col min="8192" max="8192" width="15" style="133" hidden="1"/>
    <col min="8193" max="8213" width="1.625" style="133" hidden="1" customWidth="1"/>
    <col min="8214" max="8215" width="2.625" style="133" hidden="1" customWidth="1"/>
    <col min="8216" max="8221" width="15.5" style="133" hidden="1" customWidth="1"/>
    <col min="8222" max="8222" width="11.75" style="133" hidden="1" customWidth="1"/>
    <col min="8223" max="8224" width="15.5" style="133" hidden="1" customWidth="1"/>
    <col min="8225" max="8225" width="10.5" style="133" hidden="1" customWidth="1"/>
    <col min="8226" max="8226" width="13.75" style="133" hidden="1" customWidth="1"/>
    <col min="8227" max="8446" width="15" style="133" hidden="1" customWidth="1"/>
    <col min="8447" max="8447" width="3.5" style="133" hidden="1" customWidth="1"/>
    <col min="8448" max="8448" width="15" style="133" hidden="1"/>
    <col min="8449" max="8469" width="1.625" style="133" hidden="1" customWidth="1"/>
    <col min="8470" max="8471" width="2.625" style="133" hidden="1" customWidth="1"/>
    <col min="8472" max="8477" width="15.5" style="133" hidden="1" customWidth="1"/>
    <col min="8478" max="8478" width="11.75" style="133" hidden="1" customWidth="1"/>
    <col min="8479" max="8480" width="15.5" style="133" hidden="1" customWidth="1"/>
    <col min="8481" max="8481" width="10.5" style="133" hidden="1" customWidth="1"/>
    <col min="8482" max="8482" width="13.75" style="133" hidden="1" customWidth="1"/>
    <col min="8483" max="8702" width="15" style="133" hidden="1" customWidth="1"/>
    <col min="8703" max="8703" width="3.5" style="133" hidden="1" customWidth="1"/>
    <col min="8704" max="8704" width="15" style="133" hidden="1"/>
    <col min="8705" max="8725" width="1.625" style="133" hidden="1" customWidth="1"/>
    <col min="8726" max="8727" width="2.625" style="133" hidden="1" customWidth="1"/>
    <col min="8728" max="8733" width="15.5" style="133" hidden="1" customWidth="1"/>
    <col min="8734" max="8734" width="11.75" style="133" hidden="1" customWidth="1"/>
    <col min="8735" max="8736" width="15.5" style="133" hidden="1" customWidth="1"/>
    <col min="8737" max="8737" width="10.5" style="133" hidden="1" customWidth="1"/>
    <col min="8738" max="8738" width="13.75" style="133" hidden="1" customWidth="1"/>
    <col min="8739" max="8958" width="15" style="133" hidden="1" customWidth="1"/>
    <col min="8959" max="8959" width="3.5" style="133" hidden="1" customWidth="1"/>
    <col min="8960" max="8960" width="15" style="133" hidden="1"/>
    <col min="8961" max="8981" width="1.625" style="133" hidden="1" customWidth="1"/>
    <col min="8982" max="8983" width="2.625" style="133" hidden="1" customWidth="1"/>
    <col min="8984" max="8989" width="15.5" style="133" hidden="1" customWidth="1"/>
    <col min="8990" max="8990" width="11.75" style="133" hidden="1" customWidth="1"/>
    <col min="8991" max="8992" width="15.5" style="133" hidden="1" customWidth="1"/>
    <col min="8993" max="8993" width="10.5" style="133" hidden="1" customWidth="1"/>
    <col min="8994" max="8994" width="13.75" style="133" hidden="1" customWidth="1"/>
    <col min="8995" max="9214" width="15" style="133" hidden="1" customWidth="1"/>
    <col min="9215" max="9215" width="3.5" style="133" hidden="1" customWidth="1"/>
    <col min="9216" max="9216" width="15" style="133" hidden="1"/>
    <col min="9217" max="9237" width="1.625" style="133" hidden="1" customWidth="1"/>
    <col min="9238" max="9239" width="2.625" style="133" hidden="1" customWidth="1"/>
    <col min="9240" max="9245" width="15.5" style="133" hidden="1" customWidth="1"/>
    <col min="9246" max="9246" width="11.75" style="133" hidden="1" customWidth="1"/>
    <col min="9247" max="9248" width="15.5" style="133" hidden="1" customWidth="1"/>
    <col min="9249" max="9249" width="10.5" style="133" hidden="1" customWidth="1"/>
    <col min="9250" max="9250" width="13.75" style="133" hidden="1" customWidth="1"/>
    <col min="9251" max="9470" width="15" style="133" hidden="1" customWidth="1"/>
    <col min="9471" max="9471" width="3.5" style="133" hidden="1" customWidth="1"/>
    <col min="9472" max="9472" width="15" style="133" hidden="1"/>
    <col min="9473" max="9493" width="1.625" style="133" hidden="1" customWidth="1"/>
    <col min="9494" max="9495" width="2.625" style="133" hidden="1" customWidth="1"/>
    <col min="9496" max="9501" width="15.5" style="133" hidden="1" customWidth="1"/>
    <col min="9502" max="9502" width="11.75" style="133" hidden="1" customWidth="1"/>
    <col min="9503" max="9504" width="15.5" style="133" hidden="1" customWidth="1"/>
    <col min="9505" max="9505" width="10.5" style="133" hidden="1" customWidth="1"/>
    <col min="9506" max="9506" width="13.75" style="133" hidden="1" customWidth="1"/>
    <col min="9507" max="9726" width="15" style="133" hidden="1" customWidth="1"/>
    <col min="9727" max="9727" width="3.5" style="133" hidden="1" customWidth="1"/>
    <col min="9728" max="9728" width="15" style="133" hidden="1"/>
    <col min="9729" max="9749" width="1.625" style="133" hidden="1" customWidth="1"/>
    <col min="9750" max="9751" width="2.625" style="133" hidden="1" customWidth="1"/>
    <col min="9752" max="9757" width="15.5" style="133" hidden="1" customWidth="1"/>
    <col min="9758" max="9758" width="11.75" style="133" hidden="1" customWidth="1"/>
    <col min="9759" max="9760" width="15.5" style="133" hidden="1" customWidth="1"/>
    <col min="9761" max="9761" width="10.5" style="133" hidden="1" customWidth="1"/>
    <col min="9762" max="9762" width="13.75" style="133" hidden="1" customWidth="1"/>
    <col min="9763" max="9982" width="15" style="133" hidden="1" customWidth="1"/>
    <col min="9983" max="9983" width="3.5" style="133" hidden="1" customWidth="1"/>
    <col min="9984" max="9984" width="15" style="133" hidden="1"/>
    <col min="9985" max="10005" width="1.625" style="133" hidden="1" customWidth="1"/>
    <col min="10006" max="10007" width="2.625" style="133" hidden="1" customWidth="1"/>
    <col min="10008" max="10013" width="15.5" style="133" hidden="1" customWidth="1"/>
    <col min="10014" max="10014" width="11.75" style="133" hidden="1" customWidth="1"/>
    <col min="10015" max="10016" width="15.5" style="133" hidden="1" customWidth="1"/>
    <col min="10017" max="10017" width="10.5" style="133" hidden="1" customWidth="1"/>
    <col min="10018" max="10018" width="13.75" style="133" hidden="1" customWidth="1"/>
    <col min="10019" max="10238" width="15" style="133" hidden="1" customWidth="1"/>
    <col min="10239" max="10239" width="3.5" style="133" hidden="1" customWidth="1"/>
    <col min="10240" max="10240" width="15" style="133" hidden="1"/>
    <col min="10241" max="10261" width="1.625" style="133" hidden="1" customWidth="1"/>
    <col min="10262" max="10263" width="2.625" style="133" hidden="1" customWidth="1"/>
    <col min="10264" max="10269" width="15.5" style="133" hidden="1" customWidth="1"/>
    <col min="10270" max="10270" width="11.75" style="133" hidden="1" customWidth="1"/>
    <col min="10271" max="10272" width="15.5" style="133" hidden="1" customWidth="1"/>
    <col min="10273" max="10273" width="10.5" style="133" hidden="1" customWidth="1"/>
    <col min="10274" max="10274" width="13.75" style="133" hidden="1" customWidth="1"/>
    <col min="10275" max="10494" width="15" style="133" hidden="1" customWidth="1"/>
    <col min="10495" max="10495" width="3.5" style="133" hidden="1" customWidth="1"/>
    <col min="10496" max="10496" width="15" style="133" hidden="1"/>
    <col min="10497" max="10517" width="1.625" style="133" hidden="1" customWidth="1"/>
    <col min="10518" max="10519" width="2.625" style="133" hidden="1" customWidth="1"/>
    <col min="10520" max="10525" width="15.5" style="133" hidden="1" customWidth="1"/>
    <col min="10526" max="10526" width="11.75" style="133" hidden="1" customWidth="1"/>
    <col min="10527" max="10528" width="15.5" style="133" hidden="1" customWidth="1"/>
    <col min="10529" max="10529" width="10.5" style="133" hidden="1" customWidth="1"/>
    <col min="10530" max="10530" width="13.75" style="133" hidden="1" customWidth="1"/>
    <col min="10531" max="10750" width="15" style="133" hidden="1" customWidth="1"/>
    <col min="10751" max="10751" width="3.5" style="133" hidden="1" customWidth="1"/>
    <col min="10752" max="10752" width="15" style="133" hidden="1"/>
    <col min="10753" max="10773" width="1.625" style="133" hidden="1" customWidth="1"/>
    <col min="10774" max="10775" width="2.625" style="133" hidden="1" customWidth="1"/>
    <col min="10776" max="10781" width="15.5" style="133" hidden="1" customWidth="1"/>
    <col min="10782" max="10782" width="11.75" style="133" hidden="1" customWidth="1"/>
    <col min="10783" max="10784" width="15.5" style="133" hidden="1" customWidth="1"/>
    <col min="10785" max="10785" width="10.5" style="133" hidden="1" customWidth="1"/>
    <col min="10786" max="10786" width="13.75" style="133" hidden="1" customWidth="1"/>
    <col min="10787" max="11006" width="15" style="133" hidden="1" customWidth="1"/>
    <col min="11007" max="11007" width="3.5" style="133" hidden="1" customWidth="1"/>
    <col min="11008" max="11008" width="15" style="133" hidden="1"/>
    <col min="11009" max="11029" width="1.625" style="133" hidden="1" customWidth="1"/>
    <col min="11030" max="11031" width="2.625" style="133" hidden="1" customWidth="1"/>
    <col min="11032" max="11037" width="15.5" style="133" hidden="1" customWidth="1"/>
    <col min="11038" max="11038" width="11.75" style="133" hidden="1" customWidth="1"/>
    <col min="11039" max="11040" width="15.5" style="133" hidden="1" customWidth="1"/>
    <col min="11041" max="11041" width="10.5" style="133" hidden="1" customWidth="1"/>
    <col min="11042" max="11042" width="13.75" style="133" hidden="1" customWidth="1"/>
    <col min="11043" max="11262" width="15" style="133" hidden="1" customWidth="1"/>
    <col min="11263" max="11263" width="3.5" style="133" hidden="1" customWidth="1"/>
    <col min="11264" max="11264" width="15" style="133" hidden="1"/>
    <col min="11265" max="11285" width="1.625" style="133" hidden="1" customWidth="1"/>
    <col min="11286" max="11287" width="2.625" style="133" hidden="1" customWidth="1"/>
    <col min="11288" max="11293" width="15.5" style="133" hidden="1" customWidth="1"/>
    <col min="11294" max="11294" width="11.75" style="133" hidden="1" customWidth="1"/>
    <col min="11295" max="11296" width="15.5" style="133" hidden="1" customWidth="1"/>
    <col min="11297" max="11297" width="10.5" style="133" hidden="1" customWidth="1"/>
    <col min="11298" max="11298" width="13.75" style="133" hidden="1" customWidth="1"/>
    <col min="11299" max="11518" width="15" style="133" hidden="1" customWidth="1"/>
    <col min="11519" max="11519" width="3.5" style="133" hidden="1" customWidth="1"/>
    <col min="11520" max="11520" width="15" style="133" hidden="1"/>
    <col min="11521" max="11541" width="1.625" style="133" hidden="1" customWidth="1"/>
    <col min="11542" max="11543" width="2.625" style="133" hidden="1" customWidth="1"/>
    <col min="11544" max="11549" width="15.5" style="133" hidden="1" customWidth="1"/>
    <col min="11550" max="11550" width="11.75" style="133" hidden="1" customWidth="1"/>
    <col min="11551" max="11552" width="15.5" style="133" hidden="1" customWidth="1"/>
    <col min="11553" max="11553" width="10.5" style="133" hidden="1" customWidth="1"/>
    <col min="11554" max="11554" width="13.75" style="133" hidden="1" customWidth="1"/>
    <col min="11555" max="11774" width="15" style="133" hidden="1" customWidth="1"/>
    <col min="11775" max="11775" width="3.5" style="133" hidden="1" customWidth="1"/>
    <col min="11776" max="11776" width="15" style="133" hidden="1"/>
    <col min="11777" max="11797" width="1.625" style="133" hidden="1" customWidth="1"/>
    <col min="11798" max="11799" width="2.625" style="133" hidden="1" customWidth="1"/>
    <col min="11800" max="11805" width="15.5" style="133" hidden="1" customWidth="1"/>
    <col min="11806" max="11806" width="11.75" style="133" hidden="1" customWidth="1"/>
    <col min="11807" max="11808" width="15.5" style="133" hidden="1" customWidth="1"/>
    <col min="11809" max="11809" width="10.5" style="133" hidden="1" customWidth="1"/>
    <col min="11810" max="11810" width="13.75" style="133" hidden="1" customWidth="1"/>
    <col min="11811" max="12030" width="15" style="133" hidden="1" customWidth="1"/>
    <col min="12031" max="12031" width="3.5" style="133" hidden="1" customWidth="1"/>
    <col min="12032" max="12032" width="15" style="133" hidden="1"/>
    <col min="12033" max="12053" width="1.625" style="133" hidden="1" customWidth="1"/>
    <col min="12054" max="12055" width="2.625" style="133" hidden="1" customWidth="1"/>
    <col min="12056" max="12061" width="15.5" style="133" hidden="1" customWidth="1"/>
    <col min="12062" max="12062" width="11.75" style="133" hidden="1" customWidth="1"/>
    <col min="12063" max="12064" width="15.5" style="133" hidden="1" customWidth="1"/>
    <col min="12065" max="12065" width="10.5" style="133" hidden="1" customWidth="1"/>
    <col min="12066" max="12066" width="13.75" style="133" hidden="1" customWidth="1"/>
    <col min="12067" max="12286" width="15" style="133" hidden="1" customWidth="1"/>
    <col min="12287" max="12287" width="3.5" style="133" hidden="1" customWidth="1"/>
    <col min="12288" max="12288" width="15" style="133" hidden="1"/>
    <col min="12289" max="12309" width="1.625" style="133" hidden="1" customWidth="1"/>
    <col min="12310" max="12311" width="2.625" style="133" hidden="1" customWidth="1"/>
    <col min="12312" max="12317" width="15.5" style="133" hidden="1" customWidth="1"/>
    <col min="12318" max="12318" width="11.75" style="133" hidden="1" customWidth="1"/>
    <col min="12319" max="12320" width="15.5" style="133" hidden="1" customWidth="1"/>
    <col min="12321" max="12321" width="10.5" style="133" hidden="1" customWidth="1"/>
    <col min="12322" max="12322" width="13.75" style="133" hidden="1" customWidth="1"/>
    <col min="12323" max="12542" width="15" style="133" hidden="1" customWidth="1"/>
    <col min="12543" max="12543" width="3.5" style="133" hidden="1" customWidth="1"/>
    <col min="12544" max="12544" width="15" style="133" hidden="1"/>
    <col min="12545" max="12565" width="1.625" style="133" hidden="1" customWidth="1"/>
    <col min="12566" max="12567" width="2.625" style="133" hidden="1" customWidth="1"/>
    <col min="12568" max="12573" width="15.5" style="133" hidden="1" customWidth="1"/>
    <col min="12574" max="12574" width="11.75" style="133" hidden="1" customWidth="1"/>
    <col min="12575" max="12576" width="15.5" style="133" hidden="1" customWidth="1"/>
    <col min="12577" max="12577" width="10.5" style="133" hidden="1" customWidth="1"/>
    <col min="12578" max="12578" width="13.75" style="133" hidden="1" customWidth="1"/>
    <col min="12579" max="12798" width="15" style="133" hidden="1" customWidth="1"/>
    <col min="12799" max="12799" width="3.5" style="133" hidden="1" customWidth="1"/>
    <col min="12800" max="12800" width="15" style="133" hidden="1"/>
    <col min="12801" max="12821" width="1.625" style="133" hidden="1" customWidth="1"/>
    <col min="12822" max="12823" width="2.625" style="133" hidden="1" customWidth="1"/>
    <col min="12824" max="12829" width="15.5" style="133" hidden="1" customWidth="1"/>
    <col min="12830" max="12830" width="11.75" style="133" hidden="1" customWidth="1"/>
    <col min="12831" max="12832" width="15.5" style="133" hidden="1" customWidth="1"/>
    <col min="12833" max="12833" width="10.5" style="133" hidden="1" customWidth="1"/>
    <col min="12834" max="12834" width="13.75" style="133" hidden="1" customWidth="1"/>
    <col min="12835" max="13054" width="15" style="133" hidden="1" customWidth="1"/>
    <col min="13055" max="13055" width="3.5" style="133" hidden="1" customWidth="1"/>
    <col min="13056" max="13056" width="15" style="133" hidden="1"/>
    <col min="13057" max="13077" width="1.625" style="133" hidden="1" customWidth="1"/>
    <col min="13078" max="13079" width="2.625" style="133" hidden="1" customWidth="1"/>
    <col min="13080" max="13085" width="15.5" style="133" hidden="1" customWidth="1"/>
    <col min="13086" max="13086" width="11.75" style="133" hidden="1" customWidth="1"/>
    <col min="13087" max="13088" width="15.5" style="133" hidden="1" customWidth="1"/>
    <col min="13089" max="13089" width="10.5" style="133" hidden="1" customWidth="1"/>
    <col min="13090" max="13090" width="13.75" style="133" hidden="1" customWidth="1"/>
    <col min="13091" max="13310" width="15" style="133" hidden="1" customWidth="1"/>
    <col min="13311" max="13311" width="3.5" style="133" hidden="1" customWidth="1"/>
    <col min="13312" max="13312" width="15" style="133" hidden="1"/>
    <col min="13313" max="13333" width="1.625" style="133" hidden="1" customWidth="1"/>
    <col min="13334" max="13335" width="2.625" style="133" hidden="1" customWidth="1"/>
    <col min="13336" max="13341" width="15.5" style="133" hidden="1" customWidth="1"/>
    <col min="13342" max="13342" width="11.75" style="133" hidden="1" customWidth="1"/>
    <col min="13343" max="13344" width="15.5" style="133" hidden="1" customWidth="1"/>
    <col min="13345" max="13345" width="10.5" style="133" hidden="1" customWidth="1"/>
    <col min="13346" max="13346" width="13.75" style="133" hidden="1" customWidth="1"/>
    <col min="13347" max="13566" width="15" style="133" hidden="1" customWidth="1"/>
    <col min="13567" max="13567" width="3.5" style="133" hidden="1" customWidth="1"/>
    <col min="13568" max="13568" width="15" style="133" hidden="1"/>
    <col min="13569" max="13589" width="1.625" style="133" hidden="1" customWidth="1"/>
    <col min="13590" max="13591" width="2.625" style="133" hidden="1" customWidth="1"/>
    <col min="13592" max="13597" width="15.5" style="133" hidden="1" customWidth="1"/>
    <col min="13598" max="13598" width="11.75" style="133" hidden="1" customWidth="1"/>
    <col min="13599" max="13600" width="15.5" style="133" hidden="1" customWidth="1"/>
    <col min="13601" max="13601" width="10.5" style="133" hidden="1" customWidth="1"/>
    <col min="13602" max="13602" width="13.75" style="133" hidden="1" customWidth="1"/>
    <col min="13603" max="13822" width="15" style="133" hidden="1" customWidth="1"/>
    <col min="13823" max="13823" width="3.5" style="133" hidden="1" customWidth="1"/>
    <col min="13824" max="13824" width="15" style="133" hidden="1"/>
    <col min="13825" max="13845" width="1.625" style="133" hidden="1" customWidth="1"/>
    <col min="13846" max="13847" width="2.625" style="133" hidden="1" customWidth="1"/>
    <col min="13848" max="13853" width="15.5" style="133" hidden="1" customWidth="1"/>
    <col min="13854" max="13854" width="11.75" style="133" hidden="1" customWidth="1"/>
    <col min="13855" max="13856" width="15.5" style="133" hidden="1" customWidth="1"/>
    <col min="13857" max="13857" width="10.5" style="133" hidden="1" customWidth="1"/>
    <col min="13858" max="13858" width="13.75" style="133" hidden="1" customWidth="1"/>
    <col min="13859" max="14078" width="15" style="133" hidden="1" customWidth="1"/>
    <col min="14079" max="14079" width="3.5" style="133" hidden="1" customWidth="1"/>
    <col min="14080" max="14080" width="15" style="133" hidden="1"/>
    <col min="14081" max="14101" width="1.625" style="133" hidden="1" customWidth="1"/>
    <col min="14102" max="14103" width="2.625" style="133" hidden="1" customWidth="1"/>
    <col min="14104" max="14109" width="15.5" style="133" hidden="1" customWidth="1"/>
    <col min="14110" max="14110" width="11.75" style="133" hidden="1" customWidth="1"/>
    <col min="14111" max="14112" width="15.5" style="133" hidden="1" customWidth="1"/>
    <col min="14113" max="14113" width="10.5" style="133" hidden="1" customWidth="1"/>
    <col min="14114" max="14114" width="13.75" style="133" hidden="1" customWidth="1"/>
    <col min="14115" max="14334" width="15" style="133" hidden="1" customWidth="1"/>
    <col min="14335" max="14335" width="3.5" style="133" hidden="1" customWidth="1"/>
    <col min="14336" max="14336" width="15" style="133" hidden="1"/>
    <col min="14337" max="14357" width="1.625" style="133" hidden="1" customWidth="1"/>
    <col min="14358" max="14359" width="2.625" style="133" hidden="1" customWidth="1"/>
    <col min="14360" max="14365" width="15.5" style="133" hidden="1" customWidth="1"/>
    <col min="14366" max="14366" width="11.75" style="133" hidden="1" customWidth="1"/>
    <col min="14367" max="14368" width="15.5" style="133" hidden="1" customWidth="1"/>
    <col min="14369" max="14369" width="10.5" style="133" hidden="1" customWidth="1"/>
    <col min="14370" max="14370" width="13.75" style="133" hidden="1" customWidth="1"/>
    <col min="14371" max="14590" width="15" style="133" hidden="1" customWidth="1"/>
    <col min="14591" max="14591" width="3.5" style="133" hidden="1" customWidth="1"/>
    <col min="14592" max="14592" width="15" style="133" hidden="1"/>
    <col min="14593" max="14613" width="1.625" style="133" hidden="1" customWidth="1"/>
    <col min="14614" max="14615" width="2.625" style="133" hidden="1" customWidth="1"/>
    <col min="14616" max="14621" width="15.5" style="133" hidden="1" customWidth="1"/>
    <col min="14622" max="14622" width="11.75" style="133" hidden="1" customWidth="1"/>
    <col min="14623" max="14624" width="15.5" style="133" hidden="1" customWidth="1"/>
    <col min="14625" max="14625" width="10.5" style="133" hidden="1" customWidth="1"/>
    <col min="14626" max="14626" width="13.75" style="133" hidden="1" customWidth="1"/>
    <col min="14627" max="14846" width="15" style="133" hidden="1" customWidth="1"/>
    <col min="14847" max="14847" width="3.5" style="133" hidden="1" customWidth="1"/>
    <col min="14848" max="14848" width="15" style="133" hidden="1"/>
    <col min="14849" max="14869" width="1.625" style="133" hidden="1" customWidth="1"/>
    <col min="14870" max="14871" width="2.625" style="133" hidden="1" customWidth="1"/>
    <col min="14872" max="14877" width="15.5" style="133" hidden="1" customWidth="1"/>
    <col min="14878" max="14878" width="11.75" style="133" hidden="1" customWidth="1"/>
    <col min="14879" max="14880" width="15.5" style="133" hidden="1" customWidth="1"/>
    <col min="14881" max="14881" width="10.5" style="133" hidden="1" customWidth="1"/>
    <col min="14882" max="14882" width="13.75" style="133" hidden="1" customWidth="1"/>
    <col min="14883" max="15102" width="15" style="133" hidden="1" customWidth="1"/>
    <col min="15103" max="15103" width="3.5" style="133" hidden="1" customWidth="1"/>
    <col min="15104" max="15104" width="15" style="133" hidden="1"/>
    <col min="15105" max="15125" width="1.625" style="133" hidden="1" customWidth="1"/>
    <col min="15126" max="15127" width="2.625" style="133" hidden="1" customWidth="1"/>
    <col min="15128" max="15133" width="15.5" style="133" hidden="1" customWidth="1"/>
    <col min="15134" max="15134" width="11.75" style="133" hidden="1" customWidth="1"/>
    <col min="15135" max="15136" width="15.5" style="133" hidden="1" customWidth="1"/>
    <col min="15137" max="15137" width="10.5" style="133" hidden="1" customWidth="1"/>
    <col min="15138" max="15138" width="13.75" style="133" hidden="1" customWidth="1"/>
    <col min="15139" max="15358" width="15" style="133" hidden="1" customWidth="1"/>
    <col min="15359" max="15359" width="3.5" style="133" hidden="1" customWidth="1"/>
    <col min="15360" max="15360" width="15" style="133" hidden="1"/>
    <col min="15361" max="15381" width="1.625" style="133" hidden="1" customWidth="1"/>
    <col min="15382" max="15383" width="2.625" style="133" hidden="1" customWidth="1"/>
    <col min="15384" max="15389" width="15.5" style="133" hidden="1" customWidth="1"/>
    <col min="15390" max="15390" width="11.75" style="133" hidden="1" customWidth="1"/>
    <col min="15391" max="15392" width="15.5" style="133" hidden="1" customWidth="1"/>
    <col min="15393" max="15393" width="10.5" style="133" hidden="1" customWidth="1"/>
    <col min="15394" max="15394" width="13.75" style="133" hidden="1" customWidth="1"/>
    <col min="15395" max="15614" width="15" style="133" hidden="1" customWidth="1"/>
    <col min="15615" max="15615" width="3.5" style="133" hidden="1" customWidth="1"/>
    <col min="15616" max="15616" width="15" style="133" hidden="1"/>
    <col min="15617" max="15637" width="1.625" style="133" hidden="1" customWidth="1"/>
    <col min="15638" max="15639" width="2.625" style="133" hidden="1" customWidth="1"/>
    <col min="15640" max="15645" width="15.5" style="133" hidden="1" customWidth="1"/>
    <col min="15646" max="15646" width="11.75" style="133" hidden="1" customWidth="1"/>
    <col min="15647" max="15648" width="15.5" style="133" hidden="1" customWidth="1"/>
    <col min="15649" max="15649" width="10.5" style="133" hidden="1" customWidth="1"/>
    <col min="15650" max="15650" width="13.75" style="133" hidden="1" customWidth="1"/>
    <col min="15651" max="15870" width="15" style="133" hidden="1" customWidth="1"/>
    <col min="15871" max="15871" width="3.5" style="133" hidden="1" customWidth="1"/>
    <col min="15872" max="15872" width="15" style="133" hidden="1"/>
    <col min="15873" max="15893" width="1.625" style="133" hidden="1" customWidth="1"/>
    <col min="15894" max="15895" width="2.625" style="133" hidden="1" customWidth="1"/>
    <col min="15896" max="15901" width="15.5" style="133" hidden="1" customWidth="1"/>
    <col min="15902" max="15902" width="11.75" style="133" hidden="1" customWidth="1"/>
    <col min="15903" max="15904" width="15.5" style="133" hidden="1" customWidth="1"/>
    <col min="15905" max="15905" width="10.5" style="133" hidden="1" customWidth="1"/>
    <col min="15906" max="15906" width="13.75" style="133" hidden="1" customWidth="1"/>
    <col min="15907" max="16126" width="15" style="133" hidden="1" customWidth="1"/>
    <col min="16127" max="16127" width="3.5" style="133" hidden="1" customWidth="1"/>
    <col min="16128" max="16128" width="15" style="133" hidden="1"/>
    <col min="16129" max="16149" width="1.625" style="133" hidden="1" customWidth="1"/>
    <col min="16150" max="16151" width="2.625" style="133" hidden="1" customWidth="1"/>
    <col min="16152" max="16157" width="15.5" style="133" hidden="1" customWidth="1"/>
    <col min="16158" max="16158" width="11.75" style="133" hidden="1" customWidth="1"/>
    <col min="16159" max="16160" width="15.5" style="133" hidden="1" customWidth="1"/>
    <col min="16161" max="16161" width="10.5" style="133" hidden="1" customWidth="1"/>
    <col min="16162" max="16162" width="13.75" style="133" hidden="1" customWidth="1"/>
    <col min="16163" max="16382" width="15" style="133" hidden="1" customWidth="1"/>
    <col min="16383" max="16383" width="3.5" style="133" hidden="1" customWidth="1"/>
    <col min="16384" max="16384" width="15" style="133" hidden="1"/>
  </cols>
  <sheetData>
    <row r="1" spans="1:255" s="120" customFormat="1" ht="9.9499999999999993" customHeight="1" x14ac:dyDescent="0.1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</row>
    <row r="2" spans="1:255" s="120" customFormat="1" ht="9.9499999999999993" customHeight="1" x14ac:dyDescent="0.15">
      <c r="A2" s="119" t="s">
        <v>251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</row>
    <row r="3" spans="1:255" s="120" customFormat="1" ht="15" customHeight="1" x14ac:dyDescent="0.15">
      <c r="A3" s="119" t="s">
        <v>252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</row>
    <row r="4" spans="1:255" s="120" customFormat="1" ht="13.5" customHeight="1" x14ac:dyDescent="0.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7" t="s">
        <v>1</v>
      </c>
      <c r="AH4" s="121" t="s">
        <v>253</v>
      </c>
      <c r="AI4" s="128"/>
      <c r="AJ4" s="128"/>
      <c r="AK4" s="201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</row>
    <row r="5" spans="1:255" s="120" customFormat="1" ht="24" customHeight="1" x14ac:dyDescent="0.15">
      <c r="A5" s="2"/>
      <c r="B5" s="2"/>
      <c r="C5" s="2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 t="s">
        <v>254</v>
      </c>
      <c r="AE5" s="10" t="s">
        <v>4</v>
      </c>
      <c r="AF5" s="202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</row>
    <row r="6" spans="1:255" s="120" customFormat="1" ht="29.25" customHeight="1" x14ac:dyDescent="0.2">
      <c r="A6" s="203"/>
      <c r="B6" s="204" t="s">
        <v>255</v>
      </c>
      <c r="C6" s="205"/>
      <c r="D6" s="205"/>
      <c r="E6" s="205"/>
      <c r="F6" s="206"/>
      <c r="G6" s="206"/>
      <c r="H6" s="207"/>
      <c r="I6" s="207"/>
      <c r="J6" s="208" t="s">
        <v>6</v>
      </c>
      <c r="K6" s="209"/>
      <c r="L6" s="209"/>
      <c r="M6" s="209"/>
      <c r="N6" s="209"/>
      <c r="O6" s="209"/>
      <c r="P6" s="210"/>
      <c r="Q6" s="210"/>
      <c r="R6" s="210"/>
      <c r="S6" s="210"/>
      <c r="T6" s="210"/>
      <c r="U6" s="210"/>
      <c r="V6" s="119"/>
      <c r="W6" s="203"/>
      <c r="X6" s="122" t="s">
        <v>256</v>
      </c>
      <c r="Y6" s="211"/>
      <c r="Z6" s="211"/>
      <c r="AA6" s="211"/>
      <c r="AB6" s="211"/>
      <c r="AC6" s="211"/>
      <c r="AD6" s="128" t="s">
        <v>257</v>
      </c>
      <c r="AE6" s="16" t="s">
        <v>9</v>
      </c>
      <c r="AF6" s="202"/>
      <c r="AG6" s="129"/>
      <c r="AH6" s="12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</row>
    <row r="7" spans="1:255" s="120" customFormat="1" ht="28.5" customHeight="1" x14ac:dyDescent="0.15">
      <c r="A7" s="203"/>
      <c r="B7" s="212" t="s">
        <v>258</v>
      </c>
      <c r="C7" s="213"/>
      <c r="D7" s="213"/>
      <c r="E7" s="213"/>
      <c r="F7" s="214"/>
      <c r="G7" s="215"/>
      <c r="H7" s="215"/>
      <c r="I7" s="215"/>
      <c r="J7" s="216" t="s">
        <v>259</v>
      </c>
      <c r="K7" s="212"/>
      <c r="L7" s="217"/>
      <c r="M7" s="217"/>
      <c r="N7" s="217"/>
      <c r="O7" s="210"/>
      <c r="P7" s="210"/>
      <c r="Q7" s="210"/>
      <c r="R7" s="217"/>
      <c r="S7" s="217"/>
      <c r="T7" s="217"/>
      <c r="U7" s="217"/>
      <c r="V7" s="218"/>
      <c r="W7" s="203"/>
      <c r="X7" s="203"/>
      <c r="Y7" s="219" t="s">
        <v>260</v>
      </c>
      <c r="Z7" s="203"/>
      <c r="AA7" s="203"/>
      <c r="AB7" s="203"/>
      <c r="AC7" s="203"/>
      <c r="AD7" s="219"/>
      <c r="AE7" s="2"/>
      <c r="AF7" s="2"/>
      <c r="AG7" s="119"/>
      <c r="AH7" s="12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</row>
    <row r="8" spans="1:255" ht="14.1" customHeight="1" x14ac:dyDescent="0.1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220" t="s">
        <v>18</v>
      </c>
      <c r="Y8" s="219"/>
      <c r="Z8" s="220"/>
      <c r="AA8" s="220"/>
      <c r="AB8" s="221"/>
      <c r="AC8" s="221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</row>
    <row r="9" spans="1:255" ht="21.95" customHeight="1" x14ac:dyDescent="0.15">
      <c r="A9" s="134"/>
      <c r="B9" s="222" t="s">
        <v>261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4"/>
      <c r="V9" s="225"/>
      <c r="W9" s="226"/>
      <c r="X9" s="227"/>
      <c r="Y9" s="228" t="s">
        <v>262</v>
      </c>
      <c r="Z9" s="229"/>
      <c r="AA9" s="229"/>
      <c r="AB9" s="229"/>
      <c r="AC9" s="230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</row>
    <row r="10" spans="1:255" ht="18" customHeight="1" x14ac:dyDescent="0.15">
      <c r="A10" s="134"/>
      <c r="B10" s="231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3"/>
      <c r="V10" s="234" t="s">
        <v>263</v>
      </c>
      <c r="W10" s="235"/>
      <c r="X10" s="236" t="s">
        <v>264</v>
      </c>
      <c r="Y10" s="237" t="s">
        <v>265</v>
      </c>
      <c r="Z10" s="238"/>
      <c r="AA10" s="239"/>
      <c r="AB10" s="240"/>
      <c r="AC10" s="221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</row>
    <row r="11" spans="1:255" s="252" customFormat="1" ht="27.95" customHeight="1" thickBot="1" x14ac:dyDescent="0.2">
      <c r="A11" s="134"/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3"/>
      <c r="V11" s="244"/>
      <c r="W11" s="245"/>
      <c r="X11" s="246" t="s">
        <v>266</v>
      </c>
      <c r="Y11" s="247" t="s">
        <v>267</v>
      </c>
      <c r="Z11" s="248"/>
      <c r="AA11" s="249"/>
      <c r="AB11" s="250"/>
      <c r="AC11" s="251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</row>
    <row r="12" spans="1:255" ht="26.1" customHeight="1" x14ac:dyDescent="0.15">
      <c r="A12" s="134"/>
      <c r="B12" s="190" t="s">
        <v>268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53"/>
      <c r="U12" s="254" t="s">
        <v>269</v>
      </c>
      <c r="V12" s="255">
        <v>0</v>
      </c>
      <c r="W12" s="256">
        <v>1</v>
      </c>
      <c r="X12" s="51"/>
      <c r="Y12" s="257" t="str">
        <f>IF(OR(X12=0,$X$31=0),"",(X12/$X$31)*100)</f>
        <v/>
      </c>
      <c r="Z12" s="258"/>
      <c r="AA12" s="258"/>
      <c r="AB12" s="258"/>
      <c r="AC12" s="134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</row>
    <row r="13" spans="1:255" ht="26.1" customHeight="1" x14ac:dyDescent="0.15">
      <c r="A13" s="134"/>
      <c r="B13" s="176" t="s">
        <v>270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8"/>
      <c r="V13" s="183">
        <v>0</v>
      </c>
      <c r="W13" s="259">
        <v>2</v>
      </c>
      <c r="X13" s="260">
        <v>16955</v>
      </c>
      <c r="Y13" s="257">
        <f t="shared" ref="Y13:Y30" si="0">IF(OR(X13=0,$X$31=0),"",(X13/$X$31)*100)</f>
        <v>84.995989572889513</v>
      </c>
      <c r="Z13" s="258"/>
      <c r="AA13" s="258"/>
      <c r="AB13" s="258"/>
      <c r="AC13" s="134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</row>
    <row r="14" spans="1:255" ht="26.1" customHeight="1" x14ac:dyDescent="0.15">
      <c r="A14" s="134"/>
      <c r="B14" s="176" t="s">
        <v>271</v>
      </c>
      <c r="C14" s="177"/>
      <c r="D14" s="177" t="s">
        <v>272</v>
      </c>
      <c r="E14" s="177"/>
      <c r="F14" s="177"/>
      <c r="G14" s="177"/>
      <c r="H14" s="177" t="s">
        <v>273</v>
      </c>
      <c r="I14" s="177"/>
      <c r="J14" s="177"/>
      <c r="K14" s="177"/>
      <c r="L14" s="177" t="s">
        <v>274</v>
      </c>
      <c r="M14" s="177"/>
      <c r="N14" s="177"/>
      <c r="O14" s="177"/>
      <c r="P14" s="177"/>
      <c r="Q14" s="177" t="s">
        <v>275</v>
      </c>
      <c r="R14" s="177"/>
      <c r="S14" s="177"/>
      <c r="T14" s="177"/>
      <c r="U14" s="178" t="s">
        <v>276</v>
      </c>
      <c r="V14" s="183">
        <v>0</v>
      </c>
      <c r="W14" s="259">
        <v>3</v>
      </c>
      <c r="X14" s="260"/>
      <c r="Y14" s="257" t="str">
        <f t="shared" si="0"/>
        <v/>
      </c>
      <c r="Z14" s="258"/>
      <c r="AA14" s="258"/>
      <c r="AB14" s="258"/>
      <c r="AC14" s="134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</row>
    <row r="15" spans="1:255" ht="26.1" customHeight="1" x14ac:dyDescent="0.15">
      <c r="A15" s="134"/>
      <c r="B15" s="176" t="s">
        <v>277</v>
      </c>
      <c r="C15" s="177"/>
      <c r="D15" s="177" t="s">
        <v>278</v>
      </c>
      <c r="E15" s="177"/>
      <c r="F15" s="177"/>
      <c r="G15" s="177"/>
      <c r="H15" s="177"/>
      <c r="I15" s="177"/>
      <c r="J15" s="177"/>
      <c r="K15" s="177"/>
      <c r="L15" s="177" t="s">
        <v>279</v>
      </c>
      <c r="M15" s="177"/>
      <c r="N15" s="177"/>
      <c r="O15" s="177"/>
      <c r="P15" s="177"/>
      <c r="Q15" s="177"/>
      <c r="R15" s="177"/>
      <c r="S15" s="177"/>
      <c r="T15" s="177"/>
      <c r="U15" s="178" t="s">
        <v>276</v>
      </c>
      <c r="V15" s="183">
        <v>0</v>
      </c>
      <c r="W15" s="259">
        <v>4</v>
      </c>
      <c r="X15" s="260"/>
      <c r="Y15" s="257" t="str">
        <f t="shared" si="0"/>
        <v/>
      </c>
      <c r="Z15" s="258"/>
      <c r="AA15" s="258"/>
      <c r="AB15" s="258"/>
      <c r="AC15" s="134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</row>
    <row r="16" spans="1:255" ht="26.1" customHeight="1" x14ac:dyDescent="0.15">
      <c r="A16" s="134"/>
      <c r="B16" s="176" t="s">
        <v>280</v>
      </c>
      <c r="C16" s="177"/>
      <c r="D16" s="177" t="s">
        <v>274</v>
      </c>
      <c r="E16" s="177"/>
      <c r="F16" s="177"/>
      <c r="G16" s="177"/>
      <c r="H16" s="177"/>
      <c r="I16" s="177"/>
      <c r="J16" s="177" t="s">
        <v>279</v>
      </c>
      <c r="K16" s="177"/>
      <c r="L16" s="177"/>
      <c r="M16" s="177"/>
      <c r="N16" s="177"/>
      <c r="O16" s="177"/>
      <c r="P16" s="177" t="s">
        <v>276</v>
      </c>
      <c r="Q16" s="177"/>
      <c r="R16" s="177"/>
      <c r="S16" s="177"/>
      <c r="T16" s="177"/>
      <c r="U16" s="178" t="s">
        <v>281</v>
      </c>
      <c r="V16" s="183">
        <v>0</v>
      </c>
      <c r="W16" s="259">
        <v>5</v>
      </c>
      <c r="X16" s="260">
        <v>1632</v>
      </c>
      <c r="Y16" s="257">
        <f t="shared" si="0"/>
        <v>8.1812713053940254</v>
      </c>
      <c r="Z16" s="258"/>
      <c r="AA16" s="258"/>
      <c r="AB16" s="258"/>
      <c r="AC16" s="134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</row>
    <row r="17" spans="1:125" ht="26.1" customHeight="1" x14ac:dyDescent="0.15">
      <c r="A17" s="134"/>
      <c r="B17" s="176" t="s">
        <v>282</v>
      </c>
      <c r="C17" s="177"/>
      <c r="D17" s="177" t="s">
        <v>283</v>
      </c>
      <c r="E17" s="177"/>
      <c r="F17" s="177"/>
      <c r="G17" s="177"/>
      <c r="H17" s="177"/>
      <c r="I17" s="177"/>
      <c r="J17" s="177"/>
      <c r="K17" s="177"/>
      <c r="L17" s="177" t="s">
        <v>284</v>
      </c>
      <c r="M17" s="177"/>
      <c r="N17" s="177"/>
      <c r="O17" s="177"/>
      <c r="P17" s="177"/>
      <c r="Q17" s="177"/>
      <c r="R17" s="177"/>
      <c r="S17" s="177"/>
      <c r="T17" s="177"/>
      <c r="U17" s="178" t="s">
        <v>276</v>
      </c>
      <c r="V17" s="183">
        <v>0</v>
      </c>
      <c r="W17" s="259">
        <v>6</v>
      </c>
      <c r="X17" s="260"/>
      <c r="Y17" s="257" t="str">
        <f t="shared" si="0"/>
        <v/>
      </c>
      <c r="Z17" s="258"/>
      <c r="AA17" s="258"/>
      <c r="AB17" s="258"/>
      <c r="AC17" s="134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</row>
    <row r="18" spans="1:125" ht="26.1" customHeight="1" x14ac:dyDescent="0.15">
      <c r="A18" s="134"/>
      <c r="B18" s="261"/>
      <c r="C18" s="261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3"/>
      <c r="V18" s="183">
        <v>0</v>
      </c>
      <c r="W18" s="259">
        <v>7</v>
      </c>
      <c r="X18" s="264">
        <v>0</v>
      </c>
      <c r="Y18" s="265" t="str">
        <f t="shared" si="0"/>
        <v/>
      </c>
      <c r="Z18" s="258"/>
      <c r="AA18" s="258"/>
      <c r="AB18" s="258"/>
      <c r="AC18" s="134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</row>
    <row r="19" spans="1:125" ht="26.1" customHeight="1" x14ac:dyDescent="0.15">
      <c r="A19" s="134"/>
      <c r="B19" s="261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3"/>
      <c r="V19" s="183">
        <v>0</v>
      </c>
      <c r="W19" s="259">
        <v>8</v>
      </c>
      <c r="X19" s="264">
        <v>0</v>
      </c>
      <c r="Y19" s="265" t="str">
        <f t="shared" si="0"/>
        <v/>
      </c>
      <c r="Z19" s="258"/>
      <c r="AA19" s="258"/>
      <c r="AB19" s="258"/>
      <c r="AC19" s="134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</row>
    <row r="20" spans="1:125" ht="26.1" customHeight="1" x14ac:dyDescent="0.15">
      <c r="A20" s="134"/>
      <c r="B20" s="176" t="s">
        <v>285</v>
      </c>
      <c r="C20" s="177"/>
      <c r="D20" s="177" t="s">
        <v>286</v>
      </c>
      <c r="E20" s="177"/>
      <c r="F20" s="177"/>
      <c r="G20" s="177"/>
      <c r="H20" s="177"/>
      <c r="I20" s="177"/>
      <c r="J20" s="177"/>
      <c r="K20" s="177"/>
      <c r="L20" s="177" t="s">
        <v>287</v>
      </c>
      <c r="M20" s="177"/>
      <c r="N20" s="177"/>
      <c r="O20" s="177"/>
      <c r="P20" s="177"/>
      <c r="Q20" s="177"/>
      <c r="R20" s="177"/>
      <c r="S20" s="177"/>
      <c r="T20" s="177"/>
      <c r="U20" s="177" t="s">
        <v>288</v>
      </c>
      <c r="V20" s="183">
        <v>0</v>
      </c>
      <c r="W20" s="259">
        <v>9</v>
      </c>
      <c r="X20" s="260">
        <v>1361</v>
      </c>
      <c r="Y20" s="257">
        <f t="shared" si="0"/>
        <v>6.822739121716463</v>
      </c>
      <c r="Z20" s="258"/>
      <c r="AA20" s="258"/>
      <c r="AB20" s="258"/>
      <c r="AC20" s="134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</row>
    <row r="21" spans="1:125" ht="26.1" customHeight="1" x14ac:dyDescent="0.15">
      <c r="A21" s="134"/>
      <c r="B21" s="176" t="s">
        <v>289</v>
      </c>
      <c r="C21" s="177"/>
      <c r="D21" s="177" t="s">
        <v>290</v>
      </c>
      <c r="E21" s="177"/>
      <c r="F21" s="177" t="s">
        <v>291</v>
      </c>
      <c r="G21" s="177" t="s">
        <v>292</v>
      </c>
      <c r="H21" s="177"/>
      <c r="I21" s="177" t="s">
        <v>293</v>
      </c>
      <c r="J21" s="177"/>
      <c r="K21" s="177" t="s">
        <v>294</v>
      </c>
      <c r="L21" s="177" t="s">
        <v>291</v>
      </c>
      <c r="M21" s="177"/>
      <c r="N21" s="177" t="s">
        <v>288</v>
      </c>
      <c r="O21" s="177"/>
      <c r="P21" s="177" t="s">
        <v>295</v>
      </c>
      <c r="Q21" s="177" t="s">
        <v>296</v>
      </c>
      <c r="R21" s="177"/>
      <c r="S21" s="177" t="s">
        <v>297</v>
      </c>
      <c r="T21" s="177"/>
      <c r="U21" s="177" t="s">
        <v>288</v>
      </c>
      <c r="V21" s="183">
        <v>1</v>
      </c>
      <c r="W21" s="259">
        <v>0</v>
      </c>
      <c r="X21" s="260"/>
      <c r="Y21" s="257" t="str">
        <f t="shared" si="0"/>
        <v/>
      </c>
      <c r="Z21" s="258"/>
      <c r="AA21" s="258"/>
      <c r="AB21" s="258"/>
      <c r="AC21" s="134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</row>
    <row r="22" spans="1:125" ht="26.1" customHeight="1" x14ac:dyDescent="0.15">
      <c r="A22" s="134"/>
      <c r="B22" s="176" t="s">
        <v>298</v>
      </c>
      <c r="C22" s="177"/>
      <c r="D22" s="177" t="s">
        <v>299</v>
      </c>
      <c r="E22" s="177"/>
      <c r="F22" s="177"/>
      <c r="G22" s="177"/>
      <c r="H22" s="177"/>
      <c r="I22" s="177"/>
      <c r="J22" s="177"/>
      <c r="K22" s="177"/>
      <c r="L22" s="177" t="s">
        <v>294</v>
      </c>
      <c r="M22" s="177"/>
      <c r="N22" s="177"/>
      <c r="O22" s="177"/>
      <c r="P22" s="177"/>
      <c r="Q22" s="177"/>
      <c r="R22" s="177"/>
      <c r="S22" s="177"/>
      <c r="T22" s="177"/>
      <c r="U22" s="177" t="s">
        <v>288</v>
      </c>
      <c r="V22" s="183">
        <v>1</v>
      </c>
      <c r="W22" s="259">
        <v>1</v>
      </c>
      <c r="X22" s="260"/>
      <c r="Y22" s="257" t="str">
        <f t="shared" si="0"/>
        <v/>
      </c>
      <c r="Z22" s="258"/>
      <c r="AA22" s="258"/>
      <c r="AB22" s="258"/>
      <c r="AC22" s="134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</row>
    <row r="23" spans="1:125" ht="26.1" customHeight="1" thickBot="1" x14ac:dyDescent="0.2">
      <c r="A23" s="134"/>
      <c r="B23" s="176" t="s">
        <v>300</v>
      </c>
      <c r="C23" s="177"/>
      <c r="D23" s="177" t="s">
        <v>301</v>
      </c>
      <c r="E23" s="177"/>
      <c r="F23" s="177" t="s">
        <v>302</v>
      </c>
      <c r="G23" s="177"/>
      <c r="H23" s="177"/>
      <c r="I23" s="177" t="s">
        <v>303</v>
      </c>
      <c r="J23" s="177"/>
      <c r="K23" s="177" t="s">
        <v>299</v>
      </c>
      <c r="L23" s="177"/>
      <c r="M23" s="177" t="s">
        <v>304</v>
      </c>
      <c r="N23" s="177"/>
      <c r="O23" s="177"/>
      <c r="P23" s="177" t="s">
        <v>305</v>
      </c>
      <c r="Q23" s="177"/>
      <c r="R23" s="177" t="s">
        <v>306</v>
      </c>
      <c r="S23" s="177"/>
      <c r="T23" s="177"/>
      <c r="U23" s="177" t="s">
        <v>288</v>
      </c>
      <c r="V23" s="266">
        <v>1</v>
      </c>
      <c r="W23" s="267">
        <v>2</v>
      </c>
      <c r="X23" s="268"/>
      <c r="Y23" s="257" t="str">
        <f t="shared" si="0"/>
        <v/>
      </c>
      <c r="Z23" s="258"/>
      <c r="AA23" s="258"/>
      <c r="AB23" s="258"/>
      <c r="AC23" s="134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</row>
    <row r="24" spans="1:125" ht="26.1" customHeight="1" thickBot="1" x14ac:dyDescent="0.2">
      <c r="A24" s="134"/>
      <c r="B24" s="176" t="s">
        <v>307</v>
      </c>
      <c r="C24" s="177"/>
      <c r="D24" s="177"/>
      <c r="E24" s="177"/>
      <c r="F24" s="177"/>
      <c r="G24" s="177"/>
      <c r="H24" s="177" t="s">
        <v>308</v>
      </c>
      <c r="I24" s="177"/>
      <c r="J24" s="177"/>
      <c r="K24" s="177"/>
      <c r="L24" s="177"/>
      <c r="M24" s="177"/>
      <c r="N24" s="177"/>
      <c r="O24" s="177" t="s">
        <v>309</v>
      </c>
      <c r="P24" s="177"/>
      <c r="Q24" s="177"/>
      <c r="R24" s="177"/>
      <c r="S24" s="177"/>
      <c r="T24" s="177"/>
      <c r="U24" s="269"/>
      <c r="V24" s="270"/>
      <c r="W24" s="271"/>
      <c r="X24" s="272">
        <f>SUM(X12:X17)+SUM(X20:X23)</f>
        <v>19948</v>
      </c>
      <c r="Y24" s="273">
        <f t="shared" si="0"/>
        <v>100</v>
      </c>
      <c r="Z24" s="258"/>
      <c r="AA24" s="258"/>
      <c r="AB24" s="258"/>
      <c r="AC24" s="134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</row>
    <row r="25" spans="1:125" ht="26.1" customHeight="1" x14ac:dyDescent="0.15">
      <c r="A25" s="134"/>
      <c r="B25" s="274" t="s">
        <v>310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6"/>
      <c r="V25" s="255">
        <v>1</v>
      </c>
      <c r="W25" s="277">
        <v>3</v>
      </c>
      <c r="X25" s="53">
        <f>SUM(X27,X29:X30)</f>
        <v>0</v>
      </c>
      <c r="Y25" s="257" t="str">
        <f t="shared" si="0"/>
        <v/>
      </c>
      <c r="Z25" s="258"/>
      <c r="AA25" s="258"/>
      <c r="AB25" s="258"/>
      <c r="AC25" s="134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</row>
    <row r="26" spans="1:125" ht="26.1" customHeight="1" x14ac:dyDescent="0.15">
      <c r="A26" s="134"/>
      <c r="B26" s="278"/>
      <c r="C26" s="279"/>
      <c r="D26" s="280" t="s">
        <v>311</v>
      </c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53"/>
      <c r="U26" s="254" t="s">
        <v>312</v>
      </c>
      <c r="V26" s="183">
        <v>1</v>
      </c>
      <c r="W26" s="282">
        <v>4</v>
      </c>
      <c r="X26" s="260"/>
      <c r="Y26" s="257" t="str">
        <f t="shared" si="0"/>
        <v/>
      </c>
      <c r="Z26" s="258"/>
      <c r="AA26" s="258"/>
      <c r="AB26" s="258"/>
      <c r="AC26" s="134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</row>
    <row r="27" spans="1:125" ht="26.1" customHeight="1" x14ac:dyDescent="0.15">
      <c r="A27" s="134"/>
      <c r="B27" s="157"/>
      <c r="C27" s="279"/>
      <c r="D27" s="283" t="s">
        <v>313</v>
      </c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5"/>
      <c r="V27" s="183">
        <v>1</v>
      </c>
      <c r="W27" s="282">
        <v>5</v>
      </c>
      <c r="X27" s="260"/>
      <c r="Y27" s="257" t="str">
        <f t="shared" si="0"/>
        <v/>
      </c>
      <c r="Z27" s="258"/>
      <c r="AA27" s="258"/>
      <c r="AB27" s="258"/>
      <c r="AC27" s="134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</row>
    <row r="28" spans="1:125" ht="26.1" customHeight="1" x14ac:dyDescent="0.15">
      <c r="A28" s="134"/>
      <c r="B28" s="157"/>
      <c r="C28" s="279"/>
      <c r="D28" s="286"/>
      <c r="E28" s="190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2"/>
      <c r="V28" s="183">
        <v>1</v>
      </c>
      <c r="W28" s="282">
        <v>6</v>
      </c>
      <c r="X28" s="264">
        <v>0</v>
      </c>
      <c r="Y28" s="265" t="str">
        <f t="shared" si="0"/>
        <v/>
      </c>
      <c r="Z28" s="258"/>
      <c r="AA28" s="258"/>
      <c r="AB28" s="258"/>
      <c r="AC28" s="134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</row>
    <row r="29" spans="1:125" ht="26.1" customHeight="1" x14ac:dyDescent="0.15">
      <c r="A29" s="134"/>
      <c r="B29" s="157"/>
      <c r="C29" s="279"/>
      <c r="D29" s="57" t="s">
        <v>314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187"/>
      <c r="V29" s="183">
        <v>1</v>
      </c>
      <c r="W29" s="282">
        <v>7</v>
      </c>
      <c r="X29" s="260"/>
      <c r="Y29" s="257" t="str">
        <f t="shared" si="0"/>
        <v/>
      </c>
      <c r="Z29" s="258"/>
      <c r="AA29" s="258"/>
      <c r="AB29" s="258"/>
      <c r="AC29" s="134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</row>
    <row r="30" spans="1:125" ht="26.1" customHeight="1" x14ac:dyDescent="0.15">
      <c r="A30" s="134"/>
      <c r="B30" s="287"/>
      <c r="C30" s="279"/>
      <c r="D30" s="57" t="s">
        <v>315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187"/>
      <c r="V30" s="183">
        <v>1</v>
      </c>
      <c r="W30" s="282">
        <v>8</v>
      </c>
      <c r="X30" s="260"/>
      <c r="Y30" s="257" t="str">
        <f t="shared" si="0"/>
        <v/>
      </c>
      <c r="Z30" s="258"/>
      <c r="AA30" s="258"/>
      <c r="AB30" s="258"/>
      <c r="AC30" s="134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</row>
    <row r="31" spans="1:125" ht="26.1" customHeight="1" x14ac:dyDescent="0.15">
      <c r="A31" s="134"/>
      <c r="B31" s="274" t="s">
        <v>316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6"/>
      <c r="V31" s="183">
        <v>1</v>
      </c>
      <c r="W31" s="282">
        <v>9</v>
      </c>
      <c r="X31" s="186">
        <f>SUM(X24:X25)</f>
        <v>19948</v>
      </c>
      <c r="Y31" s="257">
        <v>100</v>
      </c>
      <c r="Z31" s="258"/>
      <c r="AA31" s="258"/>
      <c r="AB31" s="258"/>
      <c r="AC31" s="134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</row>
    <row r="32" spans="1:125" ht="26.1" customHeight="1" thickBot="1" x14ac:dyDescent="0.2">
      <c r="A32" s="134"/>
      <c r="B32" s="287"/>
      <c r="C32" s="279"/>
      <c r="D32" s="280" t="s">
        <v>311</v>
      </c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53" t="s">
        <v>269</v>
      </c>
      <c r="R32" s="253"/>
      <c r="S32" s="288" t="s">
        <v>317</v>
      </c>
      <c r="T32" s="253"/>
      <c r="U32" s="254" t="s">
        <v>312</v>
      </c>
      <c r="V32" s="266">
        <v>2</v>
      </c>
      <c r="W32" s="289">
        <v>0</v>
      </c>
      <c r="X32" s="290">
        <f>SUM(X12,X26)</f>
        <v>0</v>
      </c>
      <c r="Y32" s="257" t="str">
        <f>IF(OR(X32=0,$X$31=0),"",(X32/$X$31)*100)</f>
        <v/>
      </c>
      <c r="Z32" s="258"/>
      <c r="AA32" s="258"/>
      <c r="AB32" s="258"/>
      <c r="AC32" s="134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</row>
    <row r="33" spans="1:125" ht="26.1" customHeight="1" x14ac:dyDescent="0.15">
      <c r="A33" s="291"/>
      <c r="B33" s="280" t="s">
        <v>318</v>
      </c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92" t="s">
        <v>319</v>
      </c>
      <c r="S33" s="293"/>
      <c r="T33" s="294"/>
      <c r="U33" s="295"/>
      <c r="V33" s="296"/>
      <c r="W33" s="297"/>
      <c r="X33" s="298">
        <v>100</v>
      </c>
      <c r="Y33" s="299"/>
      <c r="Z33" s="258"/>
      <c r="AA33" s="258"/>
      <c r="AB33" s="258"/>
      <c r="AC33" s="134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</row>
    <row r="34" spans="1:125" ht="14.25" x14ac:dyDescent="0.1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</row>
    <row r="35" spans="1:125" ht="14.25" hidden="1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</row>
    <row r="36" spans="1:125" ht="14.25" hidden="1" x14ac:dyDescent="0.15">
      <c r="A36" s="134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</row>
    <row r="37" spans="1:125" ht="14.25" hidden="1" x14ac:dyDescent="0.15">
      <c r="A37" s="134"/>
      <c r="B37" s="97"/>
      <c r="C37" s="97"/>
      <c r="D37" s="97"/>
      <c r="E37" s="97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</row>
    <row r="38" spans="1:125" ht="14.25" hidden="1" x14ac:dyDescent="0.1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</row>
    <row r="39" spans="1:125" ht="14.25" hidden="1" x14ac:dyDescent="0.1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</row>
    <row r="40" spans="1:125" ht="14.25" hidden="1" x14ac:dyDescent="0.1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</row>
    <row r="41" spans="1:125" ht="14.25" hidden="1" x14ac:dyDescent="0.1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</row>
    <row r="42" spans="1:125" ht="14.25" hidden="1" x14ac:dyDescent="0.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</row>
    <row r="43" spans="1:125" ht="14.25" hidden="1" x14ac:dyDescent="0.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</row>
    <row r="44" spans="1:125" ht="14.25" hidden="1" x14ac:dyDescent="0.15"/>
    <row r="45" spans="1:125" ht="14.25" hidden="1" x14ac:dyDescent="0.15"/>
    <row r="46" spans="1:125" ht="14.25" hidden="1" x14ac:dyDescent="0.15"/>
    <row r="47" spans="1:125" ht="14.25" hidden="1" x14ac:dyDescent="0.15"/>
    <row r="48" spans="1:125" ht="14.25" hidden="1" x14ac:dyDescent="0.15"/>
    <row r="49" ht="14.25" hidden="1" x14ac:dyDescent="0.15"/>
  </sheetData>
  <sheetProtection sheet="1" objects="1" scenarios="1"/>
  <dataConsolidate/>
  <mergeCells count="24">
    <mergeCell ref="E28:U28"/>
    <mergeCell ref="D29:U29"/>
    <mergeCell ref="D30:U30"/>
    <mergeCell ref="B31:U31"/>
    <mergeCell ref="D32:P32"/>
    <mergeCell ref="B33:Q33"/>
    <mergeCell ref="B22:U22"/>
    <mergeCell ref="B23:U23"/>
    <mergeCell ref="B24:U24"/>
    <mergeCell ref="B25:U25"/>
    <mergeCell ref="D26:S26"/>
    <mergeCell ref="D27:U27"/>
    <mergeCell ref="B17:U17"/>
    <mergeCell ref="B18:C19"/>
    <mergeCell ref="D18:U18"/>
    <mergeCell ref="D19:U19"/>
    <mergeCell ref="B20:U20"/>
    <mergeCell ref="B21:U21"/>
    <mergeCell ref="B9:U11"/>
    <mergeCell ref="B12:S12"/>
    <mergeCell ref="B13:U13"/>
    <mergeCell ref="B14:U14"/>
    <mergeCell ref="B15:U15"/>
    <mergeCell ref="B16:U1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2:X17 X20:X23 X26:X27 X29:X30" xr:uid="{ED8C3EF8-DC20-47F0-8F73-930901CA9B6F}">
      <formula1>-9999999999</formula1>
      <formula2>99999999999</formula2>
    </dataValidation>
  </dataValidations>
  <pageMargins left="0.37" right="0" top="0.32" bottom="0.41" header="0" footer="0"/>
  <pageSetup paperSize="9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AB6F5-40A8-41FD-8C29-D5D940E4F3F9}">
  <sheetPr codeName="Sheet6">
    <pageSetUpPr autoPageBreaks="0" fitToPage="1"/>
  </sheetPr>
  <dimension ref="A1:WWO63"/>
  <sheetViews>
    <sheetView showGridLines="0" zoomScale="90" zoomScaleNormal="90" zoomScaleSheetLayoutView="75" workbookViewId="0">
      <pane xSplit="18" ySplit="10" topLeftCell="S11" activePane="bottomRight" state="frozen"/>
      <selection pane="topRight" activeCell="S1" sqref="S1"/>
      <selection pane="bottomLeft" activeCell="A11" sqref="A11"/>
      <selection pane="bottomRight" activeCell="S11" sqref="S11"/>
    </sheetView>
  </sheetViews>
  <sheetFormatPr defaultColWidth="0" defaultRowHeight="14.25" customHeight="1" zeroHeight="1" x14ac:dyDescent="0.15"/>
  <cols>
    <col min="1" max="1" width="0.875" style="442" customWidth="1"/>
    <col min="2" max="2" width="1.625" style="442" customWidth="1"/>
    <col min="3" max="3" width="2.625" style="442" customWidth="1"/>
    <col min="4" max="15" width="1.625" style="442" customWidth="1"/>
    <col min="16" max="16" width="3.25" style="442" customWidth="1"/>
    <col min="17" max="18" width="2.625" style="96" customWidth="1"/>
    <col min="19" max="28" width="14.5" style="96" customWidth="1"/>
    <col min="29" max="29" width="3.625" style="96" customWidth="1"/>
    <col min="30" max="32" width="12.625" style="96" hidden="1" customWidth="1"/>
    <col min="33" max="33" width="3.5" style="96" hidden="1" customWidth="1"/>
    <col min="34" max="256" width="5.25" style="118" hidden="1"/>
    <col min="257" max="257" width="0.875" style="118" hidden="1" customWidth="1"/>
    <col min="258" max="258" width="1.625" style="118" hidden="1" customWidth="1"/>
    <col min="259" max="259" width="2.625" style="118" hidden="1" customWidth="1"/>
    <col min="260" max="271" width="1.625" style="118" hidden="1" customWidth="1"/>
    <col min="272" max="272" width="3.25" style="118" hidden="1" customWidth="1"/>
    <col min="273" max="274" width="2.625" style="118" hidden="1" customWidth="1"/>
    <col min="275" max="285" width="12.625" style="118" hidden="1" customWidth="1"/>
    <col min="286" max="288" width="5.25" style="118" hidden="1" customWidth="1"/>
    <col min="289" max="289" width="3.5" style="118" hidden="1" customWidth="1"/>
    <col min="290" max="512" width="5.25" style="118" hidden="1"/>
    <col min="513" max="513" width="0.875" style="118" hidden="1" customWidth="1"/>
    <col min="514" max="514" width="1.625" style="118" hidden="1" customWidth="1"/>
    <col min="515" max="515" width="2.625" style="118" hidden="1" customWidth="1"/>
    <col min="516" max="527" width="1.625" style="118" hidden="1" customWidth="1"/>
    <col min="528" max="528" width="3.25" style="118" hidden="1" customWidth="1"/>
    <col min="529" max="530" width="2.625" style="118" hidden="1" customWidth="1"/>
    <col min="531" max="541" width="12.625" style="118" hidden="1" customWidth="1"/>
    <col min="542" max="544" width="5.25" style="118" hidden="1" customWidth="1"/>
    <col min="545" max="545" width="3.5" style="118" hidden="1" customWidth="1"/>
    <col min="546" max="768" width="5.25" style="118" hidden="1"/>
    <col min="769" max="769" width="0.875" style="118" hidden="1" customWidth="1"/>
    <col min="770" max="770" width="1.625" style="118" hidden="1" customWidth="1"/>
    <col min="771" max="771" width="2.625" style="118" hidden="1" customWidth="1"/>
    <col min="772" max="783" width="1.625" style="118" hidden="1" customWidth="1"/>
    <col min="784" max="784" width="3.25" style="118" hidden="1" customWidth="1"/>
    <col min="785" max="786" width="2.625" style="118" hidden="1" customWidth="1"/>
    <col min="787" max="797" width="12.625" style="118" hidden="1" customWidth="1"/>
    <col min="798" max="800" width="5.25" style="118" hidden="1" customWidth="1"/>
    <col min="801" max="801" width="3.5" style="118" hidden="1" customWidth="1"/>
    <col min="802" max="1024" width="5.25" style="118" hidden="1"/>
    <col min="1025" max="1025" width="0.875" style="118" hidden="1" customWidth="1"/>
    <col min="1026" max="1026" width="1.625" style="118" hidden="1" customWidth="1"/>
    <col min="1027" max="1027" width="2.625" style="118" hidden="1" customWidth="1"/>
    <col min="1028" max="1039" width="1.625" style="118" hidden="1" customWidth="1"/>
    <col min="1040" max="1040" width="3.25" style="118" hidden="1" customWidth="1"/>
    <col min="1041" max="1042" width="2.625" style="118" hidden="1" customWidth="1"/>
    <col min="1043" max="1053" width="12.625" style="118" hidden="1" customWidth="1"/>
    <col min="1054" max="1056" width="5.25" style="118" hidden="1" customWidth="1"/>
    <col min="1057" max="1057" width="3.5" style="118" hidden="1" customWidth="1"/>
    <col min="1058" max="1280" width="5.25" style="118" hidden="1"/>
    <col min="1281" max="1281" width="0.875" style="118" hidden="1" customWidth="1"/>
    <col min="1282" max="1282" width="1.625" style="118" hidden="1" customWidth="1"/>
    <col min="1283" max="1283" width="2.625" style="118" hidden="1" customWidth="1"/>
    <col min="1284" max="1295" width="1.625" style="118" hidden="1" customWidth="1"/>
    <col min="1296" max="1296" width="3.25" style="118" hidden="1" customWidth="1"/>
    <col min="1297" max="1298" width="2.625" style="118" hidden="1" customWidth="1"/>
    <col min="1299" max="1309" width="12.625" style="118" hidden="1" customWidth="1"/>
    <col min="1310" max="1312" width="5.25" style="118" hidden="1" customWidth="1"/>
    <col min="1313" max="1313" width="3.5" style="118" hidden="1" customWidth="1"/>
    <col min="1314" max="1536" width="5.25" style="118" hidden="1"/>
    <col min="1537" max="1537" width="0.875" style="118" hidden="1" customWidth="1"/>
    <col min="1538" max="1538" width="1.625" style="118" hidden="1" customWidth="1"/>
    <col min="1539" max="1539" width="2.625" style="118" hidden="1" customWidth="1"/>
    <col min="1540" max="1551" width="1.625" style="118" hidden="1" customWidth="1"/>
    <col min="1552" max="1552" width="3.25" style="118" hidden="1" customWidth="1"/>
    <col min="1553" max="1554" width="2.625" style="118" hidden="1" customWidth="1"/>
    <col min="1555" max="1565" width="12.625" style="118" hidden="1" customWidth="1"/>
    <col min="1566" max="1568" width="5.25" style="118" hidden="1" customWidth="1"/>
    <col min="1569" max="1569" width="3.5" style="118" hidden="1" customWidth="1"/>
    <col min="1570" max="1792" width="5.25" style="118" hidden="1"/>
    <col min="1793" max="1793" width="0.875" style="118" hidden="1" customWidth="1"/>
    <col min="1794" max="1794" width="1.625" style="118" hidden="1" customWidth="1"/>
    <col min="1795" max="1795" width="2.625" style="118" hidden="1" customWidth="1"/>
    <col min="1796" max="1807" width="1.625" style="118" hidden="1" customWidth="1"/>
    <col min="1808" max="1808" width="3.25" style="118" hidden="1" customWidth="1"/>
    <col min="1809" max="1810" width="2.625" style="118" hidden="1" customWidth="1"/>
    <col min="1811" max="1821" width="12.625" style="118" hidden="1" customWidth="1"/>
    <col min="1822" max="1824" width="5.25" style="118" hidden="1" customWidth="1"/>
    <col min="1825" max="1825" width="3.5" style="118" hidden="1" customWidth="1"/>
    <col min="1826" max="2048" width="5.25" style="118" hidden="1"/>
    <col min="2049" max="2049" width="0.875" style="118" hidden="1" customWidth="1"/>
    <col min="2050" max="2050" width="1.625" style="118" hidden="1" customWidth="1"/>
    <col min="2051" max="2051" width="2.625" style="118" hidden="1" customWidth="1"/>
    <col min="2052" max="2063" width="1.625" style="118" hidden="1" customWidth="1"/>
    <col min="2064" max="2064" width="3.25" style="118" hidden="1" customWidth="1"/>
    <col min="2065" max="2066" width="2.625" style="118" hidden="1" customWidth="1"/>
    <col min="2067" max="2077" width="12.625" style="118" hidden="1" customWidth="1"/>
    <col min="2078" max="2080" width="5.25" style="118" hidden="1" customWidth="1"/>
    <col min="2081" max="2081" width="3.5" style="118" hidden="1" customWidth="1"/>
    <col min="2082" max="2304" width="5.25" style="118" hidden="1"/>
    <col min="2305" max="2305" width="0.875" style="118" hidden="1" customWidth="1"/>
    <col min="2306" max="2306" width="1.625" style="118" hidden="1" customWidth="1"/>
    <col min="2307" max="2307" width="2.625" style="118" hidden="1" customWidth="1"/>
    <col min="2308" max="2319" width="1.625" style="118" hidden="1" customWidth="1"/>
    <col min="2320" max="2320" width="3.25" style="118" hidden="1" customWidth="1"/>
    <col min="2321" max="2322" width="2.625" style="118" hidden="1" customWidth="1"/>
    <col min="2323" max="2333" width="12.625" style="118" hidden="1" customWidth="1"/>
    <col min="2334" max="2336" width="5.25" style="118" hidden="1" customWidth="1"/>
    <col min="2337" max="2337" width="3.5" style="118" hidden="1" customWidth="1"/>
    <col min="2338" max="2560" width="5.25" style="118" hidden="1"/>
    <col min="2561" max="2561" width="0.875" style="118" hidden="1" customWidth="1"/>
    <col min="2562" max="2562" width="1.625" style="118" hidden="1" customWidth="1"/>
    <col min="2563" max="2563" width="2.625" style="118" hidden="1" customWidth="1"/>
    <col min="2564" max="2575" width="1.625" style="118" hidden="1" customWidth="1"/>
    <col min="2576" max="2576" width="3.25" style="118" hidden="1" customWidth="1"/>
    <col min="2577" max="2578" width="2.625" style="118" hidden="1" customWidth="1"/>
    <col min="2579" max="2589" width="12.625" style="118" hidden="1" customWidth="1"/>
    <col min="2590" max="2592" width="5.25" style="118" hidden="1" customWidth="1"/>
    <col min="2593" max="2593" width="3.5" style="118" hidden="1" customWidth="1"/>
    <col min="2594" max="2816" width="5.25" style="118" hidden="1"/>
    <col min="2817" max="2817" width="0.875" style="118" hidden="1" customWidth="1"/>
    <col min="2818" max="2818" width="1.625" style="118" hidden="1" customWidth="1"/>
    <col min="2819" max="2819" width="2.625" style="118" hidden="1" customWidth="1"/>
    <col min="2820" max="2831" width="1.625" style="118" hidden="1" customWidth="1"/>
    <col min="2832" max="2832" width="3.25" style="118" hidden="1" customWidth="1"/>
    <col min="2833" max="2834" width="2.625" style="118" hidden="1" customWidth="1"/>
    <col min="2835" max="2845" width="12.625" style="118" hidden="1" customWidth="1"/>
    <col min="2846" max="2848" width="5.25" style="118" hidden="1" customWidth="1"/>
    <col min="2849" max="2849" width="3.5" style="118" hidden="1" customWidth="1"/>
    <col min="2850" max="3072" width="5.25" style="118" hidden="1"/>
    <col min="3073" max="3073" width="0.875" style="118" hidden="1" customWidth="1"/>
    <col min="3074" max="3074" width="1.625" style="118" hidden="1" customWidth="1"/>
    <col min="3075" max="3075" width="2.625" style="118" hidden="1" customWidth="1"/>
    <col min="3076" max="3087" width="1.625" style="118" hidden="1" customWidth="1"/>
    <col min="3088" max="3088" width="3.25" style="118" hidden="1" customWidth="1"/>
    <col min="3089" max="3090" width="2.625" style="118" hidden="1" customWidth="1"/>
    <col min="3091" max="3101" width="12.625" style="118" hidden="1" customWidth="1"/>
    <col min="3102" max="3104" width="5.25" style="118" hidden="1" customWidth="1"/>
    <col min="3105" max="3105" width="3.5" style="118" hidden="1" customWidth="1"/>
    <col min="3106" max="3328" width="5.25" style="118" hidden="1"/>
    <col min="3329" max="3329" width="0.875" style="118" hidden="1" customWidth="1"/>
    <col min="3330" max="3330" width="1.625" style="118" hidden="1" customWidth="1"/>
    <col min="3331" max="3331" width="2.625" style="118" hidden="1" customWidth="1"/>
    <col min="3332" max="3343" width="1.625" style="118" hidden="1" customWidth="1"/>
    <col min="3344" max="3344" width="3.25" style="118" hidden="1" customWidth="1"/>
    <col min="3345" max="3346" width="2.625" style="118" hidden="1" customWidth="1"/>
    <col min="3347" max="3357" width="12.625" style="118" hidden="1" customWidth="1"/>
    <col min="3358" max="3360" width="5.25" style="118" hidden="1" customWidth="1"/>
    <col min="3361" max="3361" width="3.5" style="118" hidden="1" customWidth="1"/>
    <col min="3362" max="3584" width="5.25" style="118" hidden="1"/>
    <col min="3585" max="3585" width="0.875" style="118" hidden="1" customWidth="1"/>
    <col min="3586" max="3586" width="1.625" style="118" hidden="1" customWidth="1"/>
    <col min="3587" max="3587" width="2.625" style="118" hidden="1" customWidth="1"/>
    <col min="3588" max="3599" width="1.625" style="118" hidden="1" customWidth="1"/>
    <col min="3600" max="3600" width="3.25" style="118" hidden="1" customWidth="1"/>
    <col min="3601" max="3602" width="2.625" style="118" hidden="1" customWidth="1"/>
    <col min="3603" max="3613" width="12.625" style="118" hidden="1" customWidth="1"/>
    <col min="3614" max="3616" width="5.25" style="118" hidden="1" customWidth="1"/>
    <col min="3617" max="3617" width="3.5" style="118" hidden="1" customWidth="1"/>
    <col min="3618" max="3840" width="5.25" style="118" hidden="1"/>
    <col min="3841" max="3841" width="0.875" style="118" hidden="1" customWidth="1"/>
    <col min="3842" max="3842" width="1.625" style="118" hidden="1" customWidth="1"/>
    <col min="3843" max="3843" width="2.625" style="118" hidden="1" customWidth="1"/>
    <col min="3844" max="3855" width="1.625" style="118" hidden="1" customWidth="1"/>
    <col min="3856" max="3856" width="3.25" style="118" hidden="1" customWidth="1"/>
    <col min="3857" max="3858" width="2.625" style="118" hidden="1" customWidth="1"/>
    <col min="3859" max="3869" width="12.625" style="118" hidden="1" customWidth="1"/>
    <col min="3870" max="3872" width="5.25" style="118" hidden="1" customWidth="1"/>
    <col min="3873" max="3873" width="3.5" style="118" hidden="1" customWidth="1"/>
    <col min="3874" max="4096" width="5.25" style="118" hidden="1"/>
    <col min="4097" max="4097" width="0.875" style="118" hidden="1" customWidth="1"/>
    <col min="4098" max="4098" width="1.625" style="118" hidden="1" customWidth="1"/>
    <col min="4099" max="4099" width="2.625" style="118" hidden="1" customWidth="1"/>
    <col min="4100" max="4111" width="1.625" style="118" hidden="1" customWidth="1"/>
    <col min="4112" max="4112" width="3.25" style="118" hidden="1" customWidth="1"/>
    <col min="4113" max="4114" width="2.625" style="118" hidden="1" customWidth="1"/>
    <col min="4115" max="4125" width="12.625" style="118" hidden="1" customWidth="1"/>
    <col min="4126" max="4128" width="5.25" style="118" hidden="1" customWidth="1"/>
    <col min="4129" max="4129" width="3.5" style="118" hidden="1" customWidth="1"/>
    <col min="4130" max="4352" width="5.25" style="118" hidden="1"/>
    <col min="4353" max="4353" width="0.875" style="118" hidden="1" customWidth="1"/>
    <col min="4354" max="4354" width="1.625" style="118" hidden="1" customWidth="1"/>
    <col min="4355" max="4355" width="2.625" style="118" hidden="1" customWidth="1"/>
    <col min="4356" max="4367" width="1.625" style="118" hidden="1" customWidth="1"/>
    <col min="4368" max="4368" width="3.25" style="118" hidden="1" customWidth="1"/>
    <col min="4369" max="4370" width="2.625" style="118" hidden="1" customWidth="1"/>
    <col min="4371" max="4381" width="12.625" style="118" hidden="1" customWidth="1"/>
    <col min="4382" max="4384" width="5.25" style="118" hidden="1" customWidth="1"/>
    <col min="4385" max="4385" width="3.5" style="118" hidden="1" customWidth="1"/>
    <col min="4386" max="4608" width="5.25" style="118" hidden="1"/>
    <col min="4609" max="4609" width="0.875" style="118" hidden="1" customWidth="1"/>
    <col min="4610" max="4610" width="1.625" style="118" hidden="1" customWidth="1"/>
    <col min="4611" max="4611" width="2.625" style="118" hidden="1" customWidth="1"/>
    <col min="4612" max="4623" width="1.625" style="118" hidden="1" customWidth="1"/>
    <col min="4624" max="4624" width="3.25" style="118" hidden="1" customWidth="1"/>
    <col min="4625" max="4626" width="2.625" style="118" hidden="1" customWidth="1"/>
    <col min="4627" max="4637" width="12.625" style="118" hidden="1" customWidth="1"/>
    <col min="4638" max="4640" width="5.25" style="118" hidden="1" customWidth="1"/>
    <col min="4641" max="4641" width="3.5" style="118" hidden="1" customWidth="1"/>
    <col min="4642" max="4864" width="5.25" style="118" hidden="1"/>
    <col min="4865" max="4865" width="0.875" style="118" hidden="1" customWidth="1"/>
    <col min="4866" max="4866" width="1.625" style="118" hidden="1" customWidth="1"/>
    <col min="4867" max="4867" width="2.625" style="118" hidden="1" customWidth="1"/>
    <col min="4868" max="4879" width="1.625" style="118" hidden="1" customWidth="1"/>
    <col min="4880" max="4880" width="3.25" style="118" hidden="1" customWidth="1"/>
    <col min="4881" max="4882" width="2.625" style="118" hidden="1" customWidth="1"/>
    <col min="4883" max="4893" width="12.625" style="118" hidden="1" customWidth="1"/>
    <col min="4894" max="4896" width="5.25" style="118" hidden="1" customWidth="1"/>
    <col min="4897" max="4897" width="3.5" style="118" hidden="1" customWidth="1"/>
    <col min="4898" max="5120" width="5.25" style="118" hidden="1"/>
    <col min="5121" max="5121" width="0.875" style="118" hidden="1" customWidth="1"/>
    <col min="5122" max="5122" width="1.625" style="118" hidden="1" customWidth="1"/>
    <col min="5123" max="5123" width="2.625" style="118" hidden="1" customWidth="1"/>
    <col min="5124" max="5135" width="1.625" style="118" hidden="1" customWidth="1"/>
    <col min="5136" max="5136" width="3.25" style="118" hidden="1" customWidth="1"/>
    <col min="5137" max="5138" width="2.625" style="118" hidden="1" customWidth="1"/>
    <col min="5139" max="5149" width="12.625" style="118" hidden="1" customWidth="1"/>
    <col min="5150" max="5152" width="5.25" style="118" hidden="1" customWidth="1"/>
    <col min="5153" max="5153" width="3.5" style="118" hidden="1" customWidth="1"/>
    <col min="5154" max="5376" width="5.25" style="118" hidden="1"/>
    <col min="5377" max="5377" width="0.875" style="118" hidden="1" customWidth="1"/>
    <col min="5378" max="5378" width="1.625" style="118" hidden="1" customWidth="1"/>
    <col min="5379" max="5379" width="2.625" style="118" hidden="1" customWidth="1"/>
    <col min="5380" max="5391" width="1.625" style="118" hidden="1" customWidth="1"/>
    <col min="5392" max="5392" width="3.25" style="118" hidden="1" customWidth="1"/>
    <col min="5393" max="5394" width="2.625" style="118" hidden="1" customWidth="1"/>
    <col min="5395" max="5405" width="12.625" style="118" hidden="1" customWidth="1"/>
    <col min="5406" max="5408" width="5.25" style="118" hidden="1" customWidth="1"/>
    <col min="5409" max="5409" width="3.5" style="118" hidden="1" customWidth="1"/>
    <col min="5410" max="5632" width="5.25" style="118" hidden="1"/>
    <col min="5633" max="5633" width="0.875" style="118" hidden="1" customWidth="1"/>
    <col min="5634" max="5634" width="1.625" style="118" hidden="1" customWidth="1"/>
    <col min="5635" max="5635" width="2.625" style="118" hidden="1" customWidth="1"/>
    <col min="5636" max="5647" width="1.625" style="118" hidden="1" customWidth="1"/>
    <col min="5648" max="5648" width="3.25" style="118" hidden="1" customWidth="1"/>
    <col min="5649" max="5650" width="2.625" style="118" hidden="1" customWidth="1"/>
    <col min="5651" max="5661" width="12.625" style="118" hidden="1" customWidth="1"/>
    <col min="5662" max="5664" width="5.25" style="118" hidden="1" customWidth="1"/>
    <col min="5665" max="5665" width="3.5" style="118" hidden="1" customWidth="1"/>
    <col min="5666" max="5888" width="5.25" style="118" hidden="1"/>
    <col min="5889" max="5889" width="0.875" style="118" hidden="1" customWidth="1"/>
    <col min="5890" max="5890" width="1.625" style="118" hidden="1" customWidth="1"/>
    <col min="5891" max="5891" width="2.625" style="118" hidden="1" customWidth="1"/>
    <col min="5892" max="5903" width="1.625" style="118" hidden="1" customWidth="1"/>
    <col min="5904" max="5904" width="3.25" style="118" hidden="1" customWidth="1"/>
    <col min="5905" max="5906" width="2.625" style="118" hidden="1" customWidth="1"/>
    <col min="5907" max="5917" width="12.625" style="118" hidden="1" customWidth="1"/>
    <col min="5918" max="5920" width="5.25" style="118" hidden="1" customWidth="1"/>
    <col min="5921" max="5921" width="3.5" style="118" hidden="1" customWidth="1"/>
    <col min="5922" max="6144" width="5.25" style="118" hidden="1"/>
    <col min="6145" max="6145" width="0.875" style="118" hidden="1" customWidth="1"/>
    <col min="6146" max="6146" width="1.625" style="118" hidden="1" customWidth="1"/>
    <col min="6147" max="6147" width="2.625" style="118" hidden="1" customWidth="1"/>
    <col min="6148" max="6159" width="1.625" style="118" hidden="1" customWidth="1"/>
    <col min="6160" max="6160" width="3.25" style="118" hidden="1" customWidth="1"/>
    <col min="6161" max="6162" width="2.625" style="118" hidden="1" customWidth="1"/>
    <col min="6163" max="6173" width="12.625" style="118" hidden="1" customWidth="1"/>
    <col min="6174" max="6176" width="5.25" style="118" hidden="1" customWidth="1"/>
    <col min="6177" max="6177" width="3.5" style="118" hidden="1" customWidth="1"/>
    <col min="6178" max="6400" width="5.25" style="118" hidden="1"/>
    <col min="6401" max="6401" width="0.875" style="118" hidden="1" customWidth="1"/>
    <col min="6402" max="6402" width="1.625" style="118" hidden="1" customWidth="1"/>
    <col min="6403" max="6403" width="2.625" style="118" hidden="1" customWidth="1"/>
    <col min="6404" max="6415" width="1.625" style="118" hidden="1" customWidth="1"/>
    <col min="6416" max="6416" width="3.25" style="118" hidden="1" customWidth="1"/>
    <col min="6417" max="6418" width="2.625" style="118" hidden="1" customWidth="1"/>
    <col min="6419" max="6429" width="12.625" style="118" hidden="1" customWidth="1"/>
    <col min="6430" max="6432" width="5.25" style="118" hidden="1" customWidth="1"/>
    <col min="6433" max="6433" width="3.5" style="118" hidden="1" customWidth="1"/>
    <col min="6434" max="6656" width="5.25" style="118" hidden="1"/>
    <col min="6657" max="6657" width="0.875" style="118" hidden="1" customWidth="1"/>
    <col min="6658" max="6658" width="1.625" style="118" hidden="1" customWidth="1"/>
    <col min="6659" max="6659" width="2.625" style="118" hidden="1" customWidth="1"/>
    <col min="6660" max="6671" width="1.625" style="118" hidden="1" customWidth="1"/>
    <col min="6672" max="6672" width="3.25" style="118" hidden="1" customWidth="1"/>
    <col min="6673" max="6674" width="2.625" style="118" hidden="1" customWidth="1"/>
    <col min="6675" max="6685" width="12.625" style="118" hidden="1" customWidth="1"/>
    <col min="6686" max="6688" width="5.25" style="118" hidden="1" customWidth="1"/>
    <col min="6689" max="6689" width="3.5" style="118" hidden="1" customWidth="1"/>
    <col min="6690" max="6912" width="5.25" style="118" hidden="1"/>
    <col min="6913" max="6913" width="0.875" style="118" hidden="1" customWidth="1"/>
    <col min="6914" max="6914" width="1.625" style="118" hidden="1" customWidth="1"/>
    <col min="6915" max="6915" width="2.625" style="118" hidden="1" customWidth="1"/>
    <col min="6916" max="6927" width="1.625" style="118" hidden="1" customWidth="1"/>
    <col min="6928" max="6928" width="3.25" style="118" hidden="1" customWidth="1"/>
    <col min="6929" max="6930" width="2.625" style="118" hidden="1" customWidth="1"/>
    <col min="6931" max="6941" width="12.625" style="118" hidden="1" customWidth="1"/>
    <col min="6942" max="6944" width="5.25" style="118" hidden="1" customWidth="1"/>
    <col min="6945" max="6945" width="3.5" style="118" hidden="1" customWidth="1"/>
    <col min="6946" max="7168" width="5.25" style="118" hidden="1"/>
    <col min="7169" max="7169" width="0.875" style="118" hidden="1" customWidth="1"/>
    <col min="7170" max="7170" width="1.625" style="118" hidden="1" customWidth="1"/>
    <col min="7171" max="7171" width="2.625" style="118" hidden="1" customWidth="1"/>
    <col min="7172" max="7183" width="1.625" style="118" hidden="1" customWidth="1"/>
    <col min="7184" max="7184" width="3.25" style="118" hidden="1" customWidth="1"/>
    <col min="7185" max="7186" width="2.625" style="118" hidden="1" customWidth="1"/>
    <col min="7187" max="7197" width="12.625" style="118" hidden="1" customWidth="1"/>
    <col min="7198" max="7200" width="5.25" style="118" hidden="1" customWidth="1"/>
    <col min="7201" max="7201" width="3.5" style="118" hidden="1" customWidth="1"/>
    <col min="7202" max="7424" width="5.25" style="118" hidden="1"/>
    <col min="7425" max="7425" width="0.875" style="118" hidden="1" customWidth="1"/>
    <col min="7426" max="7426" width="1.625" style="118" hidden="1" customWidth="1"/>
    <col min="7427" max="7427" width="2.625" style="118" hidden="1" customWidth="1"/>
    <col min="7428" max="7439" width="1.625" style="118" hidden="1" customWidth="1"/>
    <col min="7440" max="7440" width="3.25" style="118" hidden="1" customWidth="1"/>
    <col min="7441" max="7442" width="2.625" style="118" hidden="1" customWidth="1"/>
    <col min="7443" max="7453" width="12.625" style="118" hidden="1" customWidth="1"/>
    <col min="7454" max="7456" width="5.25" style="118" hidden="1" customWidth="1"/>
    <col min="7457" max="7457" width="3.5" style="118" hidden="1" customWidth="1"/>
    <col min="7458" max="7680" width="5.25" style="118" hidden="1"/>
    <col min="7681" max="7681" width="0.875" style="118" hidden="1" customWidth="1"/>
    <col min="7682" max="7682" width="1.625" style="118" hidden="1" customWidth="1"/>
    <col min="7683" max="7683" width="2.625" style="118" hidden="1" customWidth="1"/>
    <col min="7684" max="7695" width="1.625" style="118" hidden="1" customWidth="1"/>
    <col min="7696" max="7696" width="3.25" style="118" hidden="1" customWidth="1"/>
    <col min="7697" max="7698" width="2.625" style="118" hidden="1" customWidth="1"/>
    <col min="7699" max="7709" width="12.625" style="118" hidden="1" customWidth="1"/>
    <col min="7710" max="7712" width="5.25" style="118" hidden="1" customWidth="1"/>
    <col min="7713" max="7713" width="3.5" style="118" hidden="1" customWidth="1"/>
    <col min="7714" max="7936" width="5.25" style="118" hidden="1"/>
    <col min="7937" max="7937" width="0.875" style="118" hidden="1" customWidth="1"/>
    <col min="7938" max="7938" width="1.625" style="118" hidden="1" customWidth="1"/>
    <col min="7939" max="7939" width="2.625" style="118" hidden="1" customWidth="1"/>
    <col min="7940" max="7951" width="1.625" style="118" hidden="1" customWidth="1"/>
    <col min="7952" max="7952" width="3.25" style="118" hidden="1" customWidth="1"/>
    <col min="7953" max="7954" width="2.625" style="118" hidden="1" customWidth="1"/>
    <col min="7955" max="7965" width="12.625" style="118" hidden="1" customWidth="1"/>
    <col min="7966" max="7968" width="5.25" style="118" hidden="1" customWidth="1"/>
    <col min="7969" max="7969" width="3.5" style="118" hidden="1" customWidth="1"/>
    <col min="7970" max="8192" width="5.25" style="118" hidden="1"/>
    <col min="8193" max="8193" width="0.875" style="118" hidden="1" customWidth="1"/>
    <col min="8194" max="8194" width="1.625" style="118" hidden="1" customWidth="1"/>
    <col min="8195" max="8195" width="2.625" style="118" hidden="1" customWidth="1"/>
    <col min="8196" max="8207" width="1.625" style="118" hidden="1" customWidth="1"/>
    <col min="8208" max="8208" width="3.25" style="118" hidden="1" customWidth="1"/>
    <col min="8209" max="8210" width="2.625" style="118" hidden="1" customWidth="1"/>
    <col min="8211" max="8221" width="12.625" style="118" hidden="1" customWidth="1"/>
    <col min="8222" max="8224" width="5.25" style="118" hidden="1" customWidth="1"/>
    <col min="8225" max="8225" width="3.5" style="118" hidden="1" customWidth="1"/>
    <col min="8226" max="8448" width="5.25" style="118" hidden="1"/>
    <col min="8449" max="8449" width="0.875" style="118" hidden="1" customWidth="1"/>
    <col min="8450" max="8450" width="1.625" style="118" hidden="1" customWidth="1"/>
    <col min="8451" max="8451" width="2.625" style="118" hidden="1" customWidth="1"/>
    <col min="8452" max="8463" width="1.625" style="118" hidden="1" customWidth="1"/>
    <col min="8464" max="8464" width="3.25" style="118" hidden="1" customWidth="1"/>
    <col min="8465" max="8466" width="2.625" style="118" hidden="1" customWidth="1"/>
    <col min="8467" max="8477" width="12.625" style="118" hidden="1" customWidth="1"/>
    <col min="8478" max="8480" width="5.25" style="118" hidden="1" customWidth="1"/>
    <col min="8481" max="8481" width="3.5" style="118" hidden="1" customWidth="1"/>
    <col min="8482" max="8704" width="5.25" style="118" hidden="1"/>
    <col min="8705" max="8705" width="0.875" style="118" hidden="1" customWidth="1"/>
    <col min="8706" max="8706" width="1.625" style="118" hidden="1" customWidth="1"/>
    <col min="8707" max="8707" width="2.625" style="118" hidden="1" customWidth="1"/>
    <col min="8708" max="8719" width="1.625" style="118" hidden="1" customWidth="1"/>
    <col min="8720" max="8720" width="3.25" style="118" hidden="1" customWidth="1"/>
    <col min="8721" max="8722" width="2.625" style="118" hidden="1" customWidth="1"/>
    <col min="8723" max="8733" width="12.625" style="118" hidden="1" customWidth="1"/>
    <col min="8734" max="8736" width="5.25" style="118" hidden="1" customWidth="1"/>
    <col min="8737" max="8737" width="3.5" style="118" hidden="1" customWidth="1"/>
    <col min="8738" max="8960" width="5.25" style="118" hidden="1"/>
    <col min="8961" max="8961" width="0.875" style="118" hidden="1" customWidth="1"/>
    <col min="8962" max="8962" width="1.625" style="118" hidden="1" customWidth="1"/>
    <col min="8963" max="8963" width="2.625" style="118" hidden="1" customWidth="1"/>
    <col min="8964" max="8975" width="1.625" style="118" hidden="1" customWidth="1"/>
    <col min="8976" max="8976" width="3.25" style="118" hidden="1" customWidth="1"/>
    <col min="8977" max="8978" width="2.625" style="118" hidden="1" customWidth="1"/>
    <col min="8979" max="8989" width="12.625" style="118" hidden="1" customWidth="1"/>
    <col min="8990" max="8992" width="5.25" style="118" hidden="1" customWidth="1"/>
    <col min="8993" max="8993" width="3.5" style="118" hidden="1" customWidth="1"/>
    <col min="8994" max="9216" width="5.25" style="118" hidden="1"/>
    <col min="9217" max="9217" width="0.875" style="118" hidden="1" customWidth="1"/>
    <col min="9218" max="9218" width="1.625" style="118" hidden="1" customWidth="1"/>
    <col min="9219" max="9219" width="2.625" style="118" hidden="1" customWidth="1"/>
    <col min="9220" max="9231" width="1.625" style="118" hidden="1" customWidth="1"/>
    <col min="9232" max="9232" width="3.25" style="118" hidden="1" customWidth="1"/>
    <col min="9233" max="9234" width="2.625" style="118" hidden="1" customWidth="1"/>
    <col min="9235" max="9245" width="12.625" style="118" hidden="1" customWidth="1"/>
    <col min="9246" max="9248" width="5.25" style="118" hidden="1" customWidth="1"/>
    <col min="9249" max="9249" width="3.5" style="118" hidden="1" customWidth="1"/>
    <col min="9250" max="9472" width="5.25" style="118" hidden="1"/>
    <col min="9473" max="9473" width="0.875" style="118" hidden="1" customWidth="1"/>
    <col min="9474" max="9474" width="1.625" style="118" hidden="1" customWidth="1"/>
    <col min="9475" max="9475" width="2.625" style="118" hidden="1" customWidth="1"/>
    <col min="9476" max="9487" width="1.625" style="118" hidden="1" customWidth="1"/>
    <col min="9488" max="9488" width="3.25" style="118" hidden="1" customWidth="1"/>
    <col min="9489" max="9490" width="2.625" style="118" hidden="1" customWidth="1"/>
    <col min="9491" max="9501" width="12.625" style="118" hidden="1" customWidth="1"/>
    <col min="9502" max="9504" width="5.25" style="118" hidden="1" customWidth="1"/>
    <col min="9505" max="9505" width="3.5" style="118" hidden="1" customWidth="1"/>
    <col min="9506" max="9728" width="5.25" style="118" hidden="1"/>
    <col min="9729" max="9729" width="0.875" style="118" hidden="1" customWidth="1"/>
    <col min="9730" max="9730" width="1.625" style="118" hidden="1" customWidth="1"/>
    <col min="9731" max="9731" width="2.625" style="118" hidden="1" customWidth="1"/>
    <col min="9732" max="9743" width="1.625" style="118" hidden="1" customWidth="1"/>
    <col min="9744" max="9744" width="3.25" style="118" hidden="1" customWidth="1"/>
    <col min="9745" max="9746" width="2.625" style="118" hidden="1" customWidth="1"/>
    <col min="9747" max="9757" width="12.625" style="118" hidden="1" customWidth="1"/>
    <col min="9758" max="9760" width="5.25" style="118" hidden="1" customWidth="1"/>
    <col min="9761" max="9761" width="3.5" style="118" hidden="1" customWidth="1"/>
    <col min="9762" max="9984" width="5.25" style="118" hidden="1"/>
    <col min="9985" max="9985" width="0.875" style="118" hidden="1" customWidth="1"/>
    <col min="9986" max="9986" width="1.625" style="118" hidden="1" customWidth="1"/>
    <col min="9987" max="9987" width="2.625" style="118" hidden="1" customWidth="1"/>
    <col min="9988" max="9999" width="1.625" style="118" hidden="1" customWidth="1"/>
    <col min="10000" max="10000" width="3.25" style="118" hidden="1" customWidth="1"/>
    <col min="10001" max="10002" width="2.625" style="118" hidden="1" customWidth="1"/>
    <col min="10003" max="10013" width="12.625" style="118" hidden="1" customWidth="1"/>
    <col min="10014" max="10016" width="5.25" style="118" hidden="1" customWidth="1"/>
    <col min="10017" max="10017" width="3.5" style="118" hidden="1" customWidth="1"/>
    <col min="10018" max="10240" width="5.25" style="118" hidden="1"/>
    <col min="10241" max="10241" width="0.875" style="118" hidden="1" customWidth="1"/>
    <col min="10242" max="10242" width="1.625" style="118" hidden="1" customWidth="1"/>
    <col min="10243" max="10243" width="2.625" style="118" hidden="1" customWidth="1"/>
    <col min="10244" max="10255" width="1.625" style="118" hidden="1" customWidth="1"/>
    <col min="10256" max="10256" width="3.25" style="118" hidden="1" customWidth="1"/>
    <col min="10257" max="10258" width="2.625" style="118" hidden="1" customWidth="1"/>
    <col min="10259" max="10269" width="12.625" style="118" hidden="1" customWidth="1"/>
    <col min="10270" max="10272" width="5.25" style="118" hidden="1" customWidth="1"/>
    <col min="10273" max="10273" width="3.5" style="118" hidden="1" customWidth="1"/>
    <col min="10274" max="10496" width="5.25" style="118" hidden="1"/>
    <col min="10497" max="10497" width="0.875" style="118" hidden="1" customWidth="1"/>
    <col min="10498" max="10498" width="1.625" style="118" hidden="1" customWidth="1"/>
    <col min="10499" max="10499" width="2.625" style="118" hidden="1" customWidth="1"/>
    <col min="10500" max="10511" width="1.625" style="118" hidden="1" customWidth="1"/>
    <col min="10512" max="10512" width="3.25" style="118" hidden="1" customWidth="1"/>
    <col min="10513" max="10514" width="2.625" style="118" hidden="1" customWidth="1"/>
    <col min="10515" max="10525" width="12.625" style="118" hidden="1" customWidth="1"/>
    <col min="10526" max="10528" width="5.25" style="118" hidden="1" customWidth="1"/>
    <col min="10529" max="10529" width="3.5" style="118" hidden="1" customWidth="1"/>
    <col min="10530" max="10752" width="5.25" style="118" hidden="1"/>
    <col min="10753" max="10753" width="0.875" style="118" hidden="1" customWidth="1"/>
    <col min="10754" max="10754" width="1.625" style="118" hidden="1" customWidth="1"/>
    <col min="10755" max="10755" width="2.625" style="118" hidden="1" customWidth="1"/>
    <col min="10756" max="10767" width="1.625" style="118" hidden="1" customWidth="1"/>
    <col min="10768" max="10768" width="3.25" style="118" hidden="1" customWidth="1"/>
    <col min="10769" max="10770" width="2.625" style="118" hidden="1" customWidth="1"/>
    <col min="10771" max="10781" width="12.625" style="118" hidden="1" customWidth="1"/>
    <col min="10782" max="10784" width="5.25" style="118" hidden="1" customWidth="1"/>
    <col min="10785" max="10785" width="3.5" style="118" hidden="1" customWidth="1"/>
    <col min="10786" max="11008" width="5.25" style="118" hidden="1"/>
    <col min="11009" max="11009" width="0.875" style="118" hidden="1" customWidth="1"/>
    <col min="11010" max="11010" width="1.625" style="118" hidden="1" customWidth="1"/>
    <col min="11011" max="11011" width="2.625" style="118" hidden="1" customWidth="1"/>
    <col min="11012" max="11023" width="1.625" style="118" hidden="1" customWidth="1"/>
    <col min="11024" max="11024" width="3.25" style="118" hidden="1" customWidth="1"/>
    <col min="11025" max="11026" width="2.625" style="118" hidden="1" customWidth="1"/>
    <col min="11027" max="11037" width="12.625" style="118" hidden="1" customWidth="1"/>
    <col min="11038" max="11040" width="5.25" style="118" hidden="1" customWidth="1"/>
    <col min="11041" max="11041" width="3.5" style="118" hidden="1" customWidth="1"/>
    <col min="11042" max="11264" width="5.25" style="118" hidden="1"/>
    <col min="11265" max="11265" width="0.875" style="118" hidden="1" customWidth="1"/>
    <col min="11266" max="11266" width="1.625" style="118" hidden="1" customWidth="1"/>
    <col min="11267" max="11267" width="2.625" style="118" hidden="1" customWidth="1"/>
    <col min="11268" max="11279" width="1.625" style="118" hidden="1" customWidth="1"/>
    <col min="11280" max="11280" width="3.25" style="118" hidden="1" customWidth="1"/>
    <col min="11281" max="11282" width="2.625" style="118" hidden="1" customWidth="1"/>
    <col min="11283" max="11293" width="12.625" style="118" hidden="1" customWidth="1"/>
    <col min="11294" max="11296" width="5.25" style="118" hidden="1" customWidth="1"/>
    <col min="11297" max="11297" width="3.5" style="118" hidden="1" customWidth="1"/>
    <col min="11298" max="11520" width="5.25" style="118" hidden="1"/>
    <col min="11521" max="11521" width="0.875" style="118" hidden="1" customWidth="1"/>
    <col min="11522" max="11522" width="1.625" style="118" hidden="1" customWidth="1"/>
    <col min="11523" max="11523" width="2.625" style="118" hidden="1" customWidth="1"/>
    <col min="11524" max="11535" width="1.625" style="118" hidden="1" customWidth="1"/>
    <col min="11536" max="11536" width="3.25" style="118" hidden="1" customWidth="1"/>
    <col min="11537" max="11538" width="2.625" style="118" hidden="1" customWidth="1"/>
    <col min="11539" max="11549" width="12.625" style="118" hidden="1" customWidth="1"/>
    <col min="11550" max="11552" width="5.25" style="118" hidden="1" customWidth="1"/>
    <col min="11553" max="11553" width="3.5" style="118" hidden="1" customWidth="1"/>
    <col min="11554" max="11776" width="5.25" style="118" hidden="1"/>
    <col min="11777" max="11777" width="0.875" style="118" hidden="1" customWidth="1"/>
    <col min="11778" max="11778" width="1.625" style="118" hidden="1" customWidth="1"/>
    <col min="11779" max="11779" width="2.625" style="118" hidden="1" customWidth="1"/>
    <col min="11780" max="11791" width="1.625" style="118" hidden="1" customWidth="1"/>
    <col min="11792" max="11792" width="3.25" style="118" hidden="1" customWidth="1"/>
    <col min="11793" max="11794" width="2.625" style="118" hidden="1" customWidth="1"/>
    <col min="11795" max="11805" width="12.625" style="118" hidden="1" customWidth="1"/>
    <col min="11806" max="11808" width="5.25" style="118" hidden="1" customWidth="1"/>
    <col min="11809" max="11809" width="3.5" style="118" hidden="1" customWidth="1"/>
    <col min="11810" max="12032" width="5.25" style="118" hidden="1"/>
    <col min="12033" max="12033" width="0.875" style="118" hidden="1" customWidth="1"/>
    <col min="12034" max="12034" width="1.625" style="118" hidden="1" customWidth="1"/>
    <col min="12035" max="12035" width="2.625" style="118" hidden="1" customWidth="1"/>
    <col min="12036" max="12047" width="1.625" style="118" hidden="1" customWidth="1"/>
    <col min="12048" max="12048" width="3.25" style="118" hidden="1" customWidth="1"/>
    <col min="12049" max="12050" width="2.625" style="118" hidden="1" customWidth="1"/>
    <col min="12051" max="12061" width="12.625" style="118" hidden="1" customWidth="1"/>
    <col min="12062" max="12064" width="5.25" style="118" hidden="1" customWidth="1"/>
    <col min="12065" max="12065" width="3.5" style="118" hidden="1" customWidth="1"/>
    <col min="12066" max="12288" width="5.25" style="118" hidden="1"/>
    <col min="12289" max="12289" width="0.875" style="118" hidden="1" customWidth="1"/>
    <col min="12290" max="12290" width="1.625" style="118" hidden="1" customWidth="1"/>
    <col min="12291" max="12291" width="2.625" style="118" hidden="1" customWidth="1"/>
    <col min="12292" max="12303" width="1.625" style="118" hidden="1" customWidth="1"/>
    <col min="12304" max="12304" width="3.25" style="118" hidden="1" customWidth="1"/>
    <col min="12305" max="12306" width="2.625" style="118" hidden="1" customWidth="1"/>
    <col min="12307" max="12317" width="12.625" style="118" hidden="1" customWidth="1"/>
    <col min="12318" max="12320" width="5.25" style="118" hidden="1" customWidth="1"/>
    <col min="12321" max="12321" width="3.5" style="118" hidden="1" customWidth="1"/>
    <col min="12322" max="12544" width="5.25" style="118" hidden="1"/>
    <col min="12545" max="12545" width="0.875" style="118" hidden="1" customWidth="1"/>
    <col min="12546" max="12546" width="1.625" style="118" hidden="1" customWidth="1"/>
    <col min="12547" max="12547" width="2.625" style="118" hidden="1" customWidth="1"/>
    <col min="12548" max="12559" width="1.625" style="118" hidden="1" customWidth="1"/>
    <col min="12560" max="12560" width="3.25" style="118" hidden="1" customWidth="1"/>
    <col min="12561" max="12562" width="2.625" style="118" hidden="1" customWidth="1"/>
    <col min="12563" max="12573" width="12.625" style="118" hidden="1" customWidth="1"/>
    <col min="12574" max="12576" width="5.25" style="118" hidden="1" customWidth="1"/>
    <col min="12577" max="12577" width="3.5" style="118" hidden="1" customWidth="1"/>
    <col min="12578" max="12800" width="5.25" style="118" hidden="1"/>
    <col min="12801" max="12801" width="0.875" style="118" hidden="1" customWidth="1"/>
    <col min="12802" max="12802" width="1.625" style="118" hidden="1" customWidth="1"/>
    <col min="12803" max="12803" width="2.625" style="118" hidden="1" customWidth="1"/>
    <col min="12804" max="12815" width="1.625" style="118" hidden="1" customWidth="1"/>
    <col min="12816" max="12816" width="3.25" style="118" hidden="1" customWidth="1"/>
    <col min="12817" max="12818" width="2.625" style="118" hidden="1" customWidth="1"/>
    <col min="12819" max="12829" width="12.625" style="118" hidden="1" customWidth="1"/>
    <col min="12830" max="12832" width="5.25" style="118" hidden="1" customWidth="1"/>
    <col min="12833" max="12833" width="3.5" style="118" hidden="1" customWidth="1"/>
    <col min="12834" max="13056" width="5.25" style="118" hidden="1"/>
    <col min="13057" max="13057" width="0.875" style="118" hidden="1" customWidth="1"/>
    <col min="13058" max="13058" width="1.625" style="118" hidden="1" customWidth="1"/>
    <col min="13059" max="13059" width="2.625" style="118" hidden="1" customWidth="1"/>
    <col min="13060" max="13071" width="1.625" style="118" hidden="1" customWidth="1"/>
    <col min="13072" max="13072" width="3.25" style="118" hidden="1" customWidth="1"/>
    <col min="13073" max="13074" width="2.625" style="118" hidden="1" customWidth="1"/>
    <col min="13075" max="13085" width="12.625" style="118" hidden="1" customWidth="1"/>
    <col min="13086" max="13088" width="5.25" style="118" hidden="1" customWidth="1"/>
    <col min="13089" max="13089" width="3.5" style="118" hidden="1" customWidth="1"/>
    <col min="13090" max="13312" width="5.25" style="118" hidden="1"/>
    <col min="13313" max="13313" width="0.875" style="118" hidden="1" customWidth="1"/>
    <col min="13314" max="13314" width="1.625" style="118" hidden="1" customWidth="1"/>
    <col min="13315" max="13315" width="2.625" style="118" hidden="1" customWidth="1"/>
    <col min="13316" max="13327" width="1.625" style="118" hidden="1" customWidth="1"/>
    <col min="13328" max="13328" width="3.25" style="118" hidden="1" customWidth="1"/>
    <col min="13329" max="13330" width="2.625" style="118" hidden="1" customWidth="1"/>
    <col min="13331" max="13341" width="12.625" style="118" hidden="1" customWidth="1"/>
    <col min="13342" max="13344" width="5.25" style="118" hidden="1" customWidth="1"/>
    <col min="13345" max="13345" width="3.5" style="118" hidden="1" customWidth="1"/>
    <col min="13346" max="13568" width="5.25" style="118" hidden="1"/>
    <col min="13569" max="13569" width="0.875" style="118" hidden="1" customWidth="1"/>
    <col min="13570" max="13570" width="1.625" style="118" hidden="1" customWidth="1"/>
    <col min="13571" max="13571" width="2.625" style="118" hidden="1" customWidth="1"/>
    <col min="13572" max="13583" width="1.625" style="118" hidden="1" customWidth="1"/>
    <col min="13584" max="13584" width="3.25" style="118" hidden="1" customWidth="1"/>
    <col min="13585" max="13586" width="2.625" style="118" hidden="1" customWidth="1"/>
    <col min="13587" max="13597" width="12.625" style="118" hidden="1" customWidth="1"/>
    <col min="13598" max="13600" width="5.25" style="118" hidden="1" customWidth="1"/>
    <col min="13601" max="13601" width="3.5" style="118" hidden="1" customWidth="1"/>
    <col min="13602" max="13824" width="5.25" style="118" hidden="1"/>
    <col min="13825" max="13825" width="0.875" style="118" hidden="1" customWidth="1"/>
    <col min="13826" max="13826" width="1.625" style="118" hidden="1" customWidth="1"/>
    <col min="13827" max="13827" width="2.625" style="118" hidden="1" customWidth="1"/>
    <col min="13828" max="13839" width="1.625" style="118" hidden="1" customWidth="1"/>
    <col min="13840" max="13840" width="3.25" style="118" hidden="1" customWidth="1"/>
    <col min="13841" max="13842" width="2.625" style="118" hidden="1" customWidth="1"/>
    <col min="13843" max="13853" width="12.625" style="118" hidden="1" customWidth="1"/>
    <col min="13854" max="13856" width="5.25" style="118" hidden="1" customWidth="1"/>
    <col min="13857" max="13857" width="3.5" style="118" hidden="1" customWidth="1"/>
    <col min="13858" max="14080" width="5.25" style="118" hidden="1"/>
    <col min="14081" max="14081" width="0.875" style="118" hidden="1" customWidth="1"/>
    <col min="14082" max="14082" width="1.625" style="118" hidden="1" customWidth="1"/>
    <col min="14083" max="14083" width="2.625" style="118" hidden="1" customWidth="1"/>
    <col min="14084" max="14095" width="1.625" style="118" hidden="1" customWidth="1"/>
    <col min="14096" max="14096" width="3.25" style="118" hidden="1" customWidth="1"/>
    <col min="14097" max="14098" width="2.625" style="118" hidden="1" customWidth="1"/>
    <col min="14099" max="14109" width="12.625" style="118" hidden="1" customWidth="1"/>
    <col min="14110" max="14112" width="5.25" style="118" hidden="1" customWidth="1"/>
    <col min="14113" max="14113" width="3.5" style="118" hidden="1" customWidth="1"/>
    <col min="14114" max="14336" width="5.25" style="118" hidden="1"/>
    <col min="14337" max="14337" width="0.875" style="118" hidden="1" customWidth="1"/>
    <col min="14338" max="14338" width="1.625" style="118" hidden="1" customWidth="1"/>
    <col min="14339" max="14339" width="2.625" style="118" hidden="1" customWidth="1"/>
    <col min="14340" max="14351" width="1.625" style="118" hidden="1" customWidth="1"/>
    <col min="14352" max="14352" width="3.25" style="118" hidden="1" customWidth="1"/>
    <col min="14353" max="14354" width="2.625" style="118" hidden="1" customWidth="1"/>
    <col min="14355" max="14365" width="12.625" style="118" hidden="1" customWidth="1"/>
    <col min="14366" max="14368" width="5.25" style="118" hidden="1" customWidth="1"/>
    <col min="14369" max="14369" width="3.5" style="118" hidden="1" customWidth="1"/>
    <col min="14370" max="14592" width="5.25" style="118" hidden="1"/>
    <col min="14593" max="14593" width="0.875" style="118" hidden="1" customWidth="1"/>
    <col min="14594" max="14594" width="1.625" style="118" hidden="1" customWidth="1"/>
    <col min="14595" max="14595" width="2.625" style="118" hidden="1" customWidth="1"/>
    <col min="14596" max="14607" width="1.625" style="118" hidden="1" customWidth="1"/>
    <col min="14608" max="14608" width="3.25" style="118" hidden="1" customWidth="1"/>
    <col min="14609" max="14610" width="2.625" style="118" hidden="1" customWidth="1"/>
    <col min="14611" max="14621" width="12.625" style="118" hidden="1" customWidth="1"/>
    <col min="14622" max="14624" width="5.25" style="118" hidden="1" customWidth="1"/>
    <col min="14625" max="14625" width="3.5" style="118" hidden="1" customWidth="1"/>
    <col min="14626" max="14848" width="5.25" style="118" hidden="1"/>
    <col min="14849" max="14849" width="0.875" style="118" hidden="1" customWidth="1"/>
    <col min="14850" max="14850" width="1.625" style="118" hidden="1" customWidth="1"/>
    <col min="14851" max="14851" width="2.625" style="118" hidden="1" customWidth="1"/>
    <col min="14852" max="14863" width="1.625" style="118" hidden="1" customWidth="1"/>
    <col min="14864" max="14864" width="3.25" style="118" hidden="1" customWidth="1"/>
    <col min="14865" max="14866" width="2.625" style="118" hidden="1" customWidth="1"/>
    <col min="14867" max="14877" width="12.625" style="118" hidden="1" customWidth="1"/>
    <col min="14878" max="14880" width="5.25" style="118" hidden="1" customWidth="1"/>
    <col min="14881" max="14881" width="3.5" style="118" hidden="1" customWidth="1"/>
    <col min="14882" max="15104" width="5.25" style="118" hidden="1"/>
    <col min="15105" max="15105" width="0.875" style="118" hidden="1" customWidth="1"/>
    <col min="15106" max="15106" width="1.625" style="118" hidden="1" customWidth="1"/>
    <col min="15107" max="15107" width="2.625" style="118" hidden="1" customWidth="1"/>
    <col min="15108" max="15119" width="1.625" style="118" hidden="1" customWidth="1"/>
    <col min="15120" max="15120" width="3.25" style="118" hidden="1" customWidth="1"/>
    <col min="15121" max="15122" width="2.625" style="118" hidden="1" customWidth="1"/>
    <col min="15123" max="15133" width="12.625" style="118" hidden="1" customWidth="1"/>
    <col min="15134" max="15136" width="5.25" style="118" hidden="1" customWidth="1"/>
    <col min="15137" max="15137" width="3.5" style="118" hidden="1" customWidth="1"/>
    <col min="15138" max="15360" width="5.25" style="118" hidden="1"/>
    <col min="15361" max="15361" width="0.875" style="118" hidden="1" customWidth="1"/>
    <col min="15362" max="15362" width="1.625" style="118" hidden="1" customWidth="1"/>
    <col min="15363" max="15363" width="2.625" style="118" hidden="1" customWidth="1"/>
    <col min="15364" max="15375" width="1.625" style="118" hidden="1" customWidth="1"/>
    <col min="15376" max="15376" width="3.25" style="118" hidden="1" customWidth="1"/>
    <col min="15377" max="15378" width="2.625" style="118" hidden="1" customWidth="1"/>
    <col min="15379" max="15389" width="12.625" style="118" hidden="1" customWidth="1"/>
    <col min="15390" max="15392" width="5.25" style="118" hidden="1" customWidth="1"/>
    <col min="15393" max="15393" width="3.5" style="118" hidden="1" customWidth="1"/>
    <col min="15394" max="15616" width="5.25" style="118" hidden="1"/>
    <col min="15617" max="15617" width="0.875" style="118" hidden="1" customWidth="1"/>
    <col min="15618" max="15618" width="1.625" style="118" hidden="1" customWidth="1"/>
    <col min="15619" max="15619" width="2.625" style="118" hidden="1" customWidth="1"/>
    <col min="15620" max="15631" width="1.625" style="118" hidden="1" customWidth="1"/>
    <col min="15632" max="15632" width="3.25" style="118" hidden="1" customWidth="1"/>
    <col min="15633" max="15634" width="2.625" style="118" hidden="1" customWidth="1"/>
    <col min="15635" max="15645" width="12.625" style="118" hidden="1" customWidth="1"/>
    <col min="15646" max="15648" width="5.25" style="118" hidden="1" customWidth="1"/>
    <col min="15649" max="15649" width="3.5" style="118" hidden="1" customWidth="1"/>
    <col min="15650" max="15872" width="5.25" style="118" hidden="1"/>
    <col min="15873" max="15873" width="0.875" style="118" hidden="1" customWidth="1"/>
    <col min="15874" max="15874" width="1.625" style="118" hidden="1" customWidth="1"/>
    <col min="15875" max="15875" width="2.625" style="118" hidden="1" customWidth="1"/>
    <col min="15876" max="15887" width="1.625" style="118" hidden="1" customWidth="1"/>
    <col min="15888" max="15888" width="3.25" style="118" hidden="1" customWidth="1"/>
    <col min="15889" max="15890" width="2.625" style="118" hidden="1" customWidth="1"/>
    <col min="15891" max="15901" width="12.625" style="118" hidden="1" customWidth="1"/>
    <col min="15902" max="15904" width="5.25" style="118" hidden="1" customWidth="1"/>
    <col min="15905" max="15905" width="3.5" style="118" hidden="1" customWidth="1"/>
    <col min="15906" max="16128" width="5.25" style="118" hidden="1"/>
    <col min="16129" max="16129" width="0.875" style="118" hidden="1" customWidth="1"/>
    <col min="16130" max="16130" width="1.625" style="118" hidden="1" customWidth="1"/>
    <col min="16131" max="16131" width="2.625" style="118" hidden="1" customWidth="1"/>
    <col min="16132" max="16143" width="1.625" style="118" hidden="1" customWidth="1"/>
    <col min="16144" max="16144" width="3.25" style="118" hidden="1" customWidth="1"/>
    <col min="16145" max="16146" width="2.625" style="118" hidden="1" customWidth="1"/>
    <col min="16147" max="16157" width="12.625" style="118" hidden="1" customWidth="1"/>
    <col min="16158" max="16160" width="5.25" style="118" hidden="1" customWidth="1"/>
    <col min="16161" max="16161" width="3.5" style="118" hidden="1" customWidth="1"/>
    <col min="16162" max="16384" width="5.25" style="118" hidden="1"/>
  </cols>
  <sheetData>
    <row r="1" spans="1:128" ht="10.15" customHeight="1" x14ac:dyDescent="0.15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/>
      <c r="AD1" s="5"/>
      <c r="AE1" s="5"/>
      <c r="AF1" s="5"/>
      <c r="AG1" s="5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</row>
    <row r="2" spans="1:128" ht="19.149999999999999" customHeight="1" x14ac:dyDescent="0.15">
      <c r="A2" s="300" t="s">
        <v>251</v>
      </c>
      <c r="B2" s="11" t="s">
        <v>320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1"/>
      <c r="R2" s="1"/>
      <c r="S2" s="1"/>
      <c r="T2" s="1"/>
      <c r="U2" s="1"/>
      <c r="V2" s="1"/>
      <c r="W2" s="1"/>
      <c r="X2" s="1"/>
      <c r="Y2" s="1"/>
      <c r="Z2" s="1"/>
      <c r="AA2" s="7" t="s">
        <v>1</v>
      </c>
      <c r="AB2" s="121" t="s">
        <v>321</v>
      </c>
      <c r="AC2" s="301"/>
      <c r="AD2" s="119"/>
      <c r="AE2" s="302"/>
      <c r="AF2" s="303"/>
      <c r="AG2" s="303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</row>
    <row r="3" spans="1:128" s="310" customFormat="1" ht="25.15" customHeight="1" x14ac:dyDescent="0.2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 t="s">
        <v>322</v>
      </c>
      <c r="U3" s="305"/>
      <c r="V3" s="305"/>
      <c r="W3" s="304"/>
      <c r="X3" s="304"/>
      <c r="Y3" s="306" t="s">
        <v>3</v>
      </c>
      <c r="Z3" s="10" t="s">
        <v>4</v>
      </c>
      <c r="AA3" s="307"/>
      <c r="AB3" s="305"/>
      <c r="AC3" s="302"/>
      <c r="AD3" s="308"/>
      <c r="AE3" s="308"/>
      <c r="AF3" s="308"/>
      <c r="AG3" s="308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  <c r="DD3" s="309"/>
      <c r="DE3" s="309"/>
      <c r="DF3" s="309"/>
      <c r="DG3" s="309"/>
      <c r="DH3" s="309"/>
      <c r="DI3" s="309"/>
      <c r="DJ3" s="309"/>
      <c r="DK3" s="309"/>
      <c r="DL3" s="309"/>
      <c r="DM3" s="309"/>
      <c r="DN3" s="309"/>
      <c r="DO3" s="309"/>
      <c r="DP3" s="309"/>
      <c r="DQ3" s="309"/>
      <c r="DR3" s="309"/>
      <c r="DS3" s="309"/>
      <c r="DT3" s="309"/>
      <c r="DU3" s="309"/>
      <c r="DV3" s="309"/>
      <c r="DW3" s="309"/>
      <c r="DX3" s="309"/>
    </row>
    <row r="4" spans="1:128" ht="15" customHeight="1" x14ac:dyDescent="0.15">
      <c r="A4" s="300"/>
      <c r="B4" s="311" t="s">
        <v>5</v>
      </c>
      <c r="C4" s="312"/>
      <c r="D4" s="312"/>
      <c r="E4" s="312"/>
      <c r="F4" s="312"/>
      <c r="G4" s="312"/>
      <c r="H4" s="313"/>
      <c r="I4" s="13" t="s">
        <v>6</v>
      </c>
      <c r="J4" s="314"/>
      <c r="K4" s="300"/>
      <c r="L4" s="300"/>
      <c r="M4" s="300"/>
      <c r="N4" s="300"/>
      <c r="O4" s="300"/>
      <c r="P4" s="300"/>
      <c r="Q4" s="1"/>
      <c r="R4" s="1"/>
      <c r="S4" s="1"/>
      <c r="T4" s="1"/>
      <c r="U4" s="1"/>
      <c r="V4" s="1"/>
      <c r="W4" s="1"/>
      <c r="X4" s="1"/>
      <c r="Y4" s="315" t="s">
        <v>222</v>
      </c>
      <c r="Z4" s="16" t="s">
        <v>9</v>
      </c>
      <c r="AA4" s="316"/>
      <c r="AB4" s="2"/>
      <c r="AC4" s="302"/>
      <c r="AD4" s="5"/>
      <c r="AE4" s="5"/>
      <c r="AF4" s="5"/>
      <c r="AG4" s="5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</row>
    <row r="5" spans="1:128" ht="15" customHeight="1" x14ac:dyDescent="0.15">
      <c r="A5" s="300"/>
      <c r="B5" s="311" t="s">
        <v>10</v>
      </c>
      <c r="C5" s="311"/>
      <c r="D5" s="312"/>
      <c r="E5" s="312"/>
      <c r="F5" s="311"/>
      <c r="G5" s="317"/>
      <c r="H5" s="318"/>
      <c r="I5" s="319" t="s">
        <v>323</v>
      </c>
      <c r="J5" s="320"/>
      <c r="K5" s="300"/>
      <c r="L5" s="300"/>
      <c r="M5" s="300"/>
      <c r="N5" s="300"/>
      <c r="O5" s="300"/>
      <c r="P5" s="300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5"/>
      <c r="AD5" s="5"/>
      <c r="AE5" s="5"/>
      <c r="AF5" s="5"/>
      <c r="AG5" s="5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</row>
    <row r="6" spans="1:128" s="326" customFormat="1" ht="14.1" customHeight="1" x14ac:dyDescent="0.15">
      <c r="A6" s="321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3" t="s">
        <v>18</v>
      </c>
      <c r="T6" s="323" t="s">
        <v>25</v>
      </c>
      <c r="U6" s="323" t="s">
        <v>32</v>
      </c>
      <c r="V6" s="323" t="s">
        <v>39</v>
      </c>
      <c r="W6" s="323" t="s">
        <v>46</v>
      </c>
      <c r="X6" s="323" t="s">
        <v>54</v>
      </c>
      <c r="Y6" s="323" t="s">
        <v>62</v>
      </c>
      <c r="Z6" s="323" t="s">
        <v>69</v>
      </c>
      <c r="AA6" s="323" t="s">
        <v>76</v>
      </c>
      <c r="AB6" s="323" t="s">
        <v>83</v>
      </c>
      <c r="AC6" s="323"/>
      <c r="AD6" s="323"/>
      <c r="AE6" s="323"/>
      <c r="AF6" s="323"/>
      <c r="AG6" s="324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5"/>
      <c r="DF6" s="325"/>
      <c r="DG6" s="325"/>
      <c r="DH6" s="325"/>
      <c r="DI6" s="325"/>
      <c r="DJ6" s="325"/>
      <c r="DK6" s="325"/>
      <c r="DL6" s="325"/>
      <c r="DM6" s="325"/>
      <c r="DN6" s="325"/>
      <c r="DO6" s="325"/>
      <c r="DP6" s="325"/>
      <c r="DQ6" s="325"/>
      <c r="DR6" s="325"/>
      <c r="DS6" s="325"/>
      <c r="DT6" s="325"/>
      <c r="DU6" s="325"/>
      <c r="DV6" s="325"/>
      <c r="DW6" s="325"/>
      <c r="DX6" s="325"/>
    </row>
    <row r="7" spans="1:128" s="338" customFormat="1" ht="18" customHeight="1" x14ac:dyDescent="0.15">
      <c r="A7" s="81"/>
      <c r="B7" s="327" t="s">
        <v>324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9"/>
      <c r="Q7" s="330"/>
      <c r="R7" s="331"/>
      <c r="S7" s="332" t="s">
        <v>325</v>
      </c>
      <c r="T7" s="333"/>
      <c r="U7" s="333"/>
      <c r="V7" s="333"/>
      <c r="W7" s="333"/>
      <c r="X7" s="334"/>
      <c r="Y7" s="332" t="s">
        <v>326</v>
      </c>
      <c r="Z7" s="333"/>
      <c r="AA7" s="333"/>
      <c r="AB7" s="334"/>
      <c r="AC7" s="335"/>
      <c r="AD7" s="81"/>
      <c r="AE7" s="81"/>
      <c r="AF7" s="336"/>
      <c r="AG7" s="279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7"/>
      <c r="BO7" s="337"/>
      <c r="BP7" s="337"/>
      <c r="BQ7" s="337"/>
      <c r="BR7" s="337"/>
      <c r="BS7" s="337"/>
      <c r="BT7" s="337"/>
      <c r="BU7" s="337"/>
      <c r="BV7" s="337"/>
      <c r="BW7" s="337"/>
      <c r="BX7" s="337"/>
      <c r="BY7" s="337"/>
      <c r="BZ7" s="337"/>
      <c r="CA7" s="337"/>
      <c r="CB7" s="337"/>
      <c r="CC7" s="337"/>
      <c r="CD7" s="337"/>
      <c r="CE7" s="337"/>
      <c r="CF7" s="337"/>
      <c r="CG7" s="337"/>
      <c r="CH7" s="337"/>
      <c r="CI7" s="337"/>
      <c r="CJ7" s="337"/>
      <c r="CK7" s="337"/>
      <c r="CL7" s="337"/>
      <c r="CM7" s="337"/>
      <c r="CN7" s="337"/>
      <c r="CO7" s="337"/>
      <c r="CP7" s="337"/>
      <c r="CQ7" s="337"/>
      <c r="CR7" s="337"/>
      <c r="CS7" s="337"/>
      <c r="CT7" s="337"/>
      <c r="CU7" s="337"/>
      <c r="CV7" s="337"/>
      <c r="CW7" s="337"/>
      <c r="CX7" s="337"/>
      <c r="CY7" s="337"/>
      <c r="CZ7" s="337"/>
      <c r="DA7" s="337"/>
      <c r="DB7" s="337"/>
      <c r="DC7" s="337"/>
      <c r="DD7" s="337"/>
      <c r="DE7" s="337"/>
      <c r="DF7" s="337"/>
      <c r="DG7" s="337"/>
      <c r="DH7" s="337"/>
      <c r="DI7" s="337"/>
      <c r="DJ7" s="337"/>
      <c r="DK7" s="337"/>
      <c r="DL7" s="337"/>
      <c r="DM7" s="337"/>
      <c r="DN7" s="337"/>
      <c r="DO7" s="337"/>
      <c r="DP7" s="337"/>
      <c r="DQ7" s="337"/>
      <c r="DR7" s="337"/>
      <c r="DS7" s="337"/>
      <c r="DT7" s="337"/>
      <c r="DU7" s="337"/>
      <c r="DV7" s="337"/>
      <c r="DW7" s="337"/>
      <c r="DX7" s="337"/>
    </row>
    <row r="8" spans="1:128" s="338" customFormat="1" ht="18" customHeight="1" x14ac:dyDescent="0.15">
      <c r="A8" s="81"/>
      <c r="B8" s="339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1"/>
      <c r="Q8" s="342"/>
      <c r="R8" s="75"/>
      <c r="S8" s="34"/>
      <c r="T8" s="343" t="s">
        <v>327</v>
      </c>
      <c r="U8" s="344"/>
      <c r="V8" s="345"/>
      <c r="W8" s="345"/>
      <c r="X8" s="345"/>
      <c r="Y8" s="346"/>
      <c r="Z8" s="347" t="s">
        <v>328</v>
      </c>
      <c r="AA8" s="348" t="s">
        <v>329</v>
      </c>
      <c r="AB8" s="345"/>
      <c r="AC8" s="349"/>
      <c r="AD8" s="75"/>
      <c r="AE8" s="75"/>
      <c r="AF8" s="75"/>
      <c r="AG8" s="279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7"/>
      <c r="CR8" s="337"/>
      <c r="CS8" s="337"/>
      <c r="CT8" s="337"/>
      <c r="CU8" s="337"/>
      <c r="CV8" s="337"/>
      <c r="CW8" s="337"/>
      <c r="CX8" s="337"/>
      <c r="CY8" s="337"/>
      <c r="CZ8" s="337"/>
      <c r="DA8" s="337"/>
      <c r="DB8" s="337"/>
      <c r="DC8" s="337"/>
      <c r="DD8" s="337"/>
      <c r="DE8" s="337"/>
      <c r="DF8" s="337"/>
      <c r="DG8" s="337"/>
      <c r="DH8" s="337"/>
      <c r="DI8" s="337"/>
      <c r="DJ8" s="337"/>
      <c r="DK8" s="337"/>
      <c r="DL8" s="337"/>
      <c r="DM8" s="337"/>
      <c r="DN8" s="337"/>
      <c r="DO8" s="337"/>
      <c r="DP8" s="337"/>
      <c r="DQ8" s="337"/>
      <c r="DR8" s="337"/>
      <c r="DS8" s="337"/>
      <c r="DT8" s="337"/>
      <c r="DU8" s="337"/>
      <c r="DV8" s="337"/>
      <c r="DW8" s="337"/>
      <c r="DX8" s="337"/>
    </row>
    <row r="9" spans="1:128" s="360" customFormat="1" ht="27.95" customHeight="1" x14ac:dyDescent="0.15">
      <c r="A9" s="350"/>
      <c r="B9" s="339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1"/>
      <c r="Q9" s="350"/>
      <c r="R9" s="350"/>
      <c r="S9" s="351" t="s">
        <v>330</v>
      </c>
      <c r="T9" s="352"/>
      <c r="U9" s="353"/>
      <c r="V9" s="351" t="s">
        <v>331</v>
      </c>
      <c r="W9" s="351" t="s">
        <v>332</v>
      </c>
      <c r="X9" s="354" t="s">
        <v>308</v>
      </c>
      <c r="Y9" s="351" t="s">
        <v>333</v>
      </c>
      <c r="Z9" s="355"/>
      <c r="AA9" s="356"/>
      <c r="AB9" s="351" t="s">
        <v>334</v>
      </c>
      <c r="AC9" s="357"/>
      <c r="AD9" s="352"/>
      <c r="AE9" s="352"/>
      <c r="AF9" s="352"/>
      <c r="AG9" s="358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  <c r="DQ9" s="359"/>
      <c r="DR9" s="359"/>
      <c r="DS9" s="359"/>
      <c r="DT9" s="359"/>
      <c r="DU9" s="359"/>
      <c r="DV9" s="359"/>
      <c r="DW9" s="359"/>
      <c r="DX9" s="359"/>
    </row>
    <row r="10" spans="1:128" s="373" customFormat="1" ht="8.1" customHeight="1" thickBot="1" x14ac:dyDescent="0.2">
      <c r="A10" s="361"/>
      <c r="B10" s="362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4"/>
      <c r="Q10" s="365"/>
      <c r="R10" s="361"/>
      <c r="S10" s="366"/>
      <c r="T10" s="365"/>
      <c r="U10" s="367"/>
      <c r="V10" s="366"/>
      <c r="W10" s="366"/>
      <c r="X10" s="366"/>
      <c r="Y10" s="368"/>
      <c r="Z10" s="355"/>
      <c r="AA10" s="356"/>
      <c r="AB10" s="366"/>
      <c r="AC10" s="369"/>
      <c r="AD10" s="365"/>
      <c r="AE10" s="365"/>
      <c r="AF10" s="370"/>
      <c r="AG10" s="371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  <c r="DU10" s="372"/>
      <c r="DV10" s="372"/>
      <c r="DW10" s="372"/>
      <c r="DX10" s="372"/>
    </row>
    <row r="11" spans="1:128" ht="18.75" customHeight="1" x14ac:dyDescent="0.15">
      <c r="A11" s="81"/>
      <c r="B11" s="374" t="s">
        <v>335</v>
      </c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45"/>
      <c r="Q11" s="375">
        <v>0</v>
      </c>
      <c r="R11" s="376">
        <v>1</v>
      </c>
      <c r="S11" s="181">
        <v>369702</v>
      </c>
      <c r="T11" s="181">
        <v>32147</v>
      </c>
      <c r="U11" s="377">
        <v>0</v>
      </c>
      <c r="V11" s="181">
        <v>2938942</v>
      </c>
      <c r="W11" s="181">
        <v>31206</v>
      </c>
      <c r="X11" s="182">
        <f t="shared" ref="X11:X33" si="0">SUM(S11:T11,V11:W11)</f>
        <v>3371997</v>
      </c>
      <c r="Y11" s="181">
        <v>0</v>
      </c>
      <c r="Z11" s="181">
        <v>197495</v>
      </c>
      <c r="AA11" s="181">
        <v>16358</v>
      </c>
      <c r="AB11" s="53">
        <f t="shared" ref="AB11:AB33" si="1">X11-SUM(Y11:AA11)</f>
        <v>3158144</v>
      </c>
      <c r="AC11" s="378"/>
      <c r="AD11" s="379"/>
      <c r="AE11" s="379"/>
      <c r="AF11" s="379"/>
      <c r="AG11" s="9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</row>
    <row r="12" spans="1:128" ht="20.100000000000001" customHeight="1" x14ac:dyDescent="0.15">
      <c r="A12" s="81"/>
      <c r="B12" s="374" t="s">
        <v>336</v>
      </c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45"/>
      <c r="Q12" s="380">
        <v>0</v>
      </c>
      <c r="R12" s="381">
        <v>2</v>
      </c>
      <c r="S12" s="188">
        <v>83378</v>
      </c>
      <c r="T12" s="188">
        <v>301379</v>
      </c>
      <c r="U12" s="382">
        <v>0</v>
      </c>
      <c r="V12" s="188">
        <v>486859</v>
      </c>
      <c r="W12" s="188">
        <v>3951</v>
      </c>
      <c r="X12" s="185">
        <f t="shared" si="0"/>
        <v>875567</v>
      </c>
      <c r="Y12" s="188">
        <v>0</v>
      </c>
      <c r="Z12" s="188">
        <v>844840</v>
      </c>
      <c r="AA12" s="188">
        <v>27195</v>
      </c>
      <c r="AB12" s="186">
        <f t="shared" si="1"/>
        <v>3532</v>
      </c>
      <c r="AC12" s="378"/>
      <c r="AD12" s="379"/>
      <c r="AE12" s="379"/>
      <c r="AF12" s="379"/>
      <c r="AG12" s="9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</row>
    <row r="13" spans="1:128" ht="20.100000000000001" customHeight="1" x14ac:dyDescent="0.15">
      <c r="A13" s="81"/>
      <c r="B13" s="374" t="s">
        <v>337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45"/>
      <c r="Q13" s="380">
        <v>0</v>
      </c>
      <c r="R13" s="381">
        <v>3</v>
      </c>
      <c r="S13" s="188">
        <v>3129</v>
      </c>
      <c r="T13" s="188">
        <v>98844</v>
      </c>
      <c r="U13" s="382">
        <v>0</v>
      </c>
      <c r="V13" s="188">
        <v>29122</v>
      </c>
      <c r="W13" s="188">
        <v>0</v>
      </c>
      <c r="X13" s="185">
        <f t="shared" si="0"/>
        <v>131095</v>
      </c>
      <c r="Y13" s="188">
        <v>0</v>
      </c>
      <c r="Z13" s="188">
        <v>0</v>
      </c>
      <c r="AA13" s="188">
        <v>2</v>
      </c>
      <c r="AB13" s="186">
        <f t="shared" si="1"/>
        <v>131093</v>
      </c>
      <c r="AC13" s="378"/>
      <c r="AD13" s="379"/>
      <c r="AE13" s="379"/>
      <c r="AF13" s="379"/>
      <c r="AG13" s="9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</row>
    <row r="14" spans="1:128" ht="20.100000000000001" customHeight="1" x14ac:dyDescent="0.15">
      <c r="A14" s="81"/>
      <c r="B14" s="374" t="s">
        <v>338</v>
      </c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45"/>
      <c r="Q14" s="380">
        <v>0</v>
      </c>
      <c r="R14" s="381">
        <v>4</v>
      </c>
      <c r="S14" s="188">
        <v>157484</v>
      </c>
      <c r="T14" s="188">
        <v>5215665</v>
      </c>
      <c r="U14" s="382">
        <v>0</v>
      </c>
      <c r="V14" s="188">
        <v>353289</v>
      </c>
      <c r="W14" s="188">
        <v>4750</v>
      </c>
      <c r="X14" s="185">
        <f t="shared" si="0"/>
        <v>5731188</v>
      </c>
      <c r="Y14" s="188">
        <v>315</v>
      </c>
      <c r="Z14" s="188">
        <v>2192232</v>
      </c>
      <c r="AA14" s="188">
        <v>1051116</v>
      </c>
      <c r="AB14" s="186">
        <f t="shared" si="1"/>
        <v>2487525</v>
      </c>
      <c r="AC14" s="378"/>
      <c r="AD14" s="379"/>
      <c r="AE14" s="379"/>
      <c r="AF14" s="379"/>
      <c r="AG14" s="9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</row>
    <row r="15" spans="1:128" ht="20.100000000000001" customHeight="1" x14ac:dyDescent="0.15">
      <c r="A15" s="81"/>
      <c r="B15" s="374" t="s">
        <v>339</v>
      </c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45"/>
      <c r="Q15" s="380">
        <v>0</v>
      </c>
      <c r="R15" s="381">
        <v>5</v>
      </c>
      <c r="S15" s="188">
        <v>5921246</v>
      </c>
      <c r="T15" s="188">
        <v>734394</v>
      </c>
      <c r="U15" s="382">
        <v>0</v>
      </c>
      <c r="V15" s="188">
        <v>77816</v>
      </c>
      <c r="W15" s="188">
        <v>1698799</v>
      </c>
      <c r="X15" s="185">
        <f t="shared" si="0"/>
        <v>8432255</v>
      </c>
      <c r="Y15" s="188">
        <v>2954</v>
      </c>
      <c r="Z15" s="188">
        <v>1787861</v>
      </c>
      <c r="AA15" s="188">
        <v>122801</v>
      </c>
      <c r="AB15" s="186">
        <f t="shared" si="1"/>
        <v>6518639</v>
      </c>
      <c r="AC15" s="378"/>
      <c r="AD15" s="379"/>
      <c r="AE15" s="379"/>
      <c r="AF15" s="379"/>
      <c r="AG15" s="9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</row>
    <row r="16" spans="1:128" ht="20.100000000000001" customHeight="1" thickBot="1" x14ac:dyDescent="0.2">
      <c r="A16" s="81"/>
      <c r="B16" s="374" t="s">
        <v>340</v>
      </c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45"/>
      <c r="Q16" s="383">
        <v>0</v>
      </c>
      <c r="R16" s="384">
        <v>6</v>
      </c>
      <c r="S16" s="385">
        <v>0</v>
      </c>
      <c r="T16" s="385">
        <v>0</v>
      </c>
      <c r="U16" s="386">
        <v>0</v>
      </c>
      <c r="V16" s="385">
        <v>0</v>
      </c>
      <c r="W16" s="385">
        <v>0</v>
      </c>
      <c r="X16" s="197">
        <f t="shared" si="0"/>
        <v>0</v>
      </c>
      <c r="Y16" s="385">
        <v>0</v>
      </c>
      <c r="Z16" s="385">
        <v>0</v>
      </c>
      <c r="AA16" s="385">
        <v>0</v>
      </c>
      <c r="AB16" s="387">
        <f t="shared" si="1"/>
        <v>0</v>
      </c>
      <c r="AC16" s="378"/>
      <c r="AD16" s="379"/>
      <c r="AE16" s="379"/>
      <c r="AF16" s="379"/>
      <c r="AG16" s="9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</row>
    <row r="17" spans="1:128" ht="20.100000000000001" customHeight="1" x14ac:dyDescent="0.15">
      <c r="A17" s="81"/>
      <c r="B17" s="374" t="s">
        <v>341</v>
      </c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45"/>
      <c r="Q17" s="388">
        <v>0</v>
      </c>
      <c r="R17" s="389">
        <v>7</v>
      </c>
      <c r="S17" s="390">
        <v>0</v>
      </c>
      <c r="T17" s="390">
        <v>0</v>
      </c>
      <c r="U17" s="391">
        <v>0</v>
      </c>
      <c r="V17" s="390">
        <v>0</v>
      </c>
      <c r="W17" s="390">
        <v>0</v>
      </c>
      <c r="X17" s="392">
        <f t="shared" si="0"/>
        <v>0</v>
      </c>
      <c r="Y17" s="390">
        <v>0</v>
      </c>
      <c r="Z17" s="390">
        <v>0</v>
      </c>
      <c r="AA17" s="390">
        <v>0</v>
      </c>
      <c r="AB17" s="393">
        <f t="shared" si="1"/>
        <v>0</v>
      </c>
      <c r="AC17" s="378"/>
      <c r="AD17" s="379"/>
      <c r="AE17" s="379"/>
      <c r="AF17" s="379"/>
      <c r="AG17" s="9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</row>
    <row r="18" spans="1:128" ht="20.100000000000001" customHeight="1" x14ac:dyDescent="0.15">
      <c r="A18" s="81"/>
      <c r="B18" s="374" t="s">
        <v>342</v>
      </c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45"/>
      <c r="Q18" s="380">
        <v>0</v>
      </c>
      <c r="R18" s="381">
        <v>8</v>
      </c>
      <c r="S18" s="188">
        <v>0</v>
      </c>
      <c r="T18" s="188">
        <v>622257</v>
      </c>
      <c r="U18" s="382">
        <v>0</v>
      </c>
      <c r="V18" s="188">
        <v>6280</v>
      </c>
      <c r="W18" s="188">
        <v>0</v>
      </c>
      <c r="X18" s="185">
        <f t="shared" si="0"/>
        <v>628537</v>
      </c>
      <c r="Y18" s="188">
        <v>0</v>
      </c>
      <c r="Z18" s="188">
        <v>7421</v>
      </c>
      <c r="AA18" s="188">
        <v>2652</v>
      </c>
      <c r="AB18" s="186">
        <f t="shared" si="1"/>
        <v>618464</v>
      </c>
      <c r="AC18" s="378"/>
      <c r="AD18" s="379"/>
      <c r="AE18" s="379"/>
      <c r="AF18" s="379"/>
      <c r="AG18" s="9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</row>
    <row r="19" spans="1:128" ht="20.100000000000001" customHeight="1" x14ac:dyDescent="0.15">
      <c r="A19" s="81"/>
      <c r="B19" s="374" t="s">
        <v>343</v>
      </c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45"/>
      <c r="Q19" s="380">
        <v>0</v>
      </c>
      <c r="R19" s="381">
        <v>9</v>
      </c>
      <c r="S19" s="188">
        <v>0</v>
      </c>
      <c r="T19" s="188">
        <v>0</v>
      </c>
      <c r="U19" s="382">
        <v>0</v>
      </c>
      <c r="V19" s="188">
        <v>0</v>
      </c>
      <c r="W19" s="188">
        <v>0</v>
      </c>
      <c r="X19" s="185">
        <f t="shared" si="0"/>
        <v>0</v>
      </c>
      <c r="Y19" s="188">
        <v>0</v>
      </c>
      <c r="Z19" s="188">
        <v>0</v>
      </c>
      <c r="AA19" s="188">
        <v>0</v>
      </c>
      <c r="AB19" s="186">
        <f t="shared" si="1"/>
        <v>0</v>
      </c>
      <c r="AC19" s="378"/>
      <c r="AD19" s="379"/>
      <c r="AE19" s="379"/>
      <c r="AF19" s="379"/>
      <c r="AG19" s="9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</row>
    <row r="20" spans="1:128" ht="20.100000000000001" customHeight="1" thickBot="1" x14ac:dyDescent="0.2">
      <c r="A20" s="81"/>
      <c r="B20" s="374" t="s">
        <v>344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45"/>
      <c r="Q20" s="394">
        <v>1</v>
      </c>
      <c r="R20" s="395">
        <v>0</v>
      </c>
      <c r="S20" s="396">
        <v>9600</v>
      </c>
      <c r="T20" s="396">
        <v>6442</v>
      </c>
      <c r="U20" s="397">
        <v>0</v>
      </c>
      <c r="V20" s="396">
        <v>126</v>
      </c>
      <c r="W20" s="396">
        <v>2754</v>
      </c>
      <c r="X20" s="398">
        <f t="shared" si="0"/>
        <v>18922</v>
      </c>
      <c r="Y20" s="396">
        <v>0</v>
      </c>
      <c r="Z20" s="396">
        <v>5919</v>
      </c>
      <c r="AA20" s="396">
        <v>654</v>
      </c>
      <c r="AB20" s="399">
        <f t="shared" si="1"/>
        <v>12349</v>
      </c>
      <c r="AC20" s="378"/>
      <c r="AD20" s="379"/>
      <c r="AE20" s="379"/>
      <c r="AF20" s="379"/>
      <c r="AG20" s="9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</row>
    <row r="21" spans="1:128" ht="20.100000000000001" customHeight="1" x14ac:dyDescent="0.15">
      <c r="A21" s="81"/>
      <c r="B21" s="400"/>
      <c r="C21" s="400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45"/>
      <c r="Q21" s="375">
        <v>1</v>
      </c>
      <c r="R21" s="376">
        <v>1</v>
      </c>
      <c r="S21" s="377">
        <v>0</v>
      </c>
      <c r="T21" s="377">
        <v>0</v>
      </c>
      <c r="U21" s="377">
        <v>0</v>
      </c>
      <c r="V21" s="377">
        <v>0</v>
      </c>
      <c r="W21" s="377">
        <v>0</v>
      </c>
      <c r="X21" s="401">
        <f t="shared" si="0"/>
        <v>0</v>
      </c>
      <c r="Y21" s="377">
        <v>0</v>
      </c>
      <c r="Z21" s="377">
        <v>0</v>
      </c>
      <c r="AA21" s="377">
        <v>0</v>
      </c>
      <c r="AB21" s="402">
        <f t="shared" si="1"/>
        <v>0</v>
      </c>
      <c r="AC21" s="378"/>
      <c r="AD21" s="379"/>
      <c r="AE21" s="379"/>
      <c r="AF21" s="379"/>
      <c r="AG21" s="9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</row>
    <row r="22" spans="1:128" ht="20.100000000000001" customHeight="1" x14ac:dyDescent="0.15">
      <c r="A22" s="81"/>
      <c r="B22" s="400"/>
      <c r="C22" s="400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45"/>
      <c r="Q22" s="380">
        <v>1</v>
      </c>
      <c r="R22" s="381">
        <v>2</v>
      </c>
      <c r="S22" s="382">
        <v>0</v>
      </c>
      <c r="T22" s="382">
        <v>0</v>
      </c>
      <c r="U22" s="382">
        <v>0</v>
      </c>
      <c r="V22" s="382">
        <v>0</v>
      </c>
      <c r="W22" s="382">
        <v>0</v>
      </c>
      <c r="X22" s="299">
        <f t="shared" si="0"/>
        <v>0</v>
      </c>
      <c r="Y22" s="382">
        <v>0</v>
      </c>
      <c r="Z22" s="382">
        <v>0</v>
      </c>
      <c r="AA22" s="382">
        <v>0</v>
      </c>
      <c r="AB22" s="403">
        <f t="shared" si="1"/>
        <v>0</v>
      </c>
      <c r="AC22" s="378"/>
      <c r="AD22" s="379"/>
      <c r="AE22" s="379"/>
      <c r="AF22" s="379"/>
      <c r="AG22" s="9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</row>
    <row r="23" spans="1:128" ht="20.100000000000001" customHeight="1" x14ac:dyDescent="0.15">
      <c r="A23" s="81"/>
      <c r="B23" s="400"/>
      <c r="C23" s="400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45"/>
      <c r="Q23" s="380">
        <v>1</v>
      </c>
      <c r="R23" s="381">
        <v>3</v>
      </c>
      <c r="S23" s="299">
        <f>SUM(S21:S22)</f>
        <v>0</v>
      </c>
      <c r="T23" s="299">
        <f>SUM(T21:T22)</f>
        <v>0</v>
      </c>
      <c r="U23" s="299">
        <f>SUM(U21:U22)</f>
        <v>0</v>
      </c>
      <c r="V23" s="299">
        <f>SUM(V21:V22)</f>
        <v>0</v>
      </c>
      <c r="W23" s="299">
        <f>SUM(W21:W22)</f>
        <v>0</v>
      </c>
      <c r="X23" s="299">
        <f t="shared" si="0"/>
        <v>0</v>
      </c>
      <c r="Y23" s="299">
        <f>SUM(Y21:Y22)</f>
        <v>0</v>
      </c>
      <c r="Z23" s="299">
        <f>SUM(Z21:Z22)</f>
        <v>0</v>
      </c>
      <c r="AA23" s="299">
        <f>SUM(AA21:AA22)</f>
        <v>0</v>
      </c>
      <c r="AB23" s="403">
        <f t="shared" si="1"/>
        <v>0</v>
      </c>
      <c r="AC23" s="378"/>
      <c r="AD23" s="379"/>
      <c r="AE23" s="379"/>
      <c r="AF23" s="379"/>
      <c r="AG23" s="9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</row>
    <row r="24" spans="1:128" ht="20.100000000000001" customHeight="1" x14ac:dyDescent="0.15">
      <c r="A24" s="81"/>
      <c r="B24" s="374" t="s">
        <v>345</v>
      </c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45"/>
      <c r="Q24" s="380">
        <v>1</v>
      </c>
      <c r="R24" s="381">
        <v>4</v>
      </c>
      <c r="S24" s="188">
        <v>32587</v>
      </c>
      <c r="T24" s="188">
        <v>779353</v>
      </c>
      <c r="U24" s="382">
        <v>0</v>
      </c>
      <c r="V24" s="188">
        <v>63235</v>
      </c>
      <c r="W24" s="188">
        <v>229</v>
      </c>
      <c r="X24" s="185">
        <f t="shared" si="0"/>
        <v>875404</v>
      </c>
      <c r="Y24" s="188">
        <v>0</v>
      </c>
      <c r="Z24" s="188">
        <v>0</v>
      </c>
      <c r="AA24" s="188">
        <v>15270</v>
      </c>
      <c r="AB24" s="186">
        <f t="shared" si="1"/>
        <v>860134</v>
      </c>
      <c r="AC24" s="378"/>
      <c r="AD24" s="379"/>
      <c r="AE24" s="379"/>
      <c r="AF24" s="379"/>
      <c r="AG24" s="9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</row>
    <row r="25" spans="1:128" ht="20.100000000000001" customHeight="1" x14ac:dyDescent="0.15">
      <c r="A25" s="81"/>
      <c r="B25" s="374" t="s">
        <v>346</v>
      </c>
      <c r="C25" s="374" t="s">
        <v>347</v>
      </c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45"/>
      <c r="Q25" s="380">
        <v>1</v>
      </c>
      <c r="R25" s="381">
        <v>5</v>
      </c>
      <c r="S25" s="188">
        <v>142488</v>
      </c>
      <c r="T25" s="188">
        <v>41230</v>
      </c>
      <c r="U25" s="382">
        <v>0</v>
      </c>
      <c r="V25" s="188">
        <v>0</v>
      </c>
      <c r="W25" s="188">
        <v>710</v>
      </c>
      <c r="X25" s="185">
        <f t="shared" si="0"/>
        <v>184428</v>
      </c>
      <c r="Y25" s="188">
        <v>0</v>
      </c>
      <c r="Z25" s="188">
        <v>304</v>
      </c>
      <c r="AA25" s="188">
        <v>99</v>
      </c>
      <c r="AB25" s="186">
        <f t="shared" si="1"/>
        <v>184025</v>
      </c>
      <c r="AC25" s="378"/>
      <c r="AD25" s="379"/>
      <c r="AE25" s="379"/>
      <c r="AF25" s="379"/>
      <c r="AG25" s="9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</row>
    <row r="26" spans="1:128" ht="20.100000000000001" customHeight="1" thickBot="1" x14ac:dyDescent="0.2">
      <c r="A26" s="81"/>
      <c r="B26" s="374" t="s">
        <v>348</v>
      </c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45"/>
      <c r="Q26" s="383">
        <v>1</v>
      </c>
      <c r="R26" s="384">
        <v>6</v>
      </c>
      <c r="S26" s="385">
        <v>0</v>
      </c>
      <c r="T26" s="385">
        <v>0</v>
      </c>
      <c r="U26" s="386">
        <v>0</v>
      </c>
      <c r="V26" s="385">
        <v>0</v>
      </c>
      <c r="W26" s="385">
        <v>0</v>
      </c>
      <c r="X26" s="197">
        <f t="shared" si="0"/>
        <v>0</v>
      </c>
      <c r="Y26" s="385">
        <v>0</v>
      </c>
      <c r="Z26" s="385">
        <v>0</v>
      </c>
      <c r="AA26" s="385">
        <v>0</v>
      </c>
      <c r="AB26" s="387">
        <f t="shared" si="1"/>
        <v>0</v>
      </c>
      <c r="AC26" s="378"/>
      <c r="AD26" s="379"/>
      <c r="AE26" s="379"/>
      <c r="AF26" s="379"/>
      <c r="AG26" s="9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</row>
    <row r="27" spans="1:128" ht="20.100000000000001" customHeight="1" x14ac:dyDescent="0.15">
      <c r="A27" s="81"/>
      <c r="B27" s="374" t="s">
        <v>349</v>
      </c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45"/>
      <c r="Q27" s="388">
        <v>1</v>
      </c>
      <c r="R27" s="389">
        <v>7</v>
      </c>
      <c r="S27" s="390">
        <v>0</v>
      </c>
      <c r="T27" s="390">
        <v>557107</v>
      </c>
      <c r="U27" s="391">
        <v>0</v>
      </c>
      <c r="V27" s="390">
        <v>33220</v>
      </c>
      <c r="W27" s="390">
        <v>0</v>
      </c>
      <c r="X27" s="392">
        <f t="shared" si="0"/>
        <v>590327</v>
      </c>
      <c r="Y27" s="390">
        <v>0</v>
      </c>
      <c r="Z27" s="390">
        <v>0</v>
      </c>
      <c r="AA27" s="390">
        <v>16379</v>
      </c>
      <c r="AB27" s="393">
        <f t="shared" si="1"/>
        <v>573948</v>
      </c>
      <c r="AC27" s="378"/>
      <c r="AD27" s="379"/>
      <c r="AE27" s="379"/>
      <c r="AF27" s="379"/>
      <c r="AG27" s="9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</row>
    <row r="28" spans="1:128" ht="20.100000000000001" customHeight="1" x14ac:dyDescent="0.15">
      <c r="A28" s="81"/>
      <c r="B28" s="374" t="s">
        <v>350</v>
      </c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45"/>
      <c r="Q28" s="380">
        <v>1</v>
      </c>
      <c r="R28" s="381">
        <v>8</v>
      </c>
      <c r="S28" s="188">
        <v>0</v>
      </c>
      <c r="T28" s="188">
        <v>1327669</v>
      </c>
      <c r="U28" s="382">
        <v>0</v>
      </c>
      <c r="V28" s="188">
        <v>27768</v>
      </c>
      <c r="W28" s="188">
        <v>0</v>
      </c>
      <c r="X28" s="185">
        <f t="shared" si="0"/>
        <v>1355437</v>
      </c>
      <c r="Y28" s="188">
        <v>96</v>
      </c>
      <c r="Z28" s="188">
        <v>0</v>
      </c>
      <c r="AA28" s="188">
        <v>133</v>
      </c>
      <c r="AB28" s="186">
        <f t="shared" si="1"/>
        <v>1355208</v>
      </c>
      <c r="AC28" s="378"/>
      <c r="AD28" s="379"/>
      <c r="AE28" s="379"/>
      <c r="AF28" s="379"/>
      <c r="AG28" s="9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</row>
    <row r="29" spans="1:128" ht="20.100000000000001" customHeight="1" x14ac:dyDescent="0.15">
      <c r="A29" s="81"/>
      <c r="B29" s="374" t="s">
        <v>351</v>
      </c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45"/>
      <c r="Q29" s="380">
        <v>1</v>
      </c>
      <c r="R29" s="381">
        <v>9</v>
      </c>
      <c r="S29" s="188">
        <v>410142</v>
      </c>
      <c r="T29" s="188">
        <v>417387</v>
      </c>
      <c r="U29" s="382">
        <v>0</v>
      </c>
      <c r="V29" s="188">
        <v>12589</v>
      </c>
      <c r="W29" s="188">
        <v>0</v>
      </c>
      <c r="X29" s="185">
        <f t="shared" si="0"/>
        <v>840118</v>
      </c>
      <c r="Y29" s="188">
        <v>0</v>
      </c>
      <c r="Z29" s="188">
        <v>0</v>
      </c>
      <c r="AA29" s="188">
        <v>1797</v>
      </c>
      <c r="AB29" s="186">
        <f t="shared" si="1"/>
        <v>838321</v>
      </c>
      <c r="AC29" s="378"/>
      <c r="AD29" s="379"/>
      <c r="AE29" s="379"/>
      <c r="AF29" s="379"/>
      <c r="AG29" s="9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</row>
    <row r="30" spans="1:128" ht="20.100000000000001" customHeight="1" x14ac:dyDescent="0.15">
      <c r="A30" s="81"/>
      <c r="B30" s="374" t="s">
        <v>352</v>
      </c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45"/>
      <c r="Q30" s="380">
        <v>2</v>
      </c>
      <c r="R30" s="381">
        <v>0</v>
      </c>
      <c r="S30" s="188">
        <v>58031</v>
      </c>
      <c r="T30" s="188">
        <v>318274</v>
      </c>
      <c r="U30" s="382">
        <v>0</v>
      </c>
      <c r="V30" s="188">
        <v>2537</v>
      </c>
      <c r="W30" s="188">
        <v>0</v>
      </c>
      <c r="X30" s="185">
        <f t="shared" si="0"/>
        <v>378842</v>
      </c>
      <c r="Y30" s="188">
        <v>0</v>
      </c>
      <c r="Z30" s="188">
        <v>20</v>
      </c>
      <c r="AA30" s="188">
        <v>1082</v>
      </c>
      <c r="AB30" s="186">
        <f t="shared" si="1"/>
        <v>377740</v>
      </c>
      <c r="AC30" s="378"/>
      <c r="AD30" s="379"/>
      <c r="AE30" s="379"/>
      <c r="AF30" s="379"/>
      <c r="AG30" s="9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</row>
    <row r="31" spans="1:128" ht="20.100000000000001" customHeight="1" x14ac:dyDescent="0.15">
      <c r="A31" s="81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5"/>
      <c r="Q31" s="380"/>
      <c r="R31" s="381"/>
      <c r="S31" s="382">
        <v>0</v>
      </c>
      <c r="T31" s="382">
        <v>0</v>
      </c>
      <c r="U31" s="382">
        <v>0</v>
      </c>
      <c r="V31" s="382">
        <v>0</v>
      </c>
      <c r="W31" s="382">
        <v>0</v>
      </c>
      <c r="X31" s="299">
        <f t="shared" si="0"/>
        <v>0</v>
      </c>
      <c r="Y31" s="382">
        <v>0</v>
      </c>
      <c r="Z31" s="382">
        <v>0</v>
      </c>
      <c r="AA31" s="382">
        <v>0</v>
      </c>
      <c r="AB31" s="403">
        <f t="shared" si="1"/>
        <v>0</v>
      </c>
      <c r="AC31" s="378"/>
      <c r="AD31" s="379"/>
      <c r="AE31" s="379"/>
      <c r="AF31" s="379"/>
      <c r="AG31" s="9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</row>
    <row r="32" spans="1:128" ht="20.100000000000001" customHeight="1" x14ac:dyDescent="0.15">
      <c r="A32" s="81"/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5"/>
      <c r="Q32" s="380"/>
      <c r="R32" s="381"/>
      <c r="S32" s="382">
        <v>0</v>
      </c>
      <c r="T32" s="382">
        <v>0</v>
      </c>
      <c r="U32" s="382">
        <v>0</v>
      </c>
      <c r="V32" s="382">
        <v>0</v>
      </c>
      <c r="W32" s="382">
        <v>0</v>
      </c>
      <c r="X32" s="299">
        <f t="shared" si="0"/>
        <v>0</v>
      </c>
      <c r="Y32" s="382">
        <v>0</v>
      </c>
      <c r="Z32" s="382">
        <v>0</v>
      </c>
      <c r="AA32" s="382">
        <v>0</v>
      </c>
      <c r="AB32" s="403">
        <f t="shared" si="1"/>
        <v>0</v>
      </c>
      <c r="AC32" s="378"/>
      <c r="AD32" s="379"/>
      <c r="AE32" s="379"/>
      <c r="AF32" s="379"/>
      <c r="AG32" s="9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</row>
    <row r="33" spans="1:128" ht="20.100000000000001" customHeight="1" thickBot="1" x14ac:dyDescent="0.2">
      <c r="A33" s="81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5"/>
      <c r="Q33" s="383"/>
      <c r="R33" s="384"/>
      <c r="S33" s="386">
        <v>0</v>
      </c>
      <c r="T33" s="386">
        <v>0</v>
      </c>
      <c r="U33" s="386">
        <v>0</v>
      </c>
      <c r="V33" s="386">
        <v>0</v>
      </c>
      <c r="W33" s="386">
        <v>0</v>
      </c>
      <c r="X33" s="406">
        <f t="shared" si="0"/>
        <v>0</v>
      </c>
      <c r="Y33" s="386">
        <v>0</v>
      </c>
      <c r="Z33" s="386">
        <v>0</v>
      </c>
      <c r="AA33" s="386">
        <v>0</v>
      </c>
      <c r="AB33" s="407">
        <f t="shared" si="1"/>
        <v>0</v>
      </c>
      <c r="AC33" s="378"/>
      <c r="AD33" s="379"/>
      <c r="AE33" s="379"/>
      <c r="AF33" s="379"/>
      <c r="AG33" s="9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</row>
    <row r="34" spans="1:128" ht="9.9499999999999993" customHeight="1" x14ac:dyDescent="0.15">
      <c r="A34" s="408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21"/>
      <c r="AE34" s="21"/>
      <c r="AF34" s="21"/>
      <c r="AG34" s="9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</row>
    <row r="35" spans="1:128" s="338" customFormat="1" ht="21.75" hidden="1" customHeight="1" x14ac:dyDescent="0.15">
      <c r="A35" s="41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410"/>
      <c r="R35" s="410"/>
      <c r="S35" s="411"/>
      <c r="T35" s="411"/>
      <c r="U35" s="410"/>
      <c r="V35" s="412"/>
      <c r="W35" s="410"/>
      <c r="X35" s="410"/>
      <c r="Y35" s="410"/>
      <c r="Z35" s="412"/>
      <c r="AA35" s="410"/>
      <c r="AB35" s="410"/>
      <c r="AC35" s="410"/>
      <c r="AD35" s="81"/>
      <c r="AE35" s="81"/>
      <c r="AF35" s="81"/>
      <c r="AG35" s="279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  <c r="BB35" s="337"/>
      <c r="BC35" s="337"/>
      <c r="BD35" s="337"/>
      <c r="BE35" s="337"/>
      <c r="BF35" s="337"/>
      <c r="BG35" s="337"/>
      <c r="BH35" s="337"/>
      <c r="BI35" s="337"/>
      <c r="BJ35" s="337"/>
      <c r="BK35" s="337"/>
      <c r="BL35" s="337"/>
      <c r="BM35" s="337"/>
      <c r="BN35" s="337"/>
      <c r="BO35" s="337"/>
      <c r="BP35" s="337"/>
      <c r="BQ35" s="337"/>
      <c r="BR35" s="337"/>
      <c r="BS35" s="337"/>
      <c r="BT35" s="337"/>
      <c r="BU35" s="337"/>
      <c r="BV35" s="337"/>
      <c r="BW35" s="337"/>
      <c r="BX35" s="337"/>
      <c r="BY35" s="337"/>
      <c r="BZ35" s="337"/>
      <c r="CA35" s="337"/>
      <c r="CB35" s="337"/>
      <c r="CC35" s="337"/>
      <c r="CD35" s="337"/>
      <c r="CE35" s="337"/>
      <c r="CF35" s="337"/>
      <c r="CG35" s="337"/>
      <c r="CH35" s="337"/>
      <c r="CI35" s="337"/>
      <c r="CJ35" s="337"/>
      <c r="CK35" s="337"/>
      <c r="CL35" s="337"/>
      <c r="CM35" s="337"/>
      <c r="CN35" s="337"/>
      <c r="CO35" s="337"/>
      <c r="CP35" s="337"/>
      <c r="CQ35" s="337"/>
      <c r="CR35" s="337"/>
      <c r="CS35" s="337"/>
      <c r="CT35" s="337"/>
      <c r="CU35" s="337"/>
      <c r="CV35" s="337"/>
      <c r="CW35" s="337"/>
      <c r="CX35" s="337"/>
      <c r="CY35" s="337"/>
      <c r="CZ35" s="337"/>
      <c r="DA35" s="337"/>
      <c r="DB35" s="337"/>
      <c r="DC35" s="337"/>
      <c r="DD35" s="337"/>
      <c r="DE35" s="337"/>
      <c r="DF35" s="337"/>
      <c r="DG35" s="337"/>
      <c r="DH35" s="337"/>
      <c r="DI35" s="337"/>
      <c r="DJ35" s="337"/>
      <c r="DK35" s="337"/>
      <c r="DL35" s="337"/>
      <c r="DM35" s="337"/>
      <c r="DN35" s="337"/>
      <c r="DO35" s="337"/>
      <c r="DP35" s="337"/>
      <c r="DQ35" s="337"/>
      <c r="DR35" s="337"/>
      <c r="DS35" s="337"/>
      <c r="DT35" s="337"/>
      <c r="DU35" s="337"/>
      <c r="DV35" s="337"/>
      <c r="DW35" s="337"/>
      <c r="DX35" s="337"/>
    </row>
    <row r="36" spans="1:128" s="338" customFormat="1" ht="18" hidden="1" customHeight="1" x14ac:dyDescent="0.15">
      <c r="A36" s="410"/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413"/>
      <c r="M36" s="335"/>
      <c r="N36" s="335"/>
      <c r="O36" s="335"/>
      <c r="P36" s="335"/>
      <c r="Q36" s="414"/>
      <c r="R36" s="349"/>
      <c r="S36" s="411"/>
      <c r="T36" s="411"/>
      <c r="U36" s="415"/>
      <c r="V36" s="415"/>
      <c r="W36" s="415"/>
      <c r="X36" s="415"/>
      <c r="Y36" s="415"/>
      <c r="Z36" s="415"/>
      <c r="AA36" s="415"/>
      <c r="AB36" s="415"/>
      <c r="AC36" s="415"/>
      <c r="AD36" s="416"/>
      <c r="AE36" s="416"/>
      <c r="AF36" s="416"/>
      <c r="AG36" s="279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  <c r="BB36" s="337"/>
      <c r="BC36" s="337"/>
      <c r="BD36" s="337"/>
      <c r="BE36" s="337"/>
      <c r="BF36" s="337"/>
      <c r="BG36" s="337"/>
      <c r="BH36" s="337"/>
      <c r="BI36" s="337"/>
      <c r="BJ36" s="337"/>
      <c r="BK36" s="337"/>
      <c r="BL36" s="337"/>
      <c r="BM36" s="337"/>
      <c r="BN36" s="337"/>
      <c r="BO36" s="337"/>
      <c r="BP36" s="337"/>
      <c r="BQ36" s="337"/>
      <c r="BR36" s="337"/>
      <c r="BS36" s="337"/>
      <c r="BT36" s="337"/>
      <c r="BU36" s="337"/>
      <c r="BV36" s="337"/>
      <c r="BW36" s="337"/>
      <c r="BX36" s="337"/>
      <c r="BY36" s="337"/>
      <c r="BZ36" s="337"/>
      <c r="CA36" s="337"/>
      <c r="CB36" s="337"/>
      <c r="CC36" s="337"/>
      <c r="CD36" s="337"/>
      <c r="CE36" s="337"/>
      <c r="CF36" s="337"/>
      <c r="CG36" s="337"/>
      <c r="CH36" s="337"/>
      <c r="CI36" s="337"/>
      <c r="CJ36" s="337"/>
      <c r="CK36" s="337"/>
      <c r="CL36" s="337"/>
      <c r="CM36" s="337"/>
      <c r="CN36" s="337"/>
      <c r="CO36" s="337"/>
      <c r="CP36" s="337"/>
      <c r="CQ36" s="337"/>
      <c r="CR36" s="337"/>
      <c r="CS36" s="337"/>
      <c r="CT36" s="337"/>
      <c r="CU36" s="337"/>
      <c r="CV36" s="337"/>
      <c r="CW36" s="337"/>
      <c r="CX36" s="337"/>
      <c r="CY36" s="337"/>
      <c r="CZ36" s="337"/>
      <c r="DA36" s="337"/>
      <c r="DB36" s="337"/>
      <c r="DC36" s="337"/>
      <c r="DD36" s="337"/>
      <c r="DE36" s="337"/>
      <c r="DF36" s="337"/>
      <c r="DG36" s="337"/>
      <c r="DH36" s="337"/>
      <c r="DI36" s="337"/>
      <c r="DJ36" s="337"/>
      <c r="DK36" s="337"/>
      <c r="DL36" s="337"/>
      <c r="DM36" s="337"/>
      <c r="DN36" s="337"/>
      <c r="DO36" s="337"/>
      <c r="DP36" s="337"/>
      <c r="DQ36" s="337"/>
      <c r="DR36" s="337"/>
      <c r="DS36" s="337"/>
      <c r="DT36" s="337"/>
      <c r="DU36" s="337"/>
      <c r="DV36" s="337"/>
      <c r="DW36" s="337"/>
      <c r="DX36" s="337"/>
    </row>
    <row r="37" spans="1:128" s="338" customFormat="1" ht="27.75" hidden="1" customHeight="1" x14ac:dyDescent="0.15">
      <c r="A37" s="410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410"/>
      <c r="R37" s="410"/>
      <c r="S37" s="417"/>
      <c r="T37" s="417"/>
      <c r="U37" s="410"/>
      <c r="V37" s="357"/>
      <c r="W37" s="410"/>
      <c r="X37" s="410"/>
      <c r="Y37" s="410"/>
      <c r="Z37" s="357"/>
      <c r="AA37" s="410"/>
      <c r="AB37" s="410"/>
      <c r="AC37" s="410"/>
      <c r="AD37" s="81"/>
      <c r="AE37" s="81"/>
      <c r="AF37" s="81"/>
      <c r="AG37" s="279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37"/>
      <c r="BO37" s="337"/>
      <c r="BP37" s="337"/>
      <c r="BQ37" s="337"/>
      <c r="BR37" s="337"/>
      <c r="BS37" s="337"/>
      <c r="BT37" s="337"/>
      <c r="BU37" s="337"/>
      <c r="BV37" s="337"/>
      <c r="BW37" s="337"/>
      <c r="BX37" s="337"/>
      <c r="BY37" s="337"/>
      <c r="BZ37" s="337"/>
      <c r="CA37" s="337"/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337"/>
      <c r="CR37" s="337"/>
      <c r="CS37" s="337"/>
      <c r="CT37" s="337"/>
      <c r="CU37" s="337"/>
      <c r="CV37" s="337"/>
      <c r="CW37" s="337"/>
      <c r="CX37" s="337"/>
      <c r="CY37" s="337"/>
      <c r="CZ37" s="337"/>
      <c r="DA37" s="337"/>
      <c r="DB37" s="337"/>
      <c r="DC37" s="337"/>
      <c r="DD37" s="337"/>
      <c r="DE37" s="337"/>
      <c r="DF37" s="337"/>
      <c r="DG37" s="337"/>
      <c r="DH37" s="337"/>
      <c r="DI37" s="337"/>
      <c r="DJ37" s="337"/>
      <c r="DK37" s="337"/>
      <c r="DL37" s="337"/>
      <c r="DM37" s="337"/>
      <c r="DN37" s="337"/>
      <c r="DO37" s="337"/>
      <c r="DP37" s="337"/>
      <c r="DQ37" s="337"/>
      <c r="DR37" s="337"/>
      <c r="DS37" s="337"/>
      <c r="DT37" s="337"/>
      <c r="DU37" s="337"/>
      <c r="DV37" s="337"/>
      <c r="DW37" s="337"/>
      <c r="DX37" s="337"/>
    </row>
    <row r="38" spans="1:128" ht="20.100000000000001" hidden="1" customHeight="1" x14ac:dyDescent="0.15">
      <c r="A38" s="410"/>
      <c r="B38" s="414"/>
      <c r="C38" s="335"/>
      <c r="D38" s="335"/>
      <c r="E38" s="335"/>
      <c r="F38" s="335"/>
      <c r="G38" s="413"/>
      <c r="H38" s="335"/>
      <c r="I38" s="335"/>
      <c r="J38" s="335"/>
      <c r="K38" s="413"/>
      <c r="L38" s="413"/>
      <c r="M38" s="336"/>
      <c r="N38" s="336"/>
      <c r="O38" s="335"/>
      <c r="P38" s="335"/>
      <c r="Q38" s="418"/>
      <c r="R38" s="41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9"/>
      <c r="AE38" s="379"/>
      <c r="AF38" s="379"/>
      <c r="AG38" s="9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</row>
    <row r="39" spans="1:128" ht="20.100000000000001" hidden="1" customHeight="1" x14ac:dyDescent="0.15">
      <c r="A39" s="410"/>
      <c r="B39" s="335"/>
      <c r="C39" s="335"/>
      <c r="D39" s="335"/>
      <c r="E39" s="335"/>
      <c r="F39" s="335"/>
      <c r="G39" s="335"/>
      <c r="H39" s="413"/>
      <c r="I39" s="335"/>
      <c r="J39" s="335"/>
      <c r="K39" s="335"/>
      <c r="L39" s="335"/>
      <c r="M39" s="335"/>
      <c r="N39" s="349"/>
      <c r="O39" s="335"/>
      <c r="P39" s="335"/>
      <c r="Q39" s="418"/>
      <c r="R39" s="41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9"/>
      <c r="AE39" s="379"/>
      <c r="AF39" s="379"/>
      <c r="AG39" s="9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</row>
    <row r="40" spans="1:128" ht="20.100000000000001" hidden="1" customHeight="1" x14ac:dyDescent="0.15">
      <c r="A40" s="410"/>
      <c r="B40" s="335"/>
      <c r="C40" s="335"/>
      <c r="D40" s="335"/>
      <c r="E40" s="335"/>
      <c r="F40" s="413"/>
      <c r="G40" s="335"/>
      <c r="H40" s="335"/>
      <c r="I40" s="335"/>
      <c r="J40" s="419"/>
      <c r="K40" s="420"/>
      <c r="L40" s="421"/>
      <c r="M40" s="421"/>
      <c r="N40" s="336"/>
      <c r="O40" s="349"/>
      <c r="P40" s="335"/>
      <c r="Q40" s="418"/>
      <c r="R40" s="41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9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</row>
    <row r="41" spans="1:128" ht="25.15" hidden="1" customHeight="1" x14ac:dyDescent="0.15">
      <c r="A41" s="410"/>
      <c r="B41" s="422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422"/>
      <c r="AD41" s="97"/>
      <c r="AE41" s="97"/>
      <c r="AF41" s="97"/>
      <c r="AG41" s="9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</row>
    <row r="42" spans="1:128" s="429" customFormat="1" ht="15.6" hidden="1" customHeight="1" x14ac:dyDescent="0.15">
      <c r="A42" s="423"/>
      <c r="B42" s="424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369"/>
      <c r="R42" s="425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7"/>
      <c r="AD42" s="427"/>
      <c r="AE42" s="427"/>
      <c r="AF42" s="427"/>
      <c r="AG42" s="427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8"/>
      <c r="BE42" s="428"/>
      <c r="BF42" s="428"/>
      <c r="BG42" s="428"/>
      <c r="BH42" s="428"/>
      <c r="BI42" s="428"/>
      <c r="BJ42" s="428"/>
      <c r="BK42" s="428"/>
      <c r="BL42" s="428"/>
      <c r="BM42" s="428"/>
      <c r="BN42" s="428"/>
      <c r="BO42" s="428"/>
      <c r="BP42" s="428"/>
      <c r="BQ42" s="428"/>
      <c r="BR42" s="428"/>
      <c r="BS42" s="428"/>
      <c r="BT42" s="428"/>
      <c r="BU42" s="428"/>
      <c r="BV42" s="428"/>
      <c r="BW42" s="428"/>
      <c r="BX42" s="428"/>
      <c r="BY42" s="428"/>
      <c r="BZ42" s="428"/>
      <c r="CA42" s="428"/>
      <c r="CB42" s="428"/>
      <c r="CC42" s="428"/>
      <c r="CD42" s="428"/>
      <c r="CE42" s="428"/>
      <c r="CF42" s="428"/>
      <c r="CG42" s="428"/>
      <c r="CH42" s="428"/>
      <c r="CI42" s="428"/>
      <c r="CJ42" s="428"/>
      <c r="CK42" s="428"/>
      <c r="CL42" s="428"/>
      <c r="CM42" s="428"/>
      <c r="CN42" s="428"/>
      <c r="CO42" s="428"/>
      <c r="CP42" s="428"/>
      <c r="CQ42" s="428"/>
      <c r="CR42" s="428"/>
      <c r="CS42" s="428"/>
      <c r="CT42" s="428"/>
      <c r="CU42" s="428"/>
      <c r="CV42" s="428"/>
      <c r="CW42" s="428"/>
      <c r="CX42" s="428"/>
      <c r="CY42" s="428"/>
      <c r="CZ42" s="428"/>
      <c r="DA42" s="428"/>
      <c r="DB42" s="428"/>
      <c r="DC42" s="428"/>
      <c r="DD42" s="428"/>
      <c r="DE42" s="428"/>
      <c r="DF42" s="428"/>
      <c r="DG42" s="428"/>
      <c r="DH42" s="428"/>
      <c r="DI42" s="428"/>
      <c r="DJ42" s="428"/>
      <c r="DK42" s="428"/>
      <c r="DL42" s="428"/>
      <c r="DM42" s="428"/>
      <c r="DN42" s="428"/>
      <c r="DO42" s="428"/>
      <c r="DP42" s="428"/>
      <c r="DQ42" s="428"/>
      <c r="DR42" s="428"/>
      <c r="DS42" s="428"/>
      <c r="DT42" s="428"/>
      <c r="DU42" s="428"/>
      <c r="DV42" s="428"/>
      <c r="DW42" s="428"/>
      <c r="DX42" s="428"/>
    </row>
    <row r="43" spans="1:128" ht="25.15" hidden="1" customHeight="1" x14ac:dyDescent="0.15">
      <c r="A43" s="81"/>
      <c r="B43" s="279"/>
      <c r="C43" s="430"/>
      <c r="D43" s="431"/>
      <c r="E43" s="430"/>
      <c r="F43" s="342"/>
      <c r="G43" s="431"/>
      <c r="H43" s="430"/>
      <c r="I43" s="430"/>
      <c r="J43" s="430"/>
      <c r="K43" s="90"/>
      <c r="L43" s="430"/>
      <c r="M43" s="430"/>
      <c r="N43" s="430"/>
      <c r="O43" s="430"/>
      <c r="P43" s="430"/>
      <c r="Q43" s="76"/>
      <c r="R43" s="76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</row>
    <row r="44" spans="1:128" ht="25.15" hidden="1" customHeight="1" x14ac:dyDescent="0.15">
      <c r="A44" s="432"/>
      <c r="B44" s="433"/>
      <c r="C44" s="433"/>
      <c r="D44" s="433"/>
      <c r="E44" s="433"/>
      <c r="F44" s="433"/>
      <c r="G44" s="433"/>
      <c r="H44" s="433"/>
      <c r="I44" s="433"/>
      <c r="J44" s="433"/>
      <c r="K44" s="434"/>
      <c r="L44" s="433"/>
      <c r="M44" s="433"/>
      <c r="N44" s="433"/>
      <c r="O44" s="433"/>
      <c r="P44" s="433"/>
      <c r="Q44" s="435"/>
      <c r="R44" s="435"/>
    </row>
    <row r="45" spans="1:128" ht="25.15" hidden="1" customHeight="1" x14ac:dyDescent="0.15">
      <c r="A45" s="432"/>
      <c r="B45" s="436"/>
      <c r="C45" s="434"/>
      <c r="D45" s="433"/>
      <c r="E45" s="433"/>
      <c r="F45" s="436"/>
      <c r="G45" s="434"/>
      <c r="H45" s="433"/>
      <c r="I45" s="433"/>
      <c r="J45" s="437"/>
      <c r="K45" s="438"/>
      <c r="L45" s="95"/>
      <c r="M45" s="95"/>
      <c r="N45" s="439"/>
      <c r="O45" s="440"/>
      <c r="P45" s="433"/>
      <c r="Q45" s="435"/>
      <c r="R45" s="435"/>
    </row>
    <row r="46" spans="1:128" ht="25.15" hidden="1" customHeight="1" x14ac:dyDescent="0.15">
      <c r="A46" s="441"/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</row>
    <row r="47" spans="1:128" ht="25.15" hidden="1" customHeight="1" x14ac:dyDescent="0.15">
      <c r="A47" s="441"/>
      <c r="B47" s="441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</row>
    <row r="48" spans="1:128" ht="25.15" hidden="1" customHeight="1" x14ac:dyDescent="0.15">
      <c r="A48" s="441"/>
      <c r="B48" s="441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</row>
    <row r="49" spans="1:33" ht="25.15" hidden="1" customHeight="1" x14ac:dyDescent="0.15">
      <c r="A49" s="441"/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</row>
    <row r="50" spans="1:33" ht="25.15" hidden="1" customHeight="1" x14ac:dyDescent="0.15">
      <c r="A50" s="441"/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</row>
    <row r="51" spans="1:33" ht="25.15" hidden="1" customHeight="1" x14ac:dyDescent="0.15">
      <c r="A51" s="441"/>
      <c r="B51" s="441"/>
      <c r="C51" s="44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</row>
    <row r="52" spans="1:33" ht="25.15" hidden="1" customHeight="1" x14ac:dyDescent="0.15">
      <c r="A52" s="441"/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33" ht="25.15" hidden="1" customHeight="1" x14ac:dyDescent="0.15"/>
    <row r="54" spans="1:33" ht="25.15" hidden="1" customHeight="1" x14ac:dyDescent="0.15"/>
    <row r="55" spans="1:33" ht="25.15" hidden="1" customHeight="1" x14ac:dyDescent="0.15"/>
    <row r="56" spans="1:33" hidden="1" x14ac:dyDescent="0.15"/>
    <row r="57" spans="1:33" hidden="1" x14ac:dyDescent="0.15"/>
    <row r="58" spans="1:33" hidden="1" x14ac:dyDescent="0.15"/>
    <row r="59" spans="1:33" hidden="1" x14ac:dyDescent="0.15"/>
    <row r="60" spans="1:33" hidden="1" x14ac:dyDescent="0.15"/>
    <row r="61" spans="1:33" hidden="1" x14ac:dyDescent="0.15"/>
    <row r="62" spans="1:33" hidden="1" x14ac:dyDescent="0.15"/>
    <row r="63" spans="1:33" hidden="1" x14ac:dyDescent="0.15"/>
  </sheetData>
  <sheetProtection sheet="1" objects="1" scenarios="1"/>
  <dataConsolidate/>
  <mergeCells count="30">
    <mergeCell ref="B30:P30"/>
    <mergeCell ref="B31:P31"/>
    <mergeCell ref="B32:P32"/>
    <mergeCell ref="B33:P33"/>
    <mergeCell ref="B24:P24"/>
    <mergeCell ref="B25:P25"/>
    <mergeCell ref="B26:P26"/>
    <mergeCell ref="B27:P27"/>
    <mergeCell ref="B28:P28"/>
    <mergeCell ref="B29:P29"/>
    <mergeCell ref="B17:P17"/>
    <mergeCell ref="B18:P18"/>
    <mergeCell ref="B19:P19"/>
    <mergeCell ref="B20:P20"/>
    <mergeCell ref="B21:C23"/>
    <mergeCell ref="D21:P21"/>
    <mergeCell ref="D22:P22"/>
    <mergeCell ref="D23:P23"/>
    <mergeCell ref="B11:P11"/>
    <mergeCell ref="B12:P12"/>
    <mergeCell ref="B13:P13"/>
    <mergeCell ref="B14:P14"/>
    <mergeCell ref="B15:P15"/>
    <mergeCell ref="B16:P16"/>
    <mergeCell ref="B7:P10"/>
    <mergeCell ref="S7:X7"/>
    <mergeCell ref="Y7:AB7"/>
    <mergeCell ref="T8:U8"/>
    <mergeCell ref="Z8:Z10"/>
    <mergeCell ref="AA8:AA1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S11:T20 V11:W20 Y11:AA20 S24:T30 V24:W30 Y24:AA30" xr:uid="{DA708A2B-A198-43CD-894D-9D02ADABBC4E}">
      <formula1>-9999999999</formula1>
      <formula2>99999999999</formula2>
    </dataValidation>
  </dataValidations>
  <pageMargins left="0.59055118110236227" right="0" top="0" bottom="0" header="0.19685039370078741" footer="0"/>
  <pageSetup paperSize="9" scale="74" orientation="landscape" horizontalDpi="4294967293" r:id="rId1"/>
  <headerFooter alignWithMargins="0"/>
  <colBreaks count="1" manualBreakCount="1">
    <brk id="22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BE2C1-48AE-4C34-9C95-485A175DC7BC}">
  <sheetPr codeName="Sheet7">
    <pageSetUpPr autoPageBreaks="0" fitToPage="1"/>
  </sheetPr>
  <dimension ref="A1:WWJ65"/>
  <sheetViews>
    <sheetView showGridLines="0" zoomScale="90" zoomScaleNormal="90" workbookViewId="0">
      <pane xSplit="22" ySplit="11" topLeftCell="W12" activePane="bottomRight" state="frozen"/>
      <selection pane="topRight" activeCell="W1" sqref="W1"/>
      <selection pane="bottomLeft" activeCell="A12" sqref="A12"/>
      <selection pane="bottomRight" activeCell="W12" sqref="W12"/>
    </sheetView>
  </sheetViews>
  <sheetFormatPr defaultColWidth="0" defaultRowHeight="14.25" customHeight="1" zeroHeight="1" x14ac:dyDescent="0.15"/>
  <cols>
    <col min="1" max="19" width="1.625" style="443" customWidth="1"/>
    <col min="20" max="20" width="3" style="443" customWidth="1"/>
    <col min="21" max="22" width="2.625" style="443" customWidth="1"/>
    <col min="23" max="27" width="15.625" style="443" customWidth="1"/>
    <col min="28" max="28" width="7" style="443" customWidth="1"/>
    <col min="29" max="256" width="0" style="443" hidden="1"/>
    <col min="257" max="275" width="1.625" style="443" hidden="1" customWidth="1"/>
    <col min="276" max="276" width="3" style="443" hidden="1" customWidth="1"/>
    <col min="277" max="278" width="2.625" style="443" hidden="1" customWidth="1"/>
    <col min="279" max="283" width="15.625" style="443" hidden="1" customWidth="1"/>
    <col min="284" max="284" width="7" style="443" hidden="1" customWidth="1"/>
    <col min="285" max="512" width="0" style="443" hidden="1"/>
    <col min="513" max="531" width="1.625" style="443" hidden="1" customWidth="1"/>
    <col min="532" max="532" width="3" style="443" hidden="1" customWidth="1"/>
    <col min="533" max="534" width="2.625" style="443" hidden="1" customWidth="1"/>
    <col min="535" max="539" width="15.625" style="443" hidden="1" customWidth="1"/>
    <col min="540" max="540" width="7" style="443" hidden="1" customWidth="1"/>
    <col min="541" max="768" width="0" style="443" hidden="1"/>
    <col min="769" max="787" width="1.625" style="443" hidden="1" customWidth="1"/>
    <col min="788" max="788" width="3" style="443" hidden="1" customWidth="1"/>
    <col min="789" max="790" width="2.625" style="443" hidden="1" customWidth="1"/>
    <col min="791" max="795" width="15.625" style="443" hidden="1" customWidth="1"/>
    <col min="796" max="796" width="7" style="443" hidden="1" customWidth="1"/>
    <col min="797" max="1024" width="0" style="443" hidden="1"/>
    <col min="1025" max="1043" width="1.625" style="443" hidden="1" customWidth="1"/>
    <col min="1044" max="1044" width="3" style="443" hidden="1" customWidth="1"/>
    <col min="1045" max="1046" width="2.625" style="443" hidden="1" customWidth="1"/>
    <col min="1047" max="1051" width="15.625" style="443" hidden="1" customWidth="1"/>
    <col min="1052" max="1052" width="7" style="443" hidden="1" customWidth="1"/>
    <col min="1053" max="1280" width="0" style="443" hidden="1"/>
    <col min="1281" max="1299" width="1.625" style="443" hidden="1" customWidth="1"/>
    <col min="1300" max="1300" width="3" style="443" hidden="1" customWidth="1"/>
    <col min="1301" max="1302" width="2.625" style="443" hidden="1" customWidth="1"/>
    <col min="1303" max="1307" width="15.625" style="443" hidden="1" customWidth="1"/>
    <col min="1308" max="1308" width="7" style="443" hidden="1" customWidth="1"/>
    <col min="1309" max="1536" width="0" style="443" hidden="1"/>
    <col min="1537" max="1555" width="1.625" style="443" hidden="1" customWidth="1"/>
    <col min="1556" max="1556" width="3" style="443" hidden="1" customWidth="1"/>
    <col min="1557" max="1558" width="2.625" style="443" hidden="1" customWidth="1"/>
    <col min="1559" max="1563" width="15.625" style="443" hidden="1" customWidth="1"/>
    <col min="1564" max="1564" width="7" style="443" hidden="1" customWidth="1"/>
    <col min="1565" max="1792" width="0" style="443" hidden="1"/>
    <col min="1793" max="1811" width="1.625" style="443" hidden="1" customWidth="1"/>
    <col min="1812" max="1812" width="3" style="443" hidden="1" customWidth="1"/>
    <col min="1813" max="1814" width="2.625" style="443" hidden="1" customWidth="1"/>
    <col min="1815" max="1819" width="15.625" style="443" hidden="1" customWidth="1"/>
    <col min="1820" max="1820" width="7" style="443" hidden="1" customWidth="1"/>
    <col min="1821" max="2048" width="0" style="443" hidden="1"/>
    <col min="2049" max="2067" width="1.625" style="443" hidden="1" customWidth="1"/>
    <col min="2068" max="2068" width="3" style="443" hidden="1" customWidth="1"/>
    <col min="2069" max="2070" width="2.625" style="443" hidden="1" customWidth="1"/>
    <col min="2071" max="2075" width="15.625" style="443" hidden="1" customWidth="1"/>
    <col min="2076" max="2076" width="7" style="443" hidden="1" customWidth="1"/>
    <col min="2077" max="2304" width="0" style="443" hidden="1"/>
    <col min="2305" max="2323" width="1.625" style="443" hidden="1" customWidth="1"/>
    <col min="2324" max="2324" width="3" style="443" hidden="1" customWidth="1"/>
    <col min="2325" max="2326" width="2.625" style="443" hidden="1" customWidth="1"/>
    <col min="2327" max="2331" width="15.625" style="443" hidden="1" customWidth="1"/>
    <col min="2332" max="2332" width="7" style="443" hidden="1" customWidth="1"/>
    <col min="2333" max="2560" width="0" style="443" hidden="1"/>
    <col min="2561" max="2579" width="1.625" style="443" hidden="1" customWidth="1"/>
    <col min="2580" max="2580" width="3" style="443" hidden="1" customWidth="1"/>
    <col min="2581" max="2582" width="2.625" style="443" hidden="1" customWidth="1"/>
    <col min="2583" max="2587" width="15.625" style="443" hidden="1" customWidth="1"/>
    <col min="2588" max="2588" width="7" style="443" hidden="1" customWidth="1"/>
    <col min="2589" max="2816" width="0" style="443" hidden="1"/>
    <col min="2817" max="2835" width="1.625" style="443" hidden="1" customWidth="1"/>
    <col min="2836" max="2836" width="3" style="443" hidden="1" customWidth="1"/>
    <col min="2837" max="2838" width="2.625" style="443" hidden="1" customWidth="1"/>
    <col min="2839" max="2843" width="15.625" style="443" hidden="1" customWidth="1"/>
    <col min="2844" max="2844" width="7" style="443" hidden="1" customWidth="1"/>
    <col min="2845" max="3072" width="0" style="443" hidden="1"/>
    <col min="3073" max="3091" width="1.625" style="443" hidden="1" customWidth="1"/>
    <col min="3092" max="3092" width="3" style="443" hidden="1" customWidth="1"/>
    <col min="3093" max="3094" width="2.625" style="443" hidden="1" customWidth="1"/>
    <col min="3095" max="3099" width="15.625" style="443" hidden="1" customWidth="1"/>
    <col min="3100" max="3100" width="7" style="443" hidden="1" customWidth="1"/>
    <col min="3101" max="3328" width="0" style="443" hidden="1"/>
    <col min="3329" max="3347" width="1.625" style="443" hidden="1" customWidth="1"/>
    <col min="3348" max="3348" width="3" style="443" hidden="1" customWidth="1"/>
    <col min="3349" max="3350" width="2.625" style="443" hidden="1" customWidth="1"/>
    <col min="3351" max="3355" width="15.625" style="443" hidden="1" customWidth="1"/>
    <col min="3356" max="3356" width="7" style="443" hidden="1" customWidth="1"/>
    <col min="3357" max="3584" width="0" style="443" hidden="1"/>
    <col min="3585" max="3603" width="1.625" style="443" hidden="1" customWidth="1"/>
    <col min="3604" max="3604" width="3" style="443" hidden="1" customWidth="1"/>
    <col min="3605" max="3606" width="2.625" style="443" hidden="1" customWidth="1"/>
    <col min="3607" max="3611" width="15.625" style="443" hidden="1" customWidth="1"/>
    <col min="3612" max="3612" width="7" style="443" hidden="1" customWidth="1"/>
    <col min="3613" max="3840" width="0" style="443" hidden="1"/>
    <col min="3841" max="3859" width="1.625" style="443" hidden="1" customWidth="1"/>
    <col min="3860" max="3860" width="3" style="443" hidden="1" customWidth="1"/>
    <col min="3861" max="3862" width="2.625" style="443" hidden="1" customWidth="1"/>
    <col min="3863" max="3867" width="15.625" style="443" hidden="1" customWidth="1"/>
    <col min="3868" max="3868" width="7" style="443" hidden="1" customWidth="1"/>
    <col min="3869" max="4096" width="0" style="443" hidden="1"/>
    <col min="4097" max="4115" width="1.625" style="443" hidden="1" customWidth="1"/>
    <col min="4116" max="4116" width="3" style="443" hidden="1" customWidth="1"/>
    <col min="4117" max="4118" width="2.625" style="443" hidden="1" customWidth="1"/>
    <col min="4119" max="4123" width="15.625" style="443" hidden="1" customWidth="1"/>
    <col min="4124" max="4124" width="7" style="443" hidden="1" customWidth="1"/>
    <col min="4125" max="4352" width="0" style="443" hidden="1"/>
    <col min="4353" max="4371" width="1.625" style="443" hidden="1" customWidth="1"/>
    <col min="4372" max="4372" width="3" style="443" hidden="1" customWidth="1"/>
    <col min="4373" max="4374" width="2.625" style="443" hidden="1" customWidth="1"/>
    <col min="4375" max="4379" width="15.625" style="443" hidden="1" customWidth="1"/>
    <col min="4380" max="4380" width="7" style="443" hidden="1" customWidth="1"/>
    <col min="4381" max="4608" width="0" style="443" hidden="1"/>
    <col min="4609" max="4627" width="1.625" style="443" hidden="1" customWidth="1"/>
    <col min="4628" max="4628" width="3" style="443" hidden="1" customWidth="1"/>
    <col min="4629" max="4630" width="2.625" style="443" hidden="1" customWidth="1"/>
    <col min="4631" max="4635" width="15.625" style="443" hidden="1" customWidth="1"/>
    <col min="4636" max="4636" width="7" style="443" hidden="1" customWidth="1"/>
    <col min="4637" max="4864" width="0" style="443" hidden="1"/>
    <col min="4865" max="4883" width="1.625" style="443" hidden="1" customWidth="1"/>
    <col min="4884" max="4884" width="3" style="443" hidden="1" customWidth="1"/>
    <col min="4885" max="4886" width="2.625" style="443" hidden="1" customWidth="1"/>
    <col min="4887" max="4891" width="15.625" style="443" hidden="1" customWidth="1"/>
    <col min="4892" max="4892" width="7" style="443" hidden="1" customWidth="1"/>
    <col min="4893" max="5120" width="0" style="443" hidden="1"/>
    <col min="5121" max="5139" width="1.625" style="443" hidden="1" customWidth="1"/>
    <col min="5140" max="5140" width="3" style="443" hidden="1" customWidth="1"/>
    <col min="5141" max="5142" width="2.625" style="443" hidden="1" customWidth="1"/>
    <col min="5143" max="5147" width="15.625" style="443" hidden="1" customWidth="1"/>
    <col min="5148" max="5148" width="7" style="443" hidden="1" customWidth="1"/>
    <col min="5149" max="5376" width="0" style="443" hidden="1"/>
    <col min="5377" max="5395" width="1.625" style="443" hidden="1" customWidth="1"/>
    <col min="5396" max="5396" width="3" style="443" hidden="1" customWidth="1"/>
    <col min="5397" max="5398" width="2.625" style="443" hidden="1" customWidth="1"/>
    <col min="5399" max="5403" width="15.625" style="443" hidden="1" customWidth="1"/>
    <col min="5404" max="5404" width="7" style="443" hidden="1" customWidth="1"/>
    <col min="5405" max="5632" width="0" style="443" hidden="1"/>
    <col min="5633" max="5651" width="1.625" style="443" hidden="1" customWidth="1"/>
    <col min="5652" max="5652" width="3" style="443" hidden="1" customWidth="1"/>
    <col min="5653" max="5654" width="2.625" style="443" hidden="1" customWidth="1"/>
    <col min="5655" max="5659" width="15.625" style="443" hidden="1" customWidth="1"/>
    <col min="5660" max="5660" width="7" style="443" hidden="1" customWidth="1"/>
    <col min="5661" max="5888" width="0" style="443" hidden="1"/>
    <col min="5889" max="5907" width="1.625" style="443" hidden="1" customWidth="1"/>
    <col min="5908" max="5908" width="3" style="443" hidden="1" customWidth="1"/>
    <col min="5909" max="5910" width="2.625" style="443" hidden="1" customWidth="1"/>
    <col min="5911" max="5915" width="15.625" style="443" hidden="1" customWidth="1"/>
    <col min="5916" max="5916" width="7" style="443" hidden="1" customWidth="1"/>
    <col min="5917" max="6144" width="0" style="443" hidden="1"/>
    <col min="6145" max="6163" width="1.625" style="443" hidden="1" customWidth="1"/>
    <col min="6164" max="6164" width="3" style="443" hidden="1" customWidth="1"/>
    <col min="6165" max="6166" width="2.625" style="443" hidden="1" customWidth="1"/>
    <col min="6167" max="6171" width="15.625" style="443" hidden="1" customWidth="1"/>
    <col min="6172" max="6172" width="7" style="443" hidden="1" customWidth="1"/>
    <col min="6173" max="6400" width="0" style="443" hidden="1"/>
    <col min="6401" max="6419" width="1.625" style="443" hidden="1" customWidth="1"/>
    <col min="6420" max="6420" width="3" style="443" hidden="1" customWidth="1"/>
    <col min="6421" max="6422" width="2.625" style="443" hidden="1" customWidth="1"/>
    <col min="6423" max="6427" width="15.625" style="443" hidden="1" customWidth="1"/>
    <col min="6428" max="6428" width="7" style="443" hidden="1" customWidth="1"/>
    <col min="6429" max="6656" width="0" style="443" hidden="1"/>
    <col min="6657" max="6675" width="1.625" style="443" hidden="1" customWidth="1"/>
    <col min="6676" max="6676" width="3" style="443" hidden="1" customWidth="1"/>
    <col min="6677" max="6678" width="2.625" style="443" hidden="1" customWidth="1"/>
    <col min="6679" max="6683" width="15.625" style="443" hidden="1" customWidth="1"/>
    <col min="6684" max="6684" width="7" style="443" hidden="1" customWidth="1"/>
    <col min="6685" max="6912" width="0" style="443" hidden="1"/>
    <col min="6913" max="6931" width="1.625" style="443" hidden="1" customWidth="1"/>
    <col min="6932" max="6932" width="3" style="443" hidden="1" customWidth="1"/>
    <col min="6933" max="6934" width="2.625" style="443" hidden="1" customWidth="1"/>
    <col min="6935" max="6939" width="15.625" style="443" hidden="1" customWidth="1"/>
    <col min="6940" max="6940" width="7" style="443" hidden="1" customWidth="1"/>
    <col min="6941" max="7168" width="0" style="443" hidden="1"/>
    <col min="7169" max="7187" width="1.625" style="443" hidden="1" customWidth="1"/>
    <col min="7188" max="7188" width="3" style="443" hidden="1" customWidth="1"/>
    <col min="7189" max="7190" width="2.625" style="443" hidden="1" customWidth="1"/>
    <col min="7191" max="7195" width="15.625" style="443" hidden="1" customWidth="1"/>
    <col min="7196" max="7196" width="7" style="443" hidden="1" customWidth="1"/>
    <col min="7197" max="7424" width="0" style="443" hidden="1"/>
    <col min="7425" max="7443" width="1.625" style="443" hidden="1" customWidth="1"/>
    <col min="7444" max="7444" width="3" style="443" hidden="1" customWidth="1"/>
    <col min="7445" max="7446" width="2.625" style="443" hidden="1" customWidth="1"/>
    <col min="7447" max="7451" width="15.625" style="443" hidden="1" customWidth="1"/>
    <col min="7452" max="7452" width="7" style="443" hidden="1" customWidth="1"/>
    <col min="7453" max="7680" width="0" style="443" hidden="1"/>
    <col min="7681" max="7699" width="1.625" style="443" hidden="1" customWidth="1"/>
    <col min="7700" max="7700" width="3" style="443" hidden="1" customWidth="1"/>
    <col min="7701" max="7702" width="2.625" style="443" hidden="1" customWidth="1"/>
    <col min="7703" max="7707" width="15.625" style="443" hidden="1" customWidth="1"/>
    <col min="7708" max="7708" width="7" style="443" hidden="1" customWidth="1"/>
    <col min="7709" max="7936" width="0" style="443" hidden="1"/>
    <col min="7937" max="7955" width="1.625" style="443" hidden="1" customWidth="1"/>
    <col min="7956" max="7956" width="3" style="443" hidden="1" customWidth="1"/>
    <col min="7957" max="7958" width="2.625" style="443" hidden="1" customWidth="1"/>
    <col min="7959" max="7963" width="15.625" style="443" hidden="1" customWidth="1"/>
    <col min="7964" max="7964" width="7" style="443" hidden="1" customWidth="1"/>
    <col min="7965" max="8192" width="0" style="443" hidden="1"/>
    <col min="8193" max="8211" width="1.625" style="443" hidden="1" customWidth="1"/>
    <col min="8212" max="8212" width="3" style="443" hidden="1" customWidth="1"/>
    <col min="8213" max="8214" width="2.625" style="443" hidden="1" customWidth="1"/>
    <col min="8215" max="8219" width="15.625" style="443" hidden="1" customWidth="1"/>
    <col min="8220" max="8220" width="7" style="443" hidden="1" customWidth="1"/>
    <col min="8221" max="8448" width="0" style="443" hidden="1"/>
    <col min="8449" max="8467" width="1.625" style="443" hidden="1" customWidth="1"/>
    <col min="8468" max="8468" width="3" style="443" hidden="1" customWidth="1"/>
    <col min="8469" max="8470" width="2.625" style="443" hidden="1" customWidth="1"/>
    <col min="8471" max="8475" width="15.625" style="443" hidden="1" customWidth="1"/>
    <col min="8476" max="8476" width="7" style="443" hidden="1" customWidth="1"/>
    <col min="8477" max="8704" width="0" style="443" hidden="1"/>
    <col min="8705" max="8723" width="1.625" style="443" hidden="1" customWidth="1"/>
    <col min="8724" max="8724" width="3" style="443" hidden="1" customWidth="1"/>
    <col min="8725" max="8726" width="2.625" style="443" hidden="1" customWidth="1"/>
    <col min="8727" max="8731" width="15.625" style="443" hidden="1" customWidth="1"/>
    <col min="8732" max="8732" width="7" style="443" hidden="1" customWidth="1"/>
    <col min="8733" max="8960" width="0" style="443" hidden="1"/>
    <col min="8961" max="8979" width="1.625" style="443" hidden="1" customWidth="1"/>
    <col min="8980" max="8980" width="3" style="443" hidden="1" customWidth="1"/>
    <col min="8981" max="8982" width="2.625" style="443" hidden="1" customWidth="1"/>
    <col min="8983" max="8987" width="15.625" style="443" hidden="1" customWidth="1"/>
    <col min="8988" max="8988" width="7" style="443" hidden="1" customWidth="1"/>
    <col min="8989" max="9216" width="0" style="443" hidden="1"/>
    <col min="9217" max="9235" width="1.625" style="443" hidden="1" customWidth="1"/>
    <col min="9236" max="9236" width="3" style="443" hidden="1" customWidth="1"/>
    <col min="9237" max="9238" width="2.625" style="443" hidden="1" customWidth="1"/>
    <col min="9239" max="9243" width="15.625" style="443" hidden="1" customWidth="1"/>
    <col min="9244" max="9244" width="7" style="443" hidden="1" customWidth="1"/>
    <col min="9245" max="9472" width="0" style="443" hidden="1"/>
    <col min="9473" max="9491" width="1.625" style="443" hidden="1" customWidth="1"/>
    <col min="9492" max="9492" width="3" style="443" hidden="1" customWidth="1"/>
    <col min="9493" max="9494" width="2.625" style="443" hidden="1" customWidth="1"/>
    <col min="9495" max="9499" width="15.625" style="443" hidden="1" customWidth="1"/>
    <col min="9500" max="9500" width="7" style="443" hidden="1" customWidth="1"/>
    <col min="9501" max="9728" width="0" style="443" hidden="1"/>
    <col min="9729" max="9747" width="1.625" style="443" hidden="1" customWidth="1"/>
    <col min="9748" max="9748" width="3" style="443" hidden="1" customWidth="1"/>
    <col min="9749" max="9750" width="2.625" style="443" hidden="1" customWidth="1"/>
    <col min="9751" max="9755" width="15.625" style="443" hidden="1" customWidth="1"/>
    <col min="9756" max="9756" width="7" style="443" hidden="1" customWidth="1"/>
    <col min="9757" max="9984" width="0" style="443" hidden="1"/>
    <col min="9985" max="10003" width="1.625" style="443" hidden="1" customWidth="1"/>
    <col min="10004" max="10004" width="3" style="443" hidden="1" customWidth="1"/>
    <col min="10005" max="10006" width="2.625" style="443" hidden="1" customWidth="1"/>
    <col min="10007" max="10011" width="15.625" style="443" hidden="1" customWidth="1"/>
    <col min="10012" max="10012" width="7" style="443" hidden="1" customWidth="1"/>
    <col min="10013" max="10240" width="0" style="443" hidden="1"/>
    <col min="10241" max="10259" width="1.625" style="443" hidden="1" customWidth="1"/>
    <col min="10260" max="10260" width="3" style="443" hidden="1" customWidth="1"/>
    <col min="10261" max="10262" width="2.625" style="443" hidden="1" customWidth="1"/>
    <col min="10263" max="10267" width="15.625" style="443" hidden="1" customWidth="1"/>
    <col min="10268" max="10268" width="7" style="443" hidden="1" customWidth="1"/>
    <col min="10269" max="10496" width="0" style="443" hidden="1"/>
    <col min="10497" max="10515" width="1.625" style="443" hidden="1" customWidth="1"/>
    <col min="10516" max="10516" width="3" style="443" hidden="1" customWidth="1"/>
    <col min="10517" max="10518" width="2.625" style="443" hidden="1" customWidth="1"/>
    <col min="10519" max="10523" width="15.625" style="443" hidden="1" customWidth="1"/>
    <col min="10524" max="10524" width="7" style="443" hidden="1" customWidth="1"/>
    <col min="10525" max="10752" width="0" style="443" hidden="1"/>
    <col min="10753" max="10771" width="1.625" style="443" hidden="1" customWidth="1"/>
    <col min="10772" max="10772" width="3" style="443" hidden="1" customWidth="1"/>
    <col min="10773" max="10774" width="2.625" style="443" hidden="1" customWidth="1"/>
    <col min="10775" max="10779" width="15.625" style="443" hidden="1" customWidth="1"/>
    <col min="10780" max="10780" width="7" style="443" hidden="1" customWidth="1"/>
    <col min="10781" max="11008" width="0" style="443" hidden="1"/>
    <col min="11009" max="11027" width="1.625" style="443" hidden="1" customWidth="1"/>
    <col min="11028" max="11028" width="3" style="443" hidden="1" customWidth="1"/>
    <col min="11029" max="11030" width="2.625" style="443" hidden="1" customWidth="1"/>
    <col min="11031" max="11035" width="15.625" style="443" hidden="1" customWidth="1"/>
    <col min="11036" max="11036" width="7" style="443" hidden="1" customWidth="1"/>
    <col min="11037" max="11264" width="0" style="443" hidden="1"/>
    <col min="11265" max="11283" width="1.625" style="443" hidden="1" customWidth="1"/>
    <col min="11284" max="11284" width="3" style="443" hidden="1" customWidth="1"/>
    <col min="11285" max="11286" width="2.625" style="443" hidden="1" customWidth="1"/>
    <col min="11287" max="11291" width="15.625" style="443" hidden="1" customWidth="1"/>
    <col min="11292" max="11292" width="7" style="443" hidden="1" customWidth="1"/>
    <col min="11293" max="11520" width="0" style="443" hidden="1"/>
    <col min="11521" max="11539" width="1.625" style="443" hidden="1" customWidth="1"/>
    <col min="11540" max="11540" width="3" style="443" hidden="1" customWidth="1"/>
    <col min="11541" max="11542" width="2.625" style="443" hidden="1" customWidth="1"/>
    <col min="11543" max="11547" width="15.625" style="443" hidden="1" customWidth="1"/>
    <col min="11548" max="11548" width="7" style="443" hidden="1" customWidth="1"/>
    <col min="11549" max="11776" width="0" style="443" hidden="1"/>
    <col min="11777" max="11795" width="1.625" style="443" hidden="1" customWidth="1"/>
    <col min="11796" max="11796" width="3" style="443" hidden="1" customWidth="1"/>
    <col min="11797" max="11798" width="2.625" style="443" hidden="1" customWidth="1"/>
    <col min="11799" max="11803" width="15.625" style="443" hidden="1" customWidth="1"/>
    <col min="11804" max="11804" width="7" style="443" hidden="1" customWidth="1"/>
    <col min="11805" max="12032" width="0" style="443" hidden="1"/>
    <col min="12033" max="12051" width="1.625" style="443" hidden="1" customWidth="1"/>
    <col min="12052" max="12052" width="3" style="443" hidden="1" customWidth="1"/>
    <col min="12053" max="12054" width="2.625" style="443" hidden="1" customWidth="1"/>
    <col min="12055" max="12059" width="15.625" style="443" hidden="1" customWidth="1"/>
    <col min="12060" max="12060" width="7" style="443" hidden="1" customWidth="1"/>
    <col min="12061" max="12288" width="0" style="443" hidden="1"/>
    <col min="12289" max="12307" width="1.625" style="443" hidden="1" customWidth="1"/>
    <col min="12308" max="12308" width="3" style="443" hidden="1" customWidth="1"/>
    <col min="12309" max="12310" width="2.625" style="443" hidden="1" customWidth="1"/>
    <col min="12311" max="12315" width="15.625" style="443" hidden="1" customWidth="1"/>
    <col min="12316" max="12316" width="7" style="443" hidden="1" customWidth="1"/>
    <col min="12317" max="12544" width="0" style="443" hidden="1"/>
    <col min="12545" max="12563" width="1.625" style="443" hidden="1" customWidth="1"/>
    <col min="12564" max="12564" width="3" style="443" hidden="1" customWidth="1"/>
    <col min="12565" max="12566" width="2.625" style="443" hidden="1" customWidth="1"/>
    <col min="12567" max="12571" width="15.625" style="443" hidden="1" customWidth="1"/>
    <col min="12572" max="12572" width="7" style="443" hidden="1" customWidth="1"/>
    <col min="12573" max="12800" width="0" style="443" hidden="1"/>
    <col min="12801" max="12819" width="1.625" style="443" hidden="1" customWidth="1"/>
    <col min="12820" max="12820" width="3" style="443" hidden="1" customWidth="1"/>
    <col min="12821" max="12822" width="2.625" style="443" hidden="1" customWidth="1"/>
    <col min="12823" max="12827" width="15.625" style="443" hidden="1" customWidth="1"/>
    <col min="12828" max="12828" width="7" style="443" hidden="1" customWidth="1"/>
    <col min="12829" max="13056" width="0" style="443" hidden="1"/>
    <col min="13057" max="13075" width="1.625" style="443" hidden="1" customWidth="1"/>
    <col min="13076" max="13076" width="3" style="443" hidden="1" customWidth="1"/>
    <col min="13077" max="13078" width="2.625" style="443" hidden="1" customWidth="1"/>
    <col min="13079" max="13083" width="15.625" style="443" hidden="1" customWidth="1"/>
    <col min="13084" max="13084" width="7" style="443" hidden="1" customWidth="1"/>
    <col min="13085" max="13312" width="0" style="443" hidden="1"/>
    <col min="13313" max="13331" width="1.625" style="443" hidden="1" customWidth="1"/>
    <col min="13332" max="13332" width="3" style="443" hidden="1" customWidth="1"/>
    <col min="13333" max="13334" width="2.625" style="443" hidden="1" customWidth="1"/>
    <col min="13335" max="13339" width="15.625" style="443" hidden="1" customWidth="1"/>
    <col min="13340" max="13340" width="7" style="443" hidden="1" customWidth="1"/>
    <col min="13341" max="13568" width="0" style="443" hidden="1"/>
    <col min="13569" max="13587" width="1.625" style="443" hidden="1" customWidth="1"/>
    <col min="13588" max="13588" width="3" style="443" hidden="1" customWidth="1"/>
    <col min="13589" max="13590" width="2.625" style="443" hidden="1" customWidth="1"/>
    <col min="13591" max="13595" width="15.625" style="443" hidden="1" customWidth="1"/>
    <col min="13596" max="13596" width="7" style="443" hidden="1" customWidth="1"/>
    <col min="13597" max="13824" width="0" style="443" hidden="1"/>
    <col min="13825" max="13843" width="1.625" style="443" hidden="1" customWidth="1"/>
    <col min="13844" max="13844" width="3" style="443" hidden="1" customWidth="1"/>
    <col min="13845" max="13846" width="2.625" style="443" hidden="1" customWidth="1"/>
    <col min="13847" max="13851" width="15.625" style="443" hidden="1" customWidth="1"/>
    <col min="13852" max="13852" width="7" style="443" hidden="1" customWidth="1"/>
    <col min="13853" max="14080" width="0" style="443" hidden="1"/>
    <col min="14081" max="14099" width="1.625" style="443" hidden="1" customWidth="1"/>
    <col min="14100" max="14100" width="3" style="443" hidden="1" customWidth="1"/>
    <col min="14101" max="14102" width="2.625" style="443" hidden="1" customWidth="1"/>
    <col min="14103" max="14107" width="15.625" style="443" hidden="1" customWidth="1"/>
    <col min="14108" max="14108" width="7" style="443" hidden="1" customWidth="1"/>
    <col min="14109" max="14336" width="0" style="443" hidden="1"/>
    <col min="14337" max="14355" width="1.625" style="443" hidden="1" customWidth="1"/>
    <col min="14356" max="14356" width="3" style="443" hidden="1" customWidth="1"/>
    <col min="14357" max="14358" width="2.625" style="443" hidden="1" customWidth="1"/>
    <col min="14359" max="14363" width="15.625" style="443" hidden="1" customWidth="1"/>
    <col min="14364" max="14364" width="7" style="443" hidden="1" customWidth="1"/>
    <col min="14365" max="14592" width="0" style="443" hidden="1"/>
    <col min="14593" max="14611" width="1.625" style="443" hidden="1" customWidth="1"/>
    <col min="14612" max="14612" width="3" style="443" hidden="1" customWidth="1"/>
    <col min="14613" max="14614" width="2.625" style="443" hidden="1" customWidth="1"/>
    <col min="14615" max="14619" width="15.625" style="443" hidden="1" customWidth="1"/>
    <col min="14620" max="14620" width="7" style="443" hidden="1" customWidth="1"/>
    <col min="14621" max="14848" width="0" style="443" hidden="1"/>
    <col min="14849" max="14867" width="1.625" style="443" hidden="1" customWidth="1"/>
    <col min="14868" max="14868" width="3" style="443" hidden="1" customWidth="1"/>
    <col min="14869" max="14870" width="2.625" style="443" hidden="1" customWidth="1"/>
    <col min="14871" max="14875" width="15.625" style="443" hidden="1" customWidth="1"/>
    <col min="14876" max="14876" width="7" style="443" hidden="1" customWidth="1"/>
    <col min="14877" max="15104" width="0" style="443" hidden="1"/>
    <col min="15105" max="15123" width="1.625" style="443" hidden="1" customWidth="1"/>
    <col min="15124" max="15124" width="3" style="443" hidden="1" customWidth="1"/>
    <col min="15125" max="15126" width="2.625" style="443" hidden="1" customWidth="1"/>
    <col min="15127" max="15131" width="15.625" style="443" hidden="1" customWidth="1"/>
    <col min="15132" max="15132" width="7" style="443" hidden="1" customWidth="1"/>
    <col min="15133" max="15360" width="0" style="443" hidden="1"/>
    <col min="15361" max="15379" width="1.625" style="443" hidden="1" customWidth="1"/>
    <col min="15380" max="15380" width="3" style="443" hidden="1" customWidth="1"/>
    <col min="15381" max="15382" width="2.625" style="443" hidden="1" customWidth="1"/>
    <col min="15383" max="15387" width="15.625" style="443" hidden="1" customWidth="1"/>
    <col min="15388" max="15388" width="7" style="443" hidden="1" customWidth="1"/>
    <col min="15389" max="15616" width="0" style="443" hidden="1"/>
    <col min="15617" max="15635" width="1.625" style="443" hidden="1" customWidth="1"/>
    <col min="15636" max="15636" width="3" style="443" hidden="1" customWidth="1"/>
    <col min="15637" max="15638" width="2.625" style="443" hidden="1" customWidth="1"/>
    <col min="15639" max="15643" width="15.625" style="443" hidden="1" customWidth="1"/>
    <col min="15644" max="15644" width="7" style="443" hidden="1" customWidth="1"/>
    <col min="15645" max="15872" width="0" style="443" hidden="1"/>
    <col min="15873" max="15891" width="1.625" style="443" hidden="1" customWidth="1"/>
    <col min="15892" max="15892" width="3" style="443" hidden="1" customWidth="1"/>
    <col min="15893" max="15894" width="2.625" style="443" hidden="1" customWidth="1"/>
    <col min="15895" max="15899" width="15.625" style="443" hidden="1" customWidth="1"/>
    <col min="15900" max="15900" width="7" style="443" hidden="1" customWidth="1"/>
    <col min="15901" max="16128" width="0" style="443" hidden="1"/>
    <col min="16129" max="16147" width="1.625" style="443" hidden="1" customWidth="1"/>
    <col min="16148" max="16148" width="3" style="443" hidden="1" customWidth="1"/>
    <col min="16149" max="16150" width="2.625" style="443" hidden="1" customWidth="1"/>
    <col min="16151" max="16155" width="15.625" style="443" hidden="1" customWidth="1"/>
    <col min="16156" max="16156" width="7" style="443" hidden="1" customWidth="1"/>
    <col min="16157" max="16384" width="0" style="443" hidden="1"/>
  </cols>
  <sheetData>
    <row r="1" spans="1:127" ht="6" customHeight="1" x14ac:dyDescent="0.15">
      <c r="A1" s="24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</row>
    <row r="2" spans="1:127" ht="17.45" customHeight="1" x14ac:dyDescent="0.15">
      <c r="A2" s="20" t="s">
        <v>353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</row>
    <row r="3" spans="1:127" ht="9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</row>
    <row r="4" spans="1:127" ht="20.4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444" t="s">
        <v>354</v>
      </c>
      <c r="W4" s="24"/>
      <c r="X4" s="445"/>
      <c r="Y4" s="445"/>
      <c r="Z4" s="7" t="s">
        <v>1</v>
      </c>
      <c r="AA4" s="121" t="s">
        <v>355</v>
      </c>
      <c r="AB4" s="446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</row>
    <row r="5" spans="1:127" ht="21.75" customHeight="1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447"/>
      <c r="X5" s="448" t="s">
        <v>254</v>
      </c>
      <c r="Y5" s="10" t="s">
        <v>4</v>
      </c>
      <c r="Z5" s="449"/>
      <c r="AA5" s="450"/>
      <c r="AB5" s="97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</row>
    <row r="6" spans="1:127" ht="21" customHeight="1" x14ac:dyDescent="0.15">
      <c r="A6" s="20"/>
      <c r="B6" s="20" t="s">
        <v>255</v>
      </c>
      <c r="C6" s="20"/>
      <c r="D6" s="20"/>
      <c r="E6" s="20"/>
      <c r="F6" s="20"/>
      <c r="G6" s="20"/>
      <c r="H6" s="20"/>
      <c r="I6" s="20"/>
      <c r="J6" s="13" t="s">
        <v>6</v>
      </c>
      <c r="K6" s="11"/>
      <c r="L6" s="11"/>
      <c r="M6" s="11"/>
      <c r="N6" s="11"/>
      <c r="O6" s="11"/>
      <c r="P6" s="11"/>
      <c r="Q6" s="11"/>
      <c r="R6" s="11"/>
      <c r="S6" s="11"/>
      <c r="T6" s="451"/>
      <c r="U6" s="451"/>
      <c r="V6" s="451"/>
      <c r="W6" s="447"/>
      <c r="X6" s="452" t="s">
        <v>257</v>
      </c>
      <c r="Y6" s="16" t="s">
        <v>9</v>
      </c>
      <c r="Z6" s="449"/>
      <c r="AA6" s="97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9.5" customHeight="1" x14ac:dyDescent="0.15">
      <c r="A7" s="20"/>
      <c r="B7" s="20" t="s">
        <v>258</v>
      </c>
      <c r="C7" s="20"/>
      <c r="D7" s="20"/>
      <c r="E7" s="20"/>
      <c r="F7" s="20"/>
      <c r="G7" s="20"/>
      <c r="H7" s="20"/>
      <c r="I7" s="20"/>
      <c r="J7" s="453" t="s">
        <v>356</v>
      </c>
      <c r="K7" s="453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4"/>
      <c r="X7" s="455"/>
      <c r="Y7" s="455"/>
      <c r="Z7" s="20"/>
      <c r="AA7" s="456" t="s">
        <v>224</v>
      </c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ht="16.5" customHeight="1" x14ac:dyDescent="0.15">
      <c r="A8" s="21"/>
      <c r="B8" s="21"/>
      <c r="C8" s="21"/>
      <c r="D8" s="21"/>
      <c r="E8" s="21"/>
      <c r="F8" s="21"/>
      <c r="G8" s="21"/>
      <c r="H8" s="21"/>
      <c r="I8" s="21"/>
      <c r="J8" s="457"/>
      <c r="K8" s="457"/>
      <c r="L8" s="457"/>
      <c r="M8" s="457"/>
      <c r="N8" s="457"/>
      <c r="O8" s="457"/>
      <c r="P8" s="21"/>
      <c r="Q8" s="21"/>
      <c r="R8" s="21"/>
      <c r="S8" s="21"/>
      <c r="T8" s="21"/>
      <c r="U8" s="21"/>
      <c r="V8" s="21"/>
      <c r="W8" s="323" t="s">
        <v>18</v>
      </c>
      <c r="X8" s="323" t="s">
        <v>25</v>
      </c>
      <c r="Y8" s="323" t="s">
        <v>32</v>
      </c>
      <c r="Z8" s="323" t="s">
        <v>39</v>
      </c>
      <c r="AA8" s="458" t="s">
        <v>46</v>
      </c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ht="24" customHeight="1" x14ac:dyDescent="0.15">
      <c r="A9" s="21"/>
      <c r="B9" s="459" t="s">
        <v>357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26"/>
      <c r="V9" s="28"/>
      <c r="W9" s="29"/>
      <c r="X9" s="460"/>
      <c r="Y9" s="461" t="s">
        <v>358</v>
      </c>
      <c r="Z9" s="462"/>
      <c r="AA9" s="463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ht="18" customHeight="1" x14ac:dyDescent="0.15">
      <c r="A10" s="21"/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64" t="s">
        <v>263</v>
      </c>
      <c r="V10" s="464"/>
      <c r="W10" s="465" t="s">
        <v>359</v>
      </c>
      <c r="X10" s="466" t="s">
        <v>360</v>
      </c>
      <c r="Y10" s="466" t="s">
        <v>361</v>
      </c>
      <c r="Z10" s="466" t="s">
        <v>362</v>
      </c>
      <c r="AA10" s="467" t="s">
        <v>334</v>
      </c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s="471" customFormat="1" ht="15.95" customHeight="1" thickBot="1" x14ac:dyDescent="0.2">
      <c r="A11" s="21"/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68"/>
      <c r="V11" s="43"/>
      <c r="W11" s="44"/>
      <c r="X11" s="469"/>
      <c r="Y11" s="469"/>
      <c r="Z11" s="469"/>
      <c r="AA11" s="470"/>
      <c r="AB11" s="97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49"/>
      <c r="BC11" s="449"/>
      <c r="BD11" s="449"/>
      <c r="BE11" s="449"/>
      <c r="BF11" s="449"/>
      <c r="BG11" s="449"/>
      <c r="BH11" s="449"/>
      <c r="BI11" s="449"/>
      <c r="BJ11" s="449"/>
      <c r="BK11" s="449"/>
      <c r="BL11" s="449"/>
      <c r="BM11" s="449"/>
      <c r="BN11" s="449"/>
      <c r="BO11" s="449"/>
      <c r="BP11" s="449"/>
      <c r="BQ11" s="449"/>
      <c r="BR11" s="449"/>
      <c r="BS11" s="449"/>
      <c r="BT11" s="449"/>
      <c r="BU11" s="449"/>
      <c r="BV11" s="449"/>
      <c r="BW11" s="449"/>
      <c r="BX11" s="449"/>
      <c r="BY11" s="449"/>
      <c r="BZ11" s="449"/>
      <c r="CA11" s="449"/>
      <c r="CB11" s="449"/>
      <c r="CC11" s="449"/>
      <c r="CD11" s="449"/>
      <c r="CE11" s="449"/>
      <c r="CF11" s="449"/>
      <c r="CG11" s="449"/>
      <c r="CH11" s="449"/>
      <c r="CI11" s="449"/>
      <c r="CJ11" s="449"/>
      <c r="CK11" s="449"/>
      <c r="CL11" s="449"/>
      <c r="CM11" s="449"/>
      <c r="CN11" s="449"/>
      <c r="CO11" s="449"/>
      <c r="CP11" s="449"/>
      <c r="CQ11" s="449"/>
      <c r="CR11" s="449"/>
      <c r="CS11" s="449"/>
      <c r="CT11" s="449"/>
      <c r="CU11" s="449"/>
      <c r="CV11" s="449"/>
      <c r="CW11" s="449"/>
      <c r="CX11" s="449"/>
      <c r="CY11" s="449"/>
      <c r="CZ11" s="449"/>
      <c r="DA11" s="449"/>
      <c r="DB11" s="449"/>
      <c r="DC11" s="449"/>
      <c r="DD11" s="449"/>
      <c r="DE11" s="449"/>
      <c r="DF11" s="449"/>
      <c r="DG11" s="449"/>
      <c r="DH11" s="449"/>
      <c r="DI11" s="449"/>
      <c r="DJ11" s="449"/>
      <c r="DK11" s="449"/>
      <c r="DL11" s="449"/>
      <c r="DM11" s="449"/>
      <c r="DN11" s="449"/>
      <c r="DO11" s="449"/>
      <c r="DP11" s="449"/>
      <c r="DQ11" s="449"/>
      <c r="DR11" s="449"/>
      <c r="DS11" s="449"/>
      <c r="DT11" s="449"/>
      <c r="DU11" s="449"/>
      <c r="DV11" s="449"/>
      <c r="DW11" s="449"/>
    </row>
    <row r="12" spans="1:127" ht="26.1" customHeight="1" x14ac:dyDescent="0.15">
      <c r="A12" s="21"/>
      <c r="B12" s="472" t="s">
        <v>363</v>
      </c>
      <c r="C12" s="472"/>
      <c r="D12" s="472"/>
      <c r="E12" s="473" t="s">
        <v>364</v>
      </c>
      <c r="F12" s="473"/>
      <c r="G12" s="473"/>
      <c r="H12" s="474" t="s">
        <v>365</v>
      </c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5"/>
      <c r="U12" s="375">
        <v>0</v>
      </c>
      <c r="V12" s="376">
        <v>1</v>
      </c>
      <c r="W12" s="182">
        <f>SUM(X12:AA12)</f>
        <v>18581646</v>
      </c>
      <c r="X12" s="181">
        <v>9012068</v>
      </c>
      <c r="Y12" s="181">
        <v>3861674</v>
      </c>
      <c r="Z12" s="181">
        <v>981</v>
      </c>
      <c r="AA12" s="51">
        <v>5706923</v>
      </c>
      <c r="AB12" s="476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26.1" customHeight="1" x14ac:dyDescent="0.15">
      <c r="A13" s="21"/>
      <c r="B13" s="472"/>
      <c r="C13" s="472"/>
      <c r="D13" s="472"/>
      <c r="E13" s="473"/>
      <c r="F13" s="473"/>
      <c r="G13" s="473"/>
      <c r="H13" s="474" t="s">
        <v>366</v>
      </c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5"/>
      <c r="U13" s="380">
        <v>0</v>
      </c>
      <c r="V13" s="381">
        <v>2</v>
      </c>
      <c r="W13" s="185">
        <f>SUM(X13:AA13)</f>
        <v>0</v>
      </c>
      <c r="X13" s="188">
        <v>0</v>
      </c>
      <c r="Y13" s="188">
        <v>0</v>
      </c>
      <c r="Z13" s="188">
        <v>0</v>
      </c>
      <c r="AA13" s="260">
        <v>0</v>
      </c>
      <c r="AB13" s="476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</row>
    <row r="14" spans="1:127" ht="26.1" customHeight="1" x14ac:dyDescent="0.15">
      <c r="A14" s="21"/>
      <c r="B14" s="472"/>
      <c r="C14" s="472"/>
      <c r="D14" s="472"/>
      <c r="E14" s="473"/>
      <c r="F14" s="473"/>
      <c r="G14" s="473"/>
      <c r="H14" s="474" t="s">
        <v>367</v>
      </c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5"/>
      <c r="U14" s="380">
        <v>0</v>
      </c>
      <c r="V14" s="381">
        <v>3</v>
      </c>
      <c r="W14" s="185">
        <f t="shared" ref="W14:W40" si="0">SUM(X14:AA14)</f>
        <v>36316622</v>
      </c>
      <c r="X14" s="188">
        <v>18468362</v>
      </c>
      <c r="Y14" s="188">
        <v>5413940</v>
      </c>
      <c r="Z14" s="188">
        <v>2553484</v>
      </c>
      <c r="AA14" s="260">
        <v>9880836</v>
      </c>
      <c r="AB14" s="476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</row>
    <row r="15" spans="1:127" ht="26.1" customHeight="1" x14ac:dyDescent="0.15">
      <c r="A15" s="21"/>
      <c r="B15" s="472"/>
      <c r="C15" s="472"/>
      <c r="D15" s="472"/>
      <c r="E15" s="473"/>
      <c r="F15" s="473"/>
      <c r="G15" s="473"/>
      <c r="H15" s="474" t="s">
        <v>368</v>
      </c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5"/>
      <c r="U15" s="380">
        <v>0</v>
      </c>
      <c r="V15" s="381">
        <v>4</v>
      </c>
      <c r="W15" s="185">
        <f t="shared" si="0"/>
        <v>35199796</v>
      </c>
      <c r="X15" s="188">
        <v>26073008</v>
      </c>
      <c r="Y15" s="188">
        <v>0</v>
      </c>
      <c r="Z15" s="188">
        <v>608006</v>
      </c>
      <c r="AA15" s="260">
        <v>8518782</v>
      </c>
      <c r="AB15" s="476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</row>
    <row r="16" spans="1:127" ht="26.1" customHeight="1" x14ac:dyDescent="0.15">
      <c r="A16" s="21"/>
      <c r="B16" s="472"/>
      <c r="C16" s="472"/>
      <c r="D16" s="472"/>
      <c r="E16" s="473"/>
      <c r="F16" s="473"/>
      <c r="G16" s="473"/>
      <c r="H16" s="474" t="s">
        <v>369</v>
      </c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5"/>
      <c r="U16" s="380">
        <v>0</v>
      </c>
      <c r="V16" s="381">
        <v>5</v>
      </c>
      <c r="W16" s="185">
        <f t="shared" si="0"/>
        <v>0</v>
      </c>
      <c r="X16" s="188">
        <v>0</v>
      </c>
      <c r="Y16" s="188">
        <v>0</v>
      </c>
      <c r="Z16" s="188">
        <v>0</v>
      </c>
      <c r="AA16" s="260">
        <v>0</v>
      </c>
      <c r="AB16" s="476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</row>
    <row r="17" spans="1:127" ht="26.1" customHeight="1" x14ac:dyDescent="0.15">
      <c r="A17" s="21"/>
      <c r="B17" s="472"/>
      <c r="C17" s="472"/>
      <c r="D17" s="472"/>
      <c r="E17" s="473"/>
      <c r="F17" s="473"/>
      <c r="G17" s="473"/>
      <c r="H17" s="474" t="s">
        <v>370</v>
      </c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5"/>
      <c r="U17" s="380">
        <v>0</v>
      </c>
      <c r="V17" s="381">
        <v>6</v>
      </c>
      <c r="W17" s="185">
        <f t="shared" si="0"/>
        <v>90098064</v>
      </c>
      <c r="X17" s="185">
        <f>SUM(X12:X16)</f>
        <v>53553438</v>
      </c>
      <c r="Y17" s="185">
        <f>SUM(Y12:Y16)</f>
        <v>9275614</v>
      </c>
      <c r="Z17" s="185">
        <f>SUM(Z12:Z16)</f>
        <v>3162471</v>
      </c>
      <c r="AA17" s="186">
        <f>SUM(AA12:AA16)</f>
        <v>24106541</v>
      </c>
      <c r="AB17" s="476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</row>
    <row r="18" spans="1:127" ht="26.1" customHeight="1" x14ac:dyDescent="0.15">
      <c r="A18" s="21"/>
      <c r="B18" s="472"/>
      <c r="C18" s="472"/>
      <c r="D18" s="472"/>
      <c r="E18" s="374" t="s">
        <v>371</v>
      </c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45"/>
      <c r="U18" s="380">
        <v>0</v>
      </c>
      <c r="V18" s="381">
        <v>7</v>
      </c>
      <c r="W18" s="185">
        <f t="shared" si="0"/>
        <v>1611041</v>
      </c>
      <c r="X18" s="188">
        <v>855601</v>
      </c>
      <c r="Y18" s="188">
        <v>9072</v>
      </c>
      <c r="Z18" s="188">
        <v>13</v>
      </c>
      <c r="AA18" s="260">
        <v>746355</v>
      </c>
      <c r="AB18" s="476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</row>
    <row r="19" spans="1:127" ht="26.1" customHeight="1" x14ac:dyDescent="0.15">
      <c r="A19" s="21"/>
      <c r="B19" s="472"/>
      <c r="C19" s="472"/>
      <c r="D19" s="472"/>
      <c r="E19" s="374" t="s">
        <v>372</v>
      </c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45"/>
      <c r="U19" s="380">
        <v>0</v>
      </c>
      <c r="V19" s="381">
        <v>8</v>
      </c>
      <c r="W19" s="185">
        <f t="shared" si="0"/>
        <v>2012614</v>
      </c>
      <c r="X19" s="188">
        <v>717639</v>
      </c>
      <c r="Y19" s="188">
        <v>161693</v>
      </c>
      <c r="Z19" s="188">
        <v>0</v>
      </c>
      <c r="AA19" s="260">
        <v>1133282</v>
      </c>
      <c r="AB19" s="476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</row>
    <row r="20" spans="1:127" ht="26.1" customHeight="1" x14ac:dyDescent="0.15">
      <c r="A20" s="21"/>
      <c r="B20" s="472"/>
      <c r="C20" s="472"/>
      <c r="D20" s="472"/>
      <c r="E20" s="374" t="s">
        <v>373</v>
      </c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45"/>
      <c r="U20" s="380">
        <v>0</v>
      </c>
      <c r="V20" s="381">
        <v>9</v>
      </c>
      <c r="W20" s="185">
        <f t="shared" si="0"/>
        <v>0</v>
      </c>
      <c r="X20" s="188">
        <v>0</v>
      </c>
      <c r="Y20" s="188">
        <v>0</v>
      </c>
      <c r="Z20" s="188">
        <v>0</v>
      </c>
      <c r="AA20" s="260">
        <v>0</v>
      </c>
      <c r="AB20" s="476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</row>
    <row r="21" spans="1:127" ht="26.1" customHeight="1" thickBot="1" x14ac:dyDescent="0.2">
      <c r="A21" s="21"/>
      <c r="B21" s="472"/>
      <c r="C21" s="472"/>
      <c r="D21" s="472"/>
      <c r="E21" s="374" t="s">
        <v>374</v>
      </c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45"/>
      <c r="U21" s="383">
        <v>1</v>
      </c>
      <c r="V21" s="384">
        <v>0</v>
      </c>
      <c r="W21" s="197">
        <f t="shared" si="0"/>
        <v>93721719</v>
      </c>
      <c r="X21" s="197">
        <f>SUM(X17:X20)</f>
        <v>55126678</v>
      </c>
      <c r="Y21" s="197">
        <f t="shared" ref="Y21:Z21" si="1">SUM(Y17:Y20)</f>
        <v>9446379</v>
      </c>
      <c r="Z21" s="197">
        <f t="shared" si="1"/>
        <v>3162484</v>
      </c>
      <c r="AA21" s="387">
        <f>SUM(AA17:AA20)</f>
        <v>25986178</v>
      </c>
      <c r="AB21" s="476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</row>
    <row r="22" spans="1:127" ht="26.1" customHeight="1" x14ac:dyDescent="0.15">
      <c r="A22" s="21"/>
      <c r="B22" s="472" t="s">
        <v>375</v>
      </c>
      <c r="C22" s="472"/>
      <c r="D22" s="472"/>
      <c r="E22" s="472" t="s">
        <v>364</v>
      </c>
      <c r="F22" s="472"/>
      <c r="G22" s="472"/>
      <c r="H22" s="474" t="s">
        <v>376</v>
      </c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5"/>
      <c r="U22" s="388">
        <v>1</v>
      </c>
      <c r="V22" s="389">
        <v>1</v>
      </c>
      <c r="W22" s="392">
        <f t="shared" si="0"/>
        <v>3425097</v>
      </c>
      <c r="X22" s="391">
        <v>0</v>
      </c>
      <c r="Y22" s="390">
        <v>98500</v>
      </c>
      <c r="Z22" s="390">
        <v>292913</v>
      </c>
      <c r="AA22" s="477">
        <v>3033684</v>
      </c>
      <c r="AB22" s="476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</row>
    <row r="23" spans="1:127" ht="26.1" customHeight="1" x14ac:dyDescent="0.15">
      <c r="A23" s="21"/>
      <c r="B23" s="472"/>
      <c r="C23" s="472"/>
      <c r="D23" s="472"/>
      <c r="E23" s="472"/>
      <c r="F23" s="472"/>
      <c r="G23" s="472"/>
      <c r="H23" s="474" t="s">
        <v>366</v>
      </c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5"/>
      <c r="U23" s="380">
        <v>1</v>
      </c>
      <c r="V23" s="381">
        <v>2</v>
      </c>
      <c r="W23" s="185">
        <f t="shared" si="0"/>
        <v>376845</v>
      </c>
      <c r="X23" s="382">
        <v>0</v>
      </c>
      <c r="Y23" s="188">
        <v>0</v>
      </c>
      <c r="Z23" s="188">
        <v>83421</v>
      </c>
      <c r="AA23" s="260">
        <v>293424</v>
      </c>
      <c r="AB23" s="476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</row>
    <row r="24" spans="1:127" ht="26.1" customHeight="1" x14ac:dyDescent="0.15">
      <c r="A24" s="21"/>
      <c r="B24" s="472"/>
      <c r="C24" s="472"/>
      <c r="D24" s="472"/>
      <c r="E24" s="472"/>
      <c r="F24" s="472"/>
      <c r="G24" s="472"/>
      <c r="H24" s="474" t="s">
        <v>377</v>
      </c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5"/>
      <c r="U24" s="380">
        <v>1</v>
      </c>
      <c r="V24" s="381">
        <v>3</v>
      </c>
      <c r="W24" s="185">
        <f t="shared" si="0"/>
        <v>5871056</v>
      </c>
      <c r="X24" s="382">
        <v>0</v>
      </c>
      <c r="Y24" s="188">
        <v>450768</v>
      </c>
      <c r="Z24" s="188">
        <v>468737</v>
      </c>
      <c r="AA24" s="260">
        <v>4951551</v>
      </c>
      <c r="AB24" s="476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</row>
    <row r="25" spans="1:127" ht="26.1" customHeight="1" x14ac:dyDescent="0.15">
      <c r="A25" s="21"/>
      <c r="B25" s="472"/>
      <c r="C25" s="472"/>
      <c r="D25" s="472"/>
      <c r="E25" s="472"/>
      <c r="F25" s="472"/>
      <c r="G25" s="472"/>
      <c r="H25" s="474" t="s">
        <v>378</v>
      </c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5"/>
      <c r="U25" s="380">
        <v>1</v>
      </c>
      <c r="V25" s="381">
        <v>4</v>
      </c>
      <c r="W25" s="185">
        <f t="shared" si="0"/>
        <v>0</v>
      </c>
      <c r="X25" s="382">
        <v>0</v>
      </c>
      <c r="Y25" s="188">
        <v>0</v>
      </c>
      <c r="Z25" s="188">
        <v>0</v>
      </c>
      <c r="AA25" s="260">
        <v>0</v>
      </c>
      <c r="AB25" s="476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</row>
    <row r="26" spans="1:127" ht="26.1" customHeight="1" x14ac:dyDescent="0.15">
      <c r="A26" s="21"/>
      <c r="B26" s="472"/>
      <c r="C26" s="472"/>
      <c r="D26" s="472"/>
      <c r="E26" s="472"/>
      <c r="F26" s="472"/>
      <c r="G26" s="472"/>
      <c r="H26" s="474" t="s">
        <v>379</v>
      </c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5"/>
      <c r="U26" s="380">
        <v>1</v>
      </c>
      <c r="V26" s="381">
        <v>5</v>
      </c>
      <c r="W26" s="185">
        <f t="shared" si="0"/>
        <v>0</v>
      </c>
      <c r="X26" s="382">
        <v>0</v>
      </c>
      <c r="Y26" s="188">
        <v>0</v>
      </c>
      <c r="Z26" s="188">
        <v>0</v>
      </c>
      <c r="AA26" s="260">
        <v>0</v>
      </c>
      <c r="AB26" s="476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</row>
    <row r="27" spans="1:127" ht="26.1" customHeight="1" x14ac:dyDescent="0.15">
      <c r="A27" s="21"/>
      <c r="B27" s="472"/>
      <c r="C27" s="472"/>
      <c r="D27" s="472"/>
      <c r="E27" s="472"/>
      <c r="F27" s="472"/>
      <c r="G27" s="472"/>
      <c r="H27" s="474" t="s">
        <v>380</v>
      </c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5"/>
      <c r="U27" s="380">
        <v>1</v>
      </c>
      <c r="V27" s="381">
        <v>6</v>
      </c>
      <c r="W27" s="185">
        <f t="shared" si="0"/>
        <v>9672998</v>
      </c>
      <c r="X27" s="299">
        <f>SUM(X22:X26)</f>
        <v>0</v>
      </c>
      <c r="Y27" s="185">
        <f>SUM(Y22:Y26)</f>
        <v>549268</v>
      </c>
      <c r="Z27" s="185">
        <f>SUM(Z22:Z26)</f>
        <v>845071</v>
      </c>
      <c r="AA27" s="186">
        <f>SUM(AA22:AA26)</f>
        <v>8278659</v>
      </c>
      <c r="AB27" s="476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</row>
    <row r="28" spans="1:127" ht="26.1" customHeight="1" x14ac:dyDescent="0.15">
      <c r="A28" s="21"/>
      <c r="B28" s="472"/>
      <c r="C28" s="472"/>
      <c r="D28" s="472"/>
      <c r="E28" s="374" t="s">
        <v>381</v>
      </c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45"/>
      <c r="U28" s="380">
        <v>1</v>
      </c>
      <c r="V28" s="381">
        <v>7</v>
      </c>
      <c r="W28" s="185">
        <f t="shared" si="0"/>
        <v>352432</v>
      </c>
      <c r="X28" s="382">
        <v>0</v>
      </c>
      <c r="Y28" s="188">
        <v>0</v>
      </c>
      <c r="Z28" s="188">
        <v>312700</v>
      </c>
      <c r="AA28" s="260">
        <v>39732</v>
      </c>
      <c r="AB28" s="476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</row>
    <row r="29" spans="1:127" ht="26.1" customHeight="1" x14ac:dyDescent="0.15">
      <c r="A29" s="21"/>
      <c r="B29" s="472"/>
      <c r="C29" s="472"/>
      <c r="D29" s="472"/>
      <c r="E29" s="374" t="s">
        <v>382</v>
      </c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45"/>
      <c r="U29" s="380">
        <v>1</v>
      </c>
      <c r="V29" s="381">
        <v>8</v>
      </c>
      <c r="W29" s="185">
        <f t="shared" si="0"/>
        <v>1028925</v>
      </c>
      <c r="X29" s="382">
        <v>0</v>
      </c>
      <c r="Y29" s="188">
        <v>195888</v>
      </c>
      <c r="Z29" s="188">
        <v>131</v>
      </c>
      <c r="AA29" s="260">
        <v>832906</v>
      </c>
      <c r="AB29" s="476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</row>
    <row r="30" spans="1:127" ht="26.1" customHeight="1" x14ac:dyDescent="0.15">
      <c r="A30" s="21"/>
      <c r="B30" s="472"/>
      <c r="C30" s="472"/>
      <c r="D30" s="472"/>
      <c r="E30" s="374" t="s">
        <v>373</v>
      </c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45"/>
      <c r="U30" s="380">
        <v>1</v>
      </c>
      <c r="V30" s="381">
        <v>9</v>
      </c>
      <c r="W30" s="185">
        <f t="shared" si="0"/>
        <v>0</v>
      </c>
      <c r="X30" s="382">
        <v>0</v>
      </c>
      <c r="Y30" s="188">
        <v>0</v>
      </c>
      <c r="Z30" s="188">
        <v>0</v>
      </c>
      <c r="AA30" s="260">
        <v>0</v>
      </c>
      <c r="AB30" s="476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</row>
    <row r="31" spans="1:127" ht="26.1" customHeight="1" thickBot="1" x14ac:dyDescent="0.2">
      <c r="A31" s="21"/>
      <c r="B31" s="472"/>
      <c r="C31" s="472"/>
      <c r="D31" s="472"/>
      <c r="E31" s="374" t="s">
        <v>383</v>
      </c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45"/>
      <c r="U31" s="383">
        <v>2</v>
      </c>
      <c r="V31" s="384">
        <v>0</v>
      </c>
      <c r="W31" s="197">
        <f t="shared" si="0"/>
        <v>11054355</v>
      </c>
      <c r="X31" s="406">
        <f>SUM(X27:X30)</f>
        <v>0</v>
      </c>
      <c r="Y31" s="197">
        <f>SUM(Y27:Y30)</f>
        <v>745156</v>
      </c>
      <c r="Z31" s="197">
        <f>SUM(Z27:Z30)</f>
        <v>1157902</v>
      </c>
      <c r="AA31" s="387">
        <f>SUM(AA27:AA30)</f>
        <v>9151297</v>
      </c>
      <c r="AB31" s="476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</row>
    <row r="32" spans="1:127" ht="26.1" customHeight="1" x14ac:dyDescent="0.15">
      <c r="A32" s="21"/>
      <c r="B32" s="478" t="s">
        <v>384</v>
      </c>
      <c r="C32" s="479"/>
      <c r="D32" s="480"/>
      <c r="E32" s="472" t="s">
        <v>364</v>
      </c>
      <c r="F32" s="472"/>
      <c r="G32" s="472"/>
      <c r="H32" s="474" t="s">
        <v>376</v>
      </c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5"/>
      <c r="U32" s="388">
        <v>2</v>
      </c>
      <c r="V32" s="389">
        <v>1</v>
      </c>
      <c r="W32" s="392">
        <f t="shared" si="0"/>
        <v>22006743</v>
      </c>
      <c r="X32" s="392">
        <f t="shared" ref="X32:AA41" si="2">SUM(X12,X22)</f>
        <v>9012068</v>
      </c>
      <c r="Y32" s="392">
        <f t="shared" si="2"/>
        <v>3960174</v>
      </c>
      <c r="Z32" s="392">
        <f t="shared" si="2"/>
        <v>293894</v>
      </c>
      <c r="AA32" s="393">
        <f t="shared" si="2"/>
        <v>8740607</v>
      </c>
      <c r="AB32" s="476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</row>
    <row r="33" spans="1:127" ht="26.1" customHeight="1" x14ac:dyDescent="0.15">
      <c r="A33" s="21"/>
      <c r="B33" s="481"/>
      <c r="C33" s="482"/>
      <c r="D33" s="483"/>
      <c r="E33" s="472"/>
      <c r="F33" s="472"/>
      <c r="G33" s="472"/>
      <c r="H33" s="474" t="s">
        <v>366</v>
      </c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5"/>
      <c r="U33" s="380">
        <v>2</v>
      </c>
      <c r="V33" s="381">
        <v>2</v>
      </c>
      <c r="W33" s="185">
        <f t="shared" si="0"/>
        <v>376845</v>
      </c>
      <c r="X33" s="185">
        <f t="shared" si="2"/>
        <v>0</v>
      </c>
      <c r="Y33" s="185">
        <f t="shared" si="2"/>
        <v>0</v>
      </c>
      <c r="Z33" s="185">
        <f t="shared" si="2"/>
        <v>83421</v>
      </c>
      <c r="AA33" s="186">
        <f t="shared" si="2"/>
        <v>293424</v>
      </c>
      <c r="AB33" s="476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</row>
    <row r="34" spans="1:127" ht="26.1" customHeight="1" x14ac:dyDescent="0.15">
      <c r="A34" s="21"/>
      <c r="B34" s="481"/>
      <c r="C34" s="482"/>
      <c r="D34" s="483"/>
      <c r="E34" s="472"/>
      <c r="F34" s="472"/>
      <c r="G34" s="472"/>
      <c r="H34" s="474" t="s">
        <v>377</v>
      </c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5"/>
      <c r="U34" s="380">
        <v>2</v>
      </c>
      <c r="V34" s="381">
        <v>3</v>
      </c>
      <c r="W34" s="185">
        <f t="shared" si="0"/>
        <v>42187678</v>
      </c>
      <c r="X34" s="185">
        <f t="shared" si="2"/>
        <v>18468362</v>
      </c>
      <c r="Y34" s="185">
        <f t="shared" si="2"/>
        <v>5864708</v>
      </c>
      <c r="Z34" s="185">
        <f t="shared" si="2"/>
        <v>3022221</v>
      </c>
      <c r="AA34" s="186">
        <f t="shared" si="2"/>
        <v>14832387</v>
      </c>
      <c r="AB34" s="476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</row>
    <row r="35" spans="1:127" ht="26.1" customHeight="1" x14ac:dyDescent="0.15">
      <c r="A35" s="21"/>
      <c r="B35" s="481"/>
      <c r="C35" s="482"/>
      <c r="D35" s="483"/>
      <c r="E35" s="472"/>
      <c r="F35" s="472"/>
      <c r="G35" s="472"/>
      <c r="H35" s="474" t="s">
        <v>378</v>
      </c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5"/>
      <c r="U35" s="380">
        <v>2</v>
      </c>
      <c r="V35" s="381">
        <v>4</v>
      </c>
      <c r="W35" s="185">
        <f t="shared" si="0"/>
        <v>35199796</v>
      </c>
      <c r="X35" s="185">
        <f t="shared" si="2"/>
        <v>26073008</v>
      </c>
      <c r="Y35" s="185">
        <f t="shared" si="2"/>
        <v>0</v>
      </c>
      <c r="Z35" s="185">
        <f t="shared" si="2"/>
        <v>608006</v>
      </c>
      <c r="AA35" s="186">
        <f t="shared" si="2"/>
        <v>8518782</v>
      </c>
      <c r="AB35" s="476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</row>
    <row r="36" spans="1:127" ht="26.1" customHeight="1" x14ac:dyDescent="0.15">
      <c r="A36" s="21"/>
      <c r="B36" s="481"/>
      <c r="C36" s="482"/>
      <c r="D36" s="483"/>
      <c r="E36" s="472"/>
      <c r="F36" s="472"/>
      <c r="G36" s="472"/>
      <c r="H36" s="474" t="s">
        <v>379</v>
      </c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5"/>
      <c r="U36" s="380">
        <v>2</v>
      </c>
      <c r="V36" s="381">
        <v>5</v>
      </c>
      <c r="W36" s="185">
        <f t="shared" si="0"/>
        <v>0</v>
      </c>
      <c r="X36" s="185">
        <f t="shared" si="2"/>
        <v>0</v>
      </c>
      <c r="Y36" s="185">
        <f t="shared" si="2"/>
        <v>0</v>
      </c>
      <c r="Z36" s="185">
        <f t="shared" si="2"/>
        <v>0</v>
      </c>
      <c r="AA36" s="186">
        <f t="shared" si="2"/>
        <v>0</v>
      </c>
      <c r="AB36" s="476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</row>
    <row r="37" spans="1:127" ht="26.1" customHeight="1" x14ac:dyDescent="0.15">
      <c r="A37" s="21"/>
      <c r="B37" s="481"/>
      <c r="C37" s="482"/>
      <c r="D37" s="483"/>
      <c r="E37" s="472"/>
      <c r="F37" s="472"/>
      <c r="G37" s="472"/>
      <c r="H37" s="474" t="s">
        <v>380</v>
      </c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5"/>
      <c r="U37" s="380">
        <v>2</v>
      </c>
      <c r="V37" s="381">
        <v>6</v>
      </c>
      <c r="W37" s="185">
        <f t="shared" si="0"/>
        <v>99771062</v>
      </c>
      <c r="X37" s="185">
        <f t="shared" si="2"/>
        <v>53553438</v>
      </c>
      <c r="Y37" s="185">
        <f>SUM(Y17,Y27)</f>
        <v>9824882</v>
      </c>
      <c r="Z37" s="185">
        <f t="shared" si="2"/>
        <v>4007542</v>
      </c>
      <c r="AA37" s="186">
        <f t="shared" si="2"/>
        <v>32385200</v>
      </c>
      <c r="AB37" s="476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</row>
    <row r="38" spans="1:127" ht="26.1" customHeight="1" x14ac:dyDescent="0.15">
      <c r="A38" s="21"/>
      <c r="B38" s="481"/>
      <c r="C38" s="482"/>
      <c r="D38" s="483"/>
      <c r="E38" s="374" t="s">
        <v>381</v>
      </c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45"/>
      <c r="U38" s="380">
        <v>2</v>
      </c>
      <c r="V38" s="381">
        <v>7</v>
      </c>
      <c r="W38" s="185">
        <f t="shared" si="0"/>
        <v>1963473</v>
      </c>
      <c r="X38" s="185">
        <f t="shared" si="2"/>
        <v>855601</v>
      </c>
      <c r="Y38" s="185">
        <f t="shared" si="2"/>
        <v>9072</v>
      </c>
      <c r="Z38" s="185">
        <f t="shared" si="2"/>
        <v>312713</v>
      </c>
      <c r="AA38" s="186">
        <f t="shared" si="2"/>
        <v>786087</v>
      </c>
      <c r="AB38" s="476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</row>
    <row r="39" spans="1:127" ht="26.1" customHeight="1" x14ac:dyDescent="0.15">
      <c r="A39" s="21"/>
      <c r="B39" s="481"/>
      <c r="C39" s="482"/>
      <c r="D39" s="483"/>
      <c r="E39" s="374" t="s">
        <v>382</v>
      </c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45"/>
      <c r="U39" s="380">
        <v>2</v>
      </c>
      <c r="V39" s="381">
        <v>8</v>
      </c>
      <c r="W39" s="185">
        <f t="shared" si="0"/>
        <v>3041539</v>
      </c>
      <c r="X39" s="185">
        <f t="shared" si="2"/>
        <v>717639</v>
      </c>
      <c r="Y39" s="185">
        <f t="shared" si="2"/>
        <v>357581</v>
      </c>
      <c r="Z39" s="185">
        <f t="shared" si="2"/>
        <v>131</v>
      </c>
      <c r="AA39" s="186">
        <f t="shared" si="2"/>
        <v>1966188</v>
      </c>
      <c r="AB39" s="47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</row>
    <row r="40" spans="1:127" ht="26.1" customHeight="1" x14ac:dyDescent="0.15">
      <c r="A40" s="21"/>
      <c r="B40" s="481"/>
      <c r="C40" s="482"/>
      <c r="D40" s="483"/>
      <c r="E40" s="374" t="s">
        <v>373</v>
      </c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45"/>
      <c r="U40" s="380">
        <v>2</v>
      </c>
      <c r="V40" s="381">
        <v>9</v>
      </c>
      <c r="W40" s="185">
        <f t="shared" si="0"/>
        <v>0</v>
      </c>
      <c r="X40" s="185">
        <f t="shared" si="2"/>
        <v>0</v>
      </c>
      <c r="Y40" s="185">
        <f t="shared" si="2"/>
        <v>0</v>
      </c>
      <c r="Z40" s="185">
        <f t="shared" si="2"/>
        <v>0</v>
      </c>
      <c r="AA40" s="186">
        <f t="shared" si="2"/>
        <v>0</v>
      </c>
      <c r="AB40" s="476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</row>
    <row r="41" spans="1:127" ht="26.1" customHeight="1" x14ac:dyDescent="0.15">
      <c r="A41" s="21"/>
      <c r="B41" s="484"/>
      <c r="C41" s="485"/>
      <c r="D41" s="486"/>
      <c r="E41" s="374" t="s">
        <v>383</v>
      </c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45"/>
      <c r="U41" s="380">
        <v>3</v>
      </c>
      <c r="V41" s="381">
        <v>0</v>
      </c>
      <c r="W41" s="185">
        <f>SUM(X41:AA41)</f>
        <v>104776074</v>
      </c>
      <c r="X41" s="185">
        <f t="shared" si="2"/>
        <v>55126678</v>
      </c>
      <c r="Y41" s="185">
        <f t="shared" si="2"/>
        <v>10191535</v>
      </c>
      <c r="Z41" s="185">
        <f t="shared" si="2"/>
        <v>4320386</v>
      </c>
      <c r="AA41" s="186">
        <f t="shared" si="2"/>
        <v>35137475</v>
      </c>
      <c r="AB41" s="476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</row>
    <row r="42" spans="1:127" ht="26.1" customHeight="1" thickBot="1" x14ac:dyDescent="0.2">
      <c r="A42" s="457"/>
      <c r="B42" s="374" t="s">
        <v>385</v>
      </c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45"/>
      <c r="U42" s="383">
        <v>3</v>
      </c>
      <c r="V42" s="384">
        <v>1</v>
      </c>
      <c r="W42" s="197">
        <f>SUM(X42:AA42)</f>
        <v>4892886</v>
      </c>
      <c r="X42" s="386">
        <v>0</v>
      </c>
      <c r="Y42" s="385">
        <v>549268</v>
      </c>
      <c r="Z42" s="385">
        <v>14311</v>
      </c>
      <c r="AA42" s="268">
        <v>4329307</v>
      </c>
      <c r="AB42" s="476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</row>
    <row r="43" spans="1:127" x14ac:dyDescent="0.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</row>
    <row r="44" spans="1:127" hidden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</row>
    <row r="45" spans="1:127" hidden="1" x14ac:dyDescent="0.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</row>
    <row r="46" spans="1:127" hidden="1" x14ac:dyDescent="0.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</row>
    <row r="47" spans="1:127" hidden="1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</row>
    <row r="48" spans="1:127" hidden="1" x14ac:dyDescent="0.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</row>
    <row r="49" spans="1:127" hidden="1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</row>
    <row r="50" spans="1:127" hidden="1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</row>
    <row r="51" spans="1:127" hidden="1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</row>
    <row r="52" spans="1:127" hidden="1" x14ac:dyDescent="0.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</row>
    <row r="53" spans="1:127" hidden="1" x14ac:dyDescent="0.15"/>
    <row r="54" spans="1:127" hidden="1" x14ac:dyDescent="0.15"/>
    <row r="55" spans="1:127" hidden="1" x14ac:dyDescent="0.15"/>
    <row r="56" spans="1:127" hidden="1" x14ac:dyDescent="0.15"/>
    <row r="57" spans="1:127" hidden="1" x14ac:dyDescent="0.15"/>
    <row r="58" spans="1:127" hidden="1" x14ac:dyDescent="0.15"/>
    <row r="59" spans="1:127" hidden="1" x14ac:dyDescent="0.15"/>
    <row r="60" spans="1:127" hidden="1" x14ac:dyDescent="0.15"/>
    <row r="61" spans="1:127" hidden="1" x14ac:dyDescent="0.15"/>
    <row r="62" spans="1:127" hidden="1" x14ac:dyDescent="0.15"/>
    <row r="63" spans="1:127" hidden="1" x14ac:dyDescent="0.15"/>
    <row r="64" spans="1:127" hidden="1" x14ac:dyDescent="0.15"/>
    <row r="65" hidden="1" x14ac:dyDescent="0.15"/>
  </sheetData>
  <sheetProtection sheet="1" objects="1" scenarios="1"/>
  <mergeCells count="38">
    <mergeCell ref="E41:T41"/>
    <mergeCell ref="B42:T42"/>
    <mergeCell ref="H35:T35"/>
    <mergeCell ref="H36:T36"/>
    <mergeCell ref="H37:T37"/>
    <mergeCell ref="E38:T38"/>
    <mergeCell ref="E39:T39"/>
    <mergeCell ref="E40:T40"/>
    <mergeCell ref="H27:T27"/>
    <mergeCell ref="E28:T28"/>
    <mergeCell ref="E29:T29"/>
    <mergeCell ref="E30:T30"/>
    <mergeCell ref="E31:T31"/>
    <mergeCell ref="B32:D41"/>
    <mergeCell ref="E32:G37"/>
    <mergeCell ref="H32:T32"/>
    <mergeCell ref="H33:T33"/>
    <mergeCell ref="H34:T34"/>
    <mergeCell ref="E19:T19"/>
    <mergeCell ref="E20:T20"/>
    <mergeCell ref="E21:T21"/>
    <mergeCell ref="B22:D31"/>
    <mergeCell ref="E22:G27"/>
    <mergeCell ref="H22:T22"/>
    <mergeCell ref="H23:T23"/>
    <mergeCell ref="H24:T24"/>
    <mergeCell ref="H25:T25"/>
    <mergeCell ref="H26:T26"/>
    <mergeCell ref="B9:T11"/>
    <mergeCell ref="B12:D21"/>
    <mergeCell ref="E12:G17"/>
    <mergeCell ref="H12:T12"/>
    <mergeCell ref="H13:T13"/>
    <mergeCell ref="H14:T14"/>
    <mergeCell ref="H15:T15"/>
    <mergeCell ref="H16:T16"/>
    <mergeCell ref="H17:T17"/>
    <mergeCell ref="E18:T18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2:AA16 X18:AA20 Y22:AA26 Y28:AA30 Y42:AA42" xr:uid="{2CF6B87D-674D-46B4-9999-CACC7F3B1295}">
      <formula1>-9999999999</formula1>
      <formula2>99999999999</formula2>
    </dataValidation>
  </dataValidations>
  <pageMargins left="0.59055118110236227" right="0" top="0" bottom="0" header="0" footer="0"/>
  <pageSetup paperSize="9" orientation="portrait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CE645-7B42-4263-9B9C-0A1C00EB2033}">
  <sheetPr codeName="Sheet8">
    <pageSetUpPr fitToPage="1"/>
  </sheetPr>
  <dimension ref="A1:WYA59"/>
  <sheetViews>
    <sheetView showGridLines="0" zoomScale="90" zoomScaleNormal="90" workbookViewId="0">
      <pane ySplit="11" topLeftCell="A12" activePane="bottomLeft" state="frozen"/>
      <selection pane="bottomLeft"/>
    </sheetView>
  </sheetViews>
  <sheetFormatPr defaultColWidth="0" defaultRowHeight="14.25" customHeight="1" zeroHeight="1" x14ac:dyDescent="0.15"/>
  <cols>
    <col min="1" max="1" width="2.125" style="25" customWidth="1"/>
    <col min="2" max="2" width="2.75" style="25" customWidth="1"/>
    <col min="3" max="19" width="1.625" style="25" customWidth="1"/>
    <col min="20" max="21" width="2.625" style="25" customWidth="1"/>
    <col min="22" max="22" width="15.5" style="25" customWidth="1"/>
    <col min="23" max="23" width="4.125" style="25" customWidth="1"/>
    <col min="24" max="24" width="3" style="580" customWidth="1"/>
    <col min="25" max="34" width="1.625" style="25" customWidth="1"/>
    <col min="35" max="38" width="1.5" style="25" customWidth="1"/>
    <col min="39" max="40" width="1.625" style="25" customWidth="1"/>
    <col min="41" max="43" width="2.625" style="25" customWidth="1"/>
    <col min="44" max="44" width="15.5" style="25" customWidth="1"/>
    <col min="45" max="45" width="3.625" style="442" customWidth="1"/>
    <col min="46" max="46" width="3.25" style="442" customWidth="1"/>
    <col min="47" max="50" width="1.625" style="442" customWidth="1"/>
    <col min="51" max="51" width="1.5" style="442" customWidth="1"/>
    <col min="52" max="62" width="1.625" style="442" customWidth="1"/>
    <col min="63" max="63" width="3.25" style="442" customWidth="1"/>
    <col min="64" max="65" width="2.625" style="442" customWidth="1"/>
    <col min="66" max="66" width="15.5" style="442" customWidth="1"/>
    <col min="67" max="67" width="1" style="442" customWidth="1"/>
    <col min="68" max="68" width="8.375" style="442" customWidth="1"/>
    <col min="69" max="69" width="5.375" style="442" customWidth="1"/>
    <col min="70" max="71" width="1.625" style="442" hidden="1" customWidth="1"/>
    <col min="72" max="256" width="0" style="531" hidden="1"/>
    <col min="257" max="257" width="2.125" style="531" hidden="1" customWidth="1"/>
    <col min="258" max="258" width="2.75" style="531" hidden="1" customWidth="1"/>
    <col min="259" max="275" width="1.625" style="531" hidden="1" customWidth="1"/>
    <col min="276" max="277" width="2.625" style="531" hidden="1" customWidth="1"/>
    <col min="278" max="278" width="15.5" style="531" hidden="1" customWidth="1"/>
    <col min="279" max="279" width="4.125" style="531" hidden="1" customWidth="1"/>
    <col min="280" max="280" width="3" style="531" hidden="1" customWidth="1"/>
    <col min="281" max="290" width="1.625" style="531" hidden="1" customWidth="1"/>
    <col min="291" max="294" width="1.5" style="531" hidden="1" customWidth="1"/>
    <col min="295" max="296" width="1.625" style="531" hidden="1" customWidth="1"/>
    <col min="297" max="299" width="2.625" style="531" hidden="1" customWidth="1"/>
    <col min="300" max="300" width="15.5" style="531" hidden="1" customWidth="1"/>
    <col min="301" max="301" width="3.625" style="531" hidden="1" customWidth="1"/>
    <col min="302" max="302" width="3.25" style="531" hidden="1" customWidth="1"/>
    <col min="303" max="306" width="1.625" style="531" hidden="1" customWidth="1"/>
    <col min="307" max="307" width="1.5" style="531" hidden="1" customWidth="1"/>
    <col min="308" max="318" width="1.625" style="531" hidden="1" customWidth="1"/>
    <col min="319" max="319" width="3.25" style="531" hidden="1" customWidth="1"/>
    <col min="320" max="321" width="2.625" style="531" hidden="1" customWidth="1"/>
    <col min="322" max="322" width="15.5" style="531" hidden="1" customWidth="1"/>
    <col min="323" max="323" width="1" style="531" hidden="1" customWidth="1"/>
    <col min="324" max="324" width="8.375" style="531" hidden="1" customWidth="1"/>
    <col min="325" max="325" width="5.375" style="531" hidden="1" customWidth="1"/>
    <col min="326" max="327" width="1.625" style="531" hidden="1" customWidth="1"/>
    <col min="328" max="512" width="0" style="531" hidden="1"/>
    <col min="513" max="513" width="2.125" style="531" hidden="1" customWidth="1"/>
    <col min="514" max="514" width="2.75" style="531" hidden="1" customWidth="1"/>
    <col min="515" max="531" width="1.625" style="531" hidden="1" customWidth="1"/>
    <col min="532" max="533" width="2.625" style="531" hidden="1" customWidth="1"/>
    <col min="534" max="534" width="15.5" style="531" hidden="1" customWidth="1"/>
    <col min="535" max="535" width="4.125" style="531" hidden="1" customWidth="1"/>
    <col min="536" max="536" width="3" style="531" hidden="1" customWidth="1"/>
    <col min="537" max="546" width="1.625" style="531" hidden="1" customWidth="1"/>
    <col min="547" max="550" width="1.5" style="531" hidden="1" customWidth="1"/>
    <col min="551" max="552" width="1.625" style="531" hidden="1" customWidth="1"/>
    <col min="553" max="555" width="2.625" style="531" hidden="1" customWidth="1"/>
    <col min="556" max="556" width="15.5" style="531" hidden="1" customWidth="1"/>
    <col min="557" max="557" width="3.625" style="531" hidden="1" customWidth="1"/>
    <col min="558" max="558" width="3.25" style="531" hidden="1" customWidth="1"/>
    <col min="559" max="562" width="1.625" style="531" hidden="1" customWidth="1"/>
    <col min="563" max="563" width="1.5" style="531" hidden="1" customWidth="1"/>
    <col min="564" max="574" width="1.625" style="531" hidden="1" customWidth="1"/>
    <col min="575" max="575" width="3.25" style="531" hidden="1" customWidth="1"/>
    <col min="576" max="577" width="2.625" style="531" hidden="1" customWidth="1"/>
    <col min="578" max="578" width="15.5" style="531" hidden="1" customWidth="1"/>
    <col min="579" max="579" width="1" style="531" hidden="1" customWidth="1"/>
    <col min="580" max="580" width="8.375" style="531" hidden="1" customWidth="1"/>
    <col min="581" max="581" width="5.375" style="531" hidden="1" customWidth="1"/>
    <col min="582" max="583" width="1.625" style="531" hidden="1" customWidth="1"/>
    <col min="584" max="768" width="0" style="531" hidden="1"/>
    <col min="769" max="769" width="2.125" style="531" hidden="1" customWidth="1"/>
    <col min="770" max="770" width="2.75" style="531" hidden="1" customWidth="1"/>
    <col min="771" max="787" width="1.625" style="531" hidden="1" customWidth="1"/>
    <col min="788" max="789" width="2.625" style="531" hidden="1" customWidth="1"/>
    <col min="790" max="790" width="15.5" style="531" hidden="1" customWidth="1"/>
    <col min="791" max="791" width="4.125" style="531" hidden="1" customWidth="1"/>
    <col min="792" max="792" width="3" style="531" hidden="1" customWidth="1"/>
    <col min="793" max="802" width="1.625" style="531" hidden="1" customWidth="1"/>
    <col min="803" max="806" width="1.5" style="531" hidden="1" customWidth="1"/>
    <col min="807" max="808" width="1.625" style="531" hidden="1" customWidth="1"/>
    <col min="809" max="811" width="2.625" style="531" hidden="1" customWidth="1"/>
    <col min="812" max="812" width="15.5" style="531" hidden="1" customWidth="1"/>
    <col min="813" max="813" width="3.625" style="531" hidden="1" customWidth="1"/>
    <col min="814" max="814" width="3.25" style="531" hidden="1" customWidth="1"/>
    <col min="815" max="818" width="1.625" style="531" hidden="1" customWidth="1"/>
    <col min="819" max="819" width="1.5" style="531" hidden="1" customWidth="1"/>
    <col min="820" max="830" width="1.625" style="531" hidden="1" customWidth="1"/>
    <col min="831" max="831" width="3.25" style="531" hidden="1" customWidth="1"/>
    <col min="832" max="833" width="2.625" style="531" hidden="1" customWidth="1"/>
    <col min="834" max="834" width="15.5" style="531" hidden="1" customWidth="1"/>
    <col min="835" max="835" width="1" style="531" hidden="1" customWidth="1"/>
    <col min="836" max="836" width="8.375" style="531" hidden="1" customWidth="1"/>
    <col min="837" max="837" width="5.375" style="531" hidden="1" customWidth="1"/>
    <col min="838" max="839" width="1.625" style="531" hidden="1" customWidth="1"/>
    <col min="840" max="1024" width="0" style="531" hidden="1"/>
    <col min="1025" max="1025" width="2.125" style="531" hidden="1" customWidth="1"/>
    <col min="1026" max="1026" width="2.75" style="531" hidden="1" customWidth="1"/>
    <col min="1027" max="1043" width="1.625" style="531" hidden="1" customWidth="1"/>
    <col min="1044" max="1045" width="2.625" style="531" hidden="1" customWidth="1"/>
    <col min="1046" max="1046" width="15.5" style="531" hidden="1" customWidth="1"/>
    <col min="1047" max="1047" width="4.125" style="531" hidden="1" customWidth="1"/>
    <col min="1048" max="1048" width="3" style="531" hidden="1" customWidth="1"/>
    <col min="1049" max="1058" width="1.625" style="531" hidden="1" customWidth="1"/>
    <col min="1059" max="1062" width="1.5" style="531" hidden="1" customWidth="1"/>
    <col min="1063" max="1064" width="1.625" style="531" hidden="1" customWidth="1"/>
    <col min="1065" max="1067" width="2.625" style="531" hidden="1" customWidth="1"/>
    <col min="1068" max="1068" width="15.5" style="531" hidden="1" customWidth="1"/>
    <col min="1069" max="1069" width="3.625" style="531" hidden="1" customWidth="1"/>
    <col min="1070" max="1070" width="3.25" style="531" hidden="1" customWidth="1"/>
    <col min="1071" max="1074" width="1.625" style="531" hidden="1" customWidth="1"/>
    <col min="1075" max="1075" width="1.5" style="531" hidden="1" customWidth="1"/>
    <col min="1076" max="1086" width="1.625" style="531" hidden="1" customWidth="1"/>
    <col min="1087" max="1087" width="3.25" style="531" hidden="1" customWidth="1"/>
    <col min="1088" max="1089" width="2.625" style="531" hidden="1" customWidth="1"/>
    <col min="1090" max="1090" width="15.5" style="531" hidden="1" customWidth="1"/>
    <col min="1091" max="1091" width="1" style="531" hidden="1" customWidth="1"/>
    <col min="1092" max="1092" width="8.375" style="531" hidden="1" customWidth="1"/>
    <col min="1093" max="1093" width="5.375" style="531" hidden="1" customWidth="1"/>
    <col min="1094" max="1095" width="1.625" style="531" hidden="1" customWidth="1"/>
    <col min="1096" max="1280" width="0" style="531" hidden="1"/>
    <col min="1281" max="1281" width="2.125" style="531" hidden="1" customWidth="1"/>
    <col min="1282" max="1282" width="2.75" style="531" hidden="1" customWidth="1"/>
    <col min="1283" max="1299" width="1.625" style="531" hidden="1" customWidth="1"/>
    <col min="1300" max="1301" width="2.625" style="531" hidden="1" customWidth="1"/>
    <col min="1302" max="1302" width="15.5" style="531" hidden="1" customWidth="1"/>
    <col min="1303" max="1303" width="4.125" style="531" hidden="1" customWidth="1"/>
    <col min="1304" max="1304" width="3" style="531" hidden="1" customWidth="1"/>
    <col min="1305" max="1314" width="1.625" style="531" hidden="1" customWidth="1"/>
    <col min="1315" max="1318" width="1.5" style="531" hidden="1" customWidth="1"/>
    <col min="1319" max="1320" width="1.625" style="531" hidden="1" customWidth="1"/>
    <col min="1321" max="1323" width="2.625" style="531" hidden="1" customWidth="1"/>
    <col min="1324" max="1324" width="15.5" style="531" hidden="1" customWidth="1"/>
    <col min="1325" max="1325" width="3.625" style="531" hidden="1" customWidth="1"/>
    <col min="1326" max="1326" width="3.25" style="531" hidden="1" customWidth="1"/>
    <col min="1327" max="1330" width="1.625" style="531" hidden="1" customWidth="1"/>
    <col min="1331" max="1331" width="1.5" style="531" hidden="1" customWidth="1"/>
    <col min="1332" max="1342" width="1.625" style="531" hidden="1" customWidth="1"/>
    <col min="1343" max="1343" width="3.25" style="531" hidden="1" customWidth="1"/>
    <col min="1344" max="1345" width="2.625" style="531" hidden="1" customWidth="1"/>
    <col min="1346" max="1346" width="15.5" style="531" hidden="1" customWidth="1"/>
    <col min="1347" max="1347" width="1" style="531" hidden="1" customWidth="1"/>
    <col min="1348" max="1348" width="8.375" style="531" hidden="1" customWidth="1"/>
    <col min="1349" max="1349" width="5.375" style="531" hidden="1" customWidth="1"/>
    <col min="1350" max="1351" width="1.625" style="531" hidden="1" customWidth="1"/>
    <col min="1352" max="1536" width="0" style="531" hidden="1"/>
    <col min="1537" max="1537" width="2.125" style="531" hidden="1" customWidth="1"/>
    <col min="1538" max="1538" width="2.75" style="531" hidden="1" customWidth="1"/>
    <col min="1539" max="1555" width="1.625" style="531" hidden="1" customWidth="1"/>
    <col min="1556" max="1557" width="2.625" style="531" hidden="1" customWidth="1"/>
    <col min="1558" max="1558" width="15.5" style="531" hidden="1" customWidth="1"/>
    <col min="1559" max="1559" width="4.125" style="531" hidden="1" customWidth="1"/>
    <col min="1560" max="1560" width="3" style="531" hidden="1" customWidth="1"/>
    <col min="1561" max="1570" width="1.625" style="531" hidden="1" customWidth="1"/>
    <col min="1571" max="1574" width="1.5" style="531" hidden="1" customWidth="1"/>
    <col min="1575" max="1576" width="1.625" style="531" hidden="1" customWidth="1"/>
    <col min="1577" max="1579" width="2.625" style="531" hidden="1" customWidth="1"/>
    <col min="1580" max="1580" width="15.5" style="531" hidden="1" customWidth="1"/>
    <col min="1581" max="1581" width="3.625" style="531" hidden="1" customWidth="1"/>
    <col min="1582" max="1582" width="3.25" style="531" hidden="1" customWidth="1"/>
    <col min="1583" max="1586" width="1.625" style="531" hidden="1" customWidth="1"/>
    <col min="1587" max="1587" width="1.5" style="531" hidden="1" customWidth="1"/>
    <col min="1588" max="1598" width="1.625" style="531" hidden="1" customWidth="1"/>
    <col min="1599" max="1599" width="3.25" style="531" hidden="1" customWidth="1"/>
    <col min="1600" max="1601" width="2.625" style="531" hidden="1" customWidth="1"/>
    <col min="1602" max="1602" width="15.5" style="531" hidden="1" customWidth="1"/>
    <col min="1603" max="1603" width="1" style="531" hidden="1" customWidth="1"/>
    <col min="1604" max="1604" width="8.375" style="531" hidden="1" customWidth="1"/>
    <col min="1605" max="1605" width="5.375" style="531" hidden="1" customWidth="1"/>
    <col min="1606" max="1607" width="1.625" style="531" hidden="1" customWidth="1"/>
    <col min="1608" max="1792" width="0" style="531" hidden="1"/>
    <col min="1793" max="1793" width="2.125" style="531" hidden="1" customWidth="1"/>
    <col min="1794" max="1794" width="2.75" style="531" hidden="1" customWidth="1"/>
    <col min="1795" max="1811" width="1.625" style="531" hidden="1" customWidth="1"/>
    <col min="1812" max="1813" width="2.625" style="531" hidden="1" customWidth="1"/>
    <col min="1814" max="1814" width="15.5" style="531" hidden="1" customWidth="1"/>
    <col min="1815" max="1815" width="4.125" style="531" hidden="1" customWidth="1"/>
    <col min="1816" max="1816" width="3" style="531" hidden="1" customWidth="1"/>
    <col min="1817" max="1826" width="1.625" style="531" hidden="1" customWidth="1"/>
    <col min="1827" max="1830" width="1.5" style="531" hidden="1" customWidth="1"/>
    <col min="1831" max="1832" width="1.625" style="531" hidden="1" customWidth="1"/>
    <col min="1833" max="1835" width="2.625" style="531" hidden="1" customWidth="1"/>
    <col min="1836" max="1836" width="15.5" style="531" hidden="1" customWidth="1"/>
    <col min="1837" max="1837" width="3.625" style="531" hidden="1" customWidth="1"/>
    <col min="1838" max="1838" width="3.25" style="531" hidden="1" customWidth="1"/>
    <col min="1839" max="1842" width="1.625" style="531" hidden="1" customWidth="1"/>
    <col min="1843" max="1843" width="1.5" style="531" hidden="1" customWidth="1"/>
    <col min="1844" max="1854" width="1.625" style="531" hidden="1" customWidth="1"/>
    <col min="1855" max="1855" width="3.25" style="531" hidden="1" customWidth="1"/>
    <col min="1856" max="1857" width="2.625" style="531" hidden="1" customWidth="1"/>
    <col min="1858" max="1858" width="15.5" style="531" hidden="1" customWidth="1"/>
    <col min="1859" max="1859" width="1" style="531" hidden="1" customWidth="1"/>
    <col min="1860" max="1860" width="8.375" style="531" hidden="1" customWidth="1"/>
    <col min="1861" max="1861" width="5.375" style="531" hidden="1" customWidth="1"/>
    <col min="1862" max="1863" width="1.625" style="531" hidden="1" customWidth="1"/>
    <col min="1864" max="2048" width="0" style="531" hidden="1"/>
    <col min="2049" max="2049" width="2.125" style="531" hidden="1" customWidth="1"/>
    <col min="2050" max="2050" width="2.75" style="531" hidden="1" customWidth="1"/>
    <col min="2051" max="2067" width="1.625" style="531" hidden="1" customWidth="1"/>
    <col min="2068" max="2069" width="2.625" style="531" hidden="1" customWidth="1"/>
    <col min="2070" max="2070" width="15.5" style="531" hidden="1" customWidth="1"/>
    <col min="2071" max="2071" width="4.125" style="531" hidden="1" customWidth="1"/>
    <col min="2072" max="2072" width="3" style="531" hidden="1" customWidth="1"/>
    <col min="2073" max="2082" width="1.625" style="531" hidden="1" customWidth="1"/>
    <col min="2083" max="2086" width="1.5" style="531" hidden="1" customWidth="1"/>
    <col min="2087" max="2088" width="1.625" style="531" hidden="1" customWidth="1"/>
    <col min="2089" max="2091" width="2.625" style="531" hidden="1" customWidth="1"/>
    <col min="2092" max="2092" width="15.5" style="531" hidden="1" customWidth="1"/>
    <col min="2093" max="2093" width="3.625" style="531" hidden="1" customWidth="1"/>
    <col min="2094" max="2094" width="3.25" style="531" hidden="1" customWidth="1"/>
    <col min="2095" max="2098" width="1.625" style="531" hidden="1" customWidth="1"/>
    <col min="2099" max="2099" width="1.5" style="531" hidden="1" customWidth="1"/>
    <col min="2100" max="2110" width="1.625" style="531" hidden="1" customWidth="1"/>
    <col min="2111" max="2111" width="3.25" style="531" hidden="1" customWidth="1"/>
    <col min="2112" max="2113" width="2.625" style="531" hidden="1" customWidth="1"/>
    <col min="2114" max="2114" width="15.5" style="531" hidden="1" customWidth="1"/>
    <col min="2115" max="2115" width="1" style="531" hidden="1" customWidth="1"/>
    <col min="2116" max="2116" width="8.375" style="531" hidden="1" customWidth="1"/>
    <col min="2117" max="2117" width="5.375" style="531" hidden="1" customWidth="1"/>
    <col min="2118" max="2119" width="1.625" style="531" hidden="1" customWidth="1"/>
    <col min="2120" max="2304" width="0" style="531" hidden="1"/>
    <col min="2305" max="2305" width="2.125" style="531" hidden="1" customWidth="1"/>
    <col min="2306" max="2306" width="2.75" style="531" hidden="1" customWidth="1"/>
    <col min="2307" max="2323" width="1.625" style="531" hidden="1" customWidth="1"/>
    <col min="2324" max="2325" width="2.625" style="531" hidden="1" customWidth="1"/>
    <col min="2326" max="2326" width="15.5" style="531" hidden="1" customWidth="1"/>
    <col min="2327" max="2327" width="4.125" style="531" hidden="1" customWidth="1"/>
    <col min="2328" max="2328" width="3" style="531" hidden="1" customWidth="1"/>
    <col min="2329" max="2338" width="1.625" style="531" hidden="1" customWidth="1"/>
    <col min="2339" max="2342" width="1.5" style="531" hidden="1" customWidth="1"/>
    <col min="2343" max="2344" width="1.625" style="531" hidden="1" customWidth="1"/>
    <col min="2345" max="2347" width="2.625" style="531" hidden="1" customWidth="1"/>
    <col min="2348" max="2348" width="15.5" style="531" hidden="1" customWidth="1"/>
    <col min="2349" max="2349" width="3.625" style="531" hidden="1" customWidth="1"/>
    <col min="2350" max="2350" width="3.25" style="531" hidden="1" customWidth="1"/>
    <col min="2351" max="2354" width="1.625" style="531" hidden="1" customWidth="1"/>
    <col min="2355" max="2355" width="1.5" style="531" hidden="1" customWidth="1"/>
    <col min="2356" max="2366" width="1.625" style="531" hidden="1" customWidth="1"/>
    <col min="2367" max="2367" width="3.25" style="531" hidden="1" customWidth="1"/>
    <col min="2368" max="2369" width="2.625" style="531" hidden="1" customWidth="1"/>
    <col min="2370" max="2370" width="15.5" style="531" hidden="1" customWidth="1"/>
    <col min="2371" max="2371" width="1" style="531" hidden="1" customWidth="1"/>
    <col min="2372" max="2372" width="8.375" style="531" hidden="1" customWidth="1"/>
    <col min="2373" max="2373" width="5.375" style="531" hidden="1" customWidth="1"/>
    <col min="2374" max="2375" width="1.625" style="531" hidden="1" customWidth="1"/>
    <col min="2376" max="2560" width="0" style="531" hidden="1"/>
    <col min="2561" max="2561" width="2.125" style="531" hidden="1" customWidth="1"/>
    <col min="2562" max="2562" width="2.75" style="531" hidden="1" customWidth="1"/>
    <col min="2563" max="2579" width="1.625" style="531" hidden="1" customWidth="1"/>
    <col min="2580" max="2581" width="2.625" style="531" hidden="1" customWidth="1"/>
    <col min="2582" max="2582" width="15.5" style="531" hidden="1" customWidth="1"/>
    <col min="2583" max="2583" width="4.125" style="531" hidden="1" customWidth="1"/>
    <col min="2584" max="2584" width="3" style="531" hidden="1" customWidth="1"/>
    <col min="2585" max="2594" width="1.625" style="531" hidden="1" customWidth="1"/>
    <col min="2595" max="2598" width="1.5" style="531" hidden="1" customWidth="1"/>
    <col min="2599" max="2600" width="1.625" style="531" hidden="1" customWidth="1"/>
    <col min="2601" max="2603" width="2.625" style="531" hidden="1" customWidth="1"/>
    <col min="2604" max="2604" width="15.5" style="531" hidden="1" customWidth="1"/>
    <col min="2605" max="2605" width="3.625" style="531" hidden="1" customWidth="1"/>
    <col min="2606" max="2606" width="3.25" style="531" hidden="1" customWidth="1"/>
    <col min="2607" max="2610" width="1.625" style="531" hidden="1" customWidth="1"/>
    <col min="2611" max="2611" width="1.5" style="531" hidden="1" customWidth="1"/>
    <col min="2612" max="2622" width="1.625" style="531" hidden="1" customWidth="1"/>
    <col min="2623" max="2623" width="3.25" style="531" hidden="1" customWidth="1"/>
    <col min="2624" max="2625" width="2.625" style="531" hidden="1" customWidth="1"/>
    <col min="2626" max="2626" width="15.5" style="531" hidden="1" customWidth="1"/>
    <col min="2627" max="2627" width="1" style="531" hidden="1" customWidth="1"/>
    <col min="2628" max="2628" width="8.375" style="531" hidden="1" customWidth="1"/>
    <col min="2629" max="2629" width="5.375" style="531" hidden="1" customWidth="1"/>
    <col min="2630" max="2631" width="1.625" style="531" hidden="1" customWidth="1"/>
    <col min="2632" max="2816" width="0" style="531" hidden="1"/>
    <col min="2817" max="2817" width="2.125" style="531" hidden="1" customWidth="1"/>
    <col min="2818" max="2818" width="2.75" style="531" hidden="1" customWidth="1"/>
    <col min="2819" max="2835" width="1.625" style="531" hidden="1" customWidth="1"/>
    <col min="2836" max="2837" width="2.625" style="531" hidden="1" customWidth="1"/>
    <col min="2838" max="2838" width="15.5" style="531" hidden="1" customWidth="1"/>
    <col min="2839" max="2839" width="4.125" style="531" hidden="1" customWidth="1"/>
    <col min="2840" max="2840" width="3" style="531" hidden="1" customWidth="1"/>
    <col min="2841" max="2850" width="1.625" style="531" hidden="1" customWidth="1"/>
    <col min="2851" max="2854" width="1.5" style="531" hidden="1" customWidth="1"/>
    <col min="2855" max="2856" width="1.625" style="531" hidden="1" customWidth="1"/>
    <col min="2857" max="2859" width="2.625" style="531" hidden="1" customWidth="1"/>
    <col min="2860" max="2860" width="15.5" style="531" hidden="1" customWidth="1"/>
    <col min="2861" max="2861" width="3.625" style="531" hidden="1" customWidth="1"/>
    <col min="2862" max="2862" width="3.25" style="531" hidden="1" customWidth="1"/>
    <col min="2863" max="2866" width="1.625" style="531" hidden="1" customWidth="1"/>
    <col min="2867" max="2867" width="1.5" style="531" hidden="1" customWidth="1"/>
    <col min="2868" max="2878" width="1.625" style="531" hidden="1" customWidth="1"/>
    <col min="2879" max="2879" width="3.25" style="531" hidden="1" customWidth="1"/>
    <col min="2880" max="2881" width="2.625" style="531" hidden="1" customWidth="1"/>
    <col min="2882" max="2882" width="15.5" style="531" hidden="1" customWidth="1"/>
    <col min="2883" max="2883" width="1" style="531" hidden="1" customWidth="1"/>
    <col min="2884" max="2884" width="8.375" style="531" hidden="1" customWidth="1"/>
    <col min="2885" max="2885" width="5.375" style="531" hidden="1" customWidth="1"/>
    <col min="2886" max="2887" width="1.625" style="531" hidden="1" customWidth="1"/>
    <col min="2888" max="3072" width="0" style="531" hidden="1"/>
    <col min="3073" max="3073" width="2.125" style="531" hidden="1" customWidth="1"/>
    <col min="3074" max="3074" width="2.75" style="531" hidden="1" customWidth="1"/>
    <col min="3075" max="3091" width="1.625" style="531" hidden="1" customWidth="1"/>
    <col min="3092" max="3093" width="2.625" style="531" hidden="1" customWidth="1"/>
    <col min="3094" max="3094" width="15.5" style="531" hidden="1" customWidth="1"/>
    <col min="3095" max="3095" width="4.125" style="531" hidden="1" customWidth="1"/>
    <col min="3096" max="3096" width="3" style="531" hidden="1" customWidth="1"/>
    <col min="3097" max="3106" width="1.625" style="531" hidden="1" customWidth="1"/>
    <col min="3107" max="3110" width="1.5" style="531" hidden="1" customWidth="1"/>
    <col min="3111" max="3112" width="1.625" style="531" hidden="1" customWidth="1"/>
    <col min="3113" max="3115" width="2.625" style="531" hidden="1" customWidth="1"/>
    <col min="3116" max="3116" width="15.5" style="531" hidden="1" customWidth="1"/>
    <col min="3117" max="3117" width="3.625" style="531" hidden="1" customWidth="1"/>
    <col min="3118" max="3118" width="3.25" style="531" hidden="1" customWidth="1"/>
    <col min="3119" max="3122" width="1.625" style="531" hidden="1" customWidth="1"/>
    <col min="3123" max="3123" width="1.5" style="531" hidden="1" customWidth="1"/>
    <col min="3124" max="3134" width="1.625" style="531" hidden="1" customWidth="1"/>
    <col min="3135" max="3135" width="3.25" style="531" hidden="1" customWidth="1"/>
    <col min="3136" max="3137" width="2.625" style="531" hidden="1" customWidth="1"/>
    <col min="3138" max="3138" width="15.5" style="531" hidden="1" customWidth="1"/>
    <col min="3139" max="3139" width="1" style="531" hidden="1" customWidth="1"/>
    <col min="3140" max="3140" width="8.375" style="531" hidden="1" customWidth="1"/>
    <col min="3141" max="3141" width="5.375" style="531" hidden="1" customWidth="1"/>
    <col min="3142" max="3143" width="1.625" style="531" hidden="1" customWidth="1"/>
    <col min="3144" max="3328" width="0" style="531" hidden="1"/>
    <col min="3329" max="3329" width="2.125" style="531" hidden="1" customWidth="1"/>
    <col min="3330" max="3330" width="2.75" style="531" hidden="1" customWidth="1"/>
    <col min="3331" max="3347" width="1.625" style="531" hidden="1" customWidth="1"/>
    <col min="3348" max="3349" width="2.625" style="531" hidden="1" customWidth="1"/>
    <col min="3350" max="3350" width="15.5" style="531" hidden="1" customWidth="1"/>
    <col min="3351" max="3351" width="4.125" style="531" hidden="1" customWidth="1"/>
    <col min="3352" max="3352" width="3" style="531" hidden="1" customWidth="1"/>
    <col min="3353" max="3362" width="1.625" style="531" hidden="1" customWidth="1"/>
    <col min="3363" max="3366" width="1.5" style="531" hidden="1" customWidth="1"/>
    <col min="3367" max="3368" width="1.625" style="531" hidden="1" customWidth="1"/>
    <col min="3369" max="3371" width="2.625" style="531" hidden="1" customWidth="1"/>
    <col min="3372" max="3372" width="15.5" style="531" hidden="1" customWidth="1"/>
    <col min="3373" max="3373" width="3.625" style="531" hidden="1" customWidth="1"/>
    <col min="3374" max="3374" width="3.25" style="531" hidden="1" customWidth="1"/>
    <col min="3375" max="3378" width="1.625" style="531" hidden="1" customWidth="1"/>
    <col min="3379" max="3379" width="1.5" style="531" hidden="1" customWidth="1"/>
    <col min="3380" max="3390" width="1.625" style="531" hidden="1" customWidth="1"/>
    <col min="3391" max="3391" width="3.25" style="531" hidden="1" customWidth="1"/>
    <col min="3392" max="3393" width="2.625" style="531" hidden="1" customWidth="1"/>
    <col min="3394" max="3394" width="15.5" style="531" hidden="1" customWidth="1"/>
    <col min="3395" max="3395" width="1" style="531" hidden="1" customWidth="1"/>
    <col min="3396" max="3396" width="8.375" style="531" hidden="1" customWidth="1"/>
    <col min="3397" max="3397" width="5.375" style="531" hidden="1" customWidth="1"/>
    <col min="3398" max="3399" width="1.625" style="531" hidden="1" customWidth="1"/>
    <col min="3400" max="3584" width="0" style="531" hidden="1"/>
    <col min="3585" max="3585" width="2.125" style="531" hidden="1" customWidth="1"/>
    <col min="3586" max="3586" width="2.75" style="531" hidden="1" customWidth="1"/>
    <col min="3587" max="3603" width="1.625" style="531" hidden="1" customWidth="1"/>
    <col min="3604" max="3605" width="2.625" style="531" hidden="1" customWidth="1"/>
    <col min="3606" max="3606" width="15.5" style="531" hidden="1" customWidth="1"/>
    <col min="3607" max="3607" width="4.125" style="531" hidden="1" customWidth="1"/>
    <col min="3608" max="3608" width="3" style="531" hidden="1" customWidth="1"/>
    <col min="3609" max="3618" width="1.625" style="531" hidden="1" customWidth="1"/>
    <col min="3619" max="3622" width="1.5" style="531" hidden="1" customWidth="1"/>
    <col min="3623" max="3624" width="1.625" style="531" hidden="1" customWidth="1"/>
    <col min="3625" max="3627" width="2.625" style="531" hidden="1" customWidth="1"/>
    <col min="3628" max="3628" width="15.5" style="531" hidden="1" customWidth="1"/>
    <col min="3629" max="3629" width="3.625" style="531" hidden="1" customWidth="1"/>
    <col min="3630" max="3630" width="3.25" style="531" hidden="1" customWidth="1"/>
    <col min="3631" max="3634" width="1.625" style="531" hidden="1" customWidth="1"/>
    <col min="3635" max="3635" width="1.5" style="531" hidden="1" customWidth="1"/>
    <col min="3636" max="3646" width="1.625" style="531" hidden="1" customWidth="1"/>
    <col min="3647" max="3647" width="3.25" style="531" hidden="1" customWidth="1"/>
    <col min="3648" max="3649" width="2.625" style="531" hidden="1" customWidth="1"/>
    <col min="3650" max="3650" width="15.5" style="531" hidden="1" customWidth="1"/>
    <col min="3651" max="3651" width="1" style="531" hidden="1" customWidth="1"/>
    <col min="3652" max="3652" width="8.375" style="531" hidden="1" customWidth="1"/>
    <col min="3653" max="3653" width="5.375" style="531" hidden="1" customWidth="1"/>
    <col min="3654" max="3655" width="1.625" style="531" hidden="1" customWidth="1"/>
    <col min="3656" max="3840" width="0" style="531" hidden="1"/>
    <col min="3841" max="3841" width="2.125" style="531" hidden="1" customWidth="1"/>
    <col min="3842" max="3842" width="2.75" style="531" hidden="1" customWidth="1"/>
    <col min="3843" max="3859" width="1.625" style="531" hidden="1" customWidth="1"/>
    <col min="3860" max="3861" width="2.625" style="531" hidden="1" customWidth="1"/>
    <col min="3862" max="3862" width="15.5" style="531" hidden="1" customWidth="1"/>
    <col min="3863" max="3863" width="4.125" style="531" hidden="1" customWidth="1"/>
    <col min="3864" max="3864" width="3" style="531" hidden="1" customWidth="1"/>
    <col min="3865" max="3874" width="1.625" style="531" hidden="1" customWidth="1"/>
    <col min="3875" max="3878" width="1.5" style="531" hidden="1" customWidth="1"/>
    <col min="3879" max="3880" width="1.625" style="531" hidden="1" customWidth="1"/>
    <col min="3881" max="3883" width="2.625" style="531" hidden="1" customWidth="1"/>
    <col min="3884" max="3884" width="15.5" style="531" hidden="1" customWidth="1"/>
    <col min="3885" max="3885" width="3.625" style="531" hidden="1" customWidth="1"/>
    <col min="3886" max="3886" width="3.25" style="531" hidden="1" customWidth="1"/>
    <col min="3887" max="3890" width="1.625" style="531" hidden="1" customWidth="1"/>
    <col min="3891" max="3891" width="1.5" style="531" hidden="1" customWidth="1"/>
    <col min="3892" max="3902" width="1.625" style="531" hidden="1" customWidth="1"/>
    <col min="3903" max="3903" width="3.25" style="531" hidden="1" customWidth="1"/>
    <col min="3904" max="3905" width="2.625" style="531" hidden="1" customWidth="1"/>
    <col min="3906" max="3906" width="15.5" style="531" hidden="1" customWidth="1"/>
    <col min="3907" max="3907" width="1" style="531" hidden="1" customWidth="1"/>
    <col min="3908" max="3908" width="8.375" style="531" hidden="1" customWidth="1"/>
    <col min="3909" max="3909" width="5.375" style="531" hidden="1" customWidth="1"/>
    <col min="3910" max="3911" width="1.625" style="531" hidden="1" customWidth="1"/>
    <col min="3912" max="4096" width="0" style="531" hidden="1"/>
    <col min="4097" max="4097" width="2.125" style="531" hidden="1" customWidth="1"/>
    <col min="4098" max="4098" width="2.75" style="531" hidden="1" customWidth="1"/>
    <col min="4099" max="4115" width="1.625" style="531" hidden="1" customWidth="1"/>
    <col min="4116" max="4117" width="2.625" style="531" hidden="1" customWidth="1"/>
    <col min="4118" max="4118" width="15.5" style="531" hidden="1" customWidth="1"/>
    <col min="4119" max="4119" width="4.125" style="531" hidden="1" customWidth="1"/>
    <col min="4120" max="4120" width="3" style="531" hidden="1" customWidth="1"/>
    <col min="4121" max="4130" width="1.625" style="531" hidden="1" customWidth="1"/>
    <col min="4131" max="4134" width="1.5" style="531" hidden="1" customWidth="1"/>
    <col min="4135" max="4136" width="1.625" style="531" hidden="1" customWidth="1"/>
    <col min="4137" max="4139" width="2.625" style="531" hidden="1" customWidth="1"/>
    <col min="4140" max="4140" width="15.5" style="531" hidden="1" customWidth="1"/>
    <col min="4141" max="4141" width="3.625" style="531" hidden="1" customWidth="1"/>
    <col min="4142" max="4142" width="3.25" style="531" hidden="1" customWidth="1"/>
    <col min="4143" max="4146" width="1.625" style="531" hidden="1" customWidth="1"/>
    <col min="4147" max="4147" width="1.5" style="531" hidden="1" customWidth="1"/>
    <col min="4148" max="4158" width="1.625" style="531" hidden="1" customWidth="1"/>
    <col min="4159" max="4159" width="3.25" style="531" hidden="1" customWidth="1"/>
    <col min="4160" max="4161" width="2.625" style="531" hidden="1" customWidth="1"/>
    <col min="4162" max="4162" width="15.5" style="531" hidden="1" customWidth="1"/>
    <col min="4163" max="4163" width="1" style="531" hidden="1" customWidth="1"/>
    <col min="4164" max="4164" width="8.375" style="531" hidden="1" customWidth="1"/>
    <col min="4165" max="4165" width="5.375" style="531" hidden="1" customWidth="1"/>
    <col min="4166" max="4167" width="1.625" style="531" hidden="1" customWidth="1"/>
    <col min="4168" max="4352" width="0" style="531" hidden="1"/>
    <col min="4353" max="4353" width="2.125" style="531" hidden="1" customWidth="1"/>
    <col min="4354" max="4354" width="2.75" style="531" hidden="1" customWidth="1"/>
    <col min="4355" max="4371" width="1.625" style="531" hidden="1" customWidth="1"/>
    <col min="4372" max="4373" width="2.625" style="531" hidden="1" customWidth="1"/>
    <col min="4374" max="4374" width="15.5" style="531" hidden="1" customWidth="1"/>
    <col min="4375" max="4375" width="4.125" style="531" hidden="1" customWidth="1"/>
    <col min="4376" max="4376" width="3" style="531" hidden="1" customWidth="1"/>
    <col min="4377" max="4386" width="1.625" style="531" hidden="1" customWidth="1"/>
    <col min="4387" max="4390" width="1.5" style="531" hidden="1" customWidth="1"/>
    <col min="4391" max="4392" width="1.625" style="531" hidden="1" customWidth="1"/>
    <col min="4393" max="4395" width="2.625" style="531" hidden="1" customWidth="1"/>
    <col min="4396" max="4396" width="15.5" style="531" hidden="1" customWidth="1"/>
    <col min="4397" max="4397" width="3.625" style="531" hidden="1" customWidth="1"/>
    <col min="4398" max="4398" width="3.25" style="531" hidden="1" customWidth="1"/>
    <col min="4399" max="4402" width="1.625" style="531" hidden="1" customWidth="1"/>
    <col min="4403" max="4403" width="1.5" style="531" hidden="1" customWidth="1"/>
    <col min="4404" max="4414" width="1.625" style="531" hidden="1" customWidth="1"/>
    <col min="4415" max="4415" width="3.25" style="531" hidden="1" customWidth="1"/>
    <col min="4416" max="4417" width="2.625" style="531" hidden="1" customWidth="1"/>
    <col min="4418" max="4418" width="15.5" style="531" hidden="1" customWidth="1"/>
    <col min="4419" max="4419" width="1" style="531" hidden="1" customWidth="1"/>
    <col min="4420" max="4420" width="8.375" style="531" hidden="1" customWidth="1"/>
    <col min="4421" max="4421" width="5.375" style="531" hidden="1" customWidth="1"/>
    <col min="4422" max="4423" width="1.625" style="531" hidden="1" customWidth="1"/>
    <col min="4424" max="4608" width="0" style="531" hidden="1"/>
    <col min="4609" max="4609" width="2.125" style="531" hidden="1" customWidth="1"/>
    <col min="4610" max="4610" width="2.75" style="531" hidden="1" customWidth="1"/>
    <col min="4611" max="4627" width="1.625" style="531" hidden="1" customWidth="1"/>
    <col min="4628" max="4629" width="2.625" style="531" hidden="1" customWidth="1"/>
    <col min="4630" max="4630" width="15.5" style="531" hidden="1" customWidth="1"/>
    <col min="4631" max="4631" width="4.125" style="531" hidden="1" customWidth="1"/>
    <col min="4632" max="4632" width="3" style="531" hidden="1" customWidth="1"/>
    <col min="4633" max="4642" width="1.625" style="531" hidden="1" customWidth="1"/>
    <col min="4643" max="4646" width="1.5" style="531" hidden="1" customWidth="1"/>
    <col min="4647" max="4648" width="1.625" style="531" hidden="1" customWidth="1"/>
    <col min="4649" max="4651" width="2.625" style="531" hidden="1" customWidth="1"/>
    <col min="4652" max="4652" width="15.5" style="531" hidden="1" customWidth="1"/>
    <col min="4653" max="4653" width="3.625" style="531" hidden="1" customWidth="1"/>
    <col min="4654" max="4654" width="3.25" style="531" hidden="1" customWidth="1"/>
    <col min="4655" max="4658" width="1.625" style="531" hidden="1" customWidth="1"/>
    <col min="4659" max="4659" width="1.5" style="531" hidden="1" customWidth="1"/>
    <col min="4660" max="4670" width="1.625" style="531" hidden="1" customWidth="1"/>
    <col min="4671" max="4671" width="3.25" style="531" hidden="1" customWidth="1"/>
    <col min="4672" max="4673" width="2.625" style="531" hidden="1" customWidth="1"/>
    <col min="4674" max="4674" width="15.5" style="531" hidden="1" customWidth="1"/>
    <col min="4675" max="4675" width="1" style="531" hidden="1" customWidth="1"/>
    <col min="4676" max="4676" width="8.375" style="531" hidden="1" customWidth="1"/>
    <col min="4677" max="4677" width="5.375" style="531" hidden="1" customWidth="1"/>
    <col min="4678" max="4679" width="1.625" style="531" hidden="1" customWidth="1"/>
    <col min="4680" max="4864" width="0" style="531" hidden="1"/>
    <col min="4865" max="4865" width="2.125" style="531" hidden="1" customWidth="1"/>
    <col min="4866" max="4866" width="2.75" style="531" hidden="1" customWidth="1"/>
    <col min="4867" max="4883" width="1.625" style="531" hidden="1" customWidth="1"/>
    <col min="4884" max="4885" width="2.625" style="531" hidden="1" customWidth="1"/>
    <col min="4886" max="4886" width="15.5" style="531" hidden="1" customWidth="1"/>
    <col min="4887" max="4887" width="4.125" style="531" hidden="1" customWidth="1"/>
    <col min="4888" max="4888" width="3" style="531" hidden="1" customWidth="1"/>
    <col min="4889" max="4898" width="1.625" style="531" hidden="1" customWidth="1"/>
    <col min="4899" max="4902" width="1.5" style="531" hidden="1" customWidth="1"/>
    <col min="4903" max="4904" width="1.625" style="531" hidden="1" customWidth="1"/>
    <col min="4905" max="4907" width="2.625" style="531" hidden="1" customWidth="1"/>
    <col min="4908" max="4908" width="15.5" style="531" hidden="1" customWidth="1"/>
    <col min="4909" max="4909" width="3.625" style="531" hidden="1" customWidth="1"/>
    <col min="4910" max="4910" width="3.25" style="531" hidden="1" customWidth="1"/>
    <col min="4911" max="4914" width="1.625" style="531" hidden="1" customWidth="1"/>
    <col min="4915" max="4915" width="1.5" style="531" hidden="1" customWidth="1"/>
    <col min="4916" max="4926" width="1.625" style="531" hidden="1" customWidth="1"/>
    <col min="4927" max="4927" width="3.25" style="531" hidden="1" customWidth="1"/>
    <col min="4928" max="4929" width="2.625" style="531" hidden="1" customWidth="1"/>
    <col min="4930" max="4930" width="15.5" style="531" hidden="1" customWidth="1"/>
    <col min="4931" max="4931" width="1" style="531" hidden="1" customWidth="1"/>
    <col min="4932" max="4932" width="8.375" style="531" hidden="1" customWidth="1"/>
    <col min="4933" max="4933" width="5.375" style="531" hidden="1" customWidth="1"/>
    <col min="4934" max="4935" width="1.625" style="531" hidden="1" customWidth="1"/>
    <col min="4936" max="5120" width="0" style="531" hidden="1"/>
    <col min="5121" max="5121" width="2.125" style="531" hidden="1" customWidth="1"/>
    <col min="5122" max="5122" width="2.75" style="531" hidden="1" customWidth="1"/>
    <col min="5123" max="5139" width="1.625" style="531" hidden="1" customWidth="1"/>
    <col min="5140" max="5141" width="2.625" style="531" hidden="1" customWidth="1"/>
    <col min="5142" max="5142" width="15.5" style="531" hidden="1" customWidth="1"/>
    <col min="5143" max="5143" width="4.125" style="531" hidden="1" customWidth="1"/>
    <col min="5144" max="5144" width="3" style="531" hidden="1" customWidth="1"/>
    <col min="5145" max="5154" width="1.625" style="531" hidden="1" customWidth="1"/>
    <col min="5155" max="5158" width="1.5" style="531" hidden="1" customWidth="1"/>
    <col min="5159" max="5160" width="1.625" style="531" hidden="1" customWidth="1"/>
    <col min="5161" max="5163" width="2.625" style="531" hidden="1" customWidth="1"/>
    <col min="5164" max="5164" width="15.5" style="531" hidden="1" customWidth="1"/>
    <col min="5165" max="5165" width="3.625" style="531" hidden="1" customWidth="1"/>
    <col min="5166" max="5166" width="3.25" style="531" hidden="1" customWidth="1"/>
    <col min="5167" max="5170" width="1.625" style="531" hidden="1" customWidth="1"/>
    <col min="5171" max="5171" width="1.5" style="531" hidden="1" customWidth="1"/>
    <col min="5172" max="5182" width="1.625" style="531" hidden="1" customWidth="1"/>
    <col min="5183" max="5183" width="3.25" style="531" hidden="1" customWidth="1"/>
    <col min="5184" max="5185" width="2.625" style="531" hidden="1" customWidth="1"/>
    <col min="5186" max="5186" width="15.5" style="531" hidden="1" customWidth="1"/>
    <col min="5187" max="5187" width="1" style="531" hidden="1" customWidth="1"/>
    <col min="5188" max="5188" width="8.375" style="531" hidden="1" customWidth="1"/>
    <col min="5189" max="5189" width="5.375" style="531" hidden="1" customWidth="1"/>
    <col min="5190" max="5191" width="1.625" style="531" hidden="1" customWidth="1"/>
    <col min="5192" max="5376" width="0" style="531" hidden="1"/>
    <col min="5377" max="5377" width="2.125" style="531" hidden="1" customWidth="1"/>
    <col min="5378" max="5378" width="2.75" style="531" hidden="1" customWidth="1"/>
    <col min="5379" max="5395" width="1.625" style="531" hidden="1" customWidth="1"/>
    <col min="5396" max="5397" width="2.625" style="531" hidden="1" customWidth="1"/>
    <col min="5398" max="5398" width="15.5" style="531" hidden="1" customWidth="1"/>
    <col min="5399" max="5399" width="4.125" style="531" hidden="1" customWidth="1"/>
    <col min="5400" max="5400" width="3" style="531" hidden="1" customWidth="1"/>
    <col min="5401" max="5410" width="1.625" style="531" hidden="1" customWidth="1"/>
    <col min="5411" max="5414" width="1.5" style="531" hidden="1" customWidth="1"/>
    <col min="5415" max="5416" width="1.625" style="531" hidden="1" customWidth="1"/>
    <col min="5417" max="5419" width="2.625" style="531" hidden="1" customWidth="1"/>
    <col min="5420" max="5420" width="15.5" style="531" hidden="1" customWidth="1"/>
    <col min="5421" max="5421" width="3.625" style="531" hidden="1" customWidth="1"/>
    <col min="5422" max="5422" width="3.25" style="531" hidden="1" customWidth="1"/>
    <col min="5423" max="5426" width="1.625" style="531" hidden="1" customWidth="1"/>
    <col min="5427" max="5427" width="1.5" style="531" hidden="1" customWidth="1"/>
    <col min="5428" max="5438" width="1.625" style="531" hidden="1" customWidth="1"/>
    <col min="5439" max="5439" width="3.25" style="531" hidden="1" customWidth="1"/>
    <col min="5440" max="5441" width="2.625" style="531" hidden="1" customWidth="1"/>
    <col min="5442" max="5442" width="15.5" style="531" hidden="1" customWidth="1"/>
    <col min="5443" max="5443" width="1" style="531" hidden="1" customWidth="1"/>
    <col min="5444" max="5444" width="8.375" style="531" hidden="1" customWidth="1"/>
    <col min="5445" max="5445" width="5.375" style="531" hidden="1" customWidth="1"/>
    <col min="5446" max="5447" width="1.625" style="531" hidden="1" customWidth="1"/>
    <col min="5448" max="5632" width="0" style="531" hidden="1"/>
    <col min="5633" max="5633" width="2.125" style="531" hidden="1" customWidth="1"/>
    <col min="5634" max="5634" width="2.75" style="531" hidden="1" customWidth="1"/>
    <col min="5635" max="5651" width="1.625" style="531" hidden="1" customWidth="1"/>
    <col min="5652" max="5653" width="2.625" style="531" hidden="1" customWidth="1"/>
    <col min="5654" max="5654" width="15.5" style="531" hidden="1" customWidth="1"/>
    <col min="5655" max="5655" width="4.125" style="531" hidden="1" customWidth="1"/>
    <col min="5656" max="5656" width="3" style="531" hidden="1" customWidth="1"/>
    <col min="5657" max="5666" width="1.625" style="531" hidden="1" customWidth="1"/>
    <col min="5667" max="5670" width="1.5" style="531" hidden="1" customWidth="1"/>
    <col min="5671" max="5672" width="1.625" style="531" hidden="1" customWidth="1"/>
    <col min="5673" max="5675" width="2.625" style="531" hidden="1" customWidth="1"/>
    <col min="5676" max="5676" width="15.5" style="531" hidden="1" customWidth="1"/>
    <col min="5677" max="5677" width="3.625" style="531" hidden="1" customWidth="1"/>
    <col min="5678" max="5678" width="3.25" style="531" hidden="1" customWidth="1"/>
    <col min="5679" max="5682" width="1.625" style="531" hidden="1" customWidth="1"/>
    <col min="5683" max="5683" width="1.5" style="531" hidden="1" customWidth="1"/>
    <col min="5684" max="5694" width="1.625" style="531" hidden="1" customWidth="1"/>
    <col min="5695" max="5695" width="3.25" style="531" hidden="1" customWidth="1"/>
    <col min="5696" max="5697" width="2.625" style="531" hidden="1" customWidth="1"/>
    <col min="5698" max="5698" width="15.5" style="531" hidden="1" customWidth="1"/>
    <col min="5699" max="5699" width="1" style="531" hidden="1" customWidth="1"/>
    <col min="5700" max="5700" width="8.375" style="531" hidden="1" customWidth="1"/>
    <col min="5701" max="5701" width="5.375" style="531" hidden="1" customWidth="1"/>
    <col min="5702" max="5703" width="1.625" style="531" hidden="1" customWidth="1"/>
    <col min="5704" max="5888" width="0" style="531" hidden="1"/>
    <col min="5889" max="5889" width="2.125" style="531" hidden="1" customWidth="1"/>
    <col min="5890" max="5890" width="2.75" style="531" hidden="1" customWidth="1"/>
    <col min="5891" max="5907" width="1.625" style="531" hidden="1" customWidth="1"/>
    <col min="5908" max="5909" width="2.625" style="531" hidden="1" customWidth="1"/>
    <col min="5910" max="5910" width="15.5" style="531" hidden="1" customWidth="1"/>
    <col min="5911" max="5911" width="4.125" style="531" hidden="1" customWidth="1"/>
    <col min="5912" max="5912" width="3" style="531" hidden="1" customWidth="1"/>
    <col min="5913" max="5922" width="1.625" style="531" hidden="1" customWidth="1"/>
    <col min="5923" max="5926" width="1.5" style="531" hidden="1" customWidth="1"/>
    <col min="5927" max="5928" width="1.625" style="531" hidden="1" customWidth="1"/>
    <col min="5929" max="5931" width="2.625" style="531" hidden="1" customWidth="1"/>
    <col min="5932" max="5932" width="15.5" style="531" hidden="1" customWidth="1"/>
    <col min="5933" max="5933" width="3.625" style="531" hidden="1" customWidth="1"/>
    <col min="5934" max="5934" width="3.25" style="531" hidden="1" customWidth="1"/>
    <col min="5935" max="5938" width="1.625" style="531" hidden="1" customWidth="1"/>
    <col min="5939" max="5939" width="1.5" style="531" hidden="1" customWidth="1"/>
    <col min="5940" max="5950" width="1.625" style="531" hidden="1" customWidth="1"/>
    <col min="5951" max="5951" width="3.25" style="531" hidden="1" customWidth="1"/>
    <col min="5952" max="5953" width="2.625" style="531" hidden="1" customWidth="1"/>
    <col min="5954" max="5954" width="15.5" style="531" hidden="1" customWidth="1"/>
    <col min="5955" max="5955" width="1" style="531" hidden="1" customWidth="1"/>
    <col min="5956" max="5956" width="8.375" style="531" hidden="1" customWidth="1"/>
    <col min="5957" max="5957" width="5.375" style="531" hidden="1" customWidth="1"/>
    <col min="5958" max="5959" width="1.625" style="531" hidden="1" customWidth="1"/>
    <col min="5960" max="6144" width="0" style="531" hidden="1"/>
    <col min="6145" max="6145" width="2.125" style="531" hidden="1" customWidth="1"/>
    <col min="6146" max="6146" width="2.75" style="531" hidden="1" customWidth="1"/>
    <col min="6147" max="6163" width="1.625" style="531" hidden="1" customWidth="1"/>
    <col min="6164" max="6165" width="2.625" style="531" hidden="1" customWidth="1"/>
    <col min="6166" max="6166" width="15.5" style="531" hidden="1" customWidth="1"/>
    <col min="6167" max="6167" width="4.125" style="531" hidden="1" customWidth="1"/>
    <col min="6168" max="6168" width="3" style="531" hidden="1" customWidth="1"/>
    <col min="6169" max="6178" width="1.625" style="531" hidden="1" customWidth="1"/>
    <col min="6179" max="6182" width="1.5" style="531" hidden="1" customWidth="1"/>
    <col min="6183" max="6184" width="1.625" style="531" hidden="1" customWidth="1"/>
    <col min="6185" max="6187" width="2.625" style="531" hidden="1" customWidth="1"/>
    <col min="6188" max="6188" width="15.5" style="531" hidden="1" customWidth="1"/>
    <col min="6189" max="6189" width="3.625" style="531" hidden="1" customWidth="1"/>
    <col min="6190" max="6190" width="3.25" style="531" hidden="1" customWidth="1"/>
    <col min="6191" max="6194" width="1.625" style="531" hidden="1" customWidth="1"/>
    <col min="6195" max="6195" width="1.5" style="531" hidden="1" customWidth="1"/>
    <col min="6196" max="6206" width="1.625" style="531" hidden="1" customWidth="1"/>
    <col min="6207" max="6207" width="3.25" style="531" hidden="1" customWidth="1"/>
    <col min="6208" max="6209" width="2.625" style="531" hidden="1" customWidth="1"/>
    <col min="6210" max="6210" width="15.5" style="531" hidden="1" customWidth="1"/>
    <col min="6211" max="6211" width="1" style="531" hidden="1" customWidth="1"/>
    <col min="6212" max="6212" width="8.375" style="531" hidden="1" customWidth="1"/>
    <col min="6213" max="6213" width="5.375" style="531" hidden="1" customWidth="1"/>
    <col min="6214" max="6215" width="1.625" style="531" hidden="1" customWidth="1"/>
    <col min="6216" max="6400" width="0" style="531" hidden="1"/>
    <col min="6401" max="6401" width="2.125" style="531" hidden="1" customWidth="1"/>
    <col min="6402" max="6402" width="2.75" style="531" hidden="1" customWidth="1"/>
    <col min="6403" max="6419" width="1.625" style="531" hidden="1" customWidth="1"/>
    <col min="6420" max="6421" width="2.625" style="531" hidden="1" customWidth="1"/>
    <col min="6422" max="6422" width="15.5" style="531" hidden="1" customWidth="1"/>
    <col min="6423" max="6423" width="4.125" style="531" hidden="1" customWidth="1"/>
    <col min="6424" max="6424" width="3" style="531" hidden="1" customWidth="1"/>
    <col min="6425" max="6434" width="1.625" style="531" hidden="1" customWidth="1"/>
    <col min="6435" max="6438" width="1.5" style="531" hidden="1" customWidth="1"/>
    <col min="6439" max="6440" width="1.625" style="531" hidden="1" customWidth="1"/>
    <col min="6441" max="6443" width="2.625" style="531" hidden="1" customWidth="1"/>
    <col min="6444" max="6444" width="15.5" style="531" hidden="1" customWidth="1"/>
    <col min="6445" max="6445" width="3.625" style="531" hidden="1" customWidth="1"/>
    <col min="6446" max="6446" width="3.25" style="531" hidden="1" customWidth="1"/>
    <col min="6447" max="6450" width="1.625" style="531" hidden="1" customWidth="1"/>
    <col min="6451" max="6451" width="1.5" style="531" hidden="1" customWidth="1"/>
    <col min="6452" max="6462" width="1.625" style="531" hidden="1" customWidth="1"/>
    <col min="6463" max="6463" width="3.25" style="531" hidden="1" customWidth="1"/>
    <col min="6464" max="6465" width="2.625" style="531" hidden="1" customWidth="1"/>
    <col min="6466" max="6466" width="15.5" style="531" hidden="1" customWidth="1"/>
    <col min="6467" max="6467" width="1" style="531" hidden="1" customWidth="1"/>
    <col min="6468" max="6468" width="8.375" style="531" hidden="1" customWidth="1"/>
    <col min="6469" max="6469" width="5.375" style="531" hidden="1" customWidth="1"/>
    <col min="6470" max="6471" width="1.625" style="531" hidden="1" customWidth="1"/>
    <col min="6472" max="6656" width="0" style="531" hidden="1"/>
    <col min="6657" max="6657" width="2.125" style="531" hidden="1" customWidth="1"/>
    <col min="6658" max="6658" width="2.75" style="531" hidden="1" customWidth="1"/>
    <col min="6659" max="6675" width="1.625" style="531" hidden="1" customWidth="1"/>
    <col min="6676" max="6677" width="2.625" style="531" hidden="1" customWidth="1"/>
    <col min="6678" max="6678" width="15.5" style="531" hidden="1" customWidth="1"/>
    <col min="6679" max="6679" width="4.125" style="531" hidden="1" customWidth="1"/>
    <col min="6680" max="6680" width="3" style="531" hidden="1" customWidth="1"/>
    <col min="6681" max="6690" width="1.625" style="531" hidden="1" customWidth="1"/>
    <col min="6691" max="6694" width="1.5" style="531" hidden="1" customWidth="1"/>
    <col min="6695" max="6696" width="1.625" style="531" hidden="1" customWidth="1"/>
    <col min="6697" max="6699" width="2.625" style="531" hidden="1" customWidth="1"/>
    <col min="6700" max="6700" width="15.5" style="531" hidden="1" customWidth="1"/>
    <col min="6701" max="6701" width="3.625" style="531" hidden="1" customWidth="1"/>
    <col min="6702" max="6702" width="3.25" style="531" hidden="1" customWidth="1"/>
    <col min="6703" max="6706" width="1.625" style="531" hidden="1" customWidth="1"/>
    <col min="6707" max="6707" width="1.5" style="531" hidden="1" customWidth="1"/>
    <col min="6708" max="6718" width="1.625" style="531" hidden="1" customWidth="1"/>
    <col min="6719" max="6719" width="3.25" style="531" hidden="1" customWidth="1"/>
    <col min="6720" max="6721" width="2.625" style="531" hidden="1" customWidth="1"/>
    <col min="6722" max="6722" width="15.5" style="531" hidden="1" customWidth="1"/>
    <col min="6723" max="6723" width="1" style="531" hidden="1" customWidth="1"/>
    <col min="6724" max="6724" width="8.375" style="531" hidden="1" customWidth="1"/>
    <col min="6725" max="6725" width="5.375" style="531" hidden="1" customWidth="1"/>
    <col min="6726" max="6727" width="1.625" style="531" hidden="1" customWidth="1"/>
    <col min="6728" max="6912" width="0" style="531" hidden="1"/>
    <col min="6913" max="6913" width="2.125" style="531" hidden="1" customWidth="1"/>
    <col min="6914" max="6914" width="2.75" style="531" hidden="1" customWidth="1"/>
    <col min="6915" max="6931" width="1.625" style="531" hidden="1" customWidth="1"/>
    <col min="6932" max="6933" width="2.625" style="531" hidden="1" customWidth="1"/>
    <col min="6934" max="6934" width="15.5" style="531" hidden="1" customWidth="1"/>
    <col min="6935" max="6935" width="4.125" style="531" hidden="1" customWidth="1"/>
    <col min="6936" max="6936" width="3" style="531" hidden="1" customWidth="1"/>
    <col min="6937" max="6946" width="1.625" style="531" hidden="1" customWidth="1"/>
    <col min="6947" max="6950" width="1.5" style="531" hidden="1" customWidth="1"/>
    <col min="6951" max="6952" width="1.625" style="531" hidden="1" customWidth="1"/>
    <col min="6953" max="6955" width="2.625" style="531" hidden="1" customWidth="1"/>
    <col min="6956" max="6956" width="15.5" style="531" hidden="1" customWidth="1"/>
    <col min="6957" max="6957" width="3.625" style="531" hidden="1" customWidth="1"/>
    <col min="6958" max="6958" width="3.25" style="531" hidden="1" customWidth="1"/>
    <col min="6959" max="6962" width="1.625" style="531" hidden="1" customWidth="1"/>
    <col min="6963" max="6963" width="1.5" style="531" hidden="1" customWidth="1"/>
    <col min="6964" max="6974" width="1.625" style="531" hidden="1" customWidth="1"/>
    <col min="6975" max="6975" width="3.25" style="531" hidden="1" customWidth="1"/>
    <col min="6976" max="6977" width="2.625" style="531" hidden="1" customWidth="1"/>
    <col min="6978" max="6978" width="15.5" style="531" hidden="1" customWidth="1"/>
    <col min="6979" max="6979" width="1" style="531" hidden="1" customWidth="1"/>
    <col min="6980" max="6980" width="8.375" style="531" hidden="1" customWidth="1"/>
    <col min="6981" max="6981" width="5.375" style="531" hidden="1" customWidth="1"/>
    <col min="6982" max="6983" width="1.625" style="531" hidden="1" customWidth="1"/>
    <col min="6984" max="7168" width="0" style="531" hidden="1"/>
    <col min="7169" max="7169" width="2.125" style="531" hidden="1" customWidth="1"/>
    <col min="7170" max="7170" width="2.75" style="531" hidden="1" customWidth="1"/>
    <col min="7171" max="7187" width="1.625" style="531" hidden="1" customWidth="1"/>
    <col min="7188" max="7189" width="2.625" style="531" hidden="1" customWidth="1"/>
    <col min="7190" max="7190" width="15.5" style="531" hidden="1" customWidth="1"/>
    <col min="7191" max="7191" width="4.125" style="531" hidden="1" customWidth="1"/>
    <col min="7192" max="7192" width="3" style="531" hidden="1" customWidth="1"/>
    <col min="7193" max="7202" width="1.625" style="531" hidden="1" customWidth="1"/>
    <col min="7203" max="7206" width="1.5" style="531" hidden="1" customWidth="1"/>
    <col min="7207" max="7208" width="1.625" style="531" hidden="1" customWidth="1"/>
    <col min="7209" max="7211" width="2.625" style="531" hidden="1" customWidth="1"/>
    <col min="7212" max="7212" width="15.5" style="531" hidden="1" customWidth="1"/>
    <col min="7213" max="7213" width="3.625" style="531" hidden="1" customWidth="1"/>
    <col min="7214" max="7214" width="3.25" style="531" hidden="1" customWidth="1"/>
    <col min="7215" max="7218" width="1.625" style="531" hidden="1" customWidth="1"/>
    <col min="7219" max="7219" width="1.5" style="531" hidden="1" customWidth="1"/>
    <col min="7220" max="7230" width="1.625" style="531" hidden="1" customWidth="1"/>
    <col min="7231" max="7231" width="3.25" style="531" hidden="1" customWidth="1"/>
    <col min="7232" max="7233" width="2.625" style="531" hidden="1" customWidth="1"/>
    <col min="7234" max="7234" width="15.5" style="531" hidden="1" customWidth="1"/>
    <col min="7235" max="7235" width="1" style="531" hidden="1" customWidth="1"/>
    <col min="7236" max="7236" width="8.375" style="531" hidden="1" customWidth="1"/>
    <col min="7237" max="7237" width="5.375" style="531" hidden="1" customWidth="1"/>
    <col min="7238" max="7239" width="1.625" style="531" hidden="1" customWidth="1"/>
    <col min="7240" max="7424" width="0" style="531" hidden="1"/>
    <col min="7425" max="7425" width="2.125" style="531" hidden="1" customWidth="1"/>
    <col min="7426" max="7426" width="2.75" style="531" hidden="1" customWidth="1"/>
    <col min="7427" max="7443" width="1.625" style="531" hidden="1" customWidth="1"/>
    <col min="7444" max="7445" width="2.625" style="531" hidden="1" customWidth="1"/>
    <col min="7446" max="7446" width="15.5" style="531" hidden="1" customWidth="1"/>
    <col min="7447" max="7447" width="4.125" style="531" hidden="1" customWidth="1"/>
    <col min="7448" max="7448" width="3" style="531" hidden="1" customWidth="1"/>
    <col min="7449" max="7458" width="1.625" style="531" hidden="1" customWidth="1"/>
    <col min="7459" max="7462" width="1.5" style="531" hidden="1" customWidth="1"/>
    <col min="7463" max="7464" width="1.625" style="531" hidden="1" customWidth="1"/>
    <col min="7465" max="7467" width="2.625" style="531" hidden="1" customWidth="1"/>
    <col min="7468" max="7468" width="15.5" style="531" hidden="1" customWidth="1"/>
    <col min="7469" max="7469" width="3.625" style="531" hidden="1" customWidth="1"/>
    <col min="7470" max="7470" width="3.25" style="531" hidden="1" customWidth="1"/>
    <col min="7471" max="7474" width="1.625" style="531" hidden="1" customWidth="1"/>
    <col min="7475" max="7475" width="1.5" style="531" hidden="1" customWidth="1"/>
    <col min="7476" max="7486" width="1.625" style="531" hidden="1" customWidth="1"/>
    <col min="7487" max="7487" width="3.25" style="531" hidden="1" customWidth="1"/>
    <col min="7488" max="7489" width="2.625" style="531" hidden="1" customWidth="1"/>
    <col min="7490" max="7490" width="15.5" style="531" hidden="1" customWidth="1"/>
    <col min="7491" max="7491" width="1" style="531" hidden="1" customWidth="1"/>
    <col min="7492" max="7492" width="8.375" style="531" hidden="1" customWidth="1"/>
    <col min="7493" max="7493" width="5.375" style="531" hidden="1" customWidth="1"/>
    <col min="7494" max="7495" width="1.625" style="531" hidden="1" customWidth="1"/>
    <col min="7496" max="7680" width="0" style="531" hidden="1"/>
    <col min="7681" max="7681" width="2.125" style="531" hidden="1" customWidth="1"/>
    <col min="7682" max="7682" width="2.75" style="531" hidden="1" customWidth="1"/>
    <col min="7683" max="7699" width="1.625" style="531" hidden="1" customWidth="1"/>
    <col min="7700" max="7701" width="2.625" style="531" hidden="1" customWidth="1"/>
    <col min="7702" max="7702" width="15.5" style="531" hidden="1" customWidth="1"/>
    <col min="7703" max="7703" width="4.125" style="531" hidden="1" customWidth="1"/>
    <col min="7704" max="7704" width="3" style="531" hidden="1" customWidth="1"/>
    <col min="7705" max="7714" width="1.625" style="531" hidden="1" customWidth="1"/>
    <col min="7715" max="7718" width="1.5" style="531" hidden="1" customWidth="1"/>
    <col min="7719" max="7720" width="1.625" style="531" hidden="1" customWidth="1"/>
    <col min="7721" max="7723" width="2.625" style="531" hidden="1" customWidth="1"/>
    <col min="7724" max="7724" width="15.5" style="531" hidden="1" customWidth="1"/>
    <col min="7725" max="7725" width="3.625" style="531" hidden="1" customWidth="1"/>
    <col min="7726" max="7726" width="3.25" style="531" hidden="1" customWidth="1"/>
    <col min="7727" max="7730" width="1.625" style="531" hidden="1" customWidth="1"/>
    <col min="7731" max="7731" width="1.5" style="531" hidden="1" customWidth="1"/>
    <col min="7732" max="7742" width="1.625" style="531" hidden="1" customWidth="1"/>
    <col min="7743" max="7743" width="3.25" style="531" hidden="1" customWidth="1"/>
    <col min="7744" max="7745" width="2.625" style="531" hidden="1" customWidth="1"/>
    <col min="7746" max="7746" width="15.5" style="531" hidden="1" customWidth="1"/>
    <col min="7747" max="7747" width="1" style="531" hidden="1" customWidth="1"/>
    <col min="7748" max="7748" width="8.375" style="531" hidden="1" customWidth="1"/>
    <col min="7749" max="7749" width="5.375" style="531" hidden="1" customWidth="1"/>
    <col min="7750" max="7751" width="1.625" style="531" hidden="1" customWidth="1"/>
    <col min="7752" max="7936" width="0" style="531" hidden="1"/>
    <col min="7937" max="7937" width="2.125" style="531" hidden="1" customWidth="1"/>
    <col min="7938" max="7938" width="2.75" style="531" hidden="1" customWidth="1"/>
    <col min="7939" max="7955" width="1.625" style="531" hidden="1" customWidth="1"/>
    <col min="7956" max="7957" width="2.625" style="531" hidden="1" customWidth="1"/>
    <col min="7958" max="7958" width="15.5" style="531" hidden="1" customWidth="1"/>
    <col min="7959" max="7959" width="4.125" style="531" hidden="1" customWidth="1"/>
    <col min="7960" max="7960" width="3" style="531" hidden="1" customWidth="1"/>
    <col min="7961" max="7970" width="1.625" style="531" hidden="1" customWidth="1"/>
    <col min="7971" max="7974" width="1.5" style="531" hidden="1" customWidth="1"/>
    <col min="7975" max="7976" width="1.625" style="531" hidden="1" customWidth="1"/>
    <col min="7977" max="7979" width="2.625" style="531" hidden="1" customWidth="1"/>
    <col min="7980" max="7980" width="15.5" style="531" hidden="1" customWidth="1"/>
    <col min="7981" max="7981" width="3.625" style="531" hidden="1" customWidth="1"/>
    <col min="7982" max="7982" width="3.25" style="531" hidden="1" customWidth="1"/>
    <col min="7983" max="7986" width="1.625" style="531" hidden="1" customWidth="1"/>
    <col min="7987" max="7987" width="1.5" style="531" hidden="1" customWidth="1"/>
    <col min="7988" max="7998" width="1.625" style="531" hidden="1" customWidth="1"/>
    <col min="7999" max="7999" width="3.25" style="531" hidden="1" customWidth="1"/>
    <col min="8000" max="8001" width="2.625" style="531" hidden="1" customWidth="1"/>
    <col min="8002" max="8002" width="15.5" style="531" hidden="1" customWidth="1"/>
    <col min="8003" max="8003" width="1" style="531" hidden="1" customWidth="1"/>
    <col min="8004" max="8004" width="8.375" style="531" hidden="1" customWidth="1"/>
    <col min="8005" max="8005" width="5.375" style="531" hidden="1" customWidth="1"/>
    <col min="8006" max="8007" width="1.625" style="531" hidden="1" customWidth="1"/>
    <col min="8008" max="8192" width="0" style="531" hidden="1"/>
    <col min="8193" max="8193" width="2.125" style="531" hidden="1" customWidth="1"/>
    <col min="8194" max="8194" width="2.75" style="531" hidden="1" customWidth="1"/>
    <col min="8195" max="8211" width="1.625" style="531" hidden="1" customWidth="1"/>
    <col min="8212" max="8213" width="2.625" style="531" hidden="1" customWidth="1"/>
    <col min="8214" max="8214" width="15.5" style="531" hidden="1" customWidth="1"/>
    <col min="8215" max="8215" width="4.125" style="531" hidden="1" customWidth="1"/>
    <col min="8216" max="8216" width="3" style="531" hidden="1" customWidth="1"/>
    <col min="8217" max="8226" width="1.625" style="531" hidden="1" customWidth="1"/>
    <col min="8227" max="8230" width="1.5" style="531" hidden="1" customWidth="1"/>
    <col min="8231" max="8232" width="1.625" style="531" hidden="1" customWidth="1"/>
    <col min="8233" max="8235" width="2.625" style="531" hidden="1" customWidth="1"/>
    <col min="8236" max="8236" width="15.5" style="531" hidden="1" customWidth="1"/>
    <col min="8237" max="8237" width="3.625" style="531" hidden="1" customWidth="1"/>
    <col min="8238" max="8238" width="3.25" style="531" hidden="1" customWidth="1"/>
    <col min="8239" max="8242" width="1.625" style="531" hidden="1" customWidth="1"/>
    <col min="8243" max="8243" width="1.5" style="531" hidden="1" customWidth="1"/>
    <col min="8244" max="8254" width="1.625" style="531" hidden="1" customWidth="1"/>
    <col min="8255" max="8255" width="3.25" style="531" hidden="1" customWidth="1"/>
    <col min="8256" max="8257" width="2.625" style="531" hidden="1" customWidth="1"/>
    <col min="8258" max="8258" width="15.5" style="531" hidden="1" customWidth="1"/>
    <col min="8259" max="8259" width="1" style="531" hidden="1" customWidth="1"/>
    <col min="8260" max="8260" width="8.375" style="531" hidden="1" customWidth="1"/>
    <col min="8261" max="8261" width="5.375" style="531" hidden="1" customWidth="1"/>
    <col min="8262" max="8263" width="1.625" style="531" hidden="1" customWidth="1"/>
    <col min="8264" max="8448" width="0" style="531" hidden="1"/>
    <col min="8449" max="8449" width="2.125" style="531" hidden="1" customWidth="1"/>
    <col min="8450" max="8450" width="2.75" style="531" hidden="1" customWidth="1"/>
    <col min="8451" max="8467" width="1.625" style="531" hidden="1" customWidth="1"/>
    <col min="8468" max="8469" width="2.625" style="531" hidden="1" customWidth="1"/>
    <col min="8470" max="8470" width="15.5" style="531" hidden="1" customWidth="1"/>
    <col min="8471" max="8471" width="4.125" style="531" hidden="1" customWidth="1"/>
    <col min="8472" max="8472" width="3" style="531" hidden="1" customWidth="1"/>
    <col min="8473" max="8482" width="1.625" style="531" hidden="1" customWidth="1"/>
    <col min="8483" max="8486" width="1.5" style="531" hidden="1" customWidth="1"/>
    <col min="8487" max="8488" width="1.625" style="531" hidden="1" customWidth="1"/>
    <col min="8489" max="8491" width="2.625" style="531" hidden="1" customWidth="1"/>
    <col min="8492" max="8492" width="15.5" style="531" hidden="1" customWidth="1"/>
    <col min="8493" max="8493" width="3.625" style="531" hidden="1" customWidth="1"/>
    <col min="8494" max="8494" width="3.25" style="531" hidden="1" customWidth="1"/>
    <col min="8495" max="8498" width="1.625" style="531" hidden="1" customWidth="1"/>
    <col min="8499" max="8499" width="1.5" style="531" hidden="1" customWidth="1"/>
    <col min="8500" max="8510" width="1.625" style="531" hidden="1" customWidth="1"/>
    <col min="8511" max="8511" width="3.25" style="531" hidden="1" customWidth="1"/>
    <col min="8512" max="8513" width="2.625" style="531" hidden="1" customWidth="1"/>
    <col min="8514" max="8514" width="15.5" style="531" hidden="1" customWidth="1"/>
    <col min="8515" max="8515" width="1" style="531" hidden="1" customWidth="1"/>
    <col min="8516" max="8516" width="8.375" style="531" hidden="1" customWidth="1"/>
    <col min="8517" max="8517" width="5.375" style="531" hidden="1" customWidth="1"/>
    <col min="8518" max="8519" width="1.625" style="531" hidden="1" customWidth="1"/>
    <col min="8520" max="8704" width="0" style="531" hidden="1"/>
    <col min="8705" max="8705" width="2.125" style="531" hidden="1" customWidth="1"/>
    <col min="8706" max="8706" width="2.75" style="531" hidden="1" customWidth="1"/>
    <col min="8707" max="8723" width="1.625" style="531" hidden="1" customWidth="1"/>
    <col min="8724" max="8725" width="2.625" style="531" hidden="1" customWidth="1"/>
    <col min="8726" max="8726" width="15.5" style="531" hidden="1" customWidth="1"/>
    <col min="8727" max="8727" width="4.125" style="531" hidden="1" customWidth="1"/>
    <col min="8728" max="8728" width="3" style="531" hidden="1" customWidth="1"/>
    <col min="8729" max="8738" width="1.625" style="531" hidden="1" customWidth="1"/>
    <col min="8739" max="8742" width="1.5" style="531" hidden="1" customWidth="1"/>
    <col min="8743" max="8744" width="1.625" style="531" hidden="1" customWidth="1"/>
    <col min="8745" max="8747" width="2.625" style="531" hidden="1" customWidth="1"/>
    <col min="8748" max="8748" width="15.5" style="531" hidden="1" customWidth="1"/>
    <col min="8749" max="8749" width="3.625" style="531" hidden="1" customWidth="1"/>
    <col min="8750" max="8750" width="3.25" style="531" hidden="1" customWidth="1"/>
    <col min="8751" max="8754" width="1.625" style="531" hidden="1" customWidth="1"/>
    <col min="8755" max="8755" width="1.5" style="531" hidden="1" customWidth="1"/>
    <col min="8756" max="8766" width="1.625" style="531" hidden="1" customWidth="1"/>
    <col min="8767" max="8767" width="3.25" style="531" hidden="1" customWidth="1"/>
    <col min="8768" max="8769" width="2.625" style="531" hidden="1" customWidth="1"/>
    <col min="8770" max="8770" width="15.5" style="531" hidden="1" customWidth="1"/>
    <col min="8771" max="8771" width="1" style="531" hidden="1" customWidth="1"/>
    <col min="8772" max="8772" width="8.375" style="531" hidden="1" customWidth="1"/>
    <col min="8773" max="8773" width="5.375" style="531" hidden="1" customWidth="1"/>
    <col min="8774" max="8775" width="1.625" style="531" hidden="1" customWidth="1"/>
    <col min="8776" max="8960" width="0" style="531" hidden="1"/>
    <col min="8961" max="8961" width="2.125" style="531" hidden="1" customWidth="1"/>
    <col min="8962" max="8962" width="2.75" style="531" hidden="1" customWidth="1"/>
    <col min="8963" max="8979" width="1.625" style="531" hidden="1" customWidth="1"/>
    <col min="8980" max="8981" width="2.625" style="531" hidden="1" customWidth="1"/>
    <col min="8982" max="8982" width="15.5" style="531" hidden="1" customWidth="1"/>
    <col min="8983" max="8983" width="4.125" style="531" hidden="1" customWidth="1"/>
    <col min="8984" max="8984" width="3" style="531" hidden="1" customWidth="1"/>
    <col min="8985" max="8994" width="1.625" style="531" hidden="1" customWidth="1"/>
    <col min="8995" max="8998" width="1.5" style="531" hidden="1" customWidth="1"/>
    <col min="8999" max="9000" width="1.625" style="531" hidden="1" customWidth="1"/>
    <col min="9001" max="9003" width="2.625" style="531" hidden="1" customWidth="1"/>
    <col min="9004" max="9004" width="15.5" style="531" hidden="1" customWidth="1"/>
    <col min="9005" max="9005" width="3.625" style="531" hidden="1" customWidth="1"/>
    <col min="9006" max="9006" width="3.25" style="531" hidden="1" customWidth="1"/>
    <col min="9007" max="9010" width="1.625" style="531" hidden="1" customWidth="1"/>
    <col min="9011" max="9011" width="1.5" style="531" hidden="1" customWidth="1"/>
    <col min="9012" max="9022" width="1.625" style="531" hidden="1" customWidth="1"/>
    <col min="9023" max="9023" width="3.25" style="531" hidden="1" customWidth="1"/>
    <col min="9024" max="9025" width="2.625" style="531" hidden="1" customWidth="1"/>
    <col min="9026" max="9026" width="15.5" style="531" hidden="1" customWidth="1"/>
    <col min="9027" max="9027" width="1" style="531" hidden="1" customWidth="1"/>
    <col min="9028" max="9028" width="8.375" style="531" hidden="1" customWidth="1"/>
    <col min="9029" max="9029" width="5.375" style="531" hidden="1" customWidth="1"/>
    <col min="9030" max="9031" width="1.625" style="531" hidden="1" customWidth="1"/>
    <col min="9032" max="9216" width="0" style="531" hidden="1"/>
    <col min="9217" max="9217" width="2.125" style="531" hidden="1" customWidth="1"/>
    <col min="9218" max="9218" width="2.75" style="531" hidden="1" customWidth="1"/>
    <col min="9219" max="9235" width="1.625" style="531" hidden="1" customWidth="1"/>
    <col min="9236" max="9237" width="2.625" style="531" hidden="1" customWidth="1"/>
    <col min="9238" max="9238" width="15.5" style="531" hidden="1" customWidth="1"/>
    <col min="9239" max="9239" width="4.125" style="531" hidden="1" customWidth="1"/>
    <col min="9240" max="9240" width="3" style="531" hidden="1" customWidth="1"/>
    <col min="9241" max="9250" width="1.625" style="531" hidden="1" customWidth="1"/>
    <col min="9251" max="9254" width="1.5" style="531" hidden="1" customWidth="1"/>
    <col min="9255" max="9256" width="1.625" style="531" hidden="1" customWidth="1"/>
    <col min="9257" max="9259" width="2.625" style="531" hidden="1" customWidth="1"/>
    <col min="9260" max="9260" width="15.5" style="531" hidden="1" customWidth="1"/>
    <col min="9261" max="9261" width="3.625" style="531" hidden="1" customWidth="1"/>
    <col min="9262" max="9262" width="3.25" style="531" hidden="1" customWidth="1"/>
    <col min="9263" max="9266" width="1.625" style="531" hidden="1" customWidth="1"/>
    <col min="9267" max="9267" width="1.5" style="531" hidden="1" customWidth="1"/>
    <col min="9268" max="9278" width="1.625" style="531" hidden="1" customWidth="1"/>
    <col min="9279" max="9279" width="3.25" style="531" hidden="1" customWidth="1"/>
    <col min="9280" max="9281" width="2.625" style="531" hidden="1" customWidth="1"/>
    <col min="9282" max="9282" width="15.5" style="531" hidden="1" customWidth="1"/>
    <col min="9283" max="9283" width="1" style="531" hidden="1" customWidth="1"/>
    <col min="9284" max="9284" width="8.375" style="531" hidden="1" customWidth="1"/>
    <col min="9285" max="9285" width="5.375" style="531" hidden="1" customWidth="1"/>
    <col min="9286" max="9287" width="1.625" style="531" hidden="1" customWidth="1"/>
    <col min="9288" max="9472" width="0" style="531" hidden="1"/>
    <col min="9473" max="9473" width="2.125" style="531" hidden="1" customWidth="1"/>
    <col min="9474" max="9474" width="2.75" style="531" hidden="1" customWidth="1"/>
    <col min="9475" max="9491" width="1.625" style="531" hidden="1" customWidth="1"/>
    <col min="9492" max="9493" width="2.625" style="531" hidden="1" customWidth="1"/>
    <col min="9494" max="9494" width="15.5" style="531" hidden="1" customWidth="1"/>
    <col min="9495" max="9495" width="4.125" style="531" hidden="1" customWidth="1"/>
    <col min="9496" max="9496" width="3" style="531" hidden="1" customWidth="1"/>
    <col min="9497" max="9506" width="1.625" style="531" hidden="1" customWidth="1"/>
    <col min="9507" max="9510" width="1.5" style="531" hidden="1" customWidth="1"/>
    <col min="9511" max="9512" width="1.625" style="531" hidden="1" customWidth="1"/>
    <col min="9513" max="9515" width="2.625" style="531" hidden="1" customWidth="1"/>
    <col min="9516" max="9516" width="15.5" style="531" hidden="1" customWidth="1"/>
    <col min="9517" max="9517" width="3.625" style="531" hidden="1" customWidth="1"/>
    <col min="9518" max="9518" width="3.25" style="531" hidden="1" customWidth="1"/>
    <col min="9519" max="9522" width="1.625" style="531" hidden="1" customWidth="1"/>
    <col min="9523" max="9523" width="1.5" style="531" hidden="1" customWidth="1"/>
    <col min="9524" max="9534" width="1.625" style="531" hidden="1" customWidth="1"/>
    <col min="9535" max="9535" width="3.25" style="531" hidden="1" customWidth="1"/>
    <col min="9536" max="9537" width="2.625" style="531" hidden="1" customWidth="1"/>
    <col min="9538" max="9538" width="15.5" style="531" hidden="1" customWidth="1"/>
    <col min="9539" max="9539" width="1" style="531" hidden="1" customWidth="1"/>
    <col min="9540" max="9540" width="8.375" style="531" hidden="1" customWidth="1"/>
    <col min="9541" max="9541" width="5.375" style="531" hidden="1" customWidth="1"/>
    <col min="9542" max="9543" width="1.625" style="531" hidden="1" customWidth="1"/>
    <col min="9544" max="9728" width="0" style="531" hidden="1"/>
    <col min="9729" max="9729" width="2.125" style="531" hidden="1" customWidth="1"/>
    <col min="9730" max="9730" width="2.75" style="531" hidden="1" customWidth="1"/>
    <col min="9731" max="9747" width="1.625" style="531" hidden="1" customWidth="1"/>
    <col min="9748" max="9749" width="2.625" style="531" hidden="1" customWidth="1"/>
    <col min="9750" max="9750" width="15.5" style="531" hidden="1" customWidth="1"/>
    <col min="9751" max="9751" width="4.125" style="531" hidden="1" customWidth="1"/>
    <col min="9752" max="9752" width="3" style="531" hidden="1" customWidth="1"/>
    <col min="9753" max="9762" width="1.625" style="531" hidden="1" customWidth="1"/>
    <col min="9763" max="9766" width="1.5" style="531" hidden="1" customWidth="1"/>
    <col min="9767" max="9768" width="1.625" style="531" hidden="1" customWidth="1"/>
    <col min="9769" max="9771" width="2.625" style="531" hidden="1" customWidth="1"/>
    <col min="9772" max="9772" width="15.5" style="531" hidden="1" customWidth="1"/>
    <col min="9773" max="9773" width="3.625" style="531" hidden="1" customWidth="1"/>
    <col min="9774" max="9774" width="3.25" style="531" hidden="1" customWidth="1"/>
    <col min="9775" max="9778" width="1.625" style="531" hidden="1" customWidth="1"/>
    <col min="9779" max="9779" width="1.5" style="531" hidden="1" customWidth="1"/>
    <col min="9780" max="9790" width="1.625" style="531" hidden="1" customWidth="1"/>
    <col min="9791" max="9791" width="3.25" style="531" hidden="1" customWidth="1"/>
    <col min="9792" max="9793" width="2.625" style="531" hidden="1" customWidth="1"/>
    <col min="9794" max="9794" width="15.5" style="531" hidden="1" customWidth="1"/>
    <col min="9795" max="9795" width="1" style="531" hidden="1" customWidth="1"/>
    <col min="9796" max="9796" width="8.375" style="531" hidden="1" customWidth="1"/>
    <col min="9797" max="9797" width="5.375" style="531" hidden="1" customWidth="1"/>
    <col min="9798" max="9799" width="1.625" style="531" hidden="1" customWidth="1"/>
    <col min="9800" max="9984" width="0" style="531" hidden="1"/>
    <col min="9985" max="9985" width="2.125" style="531" hidden="1" customWidth="1"/>
    <col min="9986" max="9986" width="2.75" style="531" hidden="1" customWidth="1"/>
    <col min="9987" max="10003" width="1.625" style="531" hidden="1" customWidth="1"/>
    <col min="10004" max="10005" width="2.625" style="531" hidden="1" customWidth="1"/>
    <col min="10006" max="10006" width="15.5" style="531" hidden="1" customWidth="1"/>
    <col min="10007" max="10007" width="4.125" style="531" hidden="1" customWidth="1"/>
    <col min="10008" max="10008" width="3" style="531" hidden="1" customWidth="1"/>
    <col min="10009" max="10018" width="1.625" style="531" hidden="1" customWidth="1"/>
    <col min="10019" max="10022" width="1.5" style="531" hidden="1" customWidth="1"/>
    <col min="10023" max="10024" width="1.625" style="531" hidden="1" customWidth="1"/>
    <col min="10025" max="10027" width="2.625" style="531" hidden="1" customWidth="1"/>
    <col min="10028" max="10028" width="15.5" style="531" hidden="1" customWidth="1"/>
    <col min="10029" max="10029" width="3.625" style="531" hidden="1" customWidth="1"/>
    <col min="10030" max="10030" width="3.25" style="531" hidden="1" customWidth="1"/>
    <col min="10031" max="10034" width="1.625" style="531" hidden="1" customWidth="1"/>
    <col min="10035" max="10035" width="1.5" style="531" hidden="1" customWidth="1"/>
    <col min="10036" max="10046" width="1.625" style="531" hidden="1" customWidth="1"/>
    <col min="10047" max="10047" width="3.25" style="531" hidden="1" customWidth="1"/>
    <col min="10048" max="10049" width="2.625" style="531" hidden="1" customWidth="1"/>
    <col min="10050" max="10050" width="15.5" style="531" hidden="1" customWidth="1"/>
    <col min="10051" max="10051" width="1" style="531" hidden="1" customWidth="1"/>
    <col min="10052" max="10052" width="8.375" style="531" hidden="1" customWidth="1"/>
    <col min="10053" max="10053" width="5.375" style="531" hidden="1" customWidth="1"/>
    <col min="10054" max="10055" width="1.625" style="531" hidden="1" customWidth="1"/>
    <col min="10056" max="10240" width="0" style="531" hidden="1"/>
    <col min="10241" max="10241" width="2.125" style="531" hidden="1" customWidth="1"/>
    <col min="10242" max="10242" width="2.75" style="531" hidden="1" customWidth="1"/>
    <col min="10243" max="10259" width="1.625" style="531" hidden="1" customWidth="1"/>
    <col min="10260" max="10261" width="2.625" style="531" hidden="1" customWidth="1"/>
    <col min="10262" max="10262" width="15.5" style="531" hidden="1" customWidth="1"/>
    <col min="10263" max="10263" width="4.125" style="531" hidden="1" customWidth="1"/>
    <col min="10264" max="10264" width="3" style="531" hidden="1" customWidth="1"/>
    <col min="10265" max="10274" width="1.625" style="531" hidden="1" customWidth="1"/>
    <col min="10275" max="10278" width="1.5" style="531" hidden="1" customWidth="1"/>
    <col min="10279" max="10280" width="1.625" style="531" hidden="1" customWidth="1"/>
    <col min="10281" max="10283" width="2.625" style="531" hidden="1" customWidth="1"/>
    <col min="10284" max="10284" width="15.5" style="531" hidden="1" customWidth="1"/>
    <col min="10285" max="10285" width="3.625" style="531" hidden="1" customWidth="1"/>
    <col min="10286" max="10286" width="3.25" style="531" hidden="1" customWidth="1"/>
    <col min="10287" max="10290" width="1.625" style="531" hidden="1" customWidth="1"/>
    <col min="10291" max="10291" width="1.5" style="531" hidden="1" customWidth="1"/>
    <col min="10292" max="10302" width="1.625" style="531" hidden="1" customWidth="1"/>
    <col min="10303" max="10303" width="3.25" style="531" hidden="1" customWidth="1"/>
    <col min="10304" max="10305" width="2.625" style="531" hidden="1" customWidth="1"/>
    <col min="10306" max="10306" width="15.5" style="531" hidden="1" customWidth="1"/>
    <col min="10307" max="10307" width="1" style="531" hidden="1" customWidth="1"/>
    <col min="10308" max="10308" width="8.375" style="531" hidden="1" customWidth="1"/>
    <col min="10309" max="10309" width="5.375" style="531" hidden="1" customWidth="1"/>
    <col min="10310" max="10311" width="1.625" style="531" hidden="1" customWidth="1"/>
    <col min="10312" max="10496" width="0" style="531" hidden="1"/>
    <col min="10497" max="10497" width="2.125" style="531" hidden="1" customWidth="1"/>
    <col min="10498" max="10498" width="2.75" style="531" hidden="1" customWidth="1"/>
    <col min="10499" max="10515" width="1.625" style="531" hidden="1" customWidth="1"/>
    <col min="10516" max="10517" width="2.625" style="531" hidden="1" customWidth="1"/>
    <col min="10518" max="10518" width="15.5" style="531" hidden="1" customWidth="1"/>
    <col min="10519" max="10519" width="4.125" style="531" hidden="1" customWidth="1"/>
    <col min="10520" max="10520" width="3" style="531" hidden="1" customWidth="1"/>
    <col min="10521" max="10530" width="1.625" style="531" hidden="1" customWidth="1"/>
    <col min="10531" max="10534" width="1.5" style="531" hidden="1" customWidth="1"/>
    <col min="10535" max="10536" width="1.625" style="531" hidden="1" customWidth="1"/>
    <col min="10537" max="10539" width="2.625" style="531" hidden="1" customWidth="1"/>
    <col min="10540" max="10540" width="15.5" style="531" hidden="1" customWidth="1"/>
    <col min="10541" max="10541" width="3.625" style="531" hidden="1" customWidth="1"/>
    <col min="10542" max="10542" width="3.25" style="531" hidden="1" customWidth="1"/>
    <col min="10543" max="10546" width="1.625" style="531" hidden="1" customWidth="1"/>
    <col min="10547" max="10547" width="1.5" style="531" hidden="1" customWidth="1"/>
    <col min="10548" max="10558" width="1.625" style="531" hidden="1" customWidth="1"/>
    <col min="10559" max="10559" width="3.25" style="531" hidden="1" customWidth="1"/>
    <col min="10560" max="10561" width="2.625" style="531" hidden="1" customWidth="1"/>
    <col min="10562" max="10562" width="15.5" style="531" hidden="1" customWidth="1"/>
    <col min="10563" max="10563" width="1" style="531" hidden="1" customWidth="1"/>
    <col min="10564" max="10564" width="8.375" style="531" hidden="1" customWidth="1"/>
    <col min="10565" max="10565" width="5.375" style="531" hidden="1" customWidth="1"/>
    <col min="10566" max="10567" width="1.625" style="531" hidden="1" customWidth="1"/>
    <col min="10568" max="10752" width="0" style="531" hidden="1"/>
    <col min="10753" max="10753" width="2.125" style="531" hidden="1" customWidth="1"/>
    <col min="10754" max="10754" width="2.75" style="531" hidden="1" customWidth="1"/>
    <col min="10755" max="10771" width="1.625" style="531" hidden="1" customWidth="1"/>
    <col min="10772" max="10773" width="2.625" style="531" hidden="1" customWidth="1"/>
    <col min="10774" max="10774" width="15.5" style="531" hidden="1" customWidth="1"/>
    <col min="10775" max="10775" width="4.125" style="531" hidden="1" customWidth="1"/>
    <col min="10776" max="10776" width="3" style="531" hidden="1" customWidth="1"/>
    <col min="10777" max="10786" width="1.625" style="531" hidden="1" customWidth="1"/>
    <col min="10787" max="10790" width="1.5" style="531" hidden="1" customWidth="1"/>
    <col min="10791" max="10792" width="1.625" style="531" hidden="1" customWidth="1"/>
    <col min="10793" max="10795" width="2.625" style="531" hidden="1" customWidth="1"/>
    <col min="10796" max="10796" width="15.5" style="531" hidden="1" customWidth="1"/>
    <col min="10797" max="10797" width="3.625" style="531" hidden="1" customWidth="1"/>
    <col min="10798" max="10798" width="3.25" style="531" hidden="1" customWidth="1"/>
    <col min="10799" max="10802" width="1.625" style="531" hidden="1" customWidth="1"/>
    <col min="10803" max="10803" width="1.5" style="531" hidden="1" customWidth="1"/>
    <col min="10804" max="10814" width="1.625" style="531" hidden="1" customWidth="1"/>
    <col min="10815" max="10815" width="3.25" style="531" hidden="1" customWidth="1"/>
    <col min="10816" max="10817" width="2.625" style="531" hidden="1" customWidth="1"/>
    <col min="10818" max="10818" width="15.5" style="531" hidden="1" customWidth="1"/>
    <col min="10819" max="10819" width="1" style="531" hidden="1" customWidth="1"/>
    <col min="10820" max="10820" width="8.375" style="531" hidden="1" customWidth="1"/>
    <col min="10821" max="10821" width="5.375" style="531" hidden="1" customWidth="1"/>
    <col min="10822" max="10823" width="1.625" style="531" hidden="1" customWidth="1"/>
    <col min="10824" max="11008" width="0" style="531" hidden="1"/>
    <col min="11009" max="11009" width="2.125" style="531" hidden="1" customWidth="1"/>
    <col min="11010" max="11010" width="2.75" style="531" hidden="1" customWidth="1"/>
    <col min="11011" max="11027" width="1.625" style="531" hidden="1" customWidth="1"/>
    <col min="11028" max="11029" width="2.625" style="531" hidden="1" customWidth="1"/>
    <col min="11030" max="11030" width="15.5" style="531" hidden="1" customWidth="1"/>
    <col min="11031" max="11031" width="4.125" style="531" hidden="1" customWidth="1"/>
    <col min="11032" max="11032" width="3" style="531" hidden="1" customWidth="1"/>
    <col min="11033" max="11042" width="1.625" style="531" hidden="1" customWidth="1"/>
    <col min="11043" max="11046" width="1.5" style="531" hidden="1" customWidth="1"/>
    <col min="11047" max="11048" width="1.625" style="531" hidden="1" customWidth="1"/>
    <col min="11049" max="11051" width="2.625" style="531" hidden="1" customWidth="1"/>
    <col min="11052" max="11052" width="15.5" style="531" hidden="1" customWidth="1"/>
    <col min="11053" max="11053" width="3.625" style="531" hidden="1" customWidth="1"/>
    <col min="11054" max="11054" width="3.25" style="531" hidden="1" customWidth="1"/>
    <col min="11055" max="11058" width="1.625" style="531" hidden="1" customWidth="1"/>
    <col min="11059" max="11059" width="1.5" style="531" hidden="1" customWidth="1"/>
    <col min="11060" max="11070" width="1.625" style="531" hidden="1" customWidth="1"/>
    <col min="11071" max="11071" width="3.25" style="531" hidden="1" customWidth="1"/>
    <col min="11072" max="11073" width="2.625" style="531" hidden="1" customWidth="1"/>
    <col min="11074" max="11074" width="15.5" style="531" hidden="1" customWidth="1"/>
    <col min="11075" max="11075" width="1" style="531" hidden="1" customWidth="1"/>
    <col min="11076" max="11076" width="8.375" style="531" hidden="1" customWidth="1"/>
    <col min="11077" max="11077" width="5.375" style="531" hidden="1" customWidth="1"/>
    <col min="11078" max="11079" width="1.625" style="531" hidden="1" customWidth="1"/>
    <col min="11080" max="11264" width="0" style="531" hidden="1"/>
    <col min="11265" max="11265" width="2.125" style="531" hidden="1" customWidth="1"/>
    <col min="11266" max="11266" width="2.75" style="531" hidden="1" customWidth="1"/>
    <col min="11267" max="11283" width="1.625" style="531" hidden="1" customWidth="1"/>
    <col min="11284" max="11285" width="2.625" style="531" hidden="1" customWidth="1"/>
    <col min="11286" max="11286" width="15.5" style="531" hidden="1" customWidth="1"/>
    <col min="11287" max="11287" width="4.125" style="531" hidden="1" customWidth="1"/>
    <col min="11288" max="11288" width="3" style="531" hidden="1" customWidth="1"/>
    <col min="11289" max="11298" width="1.625" style="531" hidden="1" customWidth="1"/>
    <col min="11299" max="11302" width="1.5" style="531" hidden="1" customWidth="1"/>
    <col min="11303" max="11304" width="1.625" style="531" hidden="1" customWidth="1"/>
    <col min="11305" max="11307" width="2.625" style="531" hidden="1" customWidth="1"/>
    <col min="11308" max="11308" width="15.5" style="531" hidden="1" customWidth="1"/>
    <col min="11309" max="11309" width="3.625" style="531" hidden="1" customWidth="1"/>
    <col min="11310" max="11310" width="3.25" style="531" hidden="1" customWidth="1"/>
    <col min="11311" max="11314" width="1.625" style="531" hidden="1" customWidth="1"/>
    <col min="11315" max="11315" width="1.5" style="531" hidden="1" customWidth="1"/>
    <col min="11316" max="11326" width="1.625" style="531" hidden="1" customWidth="1"/>
    <col min="11327" max="11327" width="3.25" style="531" hidden="1" customWidth="1"/>
    <col min="11328" max="11329" width="2.625" style="531" hidden="1" customWidth="1"/>
    <col min="11330" max="11330" width="15.5" style="531" hidden="1" customWidth="1"/>
    <col min="11331" max="11331" width="1" style="531" hidden="1" customWidth="1"/>
    <col min="11332" max="11332" width="8.375" style="531" hidden="1" customWidth="1"/>
    <col min="11333" max="11333" width="5.375" style="531" hidden="1" customWidth="1"/>
    <col min="11334" max="11335" width="1.625" style="531" hidden="1" customWidth="1"/>
    <col min="11336" max="11520" width="0" style="531" hidden="1"/>
    <col min="11521" max="11521" width="2.125" style="531" hidden="1" customWidth="1"/>
    <col min="11522" max="11522" width="2.75" style="531" hidden="1" customWidth="1"/>
    <col min="11523" max="11539" width="1.625" style="531" hidden="1" customWidth="1"/>
    <col min="11540" max="11541" width="2.625" style="531" hidden="1" customWidth="1"/>
    <col min="11542" max="11542" width="15.5" style="531" hidden="1" customWidth="1"/>
    <col min="11543" max="11543" width="4.125" style="531" hidden="1" customWidth="1"/>
    <col min="11544" max="11544" width="3" style="531" hidden="1" customWidth="1"/>
    <col min="11545" max="11554" width="1.625" style="531" hidden="1" customWidth="1"/>
    <col min="11555" max="11558" width="1.5" style="531" hidden="1" customWidth="1"/>
    <col min="11559" max="11560" width="1.625" style="531" hidden="1" customWidth="1"/>
    <col min="11561" max="11563" width="2.625" style="531" hidden="1" customWidth="1"/>
    <col min="11564" max="11564" width="15.5" style="531" hidden="1" customWidth="1"/>
    <col min="11565" max="11565" width="3.625" style="531" hidden="1" customWidth="1"/>
    <col min="11566" max="11566" width="3.25" style="531" hidden="1" customWidth="1"/>
    <col min="11567" max="11570" width="1.625" style="531" hidden="1" customWidth="1"/>
    <col min="11571" max="11571" width="1.5" style="531" hidden="1" customWidth="1"/>
    <col min="11572" max="11582" width="1.625" style="531" hidden="1" customWidth="1"/>
    <col min="11583" max="11583" width="3.25" style="531" hidden="1" customWidth="1"/>
    <col min="11584" max="11585" width="2.625" style="531" hidden="1" customWidth="1"/>
    <col min="11586" max="11586" width="15.5" style="531" hidden="1" customWidth="1"/>
    <col min="11587" max="11587" width="1" style="531" hidden="1" customWidth="1"/>
    <col min="11588" max="11588" width="8.375" style="531" hidden="1" customWidth="1"/>
    <col min="11589" max="11589" width="5.375" style="531" hidden="1" customWidth="1"/>
    <col min="11590" max="11591" width="1.625" style="531" hidden="1" customWidth="1"/>
    <col min="11592" max="11776" width="0" style="531" hidden="1"/>
    <col min="11777" max="11777" width="2.125" style="531" hidden="1" customWidth="1"/>
    <col min="11778" max="11778" width="2.75" style="531" hidden="1" customWidth="1"/>
    <col min="11779" max="11795" width="1.625" style="531" hidden="1" customWidth="1"/>
    <col min="11796" max="11797" width="2.625" style="531" hidden="1" customWidth="1"/>
    <col min="11798" max="11798" width="15.5" style="531" hidden="1" customWidth="1"/>
    <col min="11799" max="11799" width="4.125" style="531" hidden="1" customWidth="1"/>
    <col min="11800" max="11800" width="3" style="531" hidden="1" customWidth="1"/>
    <col min="11801" max="11810" width="1.625" style="531" hidden="1" customWidth="1"/>
    <col min="11811" max="11814" width="1.5" style="531" hidden="1" customWidth="1"/>
    <col min="11815" max="11816" width="1.625" style="531" hidden="1" customWidth="1"/>
    <col min="11817" max="11819" width="2.625" style="531" hidden="1" customWidth="1"/>
    <col min="11820" max="11820" width="15.5" style="531" hidden="1" customWidth="1"/>
    <col min="11821" max="11821" width="3.625" style="531" hidden="1" customWidth="1"/>
    <col min="11822" max="11822" width="3.25" style="531" hidden="1" customWidth="1"/>
    <col min="11823" max="11826" width="1.625" style="531" hidden="1" customWidth="1"/>
    <col min="11827" max="11827" width="1.5" style="531" hidden="1" customWidth="1"/>
    <col min="11828" max="11838" width="1.625" style="531" hidden="1" customWidth="1"/>
    <col min="11839" max="11839" width="3.25" style="531" hidden="1" customWidth="1"/>
    <col min="11840" max="11841" width="2.625" style="531" hidden="1" customWidth="1"/>
    <col min="11842" max="11842" width="15.5" style="531" hidden="1" customWidth="1"/>
    <col min="11843" max="11843" width="1" style="531" hidden="1" customWidth="1"/>
    <col min="11844" max="11844" width="8.375" style="531" hidden="1" customWidth="1"/>
    <col min="11845" max="11845" width="5.375" style="531" hidden="1" customWidth="1"/>
    <col min="11846" max="11847" width="1.625" style="531" hidden="1" customWidth="1"/>
    <col min="11848" max="12032" width="0" style="531" hidden="1"/>
    <col min="12033" max="12033" width="2.125" style="531" hidden="1" customWidth="1"/>
    <col min="12034" max="12034" width="2.75" style="531" hidden="1" customWidth="1"/>
    <col min="12035" max="12051" width="1.625" style="531" hidden="1" customWidth="1"/>
    <col min="12052" max="12053" width="2.625" style="531" hidden="1" customWidth="1"/>
    <col min="12054" max="12054" width="15.5" style="531" hidden="1" customWidth="1"/>
    <col min="12055" max="12055" width="4.125" style="531" hidden="1" customWidth="1"/>
    <col min="12056" max="12056" width="3" style="531" hidden="1" customWidth="1"/>
    <col min="12057" max="12066" width="1.625" style="531" hidden="1" customWidth="1"/>
    <col min="12067" max="12070" width="1.5" style="531" hidden="1" customWidth="1"/>
    <col min="12071" max="12072" width="1.625" style="531" hidden="1" customWidth="1"/>
    <col min="12073" max="12075" width="2.625" style="531" hidden="1" customWidth="1"/>
    <col min="12076" max="12076" width="15.5" style="531" hidden="1" customWidth="1"/>
    <col min="12077" max="12077" width="3.625" style="531" hidden="1" customWidth="1"/>
    <col min="12078" max="12078" width="3.25" style="531" hidden="1" customWidth="1"/>
    <col min="12079" max="12082" width="1.625" style="531" hidden="1" customWidth="1"/>
    <col min="12083" max="12083" width="1.5" style="531" hidden="1" customWidth="1"/>
    <col min="12084" max="12094" width="1.625" style="531" hidden="1" customWidth="1"/>
    <col min="12095" max="12095" width="3.25" style="531" hidden="1" customWidth="1"/>
    <col min="12096" max="12097" width="2.625" style="531" hidden="1" customWidth="1"/>
    <col min="12098" max="12098" width="15.5" style="531" hidden="1" customWidth="1"/>
    <col min="12099" max="12099" width="1" style="531" hidden="1" customWidth="1"/>
    <col min="12100" max="12100" width="8.375" style="531" hidden="1" customWidth="1"/>
    <col min="12101" max="12101" width="5.375" style="531" hidden="1" customWidth="1"/>
    <col min="12102" max="12103" width="1.625" style="531" hidden="1" customWidth="1"/>
    <col min="12104" max="12288" width="0" style="531" hidden="1"/>
    <col min="12289" max="12289" width="2.125" style="531" hidden="1" customWidth="1"/>
    <col min="12290" max="12290" width="2.75" style="531" hidden="1" customWidth="1"/>
    <col min="12291" max="12307" width="1.625" style="531" hidden="1" customWidth="1"/>
    <col min="12308" max="12309" width="2.625" style="531" hidden="1" customWidth="1"/>
    <col min="12310" max="12310" width="15.5" style="531" hidden="1" customWidth="1"/>
    <col min="12311" max="12311" width="4.125" style="531" hidden="1" customWidth="1"/>
    <col min="12312" max="12312" width="3" style="531" hidden="1" customWidth="1"/>
    <col min="12313" max="12322" width="1.625" style="531" hidden="1" customWidth="1"/>
    <col min="12323" max="12326" width="1.5" style="531" hidden="1" customWidth="1"/>
    <col min="12327" max="12328" width="1.625" style="531" hidden="1" customWidth="1"/>
    <col min="12329" max="12331" width="2.625" style="531" hidden="1" customWidth="1"/>
    <col min="12332" max="12332" width="15.5" style="531" hidden="1" customWidth="1"/>
    <col min="12333" max="12333" width="3.625" style="531" hidden="1" customWidth="1"/>
    <col min="12334" max="12334" width="3.25" style="531" hidden="1" customWidth="1"/>
    <col min="12335" max="12338" width="1.625" style="531" hidden="1" customWidth="1"/>
    <col min="12339" max="12339" width="1.5" style="531" hidden="1" customWidth="1"/>
    <col min="12340" max="12350" width="1.625" style="531" hidden="1" customWidth="1"/>
    <col min="12351" max="12351" width="3.25" style="531" hidden="1" customWidth="1"/>
    <col min="12352" max="12353" width="2.625" style="531" hidden="1" customWidth="1"/>
    <col min="12354" max="12354" width="15.5" style="531" hidden="1" customWidth="1"/>
    <col min="12355" max="12355" width="1" style="531" hidden="1" customWidth="1"/>
    <col min="12356" max="12356" width="8.375" style="531" hidden="1" customWidth="1"/>
    <col min="12357" max="12357" width="5.375" style="531" hidden="1" customWidth="1"/>
    <col min="12358" max="12359" width="1.625" style="531" hidden="1" customWidth="1"/>
    <col min="12360" max="12544" width="0" style="531" hidden="1"/>
    <col min="12545" max="12545" width="2.125" style="531" hidden="1" customWidth="1"/>
    <col min="12546" max="12546" width="2.75" style="531" hidden="1" customWidth="1"/>
    <col min="12547" max="12563" width="1.625" style="531" hidden="1" customWidth="1"/>
    <col min="12564" max="12565" width="2.625" style="531" hidden="1" customWidth="1"/>
    <col min="12566" max="12566" width="15.5" style="531" hidden="1" customWidth="1"/>
    <col min="12567" max="12567" width="4.125" style="531" hidden="1" customWidth="1"/>
    <col min="12568" max="12568" width="3" style="531" hidden="1" customWidth="1"/>
    <col min="12569" max="12578" width="1.625" style="531" hidden="1" customWidth="1"/>
    <col min="12579" max="12582" width="1.5" style="531" hidden="1" customWidth="1"/>
    <col min="12583" max="12584" width="1.625" style="531" hidden="1" customWidth="1"/>
    <col min="12585" max="12587" width="2.625" style="531" hidden="1" customWidth="1"/>
    <col min="12588" max="12588" width="15.5" style="531" hidden="1" customWidth="1"/>
    <col min="12589" max="12589" width="3.625" style="531" hidden="1" customWidth="1"/>
    <col min="12590" max="12590" width="3.25" style="531" hidden="1" customWidth="1"/>
    <col min="12591" max="12594" width="1.625" style="531" hidden="1" customWidth="1"/>
    <col min="12595" max="12595" width="1.5" style="531" hidden="1" customWidth="1"/>
    <col min="12596" max="12606" width="1.625" style="531" hidden="1" customWidth="1"/>
    <col min="12607" max="12607" width="3.25" style="531" hidden="1" customWidth="1"/>
    <col min="12608" max="12609" width="2.625" style="531" hidden="1" customWidth="1"/>
    <col min="12610" max="12610" width="15.5" style="531" hidden="1" customWidth="1"/>
    <col min="12611" max="12611" width="1" style="531" hidden="1" customWidth="1"/>
    <col min="12612" max="12612" width="8.375" style="531" hidden="1" customWidth="1"/>
    <col min="12613" max="12613" width="5.375" style="531" hidden="1" customWidth="1"/>
    <col min="12614" max="12615" width="1.625" style="531" hidden="1" customWidth="1"/>
    <col min="12616" max="12800" width="0" style="531" hidden="1"/>
    <col min="12801" max="12801" width="2.125" style="531" hidden="1" customWidth="1"/>
    <col min="12802" max="12802" width="2.75" style="531" hidden="1" customWidth="1"/>
    <col min="12803" max="12819" width="1.625" style="531" hidden="1" customWidth="1"/>
    <col min="12820" max="12821" width="2.625" style="531" hidden="1" customWidth="1"/>
    <col min="12822" max="12822" width="15.5" style="531" hidden="1" customWidth="1"/>
    <col min="12823" max="12823" width="4.125" style="531" hidden="1" customWidth="1"/>
    <col min="12824" max="12824" width="3" style="531" hidden="1" customWidth="1"/>
    <col min="12825" max="12834" width="1.625" style="531" hidden="1" customWidth="1"/>
    <col min="12835" max="12838" width="1.5" style="531" hidden="1" customWidth="1"/>
    <col min="12839" max="12840" width="1.625" style="531" hidden="1" customWidth="1"/>
    <col min="12841" max="12843" width="2.625" style="531" hidden="1" customWidth="1"/>
    <col min="12844" max="12844" width="15.5" style="531" hidden="1" customWidth="1"/>
    <col min="12845" max="12845" width="3.625" style="531" hidden="1" customWidth="1"/>
    <col min="12846" max="12846" width="3.25" style="531" hidden="1" customWidth="1"/>
    <col min="12847" max="12850" width="1.625" style="531" hidden="1" customWidth="1"/>
    <col min="12851" max="12851" width="1.5" style="531" hidden="1" customWidth="1"/>
    <col min="12852" max="12862" width="1.625" style="531" hidden="1" customWidth="1"/>
    <col min="12863" max="12863" width="3.25" style="531" hidden="1" customWidth="1"/>
    <col min="12864" max="12865" width="2.625" style="531" hidden="1" customWidth="1"/>
    <col min="12866" max="12866" width="15.5" style="531" hidden="1" customWidth="1"/>
    <col min="12867" max="12867" width="1" style="531" hidden="1" customWidth="1"/>
    <col min="12868" max="12868" width="8.375" style="531" hidden="1" customWidth="1"/>
    <col min="12869" max="12869" width="5.375" style="531" hidden="1" customWidth="1"/>
    <col min="12870" max="12871" width="1.625" style="531" hidden="1" customWidth="1"/>
    <col min="12872" max="13056" width="0" style="531" hidden="1"/>
    <col min="13057" max="13057" width="2.125" style="531" hidden="1" customWidth="1"/>
    <col min="13058" max="13058" width="2.75" style="531" hidden="1" customWidth="1"/>
    <col min="13059" max="13075" width="1.625" style="531" hidden="1" customWidth="1"/>
    <col min="13076" max="13077" width="2.625" style="531" hidden="1" customWidth="1"/>
    <col min="13078" max="13078" width="15.5" style="531" hidden="1" customWidth="1"/>
    <col min="13079" max="13079" width="4.125" style="531" hidden="1" customWidth="1"/>
    <col min="13080" max="13080" width="3" style="531" hidden="1" customWidth="1"/>
    <col min="13081" max="13090" width="1.625" style="531" hidden="1" customWidth="1"/>
    <col min="13091" max="13094" width="1.5" style="531" hidden="1" customWidth="1"/>
    <col min="13095" max="13096" width="1.625" style="531" hidden="1" customWidth="1"/>
    <col min="13097" max="13099" width="2.625" style="531" hidden="1" customWidth="1"/>
    <col min="13100" max="13100" width="15.5" style="531" hidden="1" customWidth="1"/>
    <col min="13101" max="13101" width="3.625" style="531" hidden="1" customWidth="1"/>
    <col min="13102" max="13102" width="3.25" style="531" hidden="1" customWidth="1"/>
    <col min="13103" max="13106" width="1.625" style="531" hidden="1" customWidth="1"/>
    <col min="13107" max="13107" width="1.5" style="531" hidden="1" customWidth="1"/>
    <col min="13108" max="13118" width="1.625" style="531" hidden="1" customWidth="1"/>
    <col min="13119" max="13119" width="3.25" style="531" hidden="1" customWidth="1"/>
    <col min="13120" max="13121" width="2.625" style="531" hidden="1" customWidth="1"/>
    <col min="13122" max="13122" width="15.5" style="531" hidden="1" customWidth="1"/>
    <col min="13123" max="13123" width="1" style="531" hidden="1" customWidth="1"/>
    <col min="13124" max="13124" width="8.375" style="531" hidden="1" customWidth="1"/>
    <col min="13125" max="13125" width="5.375" style="531" hidden="1" customWidth="1"/>
    <col min="13126" max="13127" width="1.625" style="531" hidden="1" customWidth="1"/>
    <col min="13128" max="13312" width="0" style="531" hidden="1"/>
    <col min="13313" max="13313" width="2.125" style="531" hidden="1" customWidth="1"/>
    <col min="13314" max="13314" width="2.75" style="531" hidden="1" customWidth="1"/>
    <col min="13315" max="13331" width="1.625" style="531" hidden="1" customWidth="1"/>
    <col min="13332" max="13333" width="2.625" style="531" hidden="1" customWidth="1"/>
    <col min="13334" max="13334" width="15.5" style="531" hidden="1" customWidth="1"/>
    <col min="13335" max="13335" width="4.125" style="531" hidden="1" customWidth="1"/>
    <col min="13336" max="13336" width="3" style="531" hidden="1" customWidth="1"/>
    <col min="13337" max="13346" width="1.625" style="531" hidden="1" customWidth="1"/>
    <col min="13347" max="13350" width="1.5" style="531" hidden="1" customWidth="1"/>
    <col min="13351" max="13352" width="1.625" style="531" hidden="1" customWidth="1"/>
    <col min="13353" max="13355" width="2.625" style="531" hidden="1" customWidth="1"/>
    <col min="13356" max="13356" width="15.5" style="531" hidden="1" customWidth="1"/>
    <col min="13357" max="13357" width="3.625" style="531" hidden="1" customWidth="1"/>
    <col min="13358" max="13358" width="3.25" style="531" hidden="1" customWidth="1"/>
    <col min="13359" max="13362" width="1.625" style="531" hidden="1" customWidth="1"/>
    <col min="13363" max="13363" width="1.5" style="531" hidden="1" customWidth="1"/>
    <col min="13364" max="13374" width="1.625" style="531" hidden="1" customWidth="1"/>
    <col min="13375" max="13375" width="3.25" style="531" hidden="1" customWidth="1"/>
    <col min="13376" max="13377" width="2.625" style="531" hidden="1" customWidth="1"/>
    <col min="13378" max="13378" width="15.5" style="531" hidden="1" customWidth="1"/>
    <col min="13379" max="13379" width="1" style="531" hidden="1" customWidth="1"/>
    <col min="13380" max="13380" width="8.375" style="531" hidden="1" customWidth="1"/>
    <col min="13381" max="13381" width="5.375" style="531" hidden="1" customWidth="1"/>
    <col min="13382" max="13383" width="1.625" style="531" hidden="1" customWidth="1"/>
    <col min="13384" max="13568" width="0" style="531" hidden="1"/>
    <col min="13569" max="13569" width="2.125" style="531" hidden="1" customWidth="1"/>
    <col min="13570" max="13570" width="2.75" style="531" hidden="1" customWidth="1"/>
    <col min="13571" max="13587" width="1.625" style="531" hidden="1" customWidth="1"/>
    <col min="13588" max="13589" width="2.625" style="531" hidden="1" customWidth="1"/>
    <col min="13590" max="13590" width="15.5" style="531" hidden="1" customWidth="1"/>
    <col min="13591" max="13591" width="4.125" style="531" hidden="1" customWidth="1"/>
    <col min="13592" max="13592" width="3" style="531" hidden="1" customWidth="1"/>
    <col min="13593" max="13602" width="1.625" style="531" hidden="1" customWidth="1"/>
    <col min="13603" max="13606" width="1.5" style="531" hidden="1" customWidth="1"/>
    <col min="13607" max="13608" width="1.625" style="531" hidden="1" customWidth="1"/>
    <col min="13609" max="13611" width="2.625" style="531" hidden="1" customWidth="1"/>
    <col min="13612" max="13612" width="15.5" style="531" hidden="1" customWidth="1"/>
    <col min="13613" max="13613" width="3.625" style="531" hidden="1" customWidth="1"/>
    <col min="13614" max="13614" width="3.25" style="531" hidden="1" customWidth="1"/>
    <col min="13615" max="13618" width="1.625" style="531" hidden="1" customWidth="1"/>
    <col min="13619" max="13619" width="1.5" style="531" hidden="1" customWidth="1"/>
    <col min="13620" max="13630" width="1.625" style="531" hidden="1" customWidth="1"/>
    <col min="13631" max="13631" width="3.25" style="531" hidden="1" customWidth="1"/>
    <col min="13632" max="13633" width="2.625" style="531" hidden="1" customWidth="1"/>
    <col min="13634" max="13634" width="15.5" style="531" hidden="1" customWidth="1"/>
    <col min="13635" max="13635" width="1" style="531" hidden="1" customWidth="1"/>
    <col min="13636" max="13636" width="8.375" style="531" hidden="1" customWidth="1"/>
    <col min="13637" max="13637" width="5.375" style="531" hidden="1" customWidth="1"/>
    <col min="13638" max="13639" width="1.625" style="531" hidden="1" customWidth="1"/>
    <col min="13640" max="13824" width="0" style="531" hidden="1"/>
    <col min="13825" max="13825" width="2.125" style="531" hidden="1" customWidth="1"/>
    <col min="13826" max="13826" width="2.75" style="531" hidden="1" customWidth="1"/>
    <col min="13827" max="13843" width="1.625" style="531" hidden="1" customWidth="1"/>
    <col min="13844" max="13845" width="2.625" style="531" hidden="1" customWidth="1"/>
    <col min="13846" max="13846" width="15.5" style="531" hidden="1" customWidth="1"/>
    <col min="13847" max="13847" width="4.125" style="531" hidden="1" customWidth="1"/>
    <col min="13848" max="13848" width="3" style="531" hidden="1" customWidth="1"/>
    <col min="13849" max="13858" width="1.625" style="531" hidden="1" customWidth="1"/>
    <col min="13859" max="13862" width="1.5" style="531" hidden="1" customWidth="1"/>
    <col min="13863" max="13864" width="1.625" style="531" hidden="1" customWidth="1"/>
    <col min="13865" max="13867" width="2.625" style="531" hidden="1" customWidth="1"/>
    <col min="13868" max="13868" width="15.5" style="531" hidden="1" customWidth="1"/>
    <col min="13869" max="13869" width="3.625" style="531" hidden="1" customWidth="1"/>
    <col min="13870" max="13870" width="3.25" style="531" hidden="1" customWidth="1"/>
    <col min="13871" max="13874" width="1.625" style="531" hidden="1" customWidth="1"/>
    <col min="13875" max="13875" width="1.5" style="531" hidden="1" customWidth="1"/>
    <col min="13876" max="13886" width="1.625" style="531" hidden="1" customWidth="1"/>
    <col min="13887" max="13887" width="3.25" style="531" hidden="1" customWidth="1"/>
    <col min="13888" max="13889" width="2.625" style="531" hidden="1" customWidth="1"/>
    <col min="13890" max="13890" width="15.5" style="531" hidden="1" customWidth="1"/>
    <col min="13891" max="13891" width="1" style="531" hidden="1" customWidth="1"/>
    <col min="13892" max="13892" width="8.375" style="531" hidden="1" customWidth="1"/>
    <col min="13893" max="13893" width="5.375" style="531" hidden="1" customWidth="1"/>
    <col min="13894" max="13895" width="1.625" style="531" hidden="1" customWidth="1"/>
    <col min="13896" max="14080" width="0" style="531" hidden="1"/>
    <col min="14081" max="14081" width="2.125" style="531" hidden="1" customWidth="1"/>
    <col min="14082" max="14082" width="2.75" style="531" hidden="1" customWidth="1"/>
    <col min="14083" max="14099" width="1.625" style="531" hidden="1" customWidth="1"/>
    <col min="14100" max="14101" width="2.625" style="531" hidden="1" customWidth="1"/>
    <col min="14102" max="14102" width="15.5" style="531" hidden="1" customWidth="1"/>
    <col min="14103" max="14103" width="4.125" style="531" hidden="1" customWidth="1"/>
    <col min="14104" max="14104" width="3" style="531" hidden="1" customWidth="1"/>
    <col min="14105" max="14114" width="1.625" style="531" hidden="1" customWidth="1"/>
    <col min="14115" max="14118" width="1.5" style="531" hidden="1" customWidth="1"/>
    <col min="14119" max="14120" width="1.625" style="531" hidden="1" customWidth="1"/>
    <col min="14121" max="14123" width="2.625" style="531" hidden="1" customWidth="1"/>
    <col min="14124" max="14124" width="15.5" style="531" hidden="1" customWidth="1"/>
    <col min="14125" max="14125" width="3.625" style="531" hidden="1" customWidth="1"/>
    <col min="14126" max="14126" width="3.25" style="531" hidden="1" customWidth="1"/>
    <col min="14127" max="14130" width="1.625" style="531" hidden="1" customWidth="1"/>
    <col min="14131" max="14131" width="1.5" style="531" hidden="1" customWidth="1"/>
    <col min="14132" max="14142" width="1.625" style="531" hidden="1" customWidth="1"/>
    <col min="14143" max="14143" width="3.25" style="531" hidden="1" customWidth="1"/>
    <col min="14144" max="14145" width="2.625" style="531" hidden="1" customWidth="1"/>
    <col min="14146" max="14146" width="15.5" style="531" hidden="1" customWidth="1"/>
    <col min="14147" max="14147" width="1" style="531" hidden="1" customWidth="1"/>
    <col min="14148" max="14148" width="8.375" style="531" hidden="1" customWidth="1"/>
    <col min="14149" max="14149" width="5.375" style="531" hidden="1" customWidth="1"/>
    <col min="14150" max="14151" width="1.625" style="531" hidden="1" customWidth="1"/>
    <col min="14152" max="14336" width="0" style="531" hidden="1"/>
    <col min="14337" max="14337" width="2.125" style="531" hidden="1" customWidth="1"/>
    <col min="14338" max="14338" width="2.75" style="531" hidden="1" customWidth="1"/>
    <col min="14339" max="14355" width="1.625" style="531" hidden="1" customWidth="1"/>
    <col min="14356" max="14357" width="2.625" style="531" hidden="1" customWidth="1"/>
    <col min="14358" max="14358" width="15.5" style="531" hidden="1" customWidth="1"/>
    <col min="14359" max="14359" width="4.125" style="531" hidden="1" customWidth="1"/>
    <col min="14360" max="14360" width="3" style="531" hidden="1" customWidth="1"/>
    <col min="14361" max="14370" width="1.625" style="531" hidden="1" customWidth="1"/>
    <col min="14371" max="14374" width="1.5" style="531" hidden="1" customWidth="1"/>
    <col min="14375" max="14376" width="1.625" style="531" hidden="1" customWidth="1"/>
    <col min="14377" max="14379" width="2.625" style="531" hidden="1" customWidth="1"/>
    <col min="14380" max="14380" width="15.5" style="531" hidden="1" customWidth="1"/>
    <col min="14381" max="14381" width="3.625" style="531" hidden="1" customWidth="1"/>
    <col min="14382" max="14382" width="3.25" style="531" hidden="1" customWidth="1"/>
    <col min="14383" max="14386" width="1.625" style="531" hidden="1" customWidth="1"/>
    <col min="14387" max="14387" width="1.5" style="531" hidden="1" customWidth="1"/>
    <col min="14388" max="14398" width="1.625" style="531" hidden="1" customWidth="1"/>
    <col min="14399" max="14399" width="3.25" style="531" hidden="1" customWidth="1"/>
    <col min="14400" max="14401" width="2.625" style="531" hidden="1" customWidth="1"/>
    <col min="14402" max="14402" width="15.5" style="531" hidden="1" customWidth="1"/>
    <col min="14403" max="14403" width="1" style="531" hidden="1" customWidth="1"/>
    <col min="14404" max="14404" width="8.375" style="531" hidden="1" customWidth="1"/>
    <col min="14405" max="14405" width="5.375" style="531" hidden="1" customWidth="1"/>
    <col min="14406" max="14407" width="1.625" style="531" hidden="1" customWidth="1"/>
    <col min="14408" max="14592" width="0" style="531" hidden="1"/>
    <col min="14593" max="14593" width="2.125" style="531" hidden="1" customWidth="1"/>
    <col min="14594" max="14594" width="2.75" style="531" hidden="1" customWidth="1"/>
    <col min="14595" max="14611" width="1.625" style="531" hidden="1" customWidth="1"/>
    <col min="14612" max="14613" width="2.625" style="531" hidden="1" customWidth="1"/>
    <col min="14614" max="14614" width="15.5" style="531" hidden="1" customWidth="1"/>
    <col min="14615" max="14615" width="4.125" style="531" hidden="1" customWidth="1"/>
    <col min="14616" max="14616" width="3" style="531" hidden="1" customWidth="1"/>
    <col min="14617" max="14626" width="1.625" style="531" hidden="1" customWidth="1"/>
    <col min="14627" max="14630" width="1.5" style="531" hidden="1" customWidth="1"/>
    <col min="14631" max="14632" width="1.625" style="531" hidden="1" customWidth="1"/>
    <col min="14633" max="14635" width="2.625" style="531" hidden="1" customWidth="1"/>
    <col min="14636" max="14636" width="15.5" style="531" hidden="1" customWidth="1"/>
    <col min="14637" max="14637" width="3.625" style="531" hidden="1" customWidth="1"/>
    <col min="14638" max="14638" width="3.25" style="531" hidden="1" customWidth="1"/>
    <col min="14639" max="14642" width="1.625" style="531" hidden="1" customWidth="1"/>
    <col min="14643" max="14643" width="1.5" style="531" hidden="1" customWidth="1"/>
    <col min="14644" max="14654" width="1.625" style="531" hidden="1" customWidth="1"/>
    <col min="14655" max="14655" width="3.25" style="531" hidden="1" customWidth="1"/>
    <col min="14656" max="14657" width="2.625" style="531" hidden="1" customWidth="1"/>
    <col min="14658" max="14658" width="15.5" style="531" hidden="1" customWidth="1"/>
    <col min="14659" max="14659" width="1" style="531" hidden="1" customWidth="1"/>
    <col min="14660" max="14660" width="8.375" style="531" hidden="1" customWidth="1"/>
    <col min="14661" max="14661" width="5.375" style="531" hidden="1" customWidth="1"/>
    <col min="14662" max="14663" width="1.625" style="531" hidden="1" customWidth="1"/>
    <col min="14664" max="14848" width="0" style="531" hidden="1"/>
    <col min="14849" max="14849" width="2.125" style="531" hidden="1" customWidth="1"/>
    <col min="14850" max="14850" width="2.75" style="531" hidden="1" customWidth="1"/>
    <col min="14851" max="14867" width="1.625" style="531" hidden="1" customWidth="1"/>
    <col min="14868" max="14869" width="2.625" style="531" hidden="1" customWidth="1"/>
    <col min="14870" max="14870" width="15.5" style="531" hidden="1" customWidth="1"/>
    <col min="14871" max="14871" width="4.125" style="531" hidden="1" customWidth="1"/>
    <col min="14872" max="14872" width="3" style="531" hidden="1" customWidth="1"/>
    <col min="14873" max="14882" width="1.625" style="531" hidden="1" customWidth="1"/>
    <col min="14883" max="14886" width="1.5" style="531" hidden="1" customWidth="1"/>
    <col min="14887" max="14888" width="1.625" style="531" hidden="1" customWidth="1"/>
    <col min="14889" max="14891" width="2.625" style="531" hidden="1" customWidth="1"/>
    <col min="14892" max="14892" width="15.5" style="531" hidden="1" customWidth="1"/>
    <col min="14893" max="14893" width="3.625" style="531" hidden="1" customWidth="1"/>
    <col min="14894" max="14894" width="3.25" style="531" hidden="1" customWidth="1"/>
    <col min="14895" max="14898" width="1.625" style="531" hidden="1" customWidth="1"/>
    <col min="14899" max="14899" width="1.5" style="531" hidden="1" customWidth="1"/>
    <col min="14900" max="14910" width="1.625" style="531" hidden="1" customWidth="1"/>
    <col min="14911" max="14911" width="3.25" style="531" hidden="1" customWidth="1"/>
    <col min="14912" max="14913" width="2.625" style="531" hidden="1" customWidth="1"/>
    <col min="14914" max="14914" width="15.5" style="531" hidden="1" customWidth="1"/>
    <col min="14915" max="14915" width="1" style="531" hidden="1" customWidth="1"/>
    <col min="14916" max="14916" width="8.375" style="531" hidden="1" customWidth="1"/>
    <col min="14917" max="14917" width="5.375" style="531" hidden="1" customWidth="1"/>
    <col min="14918" max="14919" width="1.625" style="531" hidden="1" customWidth="1"/>
    <col min="14920" max="15104" width="0" style="531" hidden="1"/>
    <col min="15105" max="15105" width="2.125" style="531" hidden="1" customWidth="1"/>
    <col min="15106" max="15106" width="2.75" style="531" hidden="1" customWidth="1"/>
    <col min="15107" max="15123" width="1.625" style="531" hidden="1" customWidth="1"/>
    <col min="15124" max="15125" width="2.625" style="531" hidden="1" customWidth="1"/>
    <col min="15126" max="15126" width="15.5" style="531" hidden="1" customWidth="1"/>
    <col min="15127" max="15127" width="4.125" style="531" hidden="1" customWidth="1"/>
    <col min="15128" max="15128" width="3" style="531" hidden="1" customWidth="1"/>
    <col min="15129" max="15138" width="1.625" style="531" hidden="1" customWidth="1"/>
    <col min="15139" max="15142" width="1.5" style="531" hidden="1" customWidth="1"/>
    <col min="15143" max="15144" width="1.625" style="531" hidden="1" customWidth="1"/>
    <col min="15145" max="15147" width="2.625" style="531" hidden="1" customWidth="1"/>
    <col min="15148" max="15148" width="15.5" style="531" hidden="1" customWidth="1"/>
    <col min="15149" max="15149" width="3.625" style="531" hidden="1" customWidth="1"/>
    <col min="15150" max="15150" width="3.25" style="531" hidden="1" customWidth="1"/>
    <col min="15151" max="15154" width="1.625" style="531" hidden="1" customWidth="1"/>
    <col min="15155" max="15155" width="1.5" style="531" hidden="1" customWidth="1"/>
    <col min="15156" max="15166" width="1.625" style="531" hidden="1" customWidth="1"/>
    <col min="15167" max="15167" width="3.25" style="531" hidden="1" customWidth="1"/>
    <col min="15168" max="15169" width="2.625" style="531" hidden="1" customWidth="1"/>
    <col min="15170" max="15170" width="15.5" style="531" hidden="1" customWidth="1"/>
    <col min="15171" max="15171" width="1" style="531" hidden="1" customWidth="1"/>
    <col min="15172" max="15172" width="8.375" style="531" hidden="1" customWidth="1"/>
    <col min="15173" max="15173" width="5.375" style="531" hidden="1" customWidth="1"/>
    <col min="15174" max="15175" width="1.625" style="531" hidden="1" customWidth="1"/>
    <col min="15176" max="15360" width="0" style="531" hidden="1"/>
    <col min="15361" max="15361" width="2.125" style="531" hidden="1" customWidth="1"/>
    <col min="15362" max="15362" width="2.75" style="531" hidden="1" customWidth="1"/>
    <col min="15363" max="15379" width="1.625" style="531" hidden="1" customWidth="1"/>
    <col min="15380" max="15381" width="2.625" style="531" hidden="1" customWidth="1"/>
    <col min="15382" max="15382" width="15.5" style="531" hidden="1" customWidth="1"/>
    <col min="15383" max="15383" width="4.125" style="531" hidden="1" customWidth="1"/>
    <col min="15384" max="15384" width="3" style="531" hidden="1" customWidth="1"/>
    <col min="15385" max="15394" width="1.625" style="531" hidden="1" customWidth="1"/>
    <col min="15395" max="15398" width="1.5" style="531" hidden="1" customWidth="1"/>
    <col min="15399" max="15400" width="1.625" style="531" hidden="1" customWidth="1"/>
    <col min="15401" max="15403" width="2.625" style="531" hidden="1" customWidth="1"/>
    <col min="15404" max="15404" width="15.5" style="531" hidden="1" customWidth="1"/>
    <col min="15405" max="15405" width="3.625" style="531" hidden="1" customWidth="1"/>
    <col min="15406" max="15406" width="3.25" style="531" hidden="1" customWidth="1"/>
    <col min="15407" max="15410" width="1.625" style="531" hidden="1" customWidth="1"/>
    <col min="15411" max="15411" width="1.5" style="531" hidden="1" customWidth="1"/>
    <col min="15412" max="15422" width="1.625" style="531" hidden="1" customWidth="1"/>
    <col min="15423" max="15423" width="3.25" style="531" hidden="1" customWidth="1"/>
    <col min="15424" max="15425" width="2.625" style="531" hidden="1" customWidth="1"/>
    <col min="15426" max="15426" width="15.5" style="531" hidden="1" customWidth="1"/>
    <col min="15427" max="15427" width="1" style="531" hidden="1" customWidth="1"/>
    <col min="15428" max="15428" width="8.375" style="531" hidden="1" customWidth="1"/>
    <col min="15429" max="15429" width="5.375" style="531" hidden="1" customWidth="1"/>
    <col min="15430" max="15431" width="1.625" style="531" hidden="1" customWidth="1"/>
    <col min="15432" max="15616" width="0" style="531" hidden="1"/>
    <col min="15617" max="15617" width="2.125" style="531" hidden="1" customWidth="1"/>
    <col min="15618" max="15618" width="2.75" style="531" hidden="1" customWidth="1"/>
    <col min="15619" max="15635" width="1.625" style="531" hidden="1" customWidth="1"/>
    <col min="15636" max="15637" width="2.625" style="531" hidden="1" customWidth="1"/>
    <col min="15638" max="15638" width="15.5" style="531" hidden="1" customWidth="1"/>
    <col min="15639" max="15639" width="4.125" style="531" hidden="1" customWidth="1"/>
    <col min="15640" max="15640" width="3" style="531" hidden="1" customWidth="1"/>
    <col min="15641" max="15650" width="1.625" style="531" hidden="1" customWidth="1"/>
    <col min="15651" max="15654" width="1.5" style="531" hidden="1" customWidth="1"/>
    <col min="15655" max="15656" width="1.625" style="531" hidden="1" customWidth="1"/>
    <col min="15657" max="15659" width="2.625" style="531" hidden="1" customWidth="1"/>
    <col min="15660" max="15660" width="15.5" style="531" hidden="1" customWidth="1"/>
    <col min="15661" max="15661" width="3.625" style="531" hidden="1" customWidth="1"/>
    <col min="15662" max="15662" width="3.25" style="531" hidden="1" customWidth="1"/>
    <col min="15663" max="15666" width="1.625" style="531" hidden="1" customWidth="1"/>
    <col min="15667" max="15667" width="1.5" style="531" hidden="1" customWidth="1"/>
    <col min="15668" max="15678" width="1.625" style="531" hidden="1" customWidth="1"/>
    <col min="15679" max="15679" width="3.25" style="531" hidden="1" customWidth="1"/>
    <col min="15680" max="15681" width="2.625" style="531" hidden="1" customWidth="1"/>
    <col min="15682" max="15682" width="15.5" style="531" hidden="1" customWidth="1"/>
    <col min="15683" max="15683" width="1" style="531" hidden="1" customWidth="1"/>
    <col min="15684" max="15684" width="8.375" style="531" hidden="1" customWidth="1"/>
    <col min="15685" max="15685" width="5.375" style="531" hidden="1" customWidth="1"/>
    <col min="15686" max="15687" width="1.625" style="531" hidden="1" customWidth="1"/>
    <col min="15688" max="15872" width="0" style="531" hidden="1"/>
    <col min="15873" max="15873" width="2.125" style="531" hidden="1" customWidth="1"/>
    <col min="15874" max="15874" width="2.75" style="531" hidden="1" customWidth="1"/>
    <col min="15875" max="15891" width="1.625" style="531" hidden="1" customWidth="1"/>
    <col min="15892" max="15893" width="2.625" style="531" hidden="1" customWidth="1"/>
    <col min="15894" max="15894" width="15.5" style="531" hidden="1" customWidth="1"/>
    <col min="15895" max="15895" width="4.125" style="531" hidden="1" customWidth="1"/>
    <col min="15896" max="15896" width="3" style="531" hidden="1" customWidth="1"/>
    <col min="15897" max="15906" width="1.625" style="531" hidden="1" customWidth="1"/>
    <col min="15907" max="15910" width="1.5" style="531" hidden="1" customWidth="1"/>
    <col min="15911" max="15912" width="1.625" style="531" hidden="1" customWidth="1"/>
    <col min="15913" max="15915" width="2.625" style="531" hidden="1" customWidth="1"/>
    <col min="15916" max="15916" width="15.5" style="531" hidden="1" customWidth="1"/>
    <col min="15917" max="15917" width="3.625" style="531" hidden="1" customWidth="1"/>
    <col min="15918" max="15918" width="3.25" style="531" hidden="1" customWidth="1"/>
    <col min="15919" max="15922" width="1.625" style="531" hidden="1" customWidth="1"/>
    <col min="15923" max="15923" width="1.5" style="531" hidden="1" customWidth="1"/>
    <col min="15924" max="15934" width="1.625" style="531" hidden="1" customWidth="1"/>
    <col min="15935" max="15935" width="3.25" style="531" hidden="1" customWidth="1"/>
    <col min="15936" max="15937" width="2.625" style="531" hidden="1" customWidth="1"/>
    <col min="15938" max="15938" width="15.5" style="531" hidden="1" customWidth="1"/>
    <col min="15939" max="15939" width="1" style="531" hidden="1" customWidth="1"/>
    <col min="15940" max="15940" width="8.375" style="531" hidden="1" customWidth="1"/>
    <col min="15941" max="15941" width="5.375" style="531" hidden="1" customWidth="1"/>
    <col min="15942" max="15943" width="1.625" style="531" hidden="1" customWidth="1"/>
    <col min="15944" max="16128" width="0" style="531" hidden="1"/>
    <col min="16129" max="16129" width="2.125" style="531" hidden="1" customWidth="1"/>
    <col min="16130" max="16130" width="2.75" style="531" hidden="1" customWidth="1"/>
    <col min="16131" max="16147" width="1.625" style="531" hidden="1" customWidth="1"/>
    <col min="16148" max="16149" width="2.625" style="531" hidden="1" customWidth="1"/>
    <col min="16150" max="16150" width="15.5" style="531" hidden="1" customWidth="1"/>
    <col min="16151" max="16151" width="4.125" style="531" hidden="1" customWidth="1"/>
    <col min="16152" max="16152" width="3" style="531" hidden="1" customWidth="1"/>
    <col min="16153" max="16162" width="1.625" style="531" hidden="1" customWidth="1"/>
    <col min="16163" max="16166" width="1.5" style="531" hidden="1" customWidth="1"/>
    <col min="16167" max="16168" width="1.625" style="531" hidden="1" customWidth="1"/>
    <col min="16169" max="16171" width="2.625" style="531" hidden="1" customWidth="1"/>
    <col min="16172" max="16172" width="15.5" style="531" hidden="1" customWidth="1"/>
    <col min="16173" max="16173" width="3.625" style="531" hidden="1" customWidth="1"/>
    <col min="16174" max="16174" width="3.25" style="531" hidden="1" customWidth="1"/>
    <col min="16175" max="16178" width="1.625" style="531" hidden="1" customWidth="1"/>
    <col min="16179" max="16179" width="1.5" style="531" hidden="1" customWidth="1"/>
    <col min="16180" max="16190" width="1.625" style="531" hidden="1" customWidth="1"/>
    <col min="16191" max="16191" width="3.25" style="531" hidden="1" customWidth="1"/>
    <col min="16192" max="16193" width="2.625" style="531" hidden="1" customWidth="1"/>
    <col min="16194" max="16194" width="15.5" style="531" hidden="1" customWidth="1"/>
    <col min="16195" max="16195" width="1" style="531" hidden="1" customWidth="1"/>
    <col min="16196" max="16196" width="8.375" style="531" hidden="1" customWidth="1"/>
    <col min="16197" max="16197" width="5.375" style="531" hidden="1" customWidth="1"/>
    <col min="16198" max="16199" width="1.625" style="531" hidden="1" customWidth="1"/>
    <col min="16200" max="16384" width="0" style="531" hidden="1"/>
  </cols>
  <sheetData>
    <row r="1" spans="1:166" s="487" customFormat="1" ht="9" customHeight="1" x14ac:dyDescent="0.15">
      <c r="A1" s="2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8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2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E1" s="311"/>
      <c r="CF1" s="311"/>
      <c r="CG1" s="311"/>
      <c r="CH1" s="311"/>
      <c r="CI1" s="311"/>
      <c r="CJ1" s="311"/>
      <c r="CK1" s="311"/>
      <c r="CL1" s="311"/>
      <c r="CM1" s="311"/>
      <c r="CN1" s="311"/>
      <c r="CO1" s="311"/>
      <c r="CP1" s="311"/>
      <c r="CQ1" s="311"/>
      <c r="CR1" s="311"/>
      <c r="CS1" s="311"/>
      <c r="CT1" s="311"/>
      <c r="CU1" s="311"/>
      <c r="CV1" s="311"/>
      <c r="CW1" s="311"/>
      <c r="CX1" s="311"/>
      <c r="CY1" s="311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311"/>
      <c r="DN1" s="311"/>
      <c r="DO1" s="311"/>
      <c r="DP1" s="311"/>
      <c r="DQ1" s="311"/>
      <c r="DR1" s="311"/>
      <c r="DS1" s="311"/>
      <c r="DT1" s="311"/>
      <c r="DU1" s="311"/>
      <c r="DV1" s="311"/>
      <c r="DW1" s="311"/>
      <c r="DX1" s="311"/>
      <c r="DY1" s="311"/>
      <c r="DZ1" s="311"/>
      <c r="EA1" s="311"/>
      <c r="EB1" s="311"/>
      <c r="EC1" s="311"/>
      <c r="ED1" s="311"/>
      <c r="EE1" s="311"/>
      <c r="EF1" s="311"/>
      <c r="EG1" s="311"/>
      <c r="EH1" s="311"/>
      <c r="EI1" s="311"/>
      <c r="EJ1" s="311"/>
      <c r="EK1" s="311"/>
      <c r="EL1" s="311"/>
      <c r="EM1" s="311"/>
      <c r="EN1" s="311"/>
      <c r="EO1" s="311"/>
      <c r="EP1" s="311"/>
      <c r="EQ1" s="311"/>
      <c r="ER1" s="311"/>
      <c r="ES1" s="311"/>
      <c r="ET1" s="311"/>
      <c r="EU1" s="311"/>
      <c r="EV1" s="311"/>
      <c r="EW1" s="311"/>
      <c r="EX1" s="311"/>
      <c r="EY1" s="311"/>
      <c r="EZ1" s="311"/>
      <c r="FA1" s="311"/>
      <c r="FB1" s="311"/>
      <c r="FC1" s="311"/>
      <c r="FD1" s="311"/>
      <c r="FE1" s="311"/>
      <c r="FF1" s="311"/>
      <c r="FG1" s="311"/>
      <c r="FH1" s="311"/>
      <c r="FI1" s="311"/>
      <c r="FJ1" s="311"/>
    </row>
    <row r="2" spans="1:166" s="487" customFormat="1" ht="18" customHeight="1" x14ac:dyDescent="0.15">
      <c r="A2" s="311" t="s">
        <v>386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8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2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  <c r="EF2" s="311"/>
      <c r="EG2" s="311"/>
      <c r="EH2" s="311"/>
      <c r="EI2" s="311"/>
      <c r="EJ2" s="311"/>
      <c r="EK2" s="311"/>
      <c r="EL2" s="311"/>
      <c r="EM2" s="311"/>
      <c r="EN2" s="311"/>
      <c r="EO2" s="311"/>
      <c r="EP2" s="311"/>
      <c r="EQ2" s="311"/>
      <c r="ER2" s="311"/>
      <c r="ES2" s="311"/>
      <c r="ET2" s="311"/>
      <c r="EU2" s="311"/>
      <c r="EV2" s="311"/>
      <c r="EW2" s="311"/>
      <c r="EX2" s="311"/>
      <c r="EY2" s="311"/>
      <c r="EZ2" s="311"/>
      <c r="FA2" s="311"/>
      <c r="FB2" s="311"/>
      <c r="FC2" s="311"/>
      <c r="FD2" s="311"/>
      <c r="FE2" s="311"/>
      <c r="FF2" s="311"/>
      <c r="FG2" s="311"/>
      <c r="FH2" s="311"/>
      <c r="FI2" s="311"/>
      <c r="FJ2" s="311"/>
    </row>
    <row r="3" spans="1:166" s="487" customFormat="1" ht="9.9499999999999993" customHeight="1" x14ac:dyDescent="0.15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8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2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311"/>
      <c r="EU3" s="311"/>
      <c r="EV3" s="311"/>
      <c r="EW3" s="311"/>
      <c r="EX3" s="311"/>
      <c r="EY3" s="311"/>
      <c r="EZ3" s="311"/>
      <c r="FA3" s="311"/>
      <c r="FB3" s="311"/>
      <c r="FC3" s="311"/>
      <c r="FD3" s="311"/>
      <c r="FE3" s="311"/>
      <c r="FF3" s="311"/>
      <c r="FG3" s="311"/>
      <c r="FH3" s="311"/>
      <c r="FI3" s="311"/>
      <c r="FJ3" s="311"/>
    </row>
    <row r="4" spans="1:166" s="487" customFormat="1" ht="13.5" customHeight="1" x14ac:dyDescent="0.15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8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7" t="s">
        <v>1</v>
      </c>
      <c r="BO4" s="488" t="s">
        <v>387</v>
      </c>
      <c r="BP4" s="489"/>
      <c r="BQ4" s="490"/>
      <c r="BR4" s="311"/>
      <c r="BS4" s="2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  <c r="EE4" s="311"/>
      <c r="EF4" s="311"/>
      <c r="EG4" s="311"/>
      <c r="EH4" s="311"/>
      <c r="EI4" s="311"/>
      <c r="EJ4" s="311"/>
      <c r="EK4" s="311"/>
      <c r="EL4" s="311"/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  <c r="EX4" s="311"/>
      <c r="EY4" s="311"/>
      <c r="EZ4" s="311"/>
      <c r="FA4" s="311"/>
      <c r="FB4" s="311"/>
      <c r="FC4" s="311"/>
      <c r="FD4" s="311"/>
      <c r="FE4" s="311"/>
      <c r="FF4" s="311"/>
      <c r="FG4" s="311"/>
      <c r="FH4" s="311"/>
      <c r="FI4" s="311"/>
      <c r="FJ4" s="311"/>
    </row>
    <row r="5" spans="1:166" s="487" customFormat="1" ht="9.9499999999999993" customHeight="1" x14ac:dyDescent="0.15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8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2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/>
      <c r="ED5" s="311"/>
      <c r="EE5" s="311"/>
      <c r="EF5" s="311"/>
      <c r="EG5" s="311"/>
      <c r="EH5" s="311"/>
      <c r="EI5" s="311"/>
      <c r="EJ5" s="311"/>
      <c r="EK5" s="311"/>
      <c r="EL5" s="311"/>
      <c r="EM5" s="311"/>
      <c r="EN5" s="311"/>
      <c r="EO5" s="311"/>
      <c r="EP5" s="311"/>
      <c r="EQ5" s="311"/>
      <c r="ER5" s="311"/>
      <c r="ES5" s="311"/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D5" s="311"/>
      <c r="FE5" s="311"/>
      <c r="FF5" s="311"/>
      <c r="FG5" s="311"/>
      <c r="FH5" s="311"/>
      <c r="FI5" s="311"/>
      <c r="FJ5" s="311"/>
    </row>
    <row r="6" spans="1:166" s="487" customFormat="1" ht="32.25" customHeight="1" x14ac:dyDescent="0.25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1"/>
      <c r="U6" s="1"/>
      <c r="V6" s="1"/>
      <c r="W6" s="491" t="s">
        <v>388</v>
      </c>
      <c r="X6" s="318"/>
      <c r="Y6" s="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1"/>
      <c r="BO6" s="1"/>
      <c r="BP6" s="1"/>
      <c r="BQ6" s="1"/>
      <c r="BR6" s="311"/>
      <c r="BS6" s="2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1"/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11"/>
    </row>
    <row r="7" spans="1:166" s="487" customFormat="1" ht="22.5" customHeight="1" x14ac:dyDescent="0.15">
      <c r="A7" s="311"/>
      <c r="B7" s="311" t="s">
        <v>255</v>
      </c>
      <c r="C7" s="311"/>
      <c r="D7" s="311"/>
      <c r="E7" s="311"/>
      <c r="F7" s="311"/>
      <c r="G7" s="311"/>
      <c r="H7" s="311"/>
      <c r="I7" s="311"/>
      <c r="J7" s="13" t="s">
        <v>6</v>
      </c>
      <c r="K7" s="314"/>
      <c r="L7" s="314"/>
      <c r="M7" s="314"/>
      <c r="N7" s="314"/>
      <c r="O7" s="314"/>
      <c r="P7" s="314"/>
      <c r="Q7" s="314"/>
      <c r="R7" s="314"/>
      <c r="S7" s="311"/>
      <c r="T7" s="311"/>
      <c r="U7" s="311"/>
      <c r="V7" s="311"/>
      <c r="W7" s="311"/>
      <c r="X7" s="318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06" t="s">
        <v>254</v>
      </c>
      <c r="AT7" s="492"/>
      <c r="AU7" s="492"/>
      <c r="AV7" s="492"/>
      <c r="AW7" s="492"/>
      <c r="AX7" s="492"/>
      <c r="AY7" s="492"/>
      <c r="AZ7" s="492"/>
      <c r="BA7" s="492"/>
      <c r="BB7" s="10" t="s">
        <v>4</v>
      </c>
      <c r="BC7" s="306"/>
      <c r="BD7" s="306"/>
      <c r="BE7" s="306"/>
      <c r="BF7" s="306"/>
      <c r="BG7" s="306"/>
      <c r="BH7" s="306"/>
      <c r="BI7" s="306"/>
      <c r="BJ7" s="306"/>
      <c r="BK7" s="202"/>
      <c r="BL7" s="492"/>
      <c r="BM7" s="492"/>
      <c r="BN7" s="311"/>
      <c r="BO7" s="311"/>
      <c r="BP7" s="311"/>
      <c r="BQ7" s="311"/>
      <c r="BR7" s="311"/>
      <c r="BS7" s="2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1"/>
      <c r="DZ7" s="311"/>
      <c r="EA7" s="311"/>
      <c r="EB7" s="311"/>
      <c r="EC7" s="311"/>
      <c r="ED7" s="311"/>
      <c r="EE7" s="311"/>
      <c r="EF7" s="311"/>
      <c r="EG7" s="311"/>
      <c r="EH7" s="311"/>
      <c r="EI7" s="311"/>
      <c r="EJ7" s="311"/>
      <c r="EK7" s="311"/>
      <c r="EL7" s="311"/>
      <c r="EM7" s="311"/>
      <c r="EN7" s="311"/>
      <c r="EO7" s="311"/>
      <c r="EP7" s="311"/>
      <c r="EQ7" s="311"/>
      <c r="ER7" s="311"/>
      <c r="ES7" s="311"/>
      <c r="ET7" s="311"/>
      <c r="EU7" s="311"/>
      <c r="EV7" s="311"/>
      <c r="EW7" s="311"/>
      <c r="EX7" s="311"/>
      <c r="EY7" s="311"/>
      <c r="EZ7" s="311"/>
      <c r="FA7" s="311"/>
      <c r="FB7" s="311"/>
      <c r="FC7" s="311"/>
      <c r="FD7" s="311"/>
      <c r="FE7" s="311"/>
      <c r="FF7" s="311"/>
      <c r="FG7" s="311"/>
      <c r="FH7" s="311"/>
      <c r="FI7" s="311"/>
      <c r="FJ7" s="311"/>
    </row>
    <row r="8" spans="1:166" s="487" customFormat="1" ht="22.5" customHeight="1" x14ac:dyDescent="0.15">
      <c r="A8" s="311"/>
      <c r="B8" s="317" t="s">
        <v>258</v>
      </c>
      <c r="C8" s="317"/>
      <c r="D8" s="317"/>
      <c r="E8" s="317"/>
      <c r="F8" s="317"/>
      <c r="G8" s="317"/>
      <c r="H8" s="317"/>
      <c r="I8" s="317"/>
      <c r="J8" s="493" t="s">
        <v>389</v>
      </c>
      <c r="K8" s="317"/>
      <c r="L8" s="317"/>
      <c r="M8" s="317"/>
      <c r="N8" s="317"/>
      <c r="O8" s="317"/>
      <c r="P8" s="317"/>
      <c r="Q8" s="317"/>
      <c r="R8" s="317"/>
      <c r="S8" s="311"/>
      <c r="T8" s="311"/>
      <c r="U8" s="311"/>
      <c r="V8" s="311"/>
      <c r="W8" s="311"/>
      <c r="X8" s="318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5" t="s">
        <v>257</v>
      </c>
      <c r="AT8" s="494"/>
      <c r="AU8" s="494"/>
      <c r="AV8" s="494"/>
      <c r="AW8" s="494"/>
      <c r="AX8" s="494"/>
      <c r="AY8" s="494"/>
      <c r="AZ8" s="494"/>
      <c r="BA8" s="494"/>
      <c r="BB8" s="16" t="s">
        <v>9</v>
      </c>
      <c r="BC8" s="315"/>
      <c r="BD8" s="315"/>
      <c r="BE8" s="315"/>
      <c r="BF8" s="315"/>
      <c r="BG8" s="315"/>
      <c r="BH8" s="315"/>
      <c r="BI8" s="315"/>
      <c r="BJ8" s="315"/>
      <c r="BK8" s="492"/>
      <c r="BL8" s="492"/>
      <c r="BM8" s="492"/>
      <c r="BN8" s="311"/>
      <c r="BO8" s="311"/>
      <c r="BP8" s="311"/>
      <c r="BQ8" s="311"/>
      <c r="BR8" s="311"/>
      <c r="BS8" s="2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  <c r="EF8" s="311"/>
      <c r="EG8" s="311"/>
      <c r="EH8" s="311"/>
      <c r="EI8" s="311"/>
      <c r="EJ8" s="311"/>
      <c r="EK8" s="311"/>
      <c r="EL8" s="311"/>
      <c r="EM8" s="311"/>
      <c r="EN8" s="311"/>
      <c r="EO8" s="311"/>
      <c r="EP8" s="311"/>
      <c r="EQ8" s="311"/>
      <c r="ER8" s="311"/>
      <c r="ES8" s="311"/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1"/>
      <c r="FF8" s="311"/>
      <c r="FG8" s="311"/>
      <c r="FH8" s="311"/>
      <c r="FI8" s="311"/>
      <c r="FJ8" s="311"/>
    </row>
    <row r="9" spans="1:166" s="487" customFormat="1" x14ac:dyDescent="0.15">
      <c r="A9" s="317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1"/>
      <c r="X9" s="319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1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495" t="s">
        <v>390</v>
      </c>
      <c r="BO9" s="311"/>
      <c r="BP9" s="311"/>
      <c r="BQ9" s="311"/>
      <c r="BR9" s="311"/>
      <c r="BS9" s="2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311"/>
      <c r="ED9" s="311"/>
      <c r="EE9" s="311"/>
      <c r="EF9" s="311"/>
      <c r="EG9" s="311"/>
      <c r="EH9" s="311"/>
      <c r="EI9" s="311"/>
      <c r="EJ9" s="311"/>
      <c r="EK9" s="311"/>
      <c r="EL9" s="311"/>
      <c r="EM9" s="311"/>
      <c r="EN9" s="311"/>
      <c r="EO9" s="311"/>
      <c r="EP9" s="311"/>
      <c r="EQ9" s="311"/>
      <c r="ER9" s="311"/>
      <c r="ES9" s="311"/>
      <c r="ET9" s="311"/>
      <c r="EU9" s="311"/>
      <c r="EV9" s="311"/>
      <c r="EW9" s="311"/>
      <c r="EX9" s="311"/>
      <c r="EY9" s="311"/>
      <c r="EZ9" s="311"/>
      <c r="FA9" s="311"/>
      <c r="FB9" s="311"/>
      <c r="FC9" s="311"/>
      <c r="FD9" s="311"/>
      <c r="FE9" s="311"/>
      <c r="FF9" s="311"/>
      <c r="FG9" s="311"/>
      <c r="FH9" s="311"/>
      <c r="FI9" s="311"/>
      <c r="FJ9" s="311"/>
    </row>
    <row r="10" spans="1:166" s="505" customFormat="1" ht="9" customHeight="1" x14ac:dyDescent="0.15">
      <c r="A10" s="496"/>
      <c r="B10" s="497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7"/>
      <c r="U10" s="499"/>
      <c r="V10" s="499"/>
      <c r="W10" s="496"/>
      <c r="X10" s="500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501"/>
      <c r="AN10" s="501"/>
      <c r="AO10" s="499"/>
      <c r="AP10" s="497"/>
      <c r="AQ10" s="499"/>
      <c r="AR10" s="502"/>
      <c r="AS10" s="496"/>
      <c r="AT10" s="497"/>
      <c r="AU10" s="501"/>
      <c r="AV10" s="501"/>
      <c r="AW10" s="501"/>
      <c r="AX10" s="501"/>
      <c r="AY10" s="501"/>
      <c r="AZ10" s="501"/>
      <c r="BA10" s="501"/>
      <c r="BB10" s="501"/>
      <c r="BC10" s="501"/>
      <c r="BD10" s="501"/>
      <c r="BE10" s="501"/>
      <c r="BF10" s="501"/>
      <c r="BG10" s="501"/>
      <c r="BH10" s="501"/>
      <c r="BI10" s="501"/>
      <c r="BJ10" s="501"/>
      <c r="BK10" s="499"/>
      <c r="BL10" s="497"/>
      <c r="BM10" s="499"/>
      <c r="BN10" s="502"/>
      <c r="BO10" s="503"/>
      <c r="BP10" s="503"/>
      <c r="BQ10" s="503"/>
      <c r="BR10" s="503"/>
      <c r="BS10" s="504"/>
      <c r="BT10" s="503"/>
      <c r="BU10" s="503"/>
      <c r="BV10" s="503"/>
      <c r="BW10" s="503"/>
      <c r="BX10" s="503"/>
      <c r="BY10" s="503"/>
      <c r="BZ10" s="503"/>
      <c r="CA10" s="503"/>
      <c r="CB10" s="503"/>
      <c r="CC10" s="503"/>
      <c r="CD10" s="503"/>
      <c r="CE10" s="503"/>
      <c r="CF10" s="503"/>
      <c r="CG10" s="503"/>
      <c r="CH10" s="503"/>
      <c r="CI10" s="503"/>
      <c r="CJ10" s="503"/>
      <c r="CK10" s="503"/>
      <c r="CL10" s="503"/>
      <c r="CM10" s="503"/>
      <c r="CN10" s="503"/>
      <c r="CO10" s="503"/>
      <c r="CP10" s="503"/>
      <c r="CQ10" s="503"/>
      <c r="CR10" s="503"/>
      <c r="CS10" s="503"/>
      <c r="CT10" s="503"/>
      <c r="CU10" s="503"/>
      <c r="CV10" s="503"/>
      <c r="CW10" s="503"/>
      <c r="CX10" s="503"/>
      <c r="CY10" s="503"/>
      <c r="CZ10" s="503"/>
      <c r="DA10" s="503"/>
      <c r="DB10" s="503"/>
      <c r="DC10" s="503"/>
      <c r="DD10" s="503"/>
      <c r="DE10" s="503"/>
      <c r="DF10" s="503"/>
      <c r="DG10" s="503"/>
      <c r="DH10" s="503"/>
      <c r="DI10" s="503"/>
      <c r="DJ10" s="503"/>
      <c r="DK10" s="503"/>
      <c r="DL10" s="503"/>
      <c r="DM10" s="503"/>
      <c r="DN10" s="503"/>
      <c r="DO10" s="503"/>
      <c r="DP10" s="503"/>
      <c r="DQ10" s="503"/>
      <c r="DR10" s="503"/>
      <c r="DS10" s="503"/>
      <c r="DT10" s="503"/>
      <c r="DU10" s="503"/>
      <c r="DV10" s="503"/>
      <c r="DW10" s="503"/>
      <c r="DX10" s="503"/>
      <c r="DY10" s="503"/>
      <c r="DZ10" s="503"/>
      <c r="EA10" s="503"/>
      <c r="EB10" s="503"/>
      <c r="EC10" s="503"/>
      <c r="ED10" s="503"/>
      <c r="EE10" s="503"/>
      <c r="EF10" s="503"/>
      <c r="EG10" s="503"/>
      <c r="EH10" s="503"/>
      <c r="EI10" s="503"/>
      <c r="EJ10" s="503"/>
      <c r="EK10" s="503"/>
      <c r="EL10" s="503"/>
      <c r="EM10" s="503"/>
      <c r="EN10" s="503"/>
      <c r="EO10" s="503"/>
      <c r="EP10" s="503"/>
      <c r="EQ10" s="503"/>
      <c r="ER10" s="503"/>
      <c r="ES10" s="503"/>
      <c r="ET10" s="503"/>
      <c r="EU10" s="503"/>
      <c r="EV10" s="503"/>
      <c r="EW10" s="503"/>
      <c r="EX10" s="503"/>
      <c r="EY10" s="503"/>
      <c r="EZ10" s="503"/>
      <c r="FA10" s="503"/>
      <c r="FB10" s="503"/>
      <c r="FC10" s="503"/>
      <c r="FD10" s="503"/>
      <c r="FE10" s="503"/>
      <c r="FF10" s="503"/>
      <c r="FG10" s="503"/>
      <c r="FH10" s="503"/>
      <c r="FI10" s="503"/>
      <c r="FJ10" s="503"/>
    </row>
    <row r="11" spans="1:166" s="516" customFormat="1" ht="18" customHeight="1" thickBot="1" x14ac:dyDescent="0.2">
      <c r="A11" s="506"/>
      <c r="B11" s="507" t="s">
        <v>391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7" t="s">
        <v>263</v>
      </c>
      <c r="U11" s="509"/>
      <c r="V11" s="510" t="s">
        <v>392</v>
      </c>
      <c r="W11" s="506"/>
      <c r="X11" s="511" t="s">
        <v>391</v>
      </c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  <c r="AJ11" s="512"/>
      <c r="AK11" s="512"/>
      <c r="AL11" s="512"/>
      <c r="AM11" s="512"/>
      <c r="AN11" s="512"/>
      <c r="AO11" s="513"/>
      <c r="AP11" s="507" t="s">
        <v>263</v>
      </c>
      <c r="AQ11" s="509"/>
      <c r="AR11" s="514" t="s">
        <v>392</v>
      </c>
      <c r="AS11" s="506"/>
      <c r="AT11" s="511" t="s">
        <v>393</v>
      </c>
      <c r="AU11" s="512"/>
      <c r="AV11" s="512"/>
      <c r="AW11" s="512"/>
      <c r="AX11" s="512"/>
      <c r="AY11" s="512"/>
      <c r="AZ11" s="512"/>
      <c r="BA11" s="512"/>
      <c r="BB11" s="512"/>
      <c r="BC11" s="512"/>
      <c r="BD11" s="512"/>
      <c r="BE11" s="512"/>
      <c r="BF11" s="512"/>
      <c r="BG11" s="512"/>
      <c r="BH11" s="512"/>
      <c r="BI11" s="512"/>
      <c r="BJ11" s="512"/>
      <c r="BK11" s="513"/>
      <c r="BL11" s="507" t="s">
        <v>263</v>
      </c>
      <c r="BM11" s="509"/>
      <c r="BN11" s="514" t="s">
        <v>392</v>
      </c>
      <c r="BO11" s="506"/>
      <c r="BP11" s="506"/>
      <c r="BQ11" s="506"/>
      <c r="BR11" s="506"/>
      <c r="BS11" s="515"/>
      <c r="BT11" s="506"/>
      <c r="BU11" s="506"/>
      <c r="BV11" s="506"/>
      <c r="BW11" s="506"/>
      <c r="BX11" s="506"/>
      <c r="BY11" s="506"/>
      <c r="BZ11" s="506"/>
      <c r="CA11" s="506"/>
      <c r="CB11" s="506"/>
      <c r="CC11" s="506"/>
      <c r="CD11" s="506"/>
      <c r="CE11" s="506"/>
      <c r="CF11" s="506"/>
      <c r="CG11" s="506"/>
      <c r="CH11" s="506"/>
      <c r="CI11" s="506"/>
      <c r="CJ11" s="506"/>
      <c r="CK11" s="506"/>
      <c r="CL11" s="506"/>
      <c r="CM11" s="506"/>
      <c r="CN11" s="506"/>
      <c r="CO11" s="506"/>
      <c r="CP11" s="506"/>
      <c r="CQ11" s="506"/>
      <c r="CR11" s="506"/>
      <c r="CS11" s="506"/>
      <c r="CT11" s="506"/>
      <c r="CU11" s="506"/>
      <c r="CV11" s="506"/>
      <c r="CW11" s="506"/>
      <c r="CX11" s="506"/>
      <c r="CY11" s="506"/>
      <c r="CZ11" s="506"/>
      <c r="DA11" s="506"/>
      <c r="DB11" s="506"/>
      <c r="DC11" s="506"/>
      <c r="DD11" s="506"/>
      <c r="DE11" s="506"/>
      <c r="DF11" s="506"/>
      <c r="DG11" s="506"/>
      <c r="DH11" s="506"/>
      <c r="DI11" s="506"/>
      <c r="DJ11" s="506"/>
      <c r="DK11" s="506"/>
      <c r="DL11" s="506"/>
      <c r="DM11" s="506"/>
      <c r="DN11" s="506"/>
      <c r="DO11" s="506"/>
      <c r="DP11" s="506"/>
      <c r="DQ11" s="506"/>
      <c r="DR11" s="506"/>
      <c r="DS11" s="506"/>
      <c r="DT11" s="506"/>
      <c r="DU11" s="506"/>
      <c r="DV11" s="506"/>
      <c r="DW11" s="506"/>
      <c r="DX11" s="506"/>
      <c r="DY11" s="506"/>
      <c r="DZ11" s="506"/>
      <c r="EA11" s="506"/>
      <c r="EB11" s="506"/>
      <c r="EC11" s="506"/>
      <c r="ED11" s="506"/>
      <c r="EE11" s="506"/>
      <c r="EF11" s="506"/>
      <c r="EG11" s="506"/>
      <c r="EH11" s="506"/>
      <c r="EI11" s="506"/>
      <c r="EJ11" s="506"/>
      <c r="EK11" s="506"/>
      <c r="EL11" s="506"/>
      <c r="EM11" s="506"/>
      <c r="EN11" s="506"/>
      <c r="EO11" s="506"/>
      <c r="EP11" s="506"/>
      <c r="EQ11" s="506"/>
      <c r="ER11" s="506"/>
      <c r="ES11" s="506"/>
      <c r="ET11" s="506"/>
      <c r="EU11" s="506"/>
      <c r="EV11" s="506"/>
      <c r="EW11" s="506"/>
      <c r="EX11" s="506"/>
      <c r="EY11" s="506"/>
      <c r="EZ11" s="506"/>
      <c r="FA11" s="506"/>
      <c r="FB11" s="506"/>
      <c r="FC11" s="506"/>
      <c r="FD11" s="506"/>
      <c r="FE11" s="506"/>
      <c r="FF11" s="506"/>
      <c r="FG11" s="506"/>
      <c r="FH11" s="506"/>
      <c r="FI11" s="506"/>
      <c r="FJ11" s="506"/>
    </row>
    <row r="12" spans="1:166" ht="27" customHeight="1" thickBot="1" x14ac:dyDescent="0.2">
      <c r="A12" s="517"/>
      <c r="B12" s="518" t="s">
        <v>394</v>
      </c>
      <c r="C12" s="519" t="s">
        <v>395</v>
      </c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1"/>
      <c r="T12" s="522">
        <v>0</v>
      </c>
      <c r="U12" s="523">
        <v>1</v>
      </c>
      <c r="V12" s="51"/>
      <c r="W12" s="524" t="s">
        <v>18</v>
      </c>
      <c r="X12" s="525" t="s">
        <v>396</v>
      </c>
      <c r="Y12" s="526"/>
      <c r="Z12" s="526"/>
      <c r="AA12" s="526"/>
      <c r="AB12" s="526"/>
      <c r="AC12" s="526"/>
      <c r="AD12" s="526"/>
      <c r="AE12" s="526"/>
      <c r="AF12" s="526"/>
      <c r="AG12" s="517"/>
      <c r="AH12" s="527" t="s">
        <v>397</v>
      </c>
      <c r="AI12" s="527"/>
      <c r="AJ12" s="527"/>
      <c r="AK12" s="527"/>
      <c r="AL12" s="527"/>
      <c r="AM12" s="527"/>
      <c r="AN12" s="527"/>
      <c r="AO12" s="82"/>
      <c r="AP12" s="522">
        <v>0</v>
      </c>
      <c r="AQ12" s="523">
        <v>1</v>
      </c>
      <c r="AR12" s="51"/>
      <c r="AS12" s="524" t="s">
        <v>166</v>
      </c>
      <c r="AT12" s="528" t="s">
        <v>398</v>
      </c>
      <c r="AU12" s="529" t="s">
        <v>399</v>
      </c>
      <c r="AV12" s="529"/>
      <c r="AW12" s="529"/>
      <c r="AX12" s="529"/>
      <c r="AY12" s="529"/>
      <c r="AZ12" s="529"/>
      <c r="BA12" s="529"/>
      <c r="BB12" s="529"/>
      <c r="BC12" s="529"/>
      <c r="BD12" s="529"/>
      <c r="BE12" s="529"/>
      <c r="BF12" s="529"/>
      <c r="BG12" s="529"/>
      <c r="BH12" s="529"/>
      <c r="BI12" s="529"/>
      <c r="BJ12" s="529"/>
      <c r="BK12" s="110"/>
      <c r="BL12" s="522">
        <v>0</v>
      </c>
      <c r="BM12" s="523">
        <v>1</v>
      </c>
      <c r="BN12" s="51"/>
      <c r="BO12" s="530" t="s">
        <v>88</v>
      </c>
      <c r="BP12" s="526"/>
      <c r="BQ12" s="526"/>
      <c r="BR12" s="526"/>
      <c r="BS12" s="24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6"/>
      <c r="CG12" s="526"/>
      <c r="CH12" s="526"/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6"/>
      <c r="CV12" s="526"/>
      <c r="CW12" s="526"/>
      <c r="CX12" s="526"/>
      <c r="CY12" s="526"/>
      <c r="CZ12" s="526"/>
      <c r="DA12" s="526"/>
      <c r="DB12" s="526"/>
      <c r="DC12" s="526"/>
      <c r="DD12" s="526"/>
      <c r="DE12" s="526"/>
      <c r="DF12" s="526"/>
      <c r="DG12" s="526"/>
      <c r="DH12" s="526"/>
      <c r="DI12" s="526"/>
      <c r="DJ12" s="526"/>
      <c r="DK12" s="526"/>
      <c r="DL12" s="526"/>
      <c r="DM12" s="526"/>
      <c r="DN12" s="526"/>
      <c r="DO12" s="526"/>
      <c r="DP12" s="526"/>
      <c r="DQ12" s="526"/>
      <c r="DR12" s="526"/>
      <c r="DS12" s="526"/>
      <c r="DT12" s="526"/>
      <c r="DU12" s="526"/>
      <c r="DV12" s="526"/>
      <c r="DW12" s="526"/>
      <c r="DX12" s="526"/>
      <c r="DY12" s="526"/>
      <c r="DZ12" s="526"/>
      <c r="EA12" s="526"/>
      <c r="EB12" s="526"/>
      <c r="EC12" s="526"/>
      <c r="ED12" s="526"/>
      <c r="EE12" s="526"/>
      <c r="EF12" s="526"/>
      <c r="EG12" s="526"/>
      <c r="EH12" s="526"/>
      <c r="EI12" s="526"/>
      <c r="EJ12" s="526"/>
      <c r="EK12" s="526"/>
      <c r="EL12" s="526"/>
      <c r="EM12" s="526"/>
      <c r="EN12" s="526"/>
      <c r="EO12" s="526"/>
      <c r="EP12" s="526"/>
      <c r="EQ12" s="526"/>
      <c r="ER12" s="526"/>
      <c r="ES12" s="526"/>
      <c r="ET12" s="526"/>
      <c r="EU12" s="526"/>
      <c r="EV12" s="526"/>
      <c r="EW12" s="526"/>
      <c r="EX12" s="526"/>
      <c r="EY12" s="526"/>
      <c r="EZ12" s="526"/>
      <c r="FA12" s="526"/>
      <c r="FB12" s="526"/>
      <c r="FC12" s="526"/>
      <c r="FD12" s="526"/>
      <c r="FE12" s="526"/>
      <c r="FF12" s="526"/>
      <c r="FG12" s="526"/>
      <c r="FH12" s="526"/>
      <c r="FI12" s="526"/>
      <c r="FJ12" s="526"/>
    </row>
    <row r="13" spans="1:166" ht="27" customHeight="1" x14ac:dyDescent="0.15">
      <c r="A13" s="517"/>
      <c r="B13" s="532"/>
      <c r="C13" s="519" t="s">
        <v>400</v>
      </c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4"/>
      <c r="T13" s="526"/>
      <c r="U13" s="526"/>
      <c r="V13" s="56"/>
      <c r="W13" s="524" t="s">
        <v>25</v>
      </c>
      <c r="X13" s="525"/>
      <c r="Y13" s="535" t="s">
        <v>401</v>
      </c>
      <c r="Z13" s="536"/>
      <c r="AA13" s="536"/>
      <c r="AB13" s="536"/>
      <c r="AC13" s="536"/>
      <c r="AD13" s="536"/>
      <c r="AE13" s="536"/>
      <c r="AF13" s="536"/>
      <c r="AG13" s="537"/>
      <c r="AH13" s="527" t="s">
        <v>402</v>
      </c>
      <c r="AI13" s="527"/>
      <c r="AJ13" s="527" t="s">
        <v>403</v>
      </c>
      <c r="AK13" s="527"/>
      <c r="AL13" s="527" t="s">
        <v>404</v>
      </c>
      <c r="AM13" s="527"/>
      <c r="AN13" s="527" t="s">
        <v>405</v>
      </c>
      <c r="AO13" s="527"/>
      <c r="AP13" s="526"/>
      <c r="AQ13" s="526"/>
      <c r="AR13" s="56"/>
      <c r="AS13" s="524" t="s">
        <v>171</v>
      </c>
      <c r="AT13" s="538"/>
      <c r="AU13" s="529" t="s">
        <v>406</v>
      </c>
      <c r="AV13" s="529"/>
      <c r="AW13" s="529" t="s">
        <v>286</v>
      </c>
      <c r="AX13" s="529"/>
      <c r="AY13" s="529"/>
      <c r="AZ13" s="529"/>
      <c r="BA13" s="529"/>
      <c r="BB13" s="529"/>
      <c r="BC13" s="529" t="s">
        <v>287</v>
      </c>
      <c r="BD13" s="529"/>
      <c r="BE13" s="529"/>
      <c r="BF13" s="529"/>
      <c r="BG13" s="529"/>
      <c r="BH13" s="529"/>
      <c r="BI13" s="529"/>
      <c r="BJ13" s="529" t="s">
        <v>407</v>
      </c>
      <c r="BK13" s="529"/>
      <c r="BL13" s="526"/>
      <c r="BM13" s="526"/>
      <c r="BN13" s="56"/>
      <c r="BO13" s="530" t="s">
        <v>95</v>
      </c>
      <c r="BP13" s="526"/>
      <c r="BQ13" s="526"/>
      <c r="BR13" s="526"/>
      <c r="BS13" s="24"/>
      <c r="BT13" s="526"/>
      <c r="BU13" s="526"/>
      <c r="BV13" s="526"/>
      <c r="BW13" s="526"/>
      <c r="BX13" s="526"/>
      <c r="BY13" s="526"/>
      <c r="BZ13" s="526"/>
      <c r="CA13" s="526"/>
      <c r="CB13" s="526"/>
      <c r="CC13" s="526"/>
      <c r="CD13" s="526"/>
      <c r="CE13" s="526"/>
      <c r="CF13" s="526"/>
      <c r="CG13" s="526"/>
      <c r="CH13" s="526"/>
      <c r="CI13" s="526"/>
      <c r="CJ13" s="526"/>
      <c r="CK13" s="526"/>
      <c r="CL13" s="526"/>
      <c r="CM13" s="526"/>
      <c r="CN13" s="526"/>
      <c r="CO13" s="526"/>
      <c r="CP13" s="526"/>
      <c r="CQ13" s="526"/>
      <c r="CR13" s="526"/>
      <c r="CS13" s="526"/>
      <c r="CT13" s="526"/>
      <c r="CU13" s="526"/>
      <c r="CV13" s="526"/>
      <c r="CW13" s="526"/>
      <c r="CX13" s="526"/>
      <c r="CY13" s="526"/>
      <c r="CZ13" s="526"/>
      <c r="DA13" s="526"/>
      <c r="DB13" s="526"/>
      <c r="DC13" s="526"/>
      <c r="DD13" s="526"/>
      <c r="DE13" s="526"/>
      <c r="DF13" s="526"/>
      <c r="DG13" s="526"/>
      <c r="DH13" s="526"/>
      <c r="DI13" s="526"/>
      <c r="DJ13" s="526"/>
      <c r="DK13" s="526"/>
      <c r="DL13" s="526"/>
      <c r="DM13" s="526"/>
      <c r="DN13" s="526"/>
      <c r="DO13" s="526"/>
      <c r="DP13" s="526"/>
      <c r="DQ13" s="526"/>
      <c r="DR13" s="526"/>
      <c r="DS13" s="526"/>
      <c r="DT13" s="526"/>
      <c r="DU13" s="526"/>
      <c r="DV13" s="526"/>
      <c r="DW13" s="526"/>
      <c r="DX13" s="526"/>
      <c r="DY13" s="526"/>
      <c r="DZ13" s="526"/>
      <c r="EA13" s="526"/>
      <c r="EB13" s="526"/>
      <c r="EC13" s="526"/>
      <c r="ED13" s="526"/>
      <c r="EE13" s="526"/>
      <c r="EF13" s="526"/>
      <c r="EG13" s="526"/>
      <c r="EH13" s="526"/>
      <c r="EI13" s="526"/>
      <c r="EJ13" s="526"/>
      <c r="EK13" s="526"/>
      <c r="EL13" s="526"/>
      <c r="EM13" s="526"/>
      <c r="EN13" s="526"/>
      <c r="EO13" s="526"/>
      <c r="EP13" s="526"/>
      <c r="EQ13" s="526"/>
      <c r="ER13" s="526"/>
      <c r="ES13" s="526"/>
      <c r="ET13" s="526"/>
      <c r="EU13" s="526"/>
      <c r="EV13" s="526"/>
      <c r="EW13" s="526"/>
      <c r="EX13" s="526"/>
      <c r="EY13" s="526"/>
      <c r="EZ13" s="526"/>
      <c r="FA13" s="526"/>
      <c r="FB13" s="526"/>
      <c r="FC13" s="526"/>
      <c r="FD13" s="526"/>
      <c r="FE13" s="526"/>
      <c r="FF13" s="526"/>
      <c r="FG13" s="526"/>
      <c r="FH13" s="526"/>
      <c r="FI13" s="526"/>
      <c r="FJ13" s="526"/>
    </row>
    <row r="14" spans="1:166" ht="27" customHeight="1" x14ac:dyDescent="0.15">
      <c r="A14" s="517"/>
      <c r="B14" s="532"/>
      <c r="C14" s="539" t="s">
        <v>408</v>
      </c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0"/>
      <c r="O14" s="540"/>
      <c r="P14" s="540"/>
      <c r="Q14" s="540"/>
      <c r="R14" s="540"/>
      <c r="S14" s="541"/>
      <c r="T14" s="517"/>
      <c r="U14" s="517"/>
      <c r="V14" s="56"/>
      <c r="W14" s="524" t="s">
        <v>32</v>
      </c>
      <c r="X14" s="525"/>
      <c r="Y14" s="503" t="s">
        <v>409</v>
      </c>
      <c r="Z14" s="504"/>
      <c r="AA14" s="504"/>
      <c r="AB14" s="503"/>
      <c r="AC14" s="503"/>
      <c r="AD14" s="503"/>
      <c r="AE14" s="503"/>
      <c r="AF14" s="503"/>
      <c r="AG14" s="517"/>
      <c r="AH14" s="527" t="s">
        <v>410</v>
      </c>
      <c r="AI14" s="527"/>
      <c r="AJ14" s="527"/>
      <c r="AK14" s="527"/>
      <c r="AL14" s="527"/>
      <c r="AM14" s="527"/>
      <c r="AN14" s="527"/>
      <c r="AO14" s="527"/>
      <c r="AP14" s="526"/>
      <c r="AQ14" s="526"/>
      <c r="AR14" s="56"/>
      <c r="AS14" s="524" t="s">
        <v>176</v>
      </c>
      <c r="AT14" s="538"/>
      <c r="AU14" s="529" t="s">
        <v>411</v>
      </c>
      <c r="AV14" s="529"/>
      <c r="AW14" s="529" t="s">
        <v>412</v>
      </c>
      <c r="AX14" s="529"/>
      <c r="AY14" s="529" t="s">
        <v>413</v>
      </c>
      <c r="AZ14" s="529"/>
      <c r="BA14" s="529"/>
      <c r="BB14" s="529"/>
      <c r="BC14" s="529" t="s">
        <v>414</v>
      </c>
      <c r="BD14" s="529"/>
      <c r="BE14" s="529" t="s">
        <v>413</v>
      </c>
      <c r="BF14" s="529"/>
      <c r="BG14" s="529"/>
      <c r="BH14" s="529" t="s">
        <v>415</v>
      </c>
      <c r="BI14" s="529"/>
      <c r="BJ14" s="529" t="s">
        <v>416</v>
      </c>
      <c r="BK14" s="529"/>
      <c r="BL14" s="526"/>
      <c r="BM14" s="526"/>
      <c r="BN14" s="56"/>
      <c r="BO14" s="530" t="s">
        <v>102</v>
      </c>
      <c r="BP14" s="526"/>
      <c r="BQ14" s="526"/>
      <c r="BR14" s="526"/>
      <c r="BS14" s="24"/>
      <c r="BT14" s="526"/>
      <c r="BU14" s="526"/>
      <c r="BV14" s="526"/>
      <c r="BW14" s="526"/>
      <c r="BX14" s="526"/>
      <c r="BY14" s="526"/>
      <c r="BZ14" s="526"/>
      <c r="CA14" s="526"/>
      <c r="CB14" s="526"/>
      <c r="CC14" s="526"/>
      <c r="CD14" s="526"/>
      <c r="CE14" s="526"/>
      <c r="CF14" s="526"/>
      <c r="CG14" s="526"/>
      <c r="CH14" s="526"/>
      <c r="CI14" s="526"/>
      <c r="CJ14" s="526"/>
      <c r="CK14" s="526"/>
      <c r="CL14" s="526"/>
      <c r="CM14" s="526"/>
      <c r="CN14" s="526"/>
      <c r="CO14" s="526"/>
      <c r="CP14" s="526"/>
      <c r="CQ14" s="526"/>
      <c r="CR14" s="526"/>
      <c r="CS14" s="526"/>
      <c r="CT14" s="526"/>
      <c r="CU14" s="526"/>
      <c r="CV14" s="526"/>
      <c r="CW14" s="526"/>
      <c r="CX14" s="526"/>
      <c r="CY14" s="526"/>
      <c r="CZ14" s="526"/>
      <c r="DA14" s="526"/>
      <c r="DB14" s="526"/>
      <c r="DC14" s="526"/>
      <c r="DD14" s="526"/>
      <c r="DE14" s="526"/>
      <c r="DF14" s="526"/>
      <c r="DG14" s="526"/>
      <c r="DH14" s="526"/>
      <c r="DI14" s="526"/>
      <c r="DJ14" s="526"/>
      <c r="DK14" s="526"/>
      <c r="DL14" s="526"/>
      <c r="DM14" s="526"/>
      <c r="DN14" s="526"/>
      <c r="DO14" s="526"/>
      <c r="DP14" s="526"/>
      <c r="DQ14" s="526"/>
      <c r="DR14" s="526"/>
      <c r="DS14" s="526"/>
      <c r="DT14" s="526"/>
      <c r="DU14" s="526"/>
      <c r="DV14" s="526"/>
      <c r="DW14" s="526"/>
      <c r="DX14" s="526"/>
      <c r="DY14" s="526"/>
      <c r="DZ14" s="526"/>
      <c r="EA14" s="526"/>
      <c r="EB14" s="526"/>
      <c r="EC14" s="526"/>
      <c r="ED14" s="526"/>
      <c r="EE14" s="526"/>
      <c r="EF14" s="526"/>
      <c r="EG14" s="526"/>
      <c r="EH14" s="526"/>
      <c r="EI14" s="526"/>
      <c r="EJ14" s="526"/>
      <c r="EK14" s="526"/>
      <c r="EL14" s="526"/>
      <c r="EM14" s="526"/>
      <c r="EN14" s="526"/>
      <c r="EO14" s="526"/>
      <c r="EP14" s="526"/>
      <c r="EQ14" s="526"/>
      <c r="ER14" s="526"/>
      <c r="ES14" s="526"/>
      <c r="ET14" s="526"/>
      <c r="EU14" s="526"/>
      <c r="EV14" s="526"/>
      <c r="EW14" s="526"/>
      <c r="EX14" s="526"/>
      <c r="EY14" s="526"/>
      <c r="EZ14" s="526"/>
      <c r="FA14" s="526"/>
      <c r="FB14" s="526"/>
      <c r="FC14" s="526"/>
      <c r="FD14" s="526"/>
      <c r="FE14" s="526"/>
      <c r="FF14" s="526"/>
      <c r="FG14" s="526"/>
      <c r="FH14" s="526"/>
      <c r="FI14" s="526"/>
      <c r="FJ14" s="526"/>
    </row>
    <row r="15" spans="1:166" ht="27" customHeight="1" x14ac:dyDescent="0.15">
      <c r="A15" s="517"/>
      <c r="B15" s="532"/>
      <c r="C15" s="519" t="s">
        <v>417</v>
      </c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4"/>
      <c r="T15" s="526"/>
      <c r="U15" s="526"/>
      <c r="V15" s="56"/>
      <c r="W15" s="524" t="s">
        <v>39</v>
      </c>
      <c r="X15" s="525"/>
      <c r="Y15" s="526"/>
      <c r="Z15" s="503"/>
      <c r="AA15" s="503"/>
      <c r="AB15" s="542" t="s">
        <v>418</v>
      </c>
      <c r="AC15" s="543"/>
      <c r="AD15" s="544"/>
      <c r="AE15" s="544"/>
      <c r="AF15" s="544"/>
      <c r="AG15" s="517"/>
      <c r="AH15" s="527" t="s">
        <v>419</v>
      </c>
      <c r="AI15" s="527"/>
      <c r="AJ15" s="527" t="s">
        <v>412</v>
      </c>
      <c r="AK15" s="527"/>
      <c r="AL15" s="527" t="s">
        <v>420</v>
      </c>
      <c r="AM15" s="527"/>
      <c r="AN15" s="527" t="s">
        <v>421</v>
      </c>
      <c r="AO15" s="527"/>
      <c r="AP15" s="526"/>
      <c r="AQ15" s="526"/>
      <c r="AR15" s="56"/>
      <c r="AS15" s="524" t="s">
        <v>182</v>
      </c>
      <c r="AT15" s="545" t="s">
        <v>422</v>
      </c>
      <c r="AU15" s="545"/>
      <c r="AV15" s="545"/>
      <c r="AW15" s="545"/>
      <c r="AX15" s="545"/>
      <c r="AY15" s="545"/>
      <c r="AZ15" s="545"/>
      <c r="BA15" s="545"/>
      <c r="BB15" s="527" t="s">
        <v>397</v>
      </c>
      <c r="BC15" s="527"/>
      <c r="BD15" s="527"/>
      <c r="BE15" s="527"/>
      <c r="BF15" s="527"/>
      <c r="BG15" s="527"/>
      <c r="BH15" s="527"/>
      <c r="BI15" s="527"/>
      <c r="BJ15" s="527"/>
      <c r="BK15" s="527"/>
      <c r="BL15" s="526"/>
      <c r="BM15" s="526"/>
      <c r="BN15" s="60">
        <f>SUM(AR12)</f>
        <v>0</v>
      </c>
      <c r="BO15" s="530" t="s">
        <v>111</v>
      </c>
      <c r="BP15" s="526"/>
      <c r="BQ15" s="526"/>
      <c r="BR15" s="526"/>
      <c r="BS15" s="24"/>
      <c r="BT15" s="526"/>
      <c r="BU15" s="526"/>
      <c r="BV15" s="526"/>
      <c r="BW15" s="526"/>
      <c r="BX15" s="526"/>
      <c r="BY15" s="526"/>
      <c r="BZ15" s="526"/>
      <c r="CA15" s="526"/>
      <c r="CB15" s="526"/>
      <c r="CC15" s="526"/>
      <c r="CD15" s="526"/>
      <c r="CE15" s="526"/>
      <c r="CF15" s="526"/>
      <c r="CG15" s="526"/>
      <c r="CH15" s="526"/>
      <c r="CI15" s="526"/>
      <c r="CJ15" s="526"/>
      <c r="CK15" s="526"/>
      <c r="CL15" s="526"/>
      <c r="CM15" s="526"/>
      <c r="CN15" s="526"/>
      <c r="CO15" s="526"/>
      <c r="CP15" s="526"/>
      <c r="CQ15" s="526"/>
      <c r="CR15" s="526"/>
      <c r="CS15" s="526"/>
      <c r="CT15" s="526"/>
      <c r="CU15" s="526"/>
      <c r="CV15" s="526"/>
      <c r="CW15" s="526"/>
      <c r="CX15" s="526"/>
      <c r="CY15" s="526"/>
      <c r="CZ15" s="526"/>
      <c r="DA15" s="526"/>
      <c r="DB15" s="526"/>
      <c r="DC15" s="526"/>
      <c r="DD15" s="526"/>
      <c r="DE15" s="526"/>
      <c r="DF15" s="526"/>
      <c r="DG15" s="526"/>
      <c r="DH15" s="526"/>
      <c r="DI15" s="526"/>
      <c r="DJ15" s="526"/>
      <c r="DK15" s="526"/>
      <c r="DL15" s="526"/>
      <c r="DM15" s="526"/>
      <c r="DN15" s="526"/>
      <c r="DO15" s="526"/>
      <c r="DP15" s="526"/>
      <c r="DQ15" s="526"/>
      <c r="DR15" s="526"/>
      <c r="DS15" s="526"/>
      <c r="DT15" s="526"/>
      <c r="DU15" s="526"/>
      <c r="DV15" s="526"/>
      <c r="DW15" s="526"/>
      <c r="DX15" s="526"/>
      <c r="DY15" s="526"/>
      <c r="DZ15" s="526"/>
      <c r="EA15" s="526"/>
      <c r="EB15" s="526"/>
      <c r="EC15" s="526"/>
      <c r="ED15" s="526"/>
      <c r="EE15" s="526"/>
      <c r="EF15" s="526"/>
      <c r="EG15" s="526"/>
      <c r="EH15" s="526"/>
      <c r="EI15" s="526"/>
      <c r="EJ15" s="526"/>
      <c r="EK15" s="526"/>
      <c r="EL15" s="526"/>
      <c r="EM15" s="526"/>
      <c r="EN15" s="526"/>
      <c r="EO15" s="526"/>
      <c r="EP15" s="526"/>
      <c r="EQ15" s="526"/>
      <c r="ER15" s="526"/>
      <c r="ES15" s="526"/>
      <c r="ET15" s="526"/>
      <c r="EU15" s="526"/>
      <c r="EV15" s="526"/>
      <c r="EW15" s="526"/>
      <c r="EX15" s="526"/>
      <c r="EY15" s="526"/>
      <c r="EZ15" s="526"/>
      <c r="FA15" s="526"/>
      <c r="FB15" s="526"/>
      <c r="FC15" s="526"/>
      <c r="FD15" s="526"/>
      <c r="FE15" s="526"/>
      <c r="FF15" s="526"/>
      <c r="FG15" s="526"/>
      <c r="FH15" s="526"/>
      <c r="FI15" s="526"/>
      <c r="FJ15" s="526"/>
    </row>
    <row r="16" spans="1:166" ht="27" customHeight="1" thickBot="1" x14ac:dyDescent="0.2">
      <c r="A16" s="517"/>
      <c r="B16" s="532"/>
      <c r="C16" s="82" t="s">
        <v>423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  <c r="T16" s="526"/>
      <c r="U16" s="526"/>
      <c r="V16" s="56"/>
      <c r="W16" s="524" t="s">
        <v>46</v>
      </c>
      <c r="X16" s="525"/>
      <c r="Y16" s="546"/>
      <c r="Z16" s="547"/>
      <c r="AA16" s="547"/>
      <c r="AB16" s="547"/>
      <c r="AC16" s="547"/>
      <c r="AD16" s="547"/>
      <c r="AE16" s="547"/>
      <c r="AF16" s="547"/>
      <c r="AG16" s="548"/>
      <c r="AH16" s="527" t="s">
        <v>424</v>
      </c>
      <c r="AI16" s="527"/>
      <c r="AJ16" s="527" t="s">
        <v>308</v>
      </c>
      <c r="AK16" s="527"/>
      <c r="AL16" s="527" t="s">
        <v>425</v>
      </c>
      <c r="AM16" s="527"/>
      <c r="AN16" s="527"/>
      <c r="AO16" s="527"/>
      <c r="AP16" s="526"/>
      <c r="AQ16" s="526"/>
      <c r="AR16" s="99">
        <f>SUM(AR12:AR15)</f>
        <v>0</v>
      </c>
      <c r="AS16" s="524" t="s">
        <v>187</v>
      </c>
      <c r="AT16" s="545"/>
      <c r="AU16" s="545"/>
      <c r="AV16" s="545"/>
      <c r="AW16" s="545"/>
      <c r="AX16" s="545"/>
      <c r="AY16" s="545"/>
      <c r="AZ16" s="545"/>
      <c r="BA16" s="545"/>
      <c r="BB16" s="527" t="s">
        <v>402</v>
      </c>
      <c r="BC16" s="527"/>
      <c r="BD16" s="527"/>
      <c r="BE16" s="527" t="s">
        <v>403</v>
      </c>
      <c r="BF16" s="527"/>
      <c r="BG16" s="527" t="s">
        <v>426</v>
      </c>
      <c r="BH16" s="527"/>
      <c r="BI16" s="527"/>
      <c r="BJ16" s="527" t="s">
        <v>405</v>
      </c>
      <c r="BK16" s="527"/>
      <c r="BL16" s="526"/>
      <c r="BM16" s="526"/>
      <c r="BN16" s="60">
        <f>SUM(AR13,AR17,AR29)</f>
        <v>0</v>
      </c>
      <c r="BO16" s="530" t="s">
        <v>120</v>
      </c>
      <c r="BP16" s="526"/>
      <c r="BQ16" s="526"/>
      <c r="BR16" s="526"/>
      <c r="BS16" s="24"/>
      <c r="BT16" s="526"/>
      <c r="BU16" s="526"/>
      <c r="BV16" s="526"/>
      <c r="BW16" s="526"/>
      <c r="BX16" s="526"/>
      <c r="BY16" s="526"/>
      <c r="BZ16" s="526"/>
      <c r="CA16" s="526"/>
      <c r="CB16" s="526"/>
      <c r="CC16" s="526"/>
      <c r="CD16" s="526"/>
      <c r="CE16" s="526"/>
      <c r="CF16" s="526"/>
      <c r="CG16" s="526"/>
      <c r="CH16" s="526"/>
      <c r="CI16" s="526"/>
      <c r="CJ16" s="526"/>
      <c r="CK16" s="526"/>
      <c r="CL16" s="526"/>
      <c r="CM16" s="526"/>
      <c r="CN16" s="526"/>
      <c r="CO16" s="526"/>
      <c r="CP16" s="526"/>
      <c r="CQ16" s="526"/>
      <c r="CR16" s="526"/>
      <c r="CS16" s="526"/>
      <c r="CT16" s="526"/>
      <c r="CU16" s="526"/>
      <c r="CV16" s="526"/>
      <c r="CW16" s="526"/>
      <c r="CX16" s="526"/>
      <c r="CY16" s="526"/>
      <c r="CZ16" s="526"/>
      <c r="DA16" s="526"/>
      <c r="DB16" s="526"/>
      <c r="DC16" s="526"/>
      <c r="DD16" s="526"/>
      <c r="DE16" s="526"/>
      <c r="DF16" s="526"/>
      <c r="DG16" s="526"/>
      <c r="DH16" s="526"/>
      <c r="DI16" s="526"/>
      <c r="DJ16" s="526"/>
      <c r="DK16" s="526"/>
      <c r="DL16" s="526"/>
      <c r="DM16" s="526"/>
      <c r="DN16" s="526"/>
      <c r="DO16" s="526"/>
      <c r="DP16" s="526"/>
      <c r="DQ16" s="526"/>
      <c r="DR16" s="526"/>
      <c r="DS16" s="526"/>
      <c r="DT16" s="526"/>
      <c r="DU16" s="526"/>
      <c r="DV16" s="526"/>
      <c r="DW16" s="526"/>
      <c r="DX16" s="526"/>
      <c r="DY16" s="526"/>
      <c r="DZ16" s="526"/>
      <c r="EA16" s="526"/>
      <c r="EB16" s="526"/>
      <c r="EC16" s="526"/>
      <c r="ED16" s="526"/>
      <c r="EE16" s="526"/>
      <c r="EF16" s="526"/>
      <c r="EG16" s="526"/>
      <c r="EH16" s="526"/>
      <c r="EI16" s="526"/>
      <c r="EJ16" s="526"/>
      <c r="EK16" s="526"/>
      <c r="EL16" s="526"/>
      <c r="EM16" s="526"/>
      <c r="EN16" s="526"/>
      <c r="EO16" s="526"/>
      <c r="EP16" s="526"/>
      <c r="EQ16" s="526"/>
      <c r="ER16" s="526"/>
      <c r="ES16" s="526"/>
      <c r="ET16" s="526"/>
      <c r="EU16" s="526"/>
      <c r="EV16" s="526"/>
      <c r="EW16" s="526"/>
      <c r="EX16" s="526"/>
      <c r="EY16" s="526"/>
      <c r="EZ16" s="526"/>
      <c r="FA16" s="526"/>
      <c r="FB16" s="526"/>
      <c r="FC16" s="526"/>
      <c r="FD16" s="526"/>
      <c r="FE16" s="526"/>
      <c r="FF16" s="526"/>
      <c r="FG16" s="526"/>
      <c r="FH16" s="526"/>
      <c r="FI16" s="526"/>
      <c r="FJ16" s="526"/>
    </row>
    <row r="17" spans="1:166" ht="27" customHeight="1" x14ac:dyDescent="0.15">
      <c r="A17" s="517"/>
      <c r="B17" s="532"/>
      <c r="C17" s="549" t="s">
        <v>427</v>
      </c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1"/>
      <c r="T17" s="526"/>
      <c r="U17" s="526"/>
      <c r="V17" s="60">
        <f>SUM(V12:V16)</f>
        <v>0</v>
      </c>
      <c r="W17" s="524" t="s">
        <v>54</v>
      </c>
      <c r="X17" s="525"/>
      <c r="Y17" s="526"/>
      <c r="Z17" s="526"/>
      <c r="AA17" s="526"/>
      <c r="AB17" s="526"/>
      <c r="AC17" s="526"/>
      <c r="AD17" s="526"/>
      <c r="AE17" s="526"/>
      <c r="AF17" s="526"/>
      <c r="AG17" s="517"/>
      <c r="AH17" s="527" t="s">
        <v>428</v>
      </c>
      <c r="AI17" s="527"/>
      <c r="AJ17" s="527" t="s">
        <v>403</v>
      </c>
      <c r="AK17" s="527"/>
      <c r="AL17" s="527" t="s">
        <v>404</v>
      </c>
      <c r="AM17" s="527"/>
      <c r="AN17" s="527" t="s">
        <v>405</v>
      </c>
      <c r="AO17" s="527"/>
      <c r="AP17" s="526"/>
      <c r="AQ17" s="526"/>
      <c r="AR17" s="392">
        <f>SUM(AR21,AR25)</f>
        <v>0</v>
      </c>
      <c r="AS17" s="524"/>
      <c r="AT17" s="545"/>
      <c r="AU17" s="545"/>
      <c r="AV17" s="545"/>
      <c r="AW17" s="545"/>
      <c r="AX17" s="545"/>
      <c r="AY17" s="545"/>
      <c r="AZ17" s="545"/>
      <c r="BA17" s="545"/>
      <c r="BB17" s="527" t="s">
        <v>410</v>
      </c>
      <c r="BC17" s="527"/>
      <c r="BD17" s="527"/>
      <c r="BE17" s="527"/>
      <c r="BF17" s="527"/>
      <c r="BG17" s="527"/>
      <c r="BH17" s="527"/>
      <c r="BI17" s="527"/>
      <c r="BJ17" s="527"/>
      <c r="BK17" s="527"/>
      <c r="BL17" s="526"/>
      <c r="BM17" s="526"/>
      <c r="BN17" s="60">
        <f>SUM(AR14,AR18,AR30)</f>
        <v>0</v>
      </c>
      <c r="BO17" s="530" t="s">
        <v>128</v>
      </c>
      <c r="BP17" s="526"/>
      <c r="BQ17" s="526"/>
      <c r="BR17" s="526"/>
      <c r="BS17" s="24"/>
      <c r="BT17" s="526"/>
      <c r="BU17" s="526"/>
      <c r="BV17" s="526"/>
      <c r="BW17" s="526"/>
      <c r="BX17" s="526"/>
      <c r="BY17" s="526"/>
      <c r="BZ17" s="526"/>
      <c r="CA17" s="526"/>
      <c r="CB17" s="526"/>
      <c r="CC17" s="526"/>
      <c r="CD17" s="526"/>
      <c r="CE17" s="526"/>
      <c r="CF17" s="526"/>
      <c r="CG17" s="526"/>
      <c r="CH17" s="526"/>
      <c r="CI17" s="526"/>
      <c r="CJ17" s="526"/>
      <c r="CK17" s="526"/>
      <c r="CL17" s="526"/>
      <c r="CM17" s="526"/>
      <c r="CN17" s="526"/>
      <c r="CO17" s="526"/>
      <c r="CP17" s="526"/>
      <c r="CQ17" s="526"/>
      <c r="CR17" s="526"/>
      <c r="CS17" s="526"/>
      <c r="CT17" s="526"/>
      <c r="CU17" s="526"/>
      <c r="CV17" s="526"/>
      <c r="CW17" s="526"/>
      <c r="CX17" s="526"/>
      <c r="CY17" s="526"/>
      <c r="CZ17" s="526"/>
      <c r="DA17" s="526"/>
      <c r="DB17" s="526"/>
      <c r="DC17" s="526"/>
      <c r="DD17" s="526"/>
      <c r="DE17" s="526"/>
      <c r="DF17" s="526"/>
      <c r="DG17" s="526"/>
      <c r="DH17" s="526"/>
      <c r="DI17" s="526"/>
      <c r="DJ17" s="526"/>
      <c r="DK17" s="526"/>
      <c r="DL17" s="526"/>
      <c r="DM17" s="526"/>
      <c r="DN17" s="526"/>
      <c r="DO17" s="526"/>
      <c r="DP17" s="526"/>
      <c r="DQ17" s="526"/>
      <c r="DR17" s="526"/>
      <c r="DS17" s="526"/>
      <c r="DT17" s="526"/>
      <c r="DU17" s="526"/>
      <c r="DV17" s="526"/>
      <c r="DW17" s="526"/>
      <c r="DX17" s="526"/>
      <c r="DY17" s="526"/>
      <c r="DZ17" s="526"/>
      <c r="EA17" s="526"/>
      <c r="EB17" s="526"/>
      <c r="EC17" s="526"/>
      <c r="ED17" s="526"/>
      <c r="EE17" s="526"/>
      <c r="EF17" s="526"/>
      <c r="EG17" s="526"/>
      <c r="EH17" s="526"/>
      <c r="EI17" s="526"/>
      <c r="EJ17" s="526"/>
      <c r="EK17" s="526"/>
      <c r="EL17" s="526"/>
      <c r="EM17" s="526"/>
      <c r="EN17" s="526"/>
      <c r="EO17" s="526"/>
      <c r="EP17" s="526"/>
      <c r="EQ17" s="526"/>
      <c r="ER17" s="526"/>
      <c r="ES17" s="526"/>
      <c r="ET17" s="526"/>
      <c r="EU17" s="526"/>
      <c r="EV17" s="526"/>
      <c r="EW17" s="526"/>
      <c r="EX17" s="526"/>
      <c r="EY17" s="526"/>
      <c r="EZ17" s="526"/>
      <c r="FA17" s="526"/>
      <c r="FB17" s="526"/>
      <c r="FC17" s="526"/>
      <c r="FD17" s="526"/>
      <c r="FE17" s="526"/>
      <c r="FF17" s="526"/>
      <c r="FG17" s="526"/>
      <c r="FH17" s="526"/>
      <c r="FI17" s="526"/>
      <c r="FJ17" s="526"/>
    </row>
    <row r="18" spans="1:166" ht="27" customHeight="1" thickBot="1" x14ac:dyDescent="0.2">
      <c r="A18" s="517"/>
      <c r="B18" s="552"/>
      <c r="C18" s="553"/>
      <c r="D18" s="554"/>
      <c r="E18" s="519" t="s">
        <v>429</v>
      </c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4"/>
      <c r="T18" s="517"/>
      <c r="U18" s="517"/>
      <c r="V18" s="56"/>
      <c r="W18" s="524" t="s">
        <v>62</v>
      </c>
      <c r="X18" s="525"/>
      <c r="Y18" s="555" t="s">
        <v>430</v>
      </c>
      <c r="Z18" s="536"/>
      <c r="AA18" s="536"/>
      <c r="AB18" s="536"/>
      <c r="AC18" s="536"/>
      <c r="AD18" s="536"/>
      <c r="AE18" s="536"/>
      <c r="AF18" s="536"/>
      <c r="AG18" s="555"/>
      <c r="AH18" s="527" t="s">
        <v>431</v>
      </c>
      <c r="AI18" s="527"/>
      <c r="AJ18" s="527"/>
      <c r="AK18" s="527"/>
      <c r="AL18" s="527"/>
      <c r="AM18" s="527"/>
      <c r="AN18" s="527"/>
      <c r="AO18" s="527"/>
      <c r="AP18" s="526"/>
      <c r="AQ18" s="526"/>
      <c r="AR18" s="185">
        <f>SUM(AR22,AR26)</f>
        <v>0</v>
      </c>
      <c r="AS18" s="524"/>
      <c r="AT18" s="545"/>
      <c r="AU18" s="545"/>
      <c r="AV18" s="545"/>
      <c r="AW18" s="545"/>
      <c r="AX18" s="545"/>
      <c r="AY18" s="545"/>
      <c r="AZ18" s="545"/>
      <c r="BA18" s="545"/>
      <c r="BB18" s="527" t="s">
        <v>419</v>
      </c>
      <c r="BC18" s="527"/>
      <c r="BD18" s="527"/>
      <c r="BE18" s="527" t="s">
        <v>412</v>
      </c>
      <c r="BF18" s="527"/>
      <c r="BG18" s="527" t="s">
        <v>432</v>
      </c>
      <c r="BH18" s="527"/>
      <c r="BI18" s="527"/>
      <c r="BJ18" s="527" t="s">
        <v>421</v>
      </c>
      <c r="BK18" s="527"/>
      <c r="BL18" s="526"/>
      <c r="BM18" s="526"/>
      <c r="BN18" s="99">
        <f>SUM(AR15,AR19,AR31,BN12:BN14)</f>
        <v>0</v>
      </c>
      <c r="BO18" s="530" t="s">
        <v>136</v>
      </c>
      <c r="BP18" s="526"/>
      <c r="BQ18" s="526"/>
      <c r="BR18" s="526"/>
      <c r="BS18" s="24"/>
      <c r="BT18" s="526"/>
      <c r="BU18" s="526"/>
      <c r="BV18" s="526"/>
      <c r="BW18" s="526"/>
      <c r="BX18" s="526"/>
      <c r="BY18" s="526"/>
      <c r="BZ18" s="526"/>
      <c r="CA18" s="526"/>
      <c r="CB18" s="526"/>
      <c r="CC18" s="526"/>
      <c r="CD18" s="526"/>
      <c r="CE18" s="526"/>
      <c r="CF18" s="526"/>
      <c r="CG18" s="526"/>
      <c r="CH18" s="526"/>
      <c r="CI18" s="526"/>
      <c r="CJ18" s="526"/>
      <c r="CK18" s="526"/>
      <c r="CL18" s="526"/>
      <c r="CM18" s="526"/>
      <c r="CN18" s="526"/>
      <c r="CO18" s="526"/>
      <c r="CP18" s="526"/>
      <c r="CQ18" s="526"/>
      <c r="CR18" s="526"/>
      <c r="CS18" s="526"/>
      <c r="CT18" s="526"/>
      <c r="CU18" s="526"/>
      <c r="CV18" s="526"/>
      <c r="CW18" s="526"/>
      <c r="CX18" s="526"/>
      <c r="CY18" s="526"/>
      <c r="CZ18" s="526"/>
      <c r="DA18" s="526"/>
      <c r="DB18" s="526"/>
      <c r="DC18" s="526"/>
      <c r="DD18" s="526"/>
      <c r="DE18" s="526"/>
      <c r="DF18" s="526"/>
      <c r="DG18" s="526"/>
      <c r="DH18" s="526"/>
      <c r="DI18" s="526"/>
      <c r="DJ18" s="526"/>
      <c r="DK18" s="526"/>
      <c r="DL18" s="526"/>
      <c r="DM18" s="526"/>
      <c r="DN18" s="526"/>
      <c r="DO18" s="526"/>
      <c r="DP18" s="526"/>
      <c r="DQ18" s="526"/>
      <c r="DR18" s="526"/>
      <c r="DS18" s="526"/>
      <c r="DT18" s="526"/>
      <c r="DU18" s="526"/>
      <c r="DV18" s="526"/>
      <c r="DW18" s="526"/>
      <c r="DX18" s="526"/>
      <c r="DY18" s="526"/>
      <c r="DZ18" s="526"/>
      <c r="EA18" s="526"/>
      <c r="EB18" s="526"/>
      <c r="EC18" s="526"/>
      <c r="ED18" s="526"/>
      <c r="EE18" s="526"/>
      <c r="EF18" s="526"/>
      <c r="EG18" s="526"/>
      <c r="EH18" s="526"/>
      <c r="EI18" s="526"/>
      <c r="EJ18" s="526"/>
      <c r="EK18" s="526"/>
      <c r="EL18" s="526"/>
      <c r="EM18" s="526"/>
      <c r="EN18" s="526"/>
      <c r="EO18" s="526"/>
      <c r="EP18" s="526"/>
      <c r="EQ18" s="526"/>
      <c r="ER18" s="526"/>
      <c r="ES18" s="526"/>
      <c r="ET18" s="526"/>
      <c r="EU18" s="526"/>
      <c r="EV18" s="526"/>
      <c r="EW18" s="526"/>
      <c r="EX18" s="526"/>
      <c r="EY18" s="526"/>
      <c r="EZ18" s="526"/>
      <c r="FA18" s="526"/>
      <c r="FB18" s="526"/>
      <c r="FC18" s="526"/>
      <c r="FD18" s="526"/>
      <c r="FE18" s="526"/>
      <c r="FF18" s="526"/>
      <c r="FG18" s="526"/>
      <c r="FH18" s="526"/>
      <c r="FI18" s="526"/>
      <c r="FJ18" s="526"/>
    </row>
    <row r="19" spans="1:166" ht="27" customHeight="1" x14ac:dyDescent="0.15">
      <c r="A19" s="517"/>
      <c r="B19" s="525" t="s">
        <v>433</v>
      </c>
      <c r="C19" s="556" t="s">
        <v>434</v>
      </c>
      <c r="D19" s="556"/>
      <c r="E19" s="556"/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6"/>
      <c r="S19" s="556"/>
      <c r="T19" s="557"/>
      <c r="U19" s="557"/>
      <c r="V19" s="60">
        <f>SUM(V33)</f>
        <v>0</v>
      </c>
      <c r="W19" s="524" t="s">
        <v>69</v>
      </c>
      <c r="X19" s="525"/>
      <c r="Y19" s="526"/>
      <c r="Z19" s="526"/>
      <c r="AA19" s="526"/>
      <c r="AB19" s="526"/>
      <c r="AC19" s="526"/>
      <c r="AD19" s="526"/>
      <c r="AE19" s="526"/>
      <c r="AF19" s="526"/>
      <c r="AG19" s="517"/>
      <c r="AH19" s="527" t="s">
        <v>435</v>
      </c>
      <c r="AI19" s="527"/>
      <c r="AJ19" s="527" t="s">
        <v>412</v>
      </c>
      <c r="AK19" s="527"/>
      <c r="AL19" s="527" t="s">
        <v>420</v>
      </c>
      <c r="AM19" s="527"/>
      <c r="AN19" s="527" t="s">
        <v>421</v>
      </c>
      <c r="AO19" s="527"/>
      <c r="AP19" s="526"/>
      <c r="AQ19" s="526"/>
      <c r="AR19" s="185">
        <f>SUM(AR23,AR27)</f>
        <v>0</v>
      </c>
      <c r="AS19" s="524"/>
      <c r="AT19" s="545"/>
      <c r="AU19" s="545"/>
      <c r="AV19" s="545"/>
      <c r="AW19" s="545"/>
      <c r="AX19" s="545"/>
      <c r="AY19" s="545"/>
      <c r="AZ19" s="545"/>
      <c r="BA19" s="545"/>
      <c r="BB19" s="558" t="s">
        <v>436</v>
      </c>
      <c r="BC19" s="558"/>
      <c r="BD19" s="558" t="s">
        <v>308</v>
      </c>
      <c r="BE19" s="558" t="s">
        <v>437</v>
      </c>
      <c r="BF19" s="558"/>
      <c r="BG19" s="558"/>
      <c r="BH19" s="558"/>
      <c r="BI19" s="558"/>
      <c r="BJ19" s="558"/>
      <c r="BK19" s="558"/>
      <c r="BL19" s="546"/>
      <c r="BM19" s="548"/>
      <c r="BN19" s="392">
        <f>SUM(BN15:BN18)</f>
        <v>0</v>
      </c>
      <c r="BO19" s="526"/>
      <c r="BP19" s="526"/>
      <c r="BQ19" s="526"/>
      <c r="BR19" s="526"/>
      <c r="BS19" s="24"/>
      <c r="BT19" s="526"/>
      <c r="BU19" s="526"/>
      <c r="BV19" s="526"/>
      <c r="BW19" s="526"/>
      <c r="BX19" s="526"/>
      <c r="BY19" s="526"/>
      <c r="BZ19" s="526"/>
      <c r="CA19" s="526"/>
      <c r="CB19" s="526"/>
      <c r="CC19" s="526"/>
      <c r="CD19" s="526"/>
      <c r="CE19" s="526"/>
      <c r="CF19" s="526"/>
      <c r="CG19" s="526"/>
      <c r="CH19" s="526"/>
      <c r="CI19" s="526"/>
      <c r="CJ19" s="526"/>
      <c r="CK19" s="526"/>
      <c r="CL19" s="526"/>
      <c r="CM19" s="526"/>
      <c r="CN19" s="526"/>
      <c r="CO19" s="526"/>
      <c r="CP19" s="526"/>
      <c r="CQ19" s="526"/>
      <c r="CR19" s="526"/>
      <c r="CS19" s="526"/>
      <c r="CT19" s="526"/>
      <c r="CU19" s="526"/>
      <c r="CV19" s="526"/>
      <c r="CW19" s="526"/>
      <c r="CX19" s="526"/>
      <c r="CY19" s="526"/>
      <c r="CZ19" s="526"/>
      <c r="DA19" s="526"/>
      <c r="DB19" s="526"/>
      <c r="DC19" s="526"/>
      <c r="DD19" s="526"/>
      <c r="DE19" s="526"/>
      <c r="DF19" s="526"/>
      <c r="DG19" s="526"/>
      <c r="DH19" s="526"/>
      <c r="DI19" s="526"/>
      <c r="DJ19" s="526"/>
      <c r="DK19" s="526"/>
      <c r="DL19" s="526"/>
      <c r="DM19" s="526"/>
      <c r="DN19" s="526"/>
      <c r="DO19" s="526"/>
      <c r="DP19" s="526"/>
      <c r="DQ19" s="526"/>
      <c r="DR19" s="526"/>
      <c r="DS19" s="526"/>
      <c r="DT19" s="526"/>
      <c r="DU19" s="526"/>
      <c r="DV19" s="526"/>
      <c r="DW19" s="526"/>
      <c r="DX19" s="526"/>
      <c r="DY19" s="526"/>
      <c r="DZ19" s="526"/>
      <c r="EA19" s="526"/>
      <c r="EB19" s="526"/>
      <c r="EC19" s="526"/>
      <c r="ED19" s="526"/>
      <c r="EE19" s="526"/>
      <c r="EF19" s="526"/>
      <c r="EG19" s="526"/>
      <c r="EH19" s="526"/>
      <c r="EI19" s="526"/>
      <c r="EJ19" s="526"/>
      <c r="EK19" s="526"/>
      <c r="EL19" s="526"/>
      <c r="EM19" s="526"/>
      <c r="EN19" s="526"/>
      <c r="EO19" s="526"/>
      <c r="EP19" s="526"/>
      <c r="EQ19" s="526"/>
      <c r="ER19" s="526"/>
      <c r="ES19" s="526"/>
      <c r="ET19" s="526"/>
      <c r="EU19" s="526"/>
      <c r="EV19" s="526"/>
      <c r="EW19" s="526"/>
      <c r="EX19" s="526"/>
      <c r="EY19" s="526"/>
      <c r="EZ19" s="526"/>
      <c r="FA19" s="526"/>
      <c r="FB19" s="526"/>
      <c r="FC19" s="526"/>
      <c r="FD19" s="526"/>
      <c r="FE19" s="526"/>
      <c r="FF19" s="526"/>
      <c r="FG19" s="526"/>
      <c r="FH19" s="526"/>
      <c r="FI19" s="526"/>
      <c r="FJ19" s="526"/>
    </row>
    <row r="20" spans="1:166" ht="27" customHeight="1" thickBot="1" x14ac:dyDescent="0.2">
      <c r="A20" s="517"/>
      <c r="B20" s="525"/>
      <c r="C20" s="556" t="s">
        <v>438</v>
      </c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9"/>
      <c r="U20" s="560"/>
      <c r="V20" s="60">
        <f>SUM(BN19)</f>
        <v>0</v>
      </c>
      <c r="W20" s="524" t="s">
        <v>76</v>
      </c>
      <c r="X20" s="525"/>
      <c r="Y20" s="517"/>
      <c r="Z20" s="517"/>
      <c r="AA20" s="517"/>
      <c r="AB20" s="517"/>
      <c r="AC20" s="517"/>
      <c r="AD20" s="517"/>
      <c r="AE20" s="517"/>
      <c r="AF20" s="517"/>
      <c r="AG20" s="517"/>
      <c r="AH20" s="527" t="s">
        <v>439</v>
      </c>
      <c r="AI20" s="527"/>
      <c r="AJ20" s="527" t="s">
        <v>308</v>
      </c>
      <c r="AK20" s="527"/>
      <c r="AL20" s="527" t="s">
        <v>440</v>
      </c>
      <c r="AM20" s="527"/>
      <c r="AN20" s="527"/>
      <c r="AO20" s="527"/>
      <c r="AP20" s="517"/>
      <c r="AQ20" s="517"/>
      <c r="AR20" s="398">
        <f>SUM(AR24,AR28)</f>
        <v>0</v>
      </c>
      <c r="AS20" s="561"/>
      <c r="AT20" s="503"/>
      <c r="AU20" s="503"/>
      <c r="AV20" s="503"/>
      <c r="AW20" s="503"/>
      <c r="AX20" s="503"/>
      <c r="AY20" s="503"/>
      <c r="AZ20" s="503"/>
      <c r="BA20" s="503"/>
      <c r="BB20" s="503"/>
      <c r="BC20" s="503"/>
      <c r="BD20" s="503"/>
      <c r="BE20" s="503"/>
      <c r="BF20" s="562"/>
      <c r="BG20" s="503"/>
      <c r="BH20" s="503"/>
      <c r="BI20" s="503"/>
      <c r="BJ20" s="503"/>
      <c r="BK20" s="503"/>
      <c r="BL20" s="503"/>
      <c r="BM20" s="503"/>
      <c r="BN20" s="503"/>
      <c r="BO20" s="503"/>
      <c r="BP20" s="503"/>
      <c r="BQ20" s="503"/>
      <c r="BR20" s="503"/>
      <c r="BS20" s="504"/>
      <c r="BT20" s="526"/>
      <c r="BU20" s="526"/>
      <c r="BV20" s="526"/>
      <c r="BW20" s="526"/>
      <c r="BX20" s="526"/>
      <c r="BY20" s="526"/>
      <c r="BZ20" s="526"/>
      <c r="CA20" s="526"/>
      <c r="CB20" s="526"/>
      <c r="CC20" s="526"/>
      <c r="CD20" s="526"/>
      <c r="CE20" s="526"/>
      <c r="CF20" s="526"/>
      <c r="CG20" s="526"/>
      <c r="CH20" s="526"/>
      <c r="CI20" s="526"/>
      <c r="CJ20" s="526"/>
      <c r="CK20" s="526"/>
      <c r="CL20" s="526"/>
      <c r="CM20" s="526"/>
      <c r="CN20" s="526"/>
      <c r="CO20" s="526"/>
      <c r="CP20" s="526"/>
      <c r="CQ20" s="526"/>
      <c r="CR20" s="526"/>
      <c r="CS20" s="526"/>
      <c r="CT20" s="526"/>
      <c r="CU20" s="526"/>
      <c r="CV20" s="526"/>
      <c r="CW20" s="526"/>
      <c r="CX20" s="526"/>
      <c r="CY20" s="526"/>
      <c r="CZ20" s="526"/>
      <c r="DA20" s="526"/>
      <c r="DB20" s="526"/>
      <c r="DC20" s="526"/>
      <c r="DD20" s="526"/>
      <c r="DE20" s="526"/>
      <c r="DF20" s="526"/>
      <c r="DG20" s="526"/>
      <c r="DH20" s="526"/>
      <c r="DI20" s="526"/>
      <c r="DJ20" s="526"/>
      <c r="DK20" s="526"/>
      <c r="DL20" s="526"/>
      <c r="DM20" s="526"/>
      <c r="DN20" s="526"/>
      <c r="DO20" s="526"/>
      <c r="DP20" s="526"/>
      <c r="DQ20" s="526"/>
      <c r="DR20" s="526"/>
      <c r="DS20" s="526"/>
      <c r="DT20" s="526"/>
      <c r="DU20" s="526"/>
      <c r="DV20" s="526"/>
      <c r="DW20" s="526"/>
      <c r="DX20" s="526"/>
      <c r="DY20" s="526"/>
      <c r="DZ20" s="526"/>
      <c r="EA20" s="526"/>
      <c r="EB20" s="526"/>
      <c r="EC20" s="526"/>
      <c r="ED20" s="526"/>
      <c r="EE20" s="526"/>
      <c r="EF20" s="526"/>
      <c r="EG20" s="526"/>
      <c r="EH20" s="526"/>
      <c r="EI20" s="526"/>
      <c r="EJ20" s="526"/>
      <c r="EK20" s="526"/>
      <c r="EL20" s="526"/>
      <c r="EM20" s="526"/>
      <c r="EN20" s="526"/>
      <c r="EO20" s="526"/>
      <c r="EP20" s="526"/>
      <c r="EQ20" s="526"/>
      <c r="ER20" s="526"/>
      <c r="ES20" s="526"/>
      <c r="ET20" s="526"/>
      <c r="EU20" s="526"/>
      <c r="EV20" s="526"/>
      <c r="EW20" s="526"/>
      <c r="EX20" s="526"/>
      <c r="EY20" s="526"/>
      <c r="EZ20" s="526"/>
      <c r="FA20" s="526"/>
      <c r="FB20" s="526"/>
      <c r="FC20" s="526"/>
      <c r="FD20" s="526"/>
      <c r="FE20" s="526"/>
      <c r="FF20" s="526"/>
      <c r="FG20" s="526"/>
      <c r="FH20" s="526"/>
      <c r="FI20" s="526"/>
      <c r="FJ20" s="526"/>
    </row>
    <row r="21" spans="1:166" ht="27" customHeight="1" x14ac:dyDescent="0.15">
      <c r="A21" s="517"/>
      <c r="B21" s="525"/>
      <c r="C21" s="556" t="s">
        <v>441</v>
      </c>
      <c r="D21" s="556"/>
      <c r="E21" s="556"/>
      <c r="F21" s="556"/>
      <c r="G21" s="556"/>
      <c r="H21" s="556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  <c r="T21" s="559"/>
      <c r="U21" s="559"/>
      <c r="V21" s="60">
        <f>V19-V20</f>
        <v>0</v>
      </c>
      <c r="W21" s="524" t="s">
        <v>83</v>
      </c>
      <c r="X21" s="525"/>
      <c r="Y21" s="526"/>
      <c r="Z21" s="526"/>
      <c r="AA21" s="517"/>
      <c r="AB21" s="545" t="s">
        <v>442</v>
      </c>
      <c r="AC21" s="545"/>
      <c r="AD21" s="545"/>
      <c r="AE21" s="545"/>
      <c r="AF21" s="545"/>
      <c r="AG21" s="545"/>
      <c r="AH21" s="527" t="s">
        <v>428</v>
      </c>
      <c r="AI21" s="527"/>
      <c r="AJ21" s="527" t="s">
        <v>403</v>
      </c>
      <c r="AK21" s="527"/>
      <c r="AL21" s="527" t="s">
        <v>404</v>
      </c>
      <c r="AM21" s="527"/>
      <c r="AN21" s="527" t="s">
        <v>405</v>
      </c>
      <c r="AO21" s="527"/>
      <c r="AP21" s="563"/>
      <c r="AQ21" s="557"/>
      <c r="AR21" s="564"/>
      <c r="AS21" s="524" t="s">
        <v>192</v>
      </c>
      <c r="AT21" s="503"/>
      <c r="AU21" s="503"/>
      <c r="AV21" s="503"/>
      <c r="AW21" s="503"/>
      <c r="AX21" s="503"/>
      <c r="AY21" s="503"/>
      <c r="AZ21" s="503"/>
      <c r="BA21" s="503"/>
      <c r="BB21" s="503"/>
      <c r="BC21" s="503"/>
      <c r="BD21" s="503"/>
      <c r="BE21" s="503"/>
      <c r="BF21" s="503"/>
      <c r="BG21" s="503"/>
      <c r="BH21" s="503"/>
      <c r="BI21" s="503"/>
      <c r="BJ21" s="503"/>
      <c r="BK21" s="503"/>
      <c r="BL21" s="503"/>
      <c r="BM21" s="503"/>
      <c r="BN21" s="503"/>
      <c r="BO21" s="503"/>
      <c r="BP21" s="503"/>
      <c r="BQ21" s="503"/>
      <c r="BR21" s="503"/>
      <c r="BS21" s="504"/>
      <c r="BT21" s="526"/>
      <c r="BU21" s="526"/>
      <c r="BV21" s="526"/>
      <c r="BW21" s="526"/>
      <c r="BX21" s="526"/>
      <c r="BY21" s="526"/>
      <c r="BZ21" s="526"/>
      <c r="CA21" s="526"/>
      <c r="CB21" s="526"/>
      <c r="CC21" s="526"/>
      <c r="CD21" s="526"/>
      <c r="CE21" s="526"/>
      <c r="CF21" s="526"/>
      <c r="CG21" s="526"/>
      <c r="CH21" s="526"/>
      <c r="CI21" s="526"/>
      <c r="CJ21" s="526"/>
      <c r="CK21" s="526"/>
      <c r="CL21" s="526"/>
      <c r="CM21" s="526"/>
      <c r="CN21" s="526"/>
      <c r="CO21" s="526"/>
      <c r="CP21" s="526"/>
      <c r="CQ21" s="526"/>
      <c r="CR21" s="526"/>
      <c r="CS21" s="526"/>
      <c r="CT21" s="526"/>
      <c r="CU21" s="526"/>
      <c r="CV21" s="526"/>
      <c r="CW21" s="526"/>
      <c r="CX21" s="526"/>
      <c r="CY21" s="526"/>
      <c r="CZ21" s="526"/>
      <c r="DA21" s="526"/>
      <c r="DB21" s="526"/>
      <c r="DC21" s="526"/>
      <c r="DD21" s="526"/>
      <c r="DE21" s="526"/>
      <c r="DF21" s="526"/>
      <c r="DG21" s="526"/>
      <c r="DH21" s="526"/>
      <c r="DI21" s="526"/>
      <c r="DJ21" s="526"/>
      <c r="DK21" s="526"/>
      <c r="DL21" s="526"/>
      <c r="DM21" s="526"/>
      <c r="DN21" s="526"/>
      <c r="DO21" s="526"/>
      <c r="DP21" s="526"/>
      <c r="DQ21" s="526"/>
      <c r="DR21" s="526"/>
      <c r="DS21" s="526"/>
      <c r="DT21" s="526"/>
      <c r="DU21" s="526"/>
      <c r="DV21" s="526"/>
      <c r="DW21" s="526"/>
      <c r="DX21" s="526"/>
      <c r="DY21" s="526"/>
      <c r="DZ21" s="526"/>
      <c r="EA21" s="526"/>
      <c r="EB21" s="526"/>
      <c r="EC21" s="526"/>
      <c r="ED21" s="526"/>
      <c r="EE21" s="526"/>
      <c r="EF21" s="526"/>
      <c r="EG21" s="526"/>
      <c r="EH21" s="526"/>
      <c r="EI21" s="526"/>
      <c r="EJ21" s="526"/>
      <c r="EK21" s="526"/>
      <c r="EL21" s="526"/>
      <c r="EM21" s="526"/>
      <c r="EN21" s="526"/>
      <c r="EO21" s="526"/>
      <c r="EP21" s="526"/>
      <c r="EQ21" s="526"/>
      <c r="ER21" s="526"/>
      <c r="ES21" s="526"/>
      <c r="ET21" s="526"/>
      <c r="EU21" s="526"/>
      <c r="EV21" s="526"/>
      <c r="EW21" s="526"/>
      <c r="EX21" s="526"/>
      <c r="EY21" s="526"/>
      <c r="EZ21" s="526"/>
      <c r="FA21" s="526"/>
      <c r="FB21" s="526"/>
      <c r="FC21" s="526"/>
      <c r="FD21" s="526"/>
      <c r="FE21" s="526"/>
      <c r="FF21" s="526"/>
      <c r="FG21" s="526"/>
      <c r="FH21" s="526"/>
      <c r="FI21" s="526"/>
      <c r="FJ21" s="526"/>
    </row>
    <row r="22" spans="1:166" ht="27" customHeight="1" x14ac:dyDescent="0.15">
      <c r="A22" s="517"/>
      <c r="B22" s="525"/>
      <c r="C22" s="556" t="s">
        <v>443</v>
      </c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9"/>
      <c r="U22" s="559"/>
      <c r="V22" s="56"/>
      <c r="W22" s="524" t="s">
        <v>90</v>
      </c>
      <c r="X22" s="525"/>
      <c r="Y22" s="526"/>
      <c r="Z22" s="526"/>
      <c r="AA22" s="517"/>
      <c r="AB22" s="545"/>
      <c r="AC22" s="545"/>
      <c r="AD22" s="545"/>
      <c r="AE22" s="545"/>
      <c r="AF22" s="545"/>
      <c r="AG22" s="545"/>
      <c r="AH22" s="527" t="s">
        <v>431</v>
      </c>
      <c r="AI22" s="527"/>
      <c r="AJ22" s="527"/>
      <c r="AK22" s="527"/>
      <c r="AL22" s="527"/>
      <c r="AM22" s="527"/>
      <c r="AN22" s="527"/>
      <c r="AO22" s="527"/>
      <c r="AP22" s="526"/>
      <c r="AQ22" s="526"/>
      <c r="AR22" s="56"/>
      <c r="AS22" s="524" t="s">
        <v>204</v>
      </c>
      <c r="AT22" s="503"/>
      <c r="AU22" s="503"/>
      <c r="AV22" s="503"/>
      <c r="AW22" s="503"/>
      <c r="AX22" s="503"/>
      <c r="AY22" s="503"/>
      <c r="AZ22" s="503"/>
      <c r="BA22" s="503"/>
      <c r="BB22" s="503"/>
      <c r="BC22" s="503"/>
      <c r="BD22" s="503"/>
      <c r="BE22" s="503"/>
      <c r="BF22" s="503"/>
      <c r="BG22" s="503"/>
      <c r="BH22" s="503"/>
      <c r="BI22" s="503"/>
      <c r="BJ22" s="503"/>
      <c r="BK22" s="503"/>
      <c r="BL22" s="503"/>
      <c r="BM22" s="503"/>
      <c r="BN22" s="503"/>
      <c r="BO22" s="503"/>
      <c r="BP22" s="503"/>
      <c r="BQ22" s="503"/>
      <c r="BR22" s="503"/>
      <c r="BS22" s="504"/>
      <c r="BT22" s="526"/>
      <c r="BU22" s="526"/>
      <c r="BV22" s="526"/>
      <c r="BW22" s="526"/>
      <c r="BX22" s="526"/>
      <c r="BY22" s="526"/>
      <c r="BZ22" s="526"/>
      <c r="CA22" s="526"/>
      <c r="CB22" s="526"/>
      <c r="CC22" s="526"/>
      <c r="CD22" s="526"/>
      <c r="CE22" s="526"/>
      <c r="CF22" s="526"/>
      <c r="CG22" s="526"/>
      <c r="CH22" s="526"/>
      <c r="CI22" s="526"/>
      <c r="CJ22" s="526"/>
      <c r="CK22" s="526"/>
      <c r="CL22" s="526"/>
      <c r="CM22" s="526"/>
      <c r="CN22" s="526"/>
      <c r="CO22" s="526"/>
      <c r="CP22" s="526"/>
      <c r="CQ22" s="526"/>
      <c r="CR22" s="526"/>
      <c r="CS22" s="526"/>
      <c r="CT22" s="526"/>
      <c r="CU22" s="526"/>
      <c r="CV22" s="526"/>
      <c r="CW22" s="526"/>
      <c r="CX22" s="526"/>
      <c r="CY22" s="526"/>
      <c r="CZ22" s="526"/>
      <c r="DA22" s="526"/>
      <c r="DB22" s="526"/>
      <c r="DC22" s="526"/>
      <c r="DD22" s="526"/>
      <c r="DE22" s="526"/>
      <c r="DF22" s="526"/>
      <c r="DG22" s="526"/>
      <c r="DH22" s="526"/>
      <c r="DI22" s="526"/>
      <c r="DJ22" s="526"/>
      <c r="DK22" s="526"/>
      <c r="DL22" s="526"/>
      <c r="DM22" s="526"/>
      <c r="DN22" s="526"/>
      <c r="DO22" s="526"/>
      <c r="DP22" s="526"/>
      <c r="DQ22" s="526"/>
      <c r="DR22" s="526"/>
      <c r="DS22" s="526"/>
      <c r="DT22" s="526"/>
      <c r="DU22" s="526"/>
      <c r="DV22" s="526"/>
      <c r="DW22" s="526"/>
      <c r="DX22" s="526"/>
      <c r="DY22" s="526"/>
      <c r="DZ22" s="526"/>
      <c r="EA22" s="526"/>
      <c r="EB22" s="526"/>
      <c r="EC22" s="526"/>
      <c r="ED22" s="526"/>
      <c r="EE22" s="526"/>
      <c r="EF22" s="526"/>
      <c r="EG22" s="526"/>
      <c r="EH22" s="526"/>
      <c r="EI22" s="526"/>
      <c r="EJ22" s="526"/>
      <c r="EK22" s="526"/>
      <c r="EL22" s="526"/>
      <c r="EM22" s="526"/>
      <c r="EN22" s="526"/>
      <c r="EO22" s="526"/>
      <c r="EP22" s="526"/>
      <c r="EQ22" s="526"/>
      <c r="ER22" s="526"/>
      <c r="ES22" s="526"/>
      <c r="ET22" s="526"/>
      <c r="EU22" s="526"/>
      <c r="EV22" s="526"/>
      <c r="EW22" s="526"/>
      <c r="EX22" s="526"/>
      <c r="EY22" s="526"/>
      <c r="EZ22" s="526"/>
      <c r="FA22" s="526"/>
      <c r="FB22" s="526"/>
      <c r="FC22" s="526"/>
      <c r="FD22" s="526"/>
      <c r="FE22" s="526"/>
      <c r="FF22" s="526"/>
      <c r="FG22" s="526"/>
      <c r="FH22" s="526"/>
      <c r="FI22" s="526"/>
      <c r="FJ22" s="526"/>
    </row>
    <row r="23" spans="1:166" ht="27" customHeight="1" x14ac:dyDescent="0.15">
      <c r="A23" s="517"/>
      <c r="B23" s="525"/>
      <c r="C23" s="556" t="s">
        <v>444</v>
      </c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9"/>
      <c r="U23" s="560"/>
      <c r="V23" s="60">
        <f>V21-V22</f>
        <v>0</v>
      </c>
      <c r="W23" s="524" t="s">
        <v>97</v>
      </c>
      <c r="X23" s="525"/>
      <c r="Y23" s="526"/>
      <c r="Z23" s="526"/>
      <c r="AA23" s="517"/>
      <c r="AB23" s="545"/>
      <c r="AC23" s="545"/>
      <c r="AD23" s="545"/>
      <c r="AE23" s="545"/>
      <c r="AF23" s="545"/>
      <c r="AG23" s="545"/>
      <c r="AH23" s="527" t="s">
        <v>435</v>
      </c>
      <c r="AI23" s="527"/>
      <c r="AJ23" s="527" t="s">
        <v>412</v>
      </c>
      <c r="AK23" s="527"/>
      <c r="AL23" s="527" t="s">
        <v>420</v>
      </c>
      <c r="AM23" s="527"/>
      <c r="AN23" s="527" t="s">
        <v>421</v>
      </c>
      <c r="AO23" s="527"/>
      <c r="AP23" s="526"/>
      <c r="AQ23" s="526"/>
      <c r="AR23" s="56"/>
      <c r="AS23" s="524" t="s">
        <v>445</v>
      </c>
      <c r="AT23" s="503"/>
      <c r="AU23" s="503"/>
      <c r="AV23" s="503"/>
      <c r="AW23" s="503"/>
      <c r="AX23" s="503"/>
      <c r="AY23" s="503"/>
      <c r="AZ23" s="503"/>
      <c r="BA23" s="503"/>
      <c r="BB23" s="503"/>
      <c r="BC23" s="503"/>
      <c r="BD23" s="503"/>
      <c r="BE23" s="503"/>
      <c r="BF23" s="503"/>
      <c r="BG23" s="503"/>
      <c r="BH23" s="503"/>
      <c r="BI23" s="503"/>
      <c r="BJ23" s="503"/>
      <c r="BK23" s="503"/>
      <c r="BL23" s="503"/>
      <c r="BM23" s="503"/>
      <c r="BN23" s="503"/>
      <c r="BO23" s="503"/>
      <c r="BP23" s="503"/>
      <c r="BQ23" s="503"/>
      <c r="BR23" s="503"/>
      <c r="BS23" s="504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26"/>
      <c r="CF23" s="526"/>
      <c r="CG23" s="526"/>
      <c r="CH23" s="526"/>
      <c r="CI23" s="526"/>
      <c r="CJ23" s="526"/>
      <c r="CK23" s="526"/>
      <c r="CL23" s="526"/>
      <c r="CM23" s="526"/>
      <c r="CN23" s="526"/>
      <c r="CO23" s="526"/>
      <c r="CP23" s="526"/>
      <c r="CQ23" s="526"/>
      <c r="CR23" s="526"/>
      <c r="CS23" s="526"/>
      <c r="CT23" s="526"/>
      <c r="CU23" s="526"/>
      <c r="CV23" s="526"/>
      <c r="CW23" s="526"/>
      <c r="CX23" s="526"/>
      <c r="CY23" s="526"/>
      <c r="CZ23" s="526"/>
      <c r="DA23" s="526"/>
      <c r="DB23" s="526"/>
      <c r="DC23" s="526"/>
      <c r="DD23" s="526"/>
      <c r="DE23" s="526"/>
      <c r="DF23" s="526"/>
      <c r="DG23" s="526"/>
      <c r="DH23" s="526"/>
      <c r="DI23" s="526"/>
      <c r="DJ23" s="526"/>
      <c r="DK23" s="526"/>
      <c r="DL23" s="526"/>
      <c r="DM23" s="526"/>
      <c r="DN23" s="526"/>
      <c r="DO23" s="526"/>
      <c r="DP23" s="526"/>
      <c r="DQ23" s="526"/>
      <c r="DR23" s="526"/>
      <c r="DS23" s="526"/>
      <c r="DT23" s="526"/>
      <c r="DU23" s="526"/>
      <c r="DV23" s="526"/>
      <c r="DW23" s="526"/>
      <c r="DX23" s="526"/>
      <c r="DY23" s="526"/>
      <c r="DZ23" s="526"/>
      <c r="EA23" s="526"/>
      <c r="EB23" s="526"/>
      <c r="EC23" s="526"/>
      <c r="ED23" s="526"/>
      <c r="EE23" s="526"/>
      <c r="EF23" s="526"/>
      <c r="EG23" s="526"/>
      <c r="EH23" s="526"/>
      <c r="EI23" s="526"/>
      <c r="EJ23" s="526"/>
      <c r="EK23" s="526"/>
      <c r="EL23" s="526"/>
      <c r="EM23" s="526"/>
      <c r="EN23" s="526"/>
      <c r="EO23" s="526"/>
      <c r="EP23" s="526"/>
      <c r="EQ23" s="526"/>
      <c r="ER23" s="526"/>
      <c r="ES23" s="526"/>
      <c r="ET23" s="526"/>
      <c r="EU23" s="526"/>
      <c r="EV23" s="526"/>
      <c r="EW23" s="526"/>
      <c r="EX23" s="526"/>
      <c r="EY23" s="526"/>
      <c r="EZ23" s="526"/>
      <c r="FA23" s="526"/>
      <c r="FB23" s="526"/>
      <c r="FC23" s="526"/>
      <c r="FD23" s="526"/>
      <c r="FE23" s="526"/>
      <c r="FF23" s="526"/>
      <c r="FG23" s="526"/>
      <c r="FH23" s="526"/>
      <c r="FI23" s="526"/>
      <c r="FJ23" s="526"/>
    </row>
    <row r="24" spans="1:166" ht="27" customHeight="1" x14ac:dyDescent="0.15">
      <c r="A24" s="517"/>
      <c r="B24" s="565" t="s">
        <v>446</v>
      </c>
      <c r="C24" s="529" t="s">
        <v>447</v>
      </c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59"/>
      <c r="U24" s="559"/>
      <c r="V24" s="56"/>
      <c r="W24" s="524" t="s">
        <v>104</v>
      </c>
      <c r="X24" s="525"/>
      <c r="Y24" s="526"/>
      <c r="Z24" s="526"/>
      <c r="AA24" s="517"/>
      <c r="AB24" s="545"/>
      <c r="AC24" s="545"/>
      <c r="AD24" s="545"/>
      <c r="AE24" s="545"/>
      <c r="AF24" s="545"/>
      <c r="AG24" s="545"/>
      <c r="AH24" s="527" t="s">
        <v>439</v>
      </c>
      <c r="AI24" s="527"/>
      <c r="AJ24" s="527" t="s">
        <v>308</v>
      </c>
      <c r="AK24" s="527"/>
      <c r="AL24" s="527" t="s">
        <v>440</v>
      </c>
      <c r="AM24" s="527"/>
      <c r="AN24" s="527"/>
      <c r="AO24" s="527"/>
      <c r="AP24" s="526"/>
      <c r="AQ24" s="526"/>
      <c r="AR24" s="60">
        <f>SUM(AR21:AR23)</f>
        <v>0</v>
      </c>
      <c r="AS24" s="524" t="s">
        <v>448</v>
      </c>
      <c r="AT24" s="503"/>
      <c r="AU24" s="503"/>
      <c r="AV24" s="503"/>
      <c r="AW24" s="503"/>
      <c r="AX24" s="503"/>
      <c r="AY24" s="503"/>
      <c r="AZ24" s="503"/>
      <c r="BA24" s="503"/>
      <c r="BB24" s="503"/>
      <c r="BC24" s="503"/>
      <c r="BD24" s="503"/>
      <c r="BE24" s="503"/>
      <c r="BF24" s="503"/>
      <c r="BG24" s="503"/>
      <c r="BH24" s="503"/>
      <c r="BI24" s="503"/>
      <c r="BJ24" s="503"/>
      <c r="BK24" s="503"/>
      <c r="BL24" s="503"/>
      <c r="BM24" s="503"/>
      <c r="BN24" s="503"/>
      <c r="BO24" s="503"/>
      <c r="BP24" s="503"/>
      <c r="BQ24" s="503"/>
      <c r="BR24" s="503"/>
      <c r="BS24" s="504"/>
      <c r="BT24" s="526"/>
      <c r="BU24" s="526"/>
      <c r="BV24" s="526"/>
      <c r="BW24" s="526"/>
      <c r="BX24" s="526"/>
      <c r="BY24" s="526"/>
      <c r="BZ24" s="526"/>
      <c r="CA24" s="526"/>
      <c r="CB24" s="526"/>
      <c r="CC24" s="526"/>
      <c r="CD24" s="526"/>
      <c r="CE24" s="526"/>
      <c r="CF24" s="526"/>
      <c r="CG24" s="526"/>
      <c r="CH24" s="526"/>
      <c r="CI24" s="526"/>
      <c r="CJ24" s="526"/>
      <c r="CK24" s="526"/>
      <c r="CL24" s="526"/>
      <c r="CM24" s="526"/>
      <c r="CN24" s="526"/>
      <c r="CO24" s="526"/>
      <c r="CP24" s="526"/>
      <c r="CQ24" s="526"/>
      <c r="CR24" s="526"/>
      <c r="CS24" s="526"/>
      <c r="CT24" s="526"/>
      <c r="CU24" s="526"/>
      <c r="CV24" s="526"/>
      <c r="CW24" s="526"/>
      <c r="CX24" s="526"/>
      <c r="CY24" s="526"/>
      <c r="CZ24" s="526"/>
      <c r="DA24" s="526"/>
      <c r="DB24" s="526"/>
      <c r="DC24" s="526"/>
      <c r="DD24" s="526"/>
      <c r="DE24" s="526"/>
      <c r="DF24" s="526"/>
      <c r="DG24" s="526"/>
      <c r="DH24" s="526"/>
      <c r="DI24" s="526"/>
      <c r="DJ24" s="526"/>
      <c r="DK24" s="526"/>
      <c r="DL24" s="526"/>
      <c r="DM24" s="526"/>
      <c r="DN24" s="526"/>
      <c r="DO24" s="526"/>
      <c r="DP24" s="526"/>
      <c r="DQ24" s="526"/>
      <c r="DR24" s="526"/>
      <c r="DS24" s="526"/>
      <c r="DT24" s="526"/>
      <c r="DU24" s="526"/>
      <c r="DV24" s="526"/>
      <c r="DW24" s="526"/>
      <c r="DX24" s="526"/>
      <c r="DY24" s="526"/>
      <c r="DZ24" s="526"/>
      <c r="EA24" s="526"/>
      <c r="EB24" s="526"/>
      <c r="EC24" s="526"/>
      <c r="ED24" s="526"/>
      <c r="EE24" s="526"/>
      <c r="EF24" s="526"/>
      <c r="EG24" s="526"/>
      <c r="EH24" s="526"/>
      <c r="EI24" s="526"/>
      <c r="EJ24" s="526"/>
      <c r="EK24" s="526"/>
      <c r="EL24" s="526"/>
      <c r="EM24" s="526"/>
      <c r="EN24" s="526"/>
      <c r="EO24" s="526"/>
      <c r="EP24" s="526"/>
      <c r="EQ24" s="526"/>
      <c r="ER24" s="526"/>
      <c r="ES24" s="526"/>
      <c r="ET24" s="526"/>
      <c r="EU24" s="526"/>
      <c r="EV24" s="526"/>
      <c r="EW24" s="526"/>
      <c r="EX24" s="526"/>
      <c r="EY24" s="526"/>
      <c r="EZ24" s="526"/>
      <c r="FA24" s="526"/>
      <c r="FB24" s="526"/>
      <c r="FC24" s="526"/>
      <c r="FD24" s="526"/>
      <c r="FE24" s="526"/>
      <c r="FF24" s="526"/>
      <c r="FG24" s="526"/>
      <c r="FH24" s="526"/>
      <c r="FI24" s="526"/>
      <c r="FJ24" s="526"/>
    </row>
    <row r="25" spans="1:166" ht="27" customHeight="1" x14ac:dyDescent="0.15">
      <c r="A25" s="517"/>
      <c r="B25" s="565"/>
      <c r="C25" s="529" t="s">
        <v>449</v>
      </c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60"/>
      <c r="U25" s="560"/>
      <c r="V25" s="60">
        <f>SUM(V26:V28)</f>
        <v>0</v>
      </c>
      <c r="W25" s="524" t="s">
        <v>113</v>
      </c>
      <c r="X25" s="525"/>
      <c r="Y25" s="526"/>
      <c r="Z25" s="526"/>
      <c r="AA25" s="517"/>
      <c r="AB25" s="545" t="s">
        <v>450</v>
      </c>
      <c r="AC25" s="545"/>
      <c r="AD25" s="545"/>
      <c r="AE25" s="545"/>
      <c r="AF25" s="545"/>
      <c r="AG25" s="545"/>
      <c r="AH25" s="527" t="s">
        <v>428</v>
      </c>
      <c r="AI25" s="527"/>
      <c r="AJ25" s="527" t="s">
        <v>403</v>
      </c>
      <c r="AK25" s="527"/>
      <c r="AL25" s="527" t="s">
        <v>404</v>
      </c>
      <c r="AM25" s="527"/>
      <c r="AN25" s="527" t="s">
        <v>405</v>
      </c>
      <c r="AO25" s="527"/>
      <c r="AP25" s="517"/>
      <c r="AQ25" s="517"/>
      <c r="AR25" s="56"/>
      <c r="AS25" s="524" t="s">
        <v>30</v>
      </c>
      <c r="AT25" s="503"/>
      <c r="AU25" s="503"/>
      <c r="AV25" s="503"/>
      <c r="AW25" s="503"/>
      <c r="AX25" s="503"/>
      <c r="AY25" s="503"/>
      <c r="AZ25" s="503"/>
      <c r="BA25" s="503"/>
      <c r="BB25" s="503"/>
      <c r="BC25" s="503"/>
      <c r="BD25" s="503"/>
      <c r="BE25" s="503"/>
      <c r="BF25" s="503"/>
      <c r="BG25" s="503"/>
      <c r="BH25" s="503"/>
      <c r="BI25" s="503"/>
      <c r="BJ25" s="503"/>
      <c r="BK25" s="503"/>
      <c r="BL25" s="503"/>
      <c r="BM25" s="503"/>
      <c r="BN25" s="503"/>
      <c r="BO25" s="503"/>
      <c r="BP25" s="503"/>
      <c r="BQ25" s="503"/>
      <c r="BR25" s="503"/>
      <c r="BS25" s="504"/>
      <c r="BT25" s="526"/>
      <c r="BU25" s="526"/>
      <c r="BV25" s="526"/>
      <c r="BW25" s="526"/>
      <c r="BX25" s="526"/>
      <c r="BY25" s="526"/>
      <c r="BZ25" s="526"/>
      <c r="CA25" s="526"/>
      <c r="CB25" s="526"/>
      <c r="CC25" s="526"/>
      <c r="CD25" s="526"/>
      <c r="CE25" s="526"/>
      <c r="CF25" s="526"/>
      <c r="CG25" s="526"/>
      <c r="CH25" s="526"/>
      <c r="CI25" s="526"/>
      <c r="CJ25" s="526"/>
      <c r="CK25" s="526"/>
      <c r="CL25" s="526"/>
      <c r="CM25" s="526"/>
      <c r="CN25" s="526"/>
      <c r="CO25" s="526"/>
      <c r="CP25" s="526"/>
      <c r="CQ25" s="526"/>
      <c r="CR25" s="526"/>
      <c r="CS25" s="526"/>
      <c r="CT25" s="526"/>
      <c r="CU25" s="526"/>
      <c r="CV25" s="526"/>
      <c r="CW25" s="526"/>
      <c r="CX25" s="526"/>
      <c r="CY25" s="526"/>
      <c r="CZ25" s="526"/>
      <c r="DA25" s="526"/>
      <c r="DB25" s="526"/>
      <c r="DC25" s="526"/>
      <c r="DD25" s="526"/>
      <c r="DE25" s="526"/>
      <c r="DF25" s="526"/>
      <c r="DG25" s="526"/>
      <c r="DH25" s="526"/>
      <c r="DI25" s="526"/>
      <c r="DJ25" s="526"/>
      <c r="DK25" s="526"/>
      <c r="DL25" s="526"/>
      <c r="DM25" s="526"/>
      <c r="DN25" s="526"/>
      <c r="DO25" s="526"/>
      <c r="DP25" s="526"/>
      <c r="DQ25" s="526"/>
      <c r="DR25" s="526"/>
      <c r="DS25" s="526"/>
      <c r="DT25" s="526"/>
      <c r="DU25" s="526"/>
      <c r="DV25" s="526"/>
      <c r="DW25" s="526"/>
      <c r="DX25" s="526"/>
      <c r="DY25" s="526"/>
      <c r="DZ25" s="526"/>
      <c r="EA25" s="526"/>
      <c r="EB25" s="526"/>
      <c r="EC25" s="526"/>
      <c r="ED25" s="526"/>
      <c r="EE25" s="526"/>
      <c r="EF25" s="526"/>
      <c r="EG25" s="526"/>
      <c r="EH25" s="526"/>
      <c r="EI25" s="526"/>
      <c r="EJ25" s="526"/>
      <c r="EK25" s="526"/>
      <c r="EL25" s="526"/>
      <c r="EM25" s="526"/>
      <c r="EN25" s="526"/>
      <c r="EO25" s="526"/>
      <c r="EP25" s="526"/>
      <c r="EQ25" s="526"/>
      <c r="ER25" s="526"/>
      <c r="ES25" s="526"/>
      <c r="ET25" s="526"/>
      <c r="EU25" s="526"/>
      <c r="EV25" s="526"/>
      <c r="EW25" s="526"/>
      <c r="EX25" s="526"/>
      <c r="EY25" s="526"/>
      <c r="EZ25" s="526"/>
      <c r="FA25" s="526"/>
      <c r="FB25" s="526"/>
      <c r="FC25" s="526"/>
      <c r="FD25" s="526"/>
      <c r="FE25" s="526"/>
      <c r="FF25" s="526"/>
      <c r="FG25" s="526"/>
      <c r="FH25" s="526"/>
      <c r="FI25" s="526"/>
      <c r="FJ25" s="526"/>
    </row>
    <row r="26" spans="1:166" ht="27" customHeight="1" x14ac:dyDescent="0.15">
      <c r="A26" s="517"/>
      <c r="B26" s="565"/>
      <c r="C26" s="529" t="s">
        <v>451</v>
      </c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57"/>
      <c r="U26" s="557"/>
      <c r="V26" s="56"/>
      <c r="W26" s="524" t="s">
        <v>122</v>
      </c>
      <c r="X26" s="525"/>
      <c r="Y26" s="526"/>
      <c r="Z26" s="526"/>
      <c r="AA26" s="517"/>
      <c r="AB26" s="545"/>
      <c r="AC26" s="545"/>
      <c r="AD26" s="545"/>
      <c r="AE26" s="545"/>
      <c r="AF26" s="545"/>
      <c r="AG26" s="545"/>
      <c r="AH26" s="527" t="s">
        <v>431</v>
      </c>
      <c r="AI26" s="527"/>
      <c r="AJ26" s="527"/>
      <c r="AK26" s="527"/>
      <c r="AL26" s="527"/>
      <c r="AM26" s="527"/>
      <c r="AN26" s="527"/>
      <c r="AO26" s="527"/>
      <c r="AP26" s="563"/>
      <c r="AQ26" s="557"/>
      <c r="AR26" s="56"/>
      <c r="AS26" s="524" t="s">
        <v>37</v>
      </c>
      <c r="AT26" s="503"/>
      <c r="AU26" s="503"/>
      <c r="AV26" s="503"/>
      <c r="AW26" s="503"/>
      <c r="AX26" s="503"/>
      <c r="AY26" s="503"/>
      <c r="AZ26" s="503"/>
      <c r="BA26" s="503"/>
      <c r="BB26" s="503"/>
      <c r="BC26" s="503"/>
      <c r="BD26" s="503"/>
      <c r="BE26" s="503"/>
      <c r="BF26" s="503"/>
      <c r="BG26" s="503"/>
      <c r="BH26" s="503"/>
      <c r="BI26" s="503"/>
      <c r="BJ26" s="503"/>
      <c r="BK26" s="503"/>
      <c r="BL26" s="503"/>
      <c r="BM26" s="503"/>
      <c r="BN26" s="503"/>
      <c r="BO26" s="503"/>
      <c r="BP26" s="503"/>
      <c r="BQ26" s="503"/>
      <c r="BR26" s="503"/>
      <c r="BS26" s="504"/>
      <c r="BT26" s="526"/>
      <c r="BU26" s="526"/>
      <c r="BV26" s="526"/>
      <c r="BW26" s="526"/>
      <c r="BX26" s="526"/>
      <c r="BY26" s="526"/>
      <c r="BZ26" s="526"/>
      <c r="CA26" s="526"/>
      <c r="CB26" s="526"/>
      <c r="CC26" s="526"/>
      <c r="CD26" s="526"/>
      <c r="CE26" s="526"/>
      <c r="CF26" s="526"/>
      <c r="CG26" s="526"/>
      <c r="CH26" s="526"/>
      <c r="CI26" s="526"/>
      <c r="CJ26" s="526"/>
      <c r="CK26" s="526"/>
      <c r="CL26" s="526"/>
      <c r="CM26" s="526"/>
      <c r="CN26" s="526"/>
      <c r="CO26" s="526"/>
      <c r="CP26" s="526"/>
      <c r="CQ26" s="526"/>
      <c r="CR26" s="526"/>
      <c r="CS26" s="526"/>
      <c r="CT26" s="526"/>
      <c r="CU26" s="526"/>
      <c r="CV26" s="526"/>
      <c r="CW26" s="526"/>
      <c r="CX26" s="526"/>
      <c r="CY26" s="526"/>
      <c r="CZ26" s="526"/>
      <c r="DA26" s="526"/>
      <c r="DB26" s="526"/>
      <c r="DC26" s="526"/>
      <c r="DD26" s="526"/>
      <c r="DE26" s="526"/>
      <c r="DF26" s="526"/>
      <c r="DG26" s="526"/>
      <c r="DH26" s="526"/>
      <c r="DI26" s="526"/>
      <c r="DJ26" s="526"/>
      <c r="DK26" s="526"/>
      <c r="DL26" s="526"/>
      <c r="DM26" s="526"/>
      <c r="DN26" s="526"/>
      <c r="DO26" s="526"/>
      <c r="DP26" s="526"/>
      <c r="DQ26" s="526"/>
      <c r="DR26" s="526"/>
      <c r="DS26" s="526"/>
      <c r="DT26" s="526"/>
      <c r="DU26" s="526"/>
      <c r="DV26" s="526"/>
      <c r="DW26" s="526"/>
      <c r="DX26" s="526"/>
      <c r="DY26" s="526"/>
      <c r="DZ26" s="526"/>
      <c r="EA26" s="526"/>
      <c r="EB26" s="526"/>
      <c r="EC26" s="526"/>
      <c r="ED26" s="526"/>
      <c r="EE26" s="526"/>
      <c r="EF26" s="526"/>
      <c r="EG26" s="526"/>
      <c r="EH26" s="526"/>
      <c r="EI26" s="526"/>
      <c r="EJ26" s="526"/>
      <c r="EK26" s="526"/>
      <c r="EL26" s="526"/>
      <c r="EM26" s="526"/>
      <c r="EN26" s="526"/>
      <c r="EO26" s="526"/>
      <c r="EP26" s="526"/>
      <c r="EQ26" s="526"/>
      <c r="ER26" s="526"/>
      <c r="ES26" s="526"/>
      <c r="ET26" s="526"/>
      <c r="EU26" s="526"/>
      <c r="EV26" s="526"/>
      <c r="EW26" s="526"/>
      <c r="EX26" s="526"/>
      <c r="EY26" s="526"/>
      <c r="EZ26" s="526"/>
      <c r="FA26" s="526"/>
      <c r="FB26" s="526"/>
      <c r="FC26" s="526"/>
      <c r="FD26" s="526"/>
      <c r="FE26" s="526"/>
      <c r="FF26" s="526"/>
      <c r="FG26" s="526"/>
      <c r="FH26" s="526"/>
      <c r="FI26" s="526"/>
      <c r="FJ26" s="526"/>
    </row>
    <row r="27" spans="1:166" ht="27" customHeight="1" x14ac:dyDescent="0.15">
      <c r="A27" s="517"/>
      <c r="B27" s="565"/>
      <c r="C27" s="529" t="s">
        <v>452</v>
      </c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59"/>
      <c r="U27" s="560"/>
      <c r="V27" s="56"/>
      <c r="W27" s="524" t="s">
        <v>130</v>
      </c>
      <c r="X27" s="525"/>
      <c r="Y27" s="526"/>
      <c r="Z27" s="526"/>
      <c r="AA27" s="517"/>
      <c r="AB27" s="545"/>
      <c r="AC27" s="545"/>
      <c r="AD27" s="545"/>
      <c r="AE27" s="545"/>
      <c r="AF27" s="545"/>
      <c r="AG27" s="545"/>
      <c r="AH27" s="527" t="s">
        <v>435</v>
      </c>
      <c r="AI27" s="527"/>
      <c r="AJ27" s="527" t="s">
        <v>412</v>
      </c>
      <c r="AK27" s="527"/>
      <c r="AL27" s="527" t="s">
        <v>420</v>
      </c>
      <c r="AM27" s="527"/>
      <c r="AN27" s="527" t="s">
        <v>421</v>
      </c>
      <c r="AO27" s="527"/>
      <c r="AP27" s="526"/>
      <c r="AQ27" s="526"/>
      <c r="AR27" s="56"/>
      <c r="AS27" s="524" t="s">
        <v>44</v>
      </c>
      <c r="AT27" s="503"/>
      <c r="AU27" s="503"/>
      <c r="AV27" s="503"/>
      <c r="AW27" s="503"/>
      <c r="AX27" s="503"/>
      <c r="AY27" s="503"/>
      <c r="AZ27" s="503"/>
      <c r="BA27" s="503"/>
      <c r="BB27" s="503"/>
      <c r="BC27" s="503"/>
      <c r="BD27" s="503"/>
      <c r="BE27" s="503"/>
      <c r="BF27" s="503"/>
      <c r="BG27" s="503"/>
      <c r="BH27" s="503"/>
      <c r="BI27" s="503"/>
      <c r="BJ27" s="503"/>
      <c r="BK27" s="503"/>
      <c r="BL27" s="503"/>
      <c r="BM27" s="503"/>
      <c r="BN27" s="503"/>
      <c r="BO27" s="503"/>
      <c r="BP27" s="503"/>
      <c r="BQ27" s="503"/>
      <c r="BR27" s="503"/>
      <c r="BS27" s="504"/>
      <c r="BT27" s="526"/>
      <c r="BU27" s="526"/>
      <c r="BV27" s="526"/>
      <c r="BW27" s="526"/>
      <c r="BX27" s="526"/>
      <c r="BY27" s="526"/>
      <c r="BZ27" s="526"/>
      <c r="CA27" s="526"/>
      <c r="CB27" s="526"/>
      <c r="CC27" s="526"/>
      <c r="CD27" s="526"/>
      <c r="CE27" s="526"/>
      <c r="CF27" s="526"/>
      <c r="CG27" s="526"/>
      <c r="CH27" s="526"/>
      <c r="CI27" s="526"/>
      <c r="CJ27" s="526"/>
      <c r="CK27" s="526"/>
      <c r="CL27" s="526"/>
      <c r="CM27" s="526"/>
      <c r="CN27" s="526"/>
      <c r="CO27" s="526"/>
      <c r="CP27" s="526"/>
      <c r="CQ27" s="526"/>
      <c r="CR27" s="526"/>
      <c r="CS27" s="526"/>
      <c r="CT27" s="526"/>
      <c r="CU27" s="526"/>
      <c r="CV27" s="526"/>
      <c r="CW27" s="526"/>
      <c r="CX27" s="526"/>
      <c r="CY27" s="526"/>
      <c r="CZ27" s="526"/>
      <c r="DA27" s="526"/>
      <c r="DB27" s="526"/>
      <c r="DC27" s="526"/>
      <c r="DD27" s="526"/>
      <c r="DE27" s="526"/>
      <c r="DF27" s="526"/>
      <c r="DG27" s="526"/>
      <c r="DH27" s="526"/>
      <c r="DI27" s="526"/>
      <c r="DJ27" s="526"/>
      <c r="DK27" s="526"/>
      <c r="DL27" s="526"/>
      <c r="DM27" s="526"/>
      <c r="DN27" s="526"/>
      <c r="DO27" s="526"/>
      <c r="DP27" s="526"/>
      <c r="DQ27" s="526"/>
      <c r="DR27" s="526"/>
      <c r="DS27" s="526"/>
      <c r="DT27" s="526"/>
      <c r="DU27" s="526"/>
      <c r="DV27" s="526"/>
      <c r="DW27" s="526"/>
      <c r="DX27" s="526"/>
      <c r="DY27" s="526"/>
      <c r="DZ27" s="526"/>
      <c r="EA27" s="526"/>
      <c r="EB27" s="526"/>
      <c r="EC27" s="526"/>
      <c r="ED27" s="526"/>
      <c r="EE27" s="526"/>
      <c r="EF27" s="526"/>
      <c r="EG27" s="526"/>
      <c r="EH27" s="526"/>
      <c r="EI27" s="526"/>
      <c r="EJ27" s="526"/>
      <c r="EK27" s="526"/>
      <c r="EL27" s="526"/>
      <c r="EM27" s="526"/>
      <c r="EN27" s="526"/>
      <c r="EO27" s="526"/>
      <c r="EP27" s="526"/>
      <c r="EQ27" s="526"/>
      <c r="ER27" s="526"/>
      <c r="ES27" s="526"/>
      <c r="ET27" s="526"/>
      <c r="EU27" s="526"/>
      <c r="EV27" s="526"/>
      <c r="EW27" s="526"/>
      <c r="EX27" s="526"/>
      <c r="EY27" s="526"/>
      <c r="EZ27" s="526"/>
      <c r="FA27" s="526"/>
      <c r="FB27" s="526"/>
      <c r="FC27" s="526"/>
      <c r="FD27" s="526"/>
      <c r="FE27" s="526"/>
      <c r="FF27" s="526"/>
      <c r="FG27" s="526"/>
      <c r="FH27" s="526"/>
      <c r="FI27" s="526"/>
      <c r="FJ27" s="526"/>
    </row>
    <row r="28" spans="1:166" ht="27" customHeight="1" x14ac:dyDescent="0.15">
      <c r="A28" s="517"/>
      <c r="B28" s="565"/>
      <c r="C28" s="529" t="s">
        <v>453</v>
      </c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59"/>
      <c r="U28" s="560"/>
      <c r="V28" s="56"/>
      <c r="W28" s="524" t="s">
        <v>138</v>
      </c>
      <c r="X28" s="525"/>
      <c r="Y28" s="517"/>
      <c r="Z28" s="517"/>
      <c r="AA28" s="517"/>
      <c r="AB28" s="545"/>
      <c r="AC28" s="545"/>
      <c r="AD28" s="545"/>
      <c r="AE28" s="545"/>
      <c r="AF28" s="545"/>
      <c r="AG28" s="545"/>
      <c r="AH28" s="527" t="s">
        <v>439</v>
      </c>
      <c r="AI28" s="527"/>
      <c r="AJ28" s="527" t="s">
        <v>308</v>
      </c>
      <c r="AK28" s="527"/>
      <c r="AL28" s="527" t="s">
        <v>440</v>
      </c>
      <c r="AM28" s="527"/>
      <c r="AN28" s="527"/>
      <c r="AO28" s="527"/>
      <c r="AP28" s="526"/>
      <c r="AQ28" s="526"/>
      <c r="AR28" s="60">
        <f>SUM(AR25:AR27)</f>
        <v>0</v>
      </c>
      <c r="AS28" s="524" t="s">
        <v>52</v>
      </c>
      <c r="AT28" s="503"/>
      <c r="AU28" s="503"/>
      <c r="AV28" s="503"/>
      <c r="AW28" s="503"/>
      <c r="AX28" s="503"/>
      <c r="AY28" s="503"/>
      <c r="AZ28" s="503"/>
      <c r="BA28" s="503"/>
      <c r="BB28" s="503"/>
      <c r="BC28" s="503"/>
      <c r="BD28" s="503"/>
      <c r="BE28" s="503"/>
      <c r="BF28" s="503"/>
      <c r="BG28" s="503"/>
      <c r="BH28" s="503"/>
      <c r="BI28" s="503"/>
      <c r="BJ28" s="503"/>
      <c r="BK28" s="503"/>
      <c r="BL28" s="503"/>
      <c r="BM28" s="503"/>
      <c r="BN28" s="503"/>
      <c r="BO28" s="503"/>
      <c r="BP28" s="503"/>
      <c r="BQ28" s="503"/>
      <c r="BR28" s="503"/>
      <c r="BS28" s="504"/>
      <c r="BT28" s="526"/>
      <c r="BU28" s="526"/>
      <c r="BV28" s="526"/>
      <c r="BW28" s="526"/>
      <c r="BX28" s="526"/>
      <c r="BY28" s="526"/>
      <c r="BZ28" s="526"/>
      <c r="CA28" s="526"/>
      <c r="CB28" s="526"/>
      <c r="CC28" s="526"/>
      <c r="CD28" s="526"/>
      <c r="CE28" s="526"/>
      <c r="CF28" s="526"/>
      <c r="CG28" s="526"/>
      <c r="CH28" s="526"/>
      <c r="CI28" s="526"/>
      <c r="CJ28" s="526"/>
      <c r="CK28" s="526"/>
      <c r="CL28" s="526"/>
      <c r="CM28" s="526"/>
      <c r="CN28" s="526"/>
      <c r="CO28" s="526"/>
      <c r="CP28" s="526"/>
      <c r="CQ28" s="526"/>
      <c r="CR28" s="526"/>
      <c r="CS28" s="526"/>
      <c r="CT28" s="526"/>
      <c r="CU28" s="526"/>
      <c r="CV28" s="526"/>
      <c r="CW28" s="526"/>
      <c r="CX28" s="526"/>
      <c r="CY28" s="526"/>
      <c r="CZ28" s="526"/>
      <c r="DA28" s="526"/>
      <c r="DB28" s="526"/>
      <c r="DC28" s="526"/>
      <c r="DD28" s="526"/>
      <c r="DE28" s="526"/>
      <c r="DF28" s="526"/>
      <c r="DG28" s="526"/>
      <c r="DH28" s="526"/>
      <c r="DI28" s="526"/>
      <c r="DJ28" s="526"/>
      <c r="DK28" s="526"/>
      <c r="DL28" s="526"/>
      <c r="DM28" s="526"/>
      <c r="DN28" s="526"/>
      <c r="DO28" s="526"/>
      <c r="DP28" s="526"/>
      <c r="DQ28" s="526"/>
      <c r="DR28" s="526"/>
      <c r="DS28" s="526"/>
      <c r="DT28" s="526"/>
      <c r="DU28" s="526"/>
      <c r="DV28" s="526"/>
      <c r="DW28" s="526"/>
      <c r="DX28" s="526"/>
      <c r="DY28" s="526"/>
      <c r="DZ28" s="526"/>
      <c r="EA28" s="526"/>
      <c r="EB28" s="526"/>
      <c r="EC28" s="526"/>
      <c r="ED28" s="526"/>
      <c r="EE28" s="526"/>
      <c r="EF28" s="526"/>
      <c r="EG28" s="526"/>
      <c r="EH28" s="526"/>
      <c r="EI28" s="526"/>
      <c r="EJ28" s="526"/>
      <c r="EK28" s="526"/>
      <c r="EL28" s="526"/>
      <c r="EM28" s="526"/>
      <c r="EN28" s="526"/>
      <c r="EO28" s="526"/>
      <c r="EP28" s="526"/>
      <c r="EQ28" s="526"/>
      <c r="ER28" s="526"/>
      <c r="ES28" s="526"/>
      <c r="ET28" s="526"/>
      <c r="EU28" s="526"/>
      <c r="EV28" s="526"/>
      <c r="EW28" s="526"/>
      <c r="EX28" s="526"/>
      <c r="EY28" s="526"/>
      <c r="EZ28" s="526"/>
      <c r="FA28" s="526"/>
      <c r="FB28" s="526"/>
      <c r="FC28" s="526"/>
      <c r="FD28" s="526"/>
      <c r="FE28" s="526"/>
      <c r="FF28" s="526"/>
      <c r="FG28" s="526"/>
      <c r="FH28" s="526"/>
      <c r="FI28" s="526"/>
      <c r="FJ28" s="526"/>
    </row>
    <row r="29" spans="1:166" ht="27" customHeight="1" x14ac:dyDescent="0.15">
      <c r="A29" s="517"/>
      <c r="B29" s="565"/>
      <c r="C29" s="529" t="s">
        <v>454</v>
      </c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59"/>
      <c r="U29" s="560"/>
      <c r="V29" s="60">
        <f>SUM(V30:V31)</f>
        <v>0</v>
      </c>
      <c r="W29" s="524" t="s">
        <v>143</v>
      </c>
      <c r="X29" s="525"/>
      <c r="Y29" s="566" t="s">
        <v>455</v>
      </c>
      <c r="Z29" s="567"/>
      <c r="AA29" s="567"/>
      <c r="AB29" s="567"/>
      <c r="AC29" s="567"/>
      <c r="AD29" s="567"/>
      <c r="AE29" s="567"/>
      <c r="AF29" s="567"/>
      <c r="AG29" s="568"/>
      <c r="AH29" s="527" t="s">
        <v>428</v>
      </c>
      <c r="AI29" s="527"/>
      <c r="AJ29" s="527" t="s">
        <v>403</v>
      </c>
      <c r="AK29" s="527"/>
      <c r="AL29" s="527" t="s">
        <v>404</v>
      </c>
      <c r="AM29" s="527"/>
      <c r="AN29" s="527" t="s">
        <v>405</v>
      </c>
      <c r="AO29" s="527"/>
      <c r="AP29" s="526"/>
      <c r="AQ29" s="526"/>
      <c r="AR29" s="56"/>
      <c r="AS29" s="524" t="s">
        <v>60</v>
      </c>
      <c r="AT29" s="503"/>
      <c r="AU29" s="503"/>
      <c r="AV29" s="503"/>
      <c r="AW29" s="503"/>
      <c r="AX29" s="503"/>
      <c r="AY29" s="503"/>
      <c r="AZ29" s="503"/>
      <c r="BA29" s="503"/>
      <c r="BB29" s="503"/>
      <c r="BC29" s="503"/>
      <c r="BD29" s="503"/>
      <c r="BE29" s="503"/>
      <c r="BF29" s="503"/>
      <c r="BG29" s="503"/>
      <c r="BH29" s="503"/>
      <c r="BI29" s="503"/>
      <c r="BJ29" s="503"/>
      <c r="BK29" s="503"/>
      <c r="BL29" s="503"/>
      <c r="BM29" s="503"/>
      <c r="BN29" s="503"/>
      <c r="BO29" s="503"/>
      <c r="BP29" s="503"/>
      <c r="BQ29" s="503"/>
      <c r="BR29" s="503"/>
      <c r="BS29" s="504"/>
      <c r="BT29" s="526"/>
      <c r="BU29" s="526"/>
      <c r="BV29" s="526"/>
      <c r="BW29" s="526"/>
      <c r="BX29" s="526"/>
      <c r="BY29" s="526"/>
      <c r="BZ29" s="526"/>
      <c r="CA29" s="526"/>
      <c r="CB29" s="526"/>
      <c r="CC29" s="526"/>
      <c r="CD29" s="526"/>
      <c r="CE29" s="526"/>
      <c r="CF29" s="526"/>
      <c r="CG29" s="526"/>
      <c r="CH29" s="526"/>
      <c r="CI29" s="526"/>
      <c r="CJ29" s="526"/>
      <c r="CK29" s="526"/>
      <c r="CL29" s="526"/>
      <c r="CM29" s="526"/>
      <c r="CN29" s="526"/>
      <c r="CO29" s="526"/>
      <c r="CP29" s="526"/>
      <c r="CQ29" s="526"/>
      <c r="CR29" s="526"/>
      <c r="CS29" s="526"/>
      <c r="CT29" s="526"/>
      <c r="CU29" s="526"/>
      <c r="CV29" s="526"/>
      <c r="CW29" s="526"/>
      <c r="CX29" s="526"/>
      <c r="CY29" s="526"/>
      <c r="CZ29" s="526"/>
      <c r="DA29" s="526"/>
      <c r="DB29" s="526"/>
      <c r="DC29" s="526"/>
      <c r="DD29" s="526"/>
      <c r="DE29" s="526"/>
      <c r="DF29" s="526"/>
      <c r="DG29" s="526"/>
      <c r="DH29" s="526"/>
      <c r="DI29" s="526"/>
      <c r="DJ29" s="526"/>
      <c r="DK29" s="526"/>
      <c r="DL29" s="526"/>
      <c r="DM29" s="526"/>
      <c r="DN29" s="526"/>
      <c r="DO29" s="526"/>
      <c r="DP29" s="526"/>
      <c r="DQ29" s="526"/>
      <c r="DR29" s="526"/>
      <c r="DS29" s="526"/>
      <c r="DT29" s="526"/>
      <c r="DU29" s="526"/>
      <c r="DV29" s="526"/>
      <c r="DW29" s="526"/>
      <c r="DX29" s="526"/>
      <c r="DY29" s="526"/>
      <c r="DZ29" s="526"/>
      <c r="EA29" s="526"/>
      <c r="EB29" s="526"/>
      <c r="EC29" s="526"/>
      <c r="ED29" s="526"/>
      <c r="EE29" s="526"/>
      <c r="EF29" s="526"/>
      <c r="EG29" s="526"/>
      <c r="EH29" s="526"/>
      <c r="EI29" s="526"/>
      <c r="EJ29" s="526"/>
      <c r="EK29" s="526"/>
      <c r="EL29" s="526"/>
      <c r="EM29" s="526"/>
      <c r="EN29" s="526"/>
      <c r="EO29" s="526"/>
      <c r="EP29" s="526"/>
      <c r="EQ29" s="526"/>
      <c r="ER29" s="526"/>
      <c r="ES29" s="526"/>
      <c r="ET29" s="526"/>
      <c r="EU29" s="526"/>
      <c r="EV29" s="526"/>
      <c r="EW29" s="526"/>
      <c r="EX29" s="526"/>
      <c r="EY29" s="526"/>
      <c r="EZ29" s="526"/>
      <c r="FA29" s="526"/>
      <c r="FB29" s="526"/>
      <c r="FC29" s="526"/>
      <c r="FD29" s="526"/>
      <c r="FE29" s="526"/>
      <c r="FF29" s="526"/>
      <c r="FG29" s="526"/>
      <c r="FH29" s="526"/>
      <c r="FI29" s="526"/>
      <c r="FJ29" s="526"/>
    </row>
    <row r="30" spans="1:166" ht="27" customHeight="1" x14ac:dyDescent="0.15">
      <c r="A30" s="517"/>
      <c r="B30" s="565"/>
      <c r="C30" s="529" t="s">
        <v>456</v>
      </c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59"/>
      <c r="U30" s="559"/>
      <c r="V30" s="56"/>
      <c r="W30" s="524" t="s">
        <v>149</v>
      </c>
      <c r="X30" s="525"/>
      <c r="Y30" s="569"/>
      <c r="Z30" s="567"/>
      <c r="AA30" s="567"/>
      <c r="AB30" s="567"/>
      <c r="AC30" s="567"/>
      <c r="AD30" s="567"/>
      <c r="AE30" s="567"/>
      <c r="AF30" s="567"/>
      <c r="AG30" s="568"/>
      <c r="AH30" s="527" t="s">
        <v>431</v>
      </c>
      <c r="AI30" s="527"/>
      <c r="AJ30" s="527"/>
      <c r="AK30" s="527"/>
      <c r="AL30" s="527"/>
      <c r="AM30" s="527"/>
      <c r="AN30" s="527"/>
      <c r="AO30" s="527"/>
      <c r="AP30" s="526"/>
      <c r="AQ30" s="526"/>
      <c r="AR30" s="56"/>
      <c r="AS30" s="524" t="s">
        <v>67</v>
      </c>
      <c r="AT30" s="503"/>
      <c r="AU30" s="503"/>
      <c r="AV30" s="503"/>
      <c r="AW30" s="503"/>
      <c r="AX30" s="503"/>
      <c r="AY30" s="503"/>
      <c r="AZ30" s="503"/>
      <c r="BA30" s="503"/>
      <c r="BB30" s="503"/>
      <c r="BC30" s="503"/>
      <c r="BD30" s="503"/>
      <c r="BE30" s="503"/>
      <c r="BF30" s="503"/>
      <c r="BG30" s="503"/>
      <c r="BH30" s="503"/>
      <c r="BI30" s="503"/>
      <c r="BJ30" s="503"/>
      <c r="BK30" s="503"/>
      <c r="BL30" s="503"/>
      <c r="BM30" s="503"/>
      <c r="BN30" s="503"/>
      <c r="BO30" s="503"/>
      <c r="BP30" s="503"/>
      <c r="BQ30" s="503"/>
      <c r="BR30" s="503"/>
      <c r="BS30" s="504"/>
      <c r="BT30" s="526"/>
      <c r="BU30" s="526"/>
      <c r="BV30" s="526"/>
      <c r="BW30" s="526"/>
      <c r="BX30" s="526"/>
      <c r="BY30" s="526"/>
      <c r="BZ30" s="526"/>
      <c r="CA30" s="526"/>
      <c r="CB30" s="526"/>
      <c r="CC30" s="526"/>
      <c r="CD30" s="526"/>
      <c r="CE30" s="526"/>
      <c r="CF30" s="526"/>
      <c r="CG30" s="526"/>
      <c r="CH30" s="526"/>
      <c r="CI30" s="526"/>
      <c r="CJ30" s="526"/>
      <c r="CK30" s="526"/>
      <c r="CL30" s="526"/>
      <c r="CM30" s="526"/>
      <c r="CN30" s="526"/>
      <c r="CO30" s="526"/>
      <c r="CP30" s="526"/>
      <c r="CQ30" s="526"/>
      <c r="CR30" s="526"/>
      <c r="CS30" s="526"/>
      <c r="CT30" s="526"/>
      <c r="CU30" s="526"/>
      <c r="CV30" s="526"/>
      <c r="CW30" s="526"/>
      <c r="CX30" s="526"/>
      <c r="CY30" s="526"/>
      <c r="CZ30" s="526"/>
      <c r="DA30" s="526"/>
      <c r="DB30" s="526"/>
      <c r="DC30" s="526"/>
      <c r="DD30" s="526"/>
      <c r="DE30" s="526"/>
      <c r="DF30" s="526"/>
      <c r="DG30" s="526"/>
      <c r="DH30" s="526"/>
      <c r="DI30" s="526"/>
      <c r="DJ30" s="526"/>
      <c r="DK30" s="526"/>
      <c r="DL30" s="526"/>
      <c r="DM30" s="526"/>
      <c r="DN30" s="526"/>
      <c r="DO30" s="526"/>
      <c r="DP30" s="526"/>
      <c r="DQ30" s="526"/>
      <c r="DR30" s="526"/>
      <c r="DS30" s="526"/>
      <c r="DT30" s="526"/>
      <c r="DU30" s="526"/>
      <c r="DV30" s="526"/>
      <c r="DW30" s="526"/>
      <c r="DX30" s="526"/>
      <c r="DY30" s="526"/>
      <c r="DZ30" s="526"/>
      <c r="EA30" s="526"/>
      <c r="EB30" s="526"/>
      <c r="EC30" s="526"/>
      <c r="ED30" s="526"/>
      <c r="EE30" s="526"/>
      <c r="EF30" s="526"/>
      <c r="EG30" s="526"/>
      <c r="EH30" s="526"/>
      <c r="EI30" s="526"/>
      <c r="EJ30" s="526"/>
      <c r="EK30" s="526"/>
      <c r="EL30" s="526"/>
      <c r="EM30" s="526"/>
      <c r="EN30" s="526"/>
      <c r="EO30" s="526"/>
      <c r="EP30" s="526"/>
      <c r="EQ30" s="526"/>
      <c r="ER30" s="526"/>
      <c r="ES30" s="526"/>
      <c r="ET30" s="526"/>
      <c r="EU30" s="526"/>
      <c r="EV30" s="526"/>
      <c r="EW30" s="526"/>
      <c r="EX30" s="526"/>
      <c r="EY30" s="526"/>
      <c r="EZ30" s="526"/>
      <c r="FA30" s="526"/>
      <c r="FB30" s="526"/>
      <c r="FC30" s="526"/>
      <c r="FD30" s="526"/>
      <c r="FE30" s="526"/>
      <c r="FF30" s="526"/>
      <c r="FG30" s="526"/>
      <c r="FH30" s="526"/>
      <c r="FI30" s="526"/>
      <c r="FJ30" s="526"/>
    </row>
    <row r="31" spans="1:166" ht="27" customHeight="1" x14ac:dyDescent="0.15">
      <c r="A31" s="517"/>
      <c r="B31" s="565"/>
      <c r="C31" s="570" t="s">
        <v>457</v>
      </c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60"/>
      <c r="U31" s="559"/>
      <c r="V31" s="56"/>
      <c r="W31" s="524" t="s">
        <v>154</v>
      </c>
      <c r="X31" s="525"/>
      <c r="Y31" s="569"/>
      <c r="Z31" s="567"/>
      <c r="AA31" s="567"/>
      <c r="AB31" s="567"/>
      <c r="AC31" s="567"/>
      <c r="AD31" s="567"/>
      <c r="AE31" s="567"/>
      <c r="AF31" s="567"/>
      <c r="AG31" s="568"/>
      <c r="AH31" s="527" t="s">
        <v>435</v>
      </c>
      <c r="AI31" s="527"/>
      <c r="AJ31" s="527" t="s">
        <v>412</v>
      </c>
      <c r="AK31" s="527"/>
      <c r="AL31" s="527" t="s">
        <v>420</v>
      </c>
      <c r="AM31" s="527"/>
      <c r="AN31" s="527" t="s">
        <v>421</v>
      </c>
      <c r="AO31" s="527"/>
      <c r="AP31" s="526"/>
      <c r="AQ31" s="526"/>
      <c r="AR31" s="56"/>
      <c r="AS31" s="524" t="s">
        <v>74</v>
      </c>
      <c r="AT31" s="503"/>
      <c r="AU31" s="503"/>
      <c r="AV31" s="503"/>
      <c r="AW31" s="503"/>
      <c r="AX31" s="503"/>
      <c r="AY31" s="503"/>
      <c r="AZ31" s="503"/>
      <c r="BA31" s="503"/>
      <c r="BB31" s="503"/>
      <c r="BC31" s="503"/>
      <c r="BD31" s="503"/>
      <c r="BE31" s="503"/>
      <c r="BF31" s="503"/>
      <c r="BG31" s="503"/>
      <c r="BH31" s="503"/>
      <c r="BI31" s="503"/>
      <c r="BJ31" s="503"/>
      <c r="BK31" s="503"/>
      <c r="BL31" s="503"/>
      <c r="BM31" s="503"/>
      <c r="BN31" s="503"/>
      <c r="BO31" s="503"/>
      <c r="BP31" s="503"/>
      <c r="BQ31" s="503"/>
      <c r="BR31" s="503"/>
      <c r="BS31" s="504"/>
      <c r="BT31" s="526"/>
      <c r="BU31" s="526"/>
      <c r="BV31" s="526"/>
      <c r="BW31" s="526"/>
      <c r="BX31" s="526"/>
      <c r="BY31" s="526"/>
      <c r="BZ31" s="526"/>
      <c r="CA31" s="526"/>
      <c r="CB31" s="526"/>
      <c r="CC31" s="526"/>
      <c r="CD31" s="526"/>
      <c r="CE31" s="526"/>
      <c r="CF31" s="526"/>
      <c r="CG31" s="526"/>
      <c r="CH31" s="526"/>
      <c r="CI31" s="526"/>
      <c r="CJ31" s="526"/>
      <c r="CK31" s="526"/>
      <c r="CL31" s="526"/>
      <c r="CM31" s="526"/>
      <c r="CN31" s="526"/>
      <c r="CO31" s="526"/>
      <c r="CP31" s="526"/>
      <c r="CQ31" s="526"/>
      <c r="CR31" s="526"/>
      <c r="CS31" s="526"/>
      <c r="CT31" s="526"/>
      <c r="CU31" s="526"/>
      <c r="CV31" s="526"/>
      <c r="CW31" s="526"/>
      <c r="CX31" s="526"/>
      <c r="CY31" s="526"/>
      <c r="CZ31" s="526"/>
      <c r="DA31" s="526"/>
      <c r="DB31" s="526"/>
      <c r="DC31" s="526"/>
      <c r="DD31" s="526"/>
      <c r="DE31" s="526"/>
      <c r="DF31" s="526"/>
      <c r="DG31" s="526"/>
      <c r="DH31" s="526"/>
      <c r="DI31" s="526"/>
      <c r="DJ31" s="526"/>
      <c r="DK31" s="526"/>
      <c r="DL31" s="526"/>
      <c r="DM31" s="526"/>
      <c r="DN31" s="526"/>
      <c r="DO31" s="526"/>
      <c r="DP31" s="526"/>
      <c r="DQ31" s="526"/>
      <c r="DR31" s="526"/>
      <c r="DS31" s="526"/>
      <c r="DT31" s="526"/>
      <c r="DU31" s="526"/>
      <c r="DV31" s="526"/>
      <c r="DW31" s="526"/>
      <c r="DX31" s="526"/>
      <c r="DY31" s="526"/>
      <c r="DZ31" s="526"/>
      <c r="EA31" s="526"/>
      <c r="EB31" s="526"/>
      <c r="EC31" s="526"/>
      <c r="ED31" s="526"/>
      <c r="EE31" s="526"/>
      <c r="EF31" s="526"/>
      <c r="EG31" s="526"/>
      <c r="EH31" s="526"/>
      <c r="EI31" s="526"/>
      <c r="EJ31" s="526"/>
      <c r="EK31" s="526"/>
      <c r="EL31" s="526"/>
      <c r="EM31" s="526"/>
      <c r="EN31" s="526"/>
      <c r="EO31" s="526"/>
      <c r="EP31" s="526"/>
      <c r="EQ31" s="526"/>
      <c r="ER31" s="526"/>
      <c r="ES31" s="526"/>
      <c r="ET31" s="526"/>
      <c r="EU31" s="526"/>
      <c r="EV31" s="526"/>
      <c r="EW31" s="526"/>
      <c r="EX31" s="526"/>
      <c r="EY31" s="526"/>
      <c r="EZ31" s="526"/>
      <c r="FA31" s="526"/>
      <c r="FB31" s="526"/>
      <c r="FC31" s="526"/>
      <c r="FD31" s="526"/>
      <c r="FE31" s="526"/>
      <c r="FF31" s="526"/>
      <c r="FG31" s="526"/>
      <c r="FH31" s="526"/>
      <c r="FI31" s="526"/>
      <c r="FJ31" s="526"/>
    </row>
    <row r="32" spans="1:166" ht="27" customHeight="1" thickBot="1" x14ac:dyDescent="0.2">
      <c r="A32" s="517"/>
      <c r="B32" s="565"/>
      <c r="C32" s="529" t="s">
        <v>458</v>
      </c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6"/>
      <c r="U32" s="526"/>
      <c r="V32" s="109"/>
      <c r="W32" s="524" t="s">
        <v>160</v>
      </c>
      <c r="X32" s="525"/>
      <c r="Y32" s="569"/>
      <c r="Z32" s="567"/>
      <c r="AA32" s="567"/>
      <c r="AB32" s="567"/>
      <c r="AC32" s="567"/>
      <c r="AD32" s="567"/>
      <c r="AE32" s="567"/>
      <c r="AF32" s="567"/>
      <c r="AG32" s="568"/>
      <c r="AH32" s="527" t="s">
        <v>439</v>
      </c>
      <c r="AI32" s="527"/>
      <c r="AJ32" s="527" t="s">
        <v>308</v>
      </c>
      <c r="AK32" s="527"/>
      <c r="AL32" s="527" t="s">
        <v>440</v>
      </c>
      <c r="AM32" s="527"/>
      <c r="AN32" s="527"/>
      <c r="AO32" s="527"/>
      <c r="AP32" s="546"/>
      <c r="AQ32" s="547"/>
      <c r="AR32" s="99">
        <f>SUM(AR29:AR31)</f>
        <v>0</v>
      </c>
      <c r="AS32" s="524" t="s">
        <v>81</v>
      </c>
      <c r="AT32" s="503"/>
      <c r="AU32" s="503"/>
      <c r="AV32" s="503"/>
      <c r="AW32" s="503"/>
      <c r="AX32" s="503"/>
      <c r="AY32" s="503"/>
      <c r="AZ32" s="503"/>
      <c r="BA32" s="503"/>
      <c r="BB32" s="503"/>
      <c r="BC32" s="503"/>
      <c r="BD32" s="503"/>
      <c r="BE32" s="503"/>
      <c r="BF32" s="503"/>
      <c r="BG32" s="503"/>
      <c r="BH32" s="503"/>
      <c r="BI32" s="503"/>
      <c r="BJ32" s="503"/>
      <c r="BK32" s="503"/>
      <c r="BL32" s="503"/>
      <c r="BM32" s="503"/>
      <c r="BN32" s="503"/>
      <c r="BO32" s="503"/>
      <c r="BP32" s="503"/>
      <c r="BQ32" s="503"/>
      <c r="BR32" s="503"/>
      <c r="BS32" s="504"/>
      <c r="BT32" s="526"/>
      <c r="BU32" s="526"/>
      <c r="BV32" s="526"/>
      <c r="BW32" s="526"/>
      <c r="BX32" s="526"/>
      <c r="BY32" s="526"/>
      <c r="BZ32" s="526"/>
      <c r="CA32" s="526"/>
      <c r="CB32" s="526"/>
      <c r="CC32" s="526"/>
      <c r="CD32" s="526"/>
      <c r="CE32" s="526"/>
      <c r="CF32" s="526"/>
      <c r="CG32" s="526"/>
      <c r="CH32" s="526"/>
      <c r="CI32" s="526"/>
      <c r="CJ32" s="526"/>
      <c r="CK32" s="526"/>
      <c r="CL32" s="526"/>
      <c r="CM32" s="526"/>
      <c r="CN32" s="526"/>
      <c r="CO32" s="526"/>
      <c r="CP32" s="526"/>
      <c r="CQ32" s="526"/>
      <c r="CR32" s="526"/>
      <c r="CS32" s="526"/>
      <c r="CT32" s="526"/>
      <c r="CU32" s="526"/>
      <c r="CV32" s="526"/>
      <c r="CW32" s="526"/>
      <c r="CX32" s="526"/>
      <c r="CY32" s="526"/>
      <c r="CZ32" s="526"/>
      <c r="DA32" s="526"/>
      <c r="DB32" s="526"/>
      <c r="DC32" s="526"/>
      <c r="DD32" s="526"/>
      <c r="DE32" s="526"/>
      <c r="DF32" s="526"/>
      <c r="DG32" s="526"/>
      <c r="DH32" s="526"/>
      <c r="DI32" s="526"/>
      <c r="DJ32" s="526"/>
      <c r="DK32" s="526"/>
      <c r="DL32" s="526"/>
      <c r="DM32" s="526"/>
      <c r="DN32" s="526"/>
      <c r="DO32" s="526"/>
      <c r="DP32" s="526"/>
      <c r="DQ32" s="526"/>
      <c r="DR32" s="526"/>
      <c r="DS32" s="526"/>
      <c r="DT32" s="526"/>
      <c r="DU32" s="526"/>
      <c r="DV32" s="526"/>
      <c r="DW32" s="526"/>
      <c r="DX32" s="526"/>
      <c r="DY32" s="526"/>
      <c r="DZ32" s="526"/>
      <c r="EA32" s="526"/>
      <c r="EB32" s="526"/>
      <c r="EC32" s="526"/>
      <c r="ED32" s="526"/>
      <c r="EE32" s="526"/>
      <c r="EF32" s="526"/>
      <c r="EG32" s="526"/>
      <c r="EH32" s="526"/>
      <c r="EI32" s="526"/>
      <c r="EJ32" s="526"/>
      <c r="EK32" s="526"/>
      <c r="EL32" s="526"/>
      <c r="EM32" s="526"/>
      <c r="EN32" s="526"/>
      <c r="EO32" s="526"/>
      <c r="EP32" s="526"/>
      <c r="EQ32" s="526"/>
      <c r="ER32" s="526"/>
      <c r="ES32" s="526"/>
      <c r="ET32" s="526"/>
      <c r="EU32" s="526"/>
      <c r="EV32" s="526"/>
      <c r="EW32" s="526"/>
      <c r="EX32" s="526"/>
      <c r="EY32" s="526"/>
      <c r="EZ32" s="526"/>
      <c r="FA32" s="526"/>
      <c r="FB32" s="526"/>
      <c r="FC32" s="526"/>
      <c r="FD32" s="526"/>
      <c r="FE32" s="526"/>
      <c r="FF32" s="526"/>
      <c r="FG32" s="526"/>
      <c r="FH32" s="526"/>
      <c r="FI32" s="526"/>
      <c r="FJ32" s="526"/>
    </row>
    <row r="33" spans="1:166" ht="27" customHeight="1" x14ac:dyDescent="0.15">
      <c r="A33" s="517"/>
      <c r="B33" s="558" t="s">
        <v>459</v>
      </c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38"/>
      <c r="U33" s="39"/>
      <c r="V33" s="392">
        <f>SUM(V24:V25,V29,V32)</f>
        <v>0</v>
      </c>
      <c r="W33" s="526"/>
      <c r="X33" s="571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  <c r="AM33" s="526"/>
      <c r="AN33" s="526"/>
      <c r="AO33" s="526"/>
      <c r="AP33" s="526"/>
      <c r="AQ33" s="526"/>
      <c r="AR33" s="526"/>
      <c r="AS33" s="503"/>
      <c r="AT33" s="503"/>
      <c r="AU33" s="503"/>
      <c r="AV33" s="503"/>
      <c r="AW33" s="503"/>
      <c r="AX33" s="503"/>
      <c r="AY33" s="503"/>
      <c r="AZ33" s="503"/>
      <c r="BA33" s="503"/>
      <c r="BB33" s="503"/>
      <c r="BC33" s="503"/>
      <c r="BD33" s="503"/>
      <c r="BE33" s="503"/>
      <c r="BF33" s="503"/>
      <c r="BG33" s="503"/>
      <c r="BH33" s="503"/>
      <c r="BI33" s="503"/>
      <c r="BJ33" s="503"/>
      <c r="BK33" s="503"/>
      <c r="BL33" s="503"/>
      <c r="BM33" s="503"/>
      <c r="BN33" s="503"/>
      <c r="BO33" s="503"/>
      <c r="BP33" s="503"/>
      <c r="BQ33" s="503"/>
      <c r="BR33" s="503"/>
      <c r="BS33" s="504"/>
      <c r="BT33" s="526"/>
      <c r="BU33" s="526"/>
      <c r="BV33" s="526"/>
      <c r="BW33" s="526"/>
      <c r="BX33" s="526"/>
      <c r="BY33" s="526"/>
      <c r="BZ33" s="526"/>
      <c r="CA33" s="526"/>
      <c r="CB33" s="526"/>
      <c r="CC33" s="526"/>
      <c r="CD33" s="526"/>
      <c r="CE33" s="526"/>
      <c r="CF33" s="526"/>
      <c r="CG33" s="526"/>
      <c r="CH33" s="526"/>
      <c r="CI33" s="526"/>
      <c r="CJ33" s="526"/>
      <c r="CK33" s="526"/>
      <c r="CL33" s="526"/>
      <c r="CM33" s="526"/>
      <c r="CN33" s="526"/>
      <c r="CO33" s="526"/>
      <c r="CP33" s="526"/>
      <c r="CQ33" s="526"/>
      <c r="CR33" s="526"/>
      <c r="CS33" s="526"/>
      <c r="CT33" s="526"/>
      <c r="CU33" s="526"/>
      <c r="CV33" s="526"/>
      <c r="CW33" s="526"/>
      <c r="CX33" s="526"/>
      <c r="CY33" s="526"/>
      <c r="CZ33" s="526"/>
      <c r="DA33" s="526"/>
      <c r="DB33" s="526"/>
      <c r="DC33" s="526"/>
      <c r="DD33" s="526"/>
      <c r="DE33" s="526"/>
      <c r="DF33" s="526"/>
      <c r="DG33" s="526"/>
      <c r="DH33" s="526"/>
      <c r="DI33" s="526"/>
      <c r="DJ33" s="526"/>
      <c r="DK33" s="526"/>
      <c r="DL33" s="526"/>
      <c r="DM33" s="526"/>
      <c r="DN33" s="526"/>
      <c r="DO33" s="526"/>
      <c r="DP33" s="526"/>
      <c r="DQ33" s="526"/>
      <c r="DR33" s="526"/>
      <c r="DS33" s="526"/>
      <c r="DT33" s="526"/>
      <c r="DU33" s="526"/>
      <c r="DV33" s="526"/>
      <c r="DW33" s="526"/>
      <c r="DX33" s="526"/>
      <c r="DY33" s="526"/>
      <c r="DZ33" s="526"/>
      <c r="EA33" s="526"/>
      <c r="EB33" s="526"/>
      <c r="EC33" s="526"/>
      <c r="ED33" s="526"/>
      <c r="EE33" s="526"/>
      <c r="EF33" s="526"/>
      <c r="EG33" s="526"/>
      <c r="EH33" s="526"/>
      <c r="EI33" s="526"/>
      <c r="EJ33" s="526"/>
      <c r="EK33" s="526"/>
      <c r="EL33" s="526"/>
      <c r="EM33" s="526"/>
      <c r="EN33" s="526"/>
      <c r="EO33" s="526"/>
      <c r="EP33" s="526"/>
      <c r="EQ33" s="526"/>
      <c r="ER33" s="526"/>
      <c r="ES33" s="526"/>
      <c r="ET33" s="526"/>
      <c r="EU33" s="526"/>
      <c r="EV33" s="526"/>
      <c r="EW33" s="526"/>
      <c r="EX33" s="526"/>
      <c r="EY33" s="526"/>
      <c r="EZ33" s="526"/>
      <c r="FA33" s="526"/>
      <c r="FB33" s="526"/>
      <c r="FC33" s="526"/>
      <c r="FD33" s="526"/>
      <c r="FE33" s="526"/>
      <c r="FF33" s="526"/>
      <c r="FG33" s="526"/>
      <c r="FH33" s="526"/>
      <c r="FI33" s="526"/>
      <c r="FJ33" s="526"/>
    </row>
    <row r="34" spans="1:166" ht="27" customHeight="1" x14ac:dyDescent="0.15">
      <c r="A34" s="517"/>
      <c r="B34" s="503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572"/>
      <c r="Q34" s="573"/>
      <c r="R34" s="574"/>
      <c r="S34" s="573"/>
      <c r="T34" s="526"/>
      <c r="U34" s="526"/>
      <c r="V34" s="526"/>
      <c r="W34" s="526"/>
      <c r="X34" s="571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  <c r="AM34" s="526"/>
      <c r="AN34" s="526"/>
      <c r="AO34" s="526"/>
      <c r="AP34" s="526"/>
      <c r="AQ34" s="526"/>
      <c r="AR34" s="526"/>
      <c r="AS34" s="503"/>
      <c r="AT34" s="503"/>
      <c r="AU34" s="503"/>
      <c r="AV34" s="503"/>
      <c r="AW34" s="503"/>
      <c r="AX34" s="503"/>
      <c r="AY34" s="503"/>
      <c r="AZ34" s="503"/>
      <c r="BA34" s="503"/>
      <c r="BB34" s="503"/>
      <c r="BC34" s="503"/>
      <c r="BD34" s="503"/>
      <c r="BE34" s="503"/>
      <c r="BF34" s="503"/>
      <c r="BG34" s="503"/>
      <c r="BH34" s="503"/>
      <c r="BI34" s="503"/>
      <c r="BJ34" s="503"/>
      <c r="BK34" s="503"/>
      <c r="BL34" s="503"/>
      <c r="BM34" s="503"/>
      <c r="BN34" s="503"/>
      <c r="BO34" s="503"/>
      <c r="BP34" s="503"/>
      <c r="BQ34" s="503"/>
      <c r="BR34" s="503"/>
      <c r="BS34" s="504"/>
      <c r="BT34" s="526"/>
      <c r="BU34" s="526"/>
      <c r="BV34" s="526"/>
      <c r="BW34" s="526"/>
      <c r="BX34" s="526"/>
      <c r="BY34" s="526"/>
      <c r="BZ34" s="526"/>
      <c r="CA34" s="526"/>
      <c r="CB34" s="526"/>
      <c r="CC34" s="526"/>
      <c r="CD34" s="526"/>
      <c r="CE34" s="526"/>
      <c r="CF34" s="526"/>
      <c r="CG34" s="526"/>
      <c r="CH34" s="526"/>
      <c r="CI34" s="526"/>
      <c r="CJ34" s="526"/>
      <c r="CK34" s="526"/>
      <c r="CL34" s="526"/>
      <c r="CM34" s="526"/>
      <c r="CN34" s="526"/>
      <c r="CO34" s="526"/>
      <c r="CP34" s="526"/>
      <c r="CQ34" s="526"/>
      <c r="CR34" s="526"/>
      <c r="CS34" s="526"/>
      <c r="CT34" s="526"/>
      <c r="CU34" s="526"/>
      <c r="CV34" s="526"/>
      <c r="CW34" s="526"/>
      <c r="CX34" s="526"/>
      <c r="CY34" s="526"/>
      <c r="CZ34" s="526"/>
      <c r="DA34" s="526"/>
      <c r="DB34" s="526"/>
      <c r="DC34" s="526"/>
      <c r="DD34" s="526"/>
      <c r="DE34" s="526"/>
      <c r="DF34" s="526"/>
      <c r="DG34" s="526"/>
      <c r="DH34" s="526"/>
      <c r="DI34" s="526"/>
      <c r="DJ34" s="526"/>
      <c r="DK34" s="526"/>
      <c r="DL34" s="526"/>
      <c r="DM34" s="526"/>
      <c r="DN34" s="526"/>
      <c r="DO34" s="526"/>
      <c r="DP34" s="526"/>
      <c r="DQ34" s="526"/>
      <c r="DR34" s="526"/>
      <c r="DS34" s="526"/>
      <c r="DT34" s="526"/>
      <c r="DU34" s="526"/>
      <c r="DV34" s="526"/>
      <c r="DW34" s="526"/>
      <c r="DX34" s="526"/>
      <c r="DY34" s="526"/>
      <c r="DZ34" s="526"/>
      <c r="EA34" s="526"/>
      <c r="EB34" s="526"/>
      <c r="EC34" s="526"/>
      <c r="ED34" s="526"/>
      <c r="EE34" s="526"/>
      <c r="EF34" s="526"/>
      <c r="EG34" s="526"/>
      <c r="EH34" s="526"/>
      <c r="EI34" s="526"/>
      <c r="EJ34" s="526"/>
      <c r="EK34" s="526"/>
      <c r="EL34" s="526"/>
      <c r="EM34" s="526"/>
      <c r="EN34" s="526"/>
      <c r="EO34" s="526"/>
      <c r="EP34" s="526"/>
      <c r="EQ34" s="526"/>
      <c r="ER34" s="526"/>
      <c r="ES34" s="526"/>
      <c r="ET34" s="526"/>
      <c r="EU34" s="526"/>
      <c r="EV34" s="526"/>
      <c r="EW34" s="526"/>
      <c r="EX34" s="526"/>
      <c r="EY34" s="526"/>
      <c r="EZ34" s="526"/>
      <c r="FA34" s="526"/>
      <c r="FB34" s="526"/>
      <c r="FC34" s="526"/>
      <c r="FD34" s="526"/>
      <c r="FE34" s="526"/>
      <c r="FF34" s="526"/>
      <c r="FG34" s="526"/>
      <c r="FH34" s="526"/>
      <c r="FI34" s="526"/>
      <c r="FJ34" s="526"/>
    </row>
    <row r="35" spans="1:166" ht="12" hidden="1" customHeight="1" x14ac:dyDescent="0.15">
      <c r="A35" s="517"/>
      <c r="B35" s="503"/>
      <c r="C35" s="503"/>
      <c r="D35" s="503"/>
      <c r="E35" s="503"/>
      <c r="F35" s="503"/>
      <c r="G35" s="575"/>
      <c r="H35" s="575"/>
      <c r="I35" s="575"/>
      <c r="J35" s="575"/>
      <c r="K35" s="575"/>
      <c r="L35" s="576"/>
      <c r="M35" s="576"/>
      <c r="N35" s="575"/>
      <c r="O35" s="577"/>
      <c r="P35" s="577"/>
      <c r="Q35" s="575"/>
      <c r="R35" s="575"/>
      <c r="S35" s="575"/>
      <c r="T35" s="578"/>
      <c r="U35" s="517"/>
      <c r="V35" s="526"/>
      <c r="W35" s="526"/>
      <c r="X35" s="571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  <c r="AM35" s="526"/>
      <c r="AN35" s="526"/>
      <c r="AO35" s="526"/>
      <c r="AP35" s="526"/>
      <c r="AQ35" s="526"/>
      <c r="AR35" s="526"/>
      <c r="AS35" s="503"/>
      <c r="AT35" s="503"/>
      <c r="AU35" s="503"/>
      <c r="AV35" s="503"/>
      <c r="AW35" s="503"/>
      <c r="AX35" s="503"/>
      <c r="AY35" s="503"/>
      <c r="AZ35" s="503"/>
      <c r="BA35" s="503"/>
      <c r="BB35" s="503"/>
      <c r="BC35" s="503"/>
      <c r="BD35" s="503"/>
      <c r="BE35" s="503"/>
      <c r="BF35" s="503"/>
      <c r="BG35" s="503"/>
      <c r="BH35" s="503"/>
      <c r="BI35" s="503"/>
      <c r="BJ35" s="503"/>
      <c r="BK35" s="503"/>
      <c r="BL35" s="503"/>
      <c r="BM35" s="503"/>
      <c r="BN35" s="503"/>
      <c r="BO35" s="503"/>
      <c r="BP35" s="503"/>
      <c r="BQ35" s="503"/>
      <c r="BR35" s="503"/>
      <c r="BS35" s="504"/>
      <c r="BT35" s="526"/>
      <c r="BU35" s="526"/>
      <c r="BV35" s="526"/>
      <c r="BW35" s="526"/>
      <c r="BX35" s="526"/>
      <c r="BY35" s="526"/>
      <c r="BZ35" s="526"/>
      <c r="CA35" s="526"/>
      <c r="CB35" s="526"/>
      <c r="CC35" s="526"/>
      <c r="CD35" s="526"/>
      <c r="CE35" s="526"/>
      <c r="CF35" s="526"/>
      <c r="CG35" s="526"/>
      <c r="CH35" s="526"/>
      <c r="CI35" s="526"/>
      <c r="CJ35" s="526"/>
      <c r="CK35" s="526"/>
      <c r="CL35" s="526"/>
      <c r="CM35" s="526"/>
      <c r="CN35" s="526"/>
      <c r="CO35" s="526"/>
      <c r="CP35" s="526"/>
      <c r="CQ35" s="526"/>
      <c r="CR35" s="526"/>
      <c r="CS35" s="526"/>
      <c r="CT35" s="526"/>
      <c r="CU35" s="526"/>
      <c r="CV35" s="526"/>
      <c r="CW35" s="526"/>
      <c r="CX35" s="526"/>
      <c r="CY35" s="526"/>
      <c r="CZ35" s="526"/>
      <c r="DA35" s="526"/>
      <c r="DB35" s="526"/>
      <c r="DC35" s="526"/>
      <c r="DD35" s="526"/>
      <c r="DE35" s="526"/>
      <c r="DF35" s="526"/>
      <c r="DG35" s="526"/>
      <c r="DH35" s="526"/>
      <c r="DI35" s="526"/>
      <c r="DJ35" s="526"/>
      <c r="DK35" s="526"/>
      <c r="DL35" s="526"/>
      <c r="DM35" s="526"/>
      <c r="DN35" s="526"/>
      <c r="DO35" s="526"/>
      <c r="DP35" s="526"/>
      <c r="DQ35" s="526"/>
      <c r="DR35" s="526"/>
      <c r="DS35" s="526"/>
      <c r="DT35" s="526"/>
      <c r="DU35" s="526"/>
      <c r="DV35" s="526"/>
      <c r="DW35" s="526"/>
      <c r="DX35" s="526"/>
      <c r="DY35" s="526"/>
      <c r="DZ35" s="526"/>
      <c r="EA35" s="526"/>
      <c r="EB35" s="526"/>
      <c r="EC35" s="526"/>
      <c r="ED35" s="526"/>
      <c r="EE35" s="526"/>
      <c r="EF35" s="526"/>
      <c r="EG35" s="526"/>
      <c r="EH35" s="526"/>
      <c r="EI35" s="526"/>
      <c r="EJ35" s="526"/>
      <c r="EK35" s="526"/>
      <c r="EL35" s="526"/>
      <c r="EM35" s="526"/>
      <c r="EN35" s="526"/>
      <c r="EO35" s="526"/>
      <c r="EP35" s="526"/>
      <c r="EQ35" s="526"/>
      <c r="ER35" s="526"/>
      <c r="ES35" s="526"/>
      <c r="ET35" s="526"/>
      <c r="EU35" s="526"/>
      <c r="EV35" s="526"/>
      <c r="EW35" s="526"/>
      <c r="EX35" s="526"/>
      <c r="EY35" s="526"/>
      <c r="EZ35" s="526"/>
      <c r="FA35" s="526"/>
      <c r="FB35" s="526"/>
      <c r="FC35" s="526"/>
      <c r="FD35" s="526"/>
      <c r="FE35" s="526"/>
      <c r="FF35" s="526"/>
      <c r="FG35" s="526"/>
      <c r="FH35" s="526"/>
      <c r="FI35" s="526"/>
      <c r="FJ35" s="526"/>
    </row>
    <row r="36" spans="1:166" ht="12" hidden="1" customHeight="1" x14ac:dyDescent="0.15">
      <c r="A36" s="517"/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503"/>
      <c r="Q36" s="526"/>
      <c r="R36" s="517"/>
      <c r="S36" s="526"/>
      <c r="T36" s="526"/>
      <c r="U36" s="526"/>
      <c r="V36" s="526"/>
      <c r="W36" s="526"/>
      <c r="X36" s="571"/>
      <c r="Y36" s="526"/>
      <c r="Z36" s="526"/>
      <c r="AA36" s="526"/>
      <c r="AB36" s="526"/>
      <c r="AC36" s="526"/>
      <c r="AD36" s="526"/>
      <c r="AE36" s="526"/>
      <c r="AF36" s="526"/>
      <c r="AG36" s="526"/>
      <c r="AH36" s="526"/>
      <c r="AI36" s="526"/>
      <c r="AJ36" s="526"/>
      <c r="AK36" s="526"/>
      <c r="AL36" s="526"/>
      <c r="AM36" s="526"/>
      <c r="AN36" s="526"/>
      <c r="AO36" s="526"/>
      <c r="AP36" s="526"/>
      <c r="AQ36" s="526"/>
      <c r="AR36" s="526"/>
      <c r="AS36" s="503"/>
      <c r="AT36" s="503"/>
      <c r="AU36" s="503"/>
      <c r="AV36" s="503"/>
      <c r="AW36" s="503"/>
      <c r="AX36" s="503"/>
      <c r="AY36" s="503"/>
      <c r="AZ36" s="503"/>
      <c r="BA36" s="503"/>
      <c r="BB36" s="503"/>
      <c r="BC36" s="503"/>
      <c r="BD36" s="503"/>
      <c r="BE36" s="503"/>
      <c r="BF36" s="503"/>
      <c r="BG36" s="503"/>
      <c r="BH36" s="503"/>
      <c r="BI36" s="503"/>
      <c r="BJ36" s="503"/>
      <c r="BK36" s="503"/>
      <c r="BL36" s="503"/>
      <c r="BM36" s="503"/>
      <c r="BN36" s="503"/>
      <c r="BO36" s="503"/>
      <c r="BP36" s="503"/>
      <c r="BQ36" s="503"/>
      <c r="BR36" s="503"/>
      <c r="BS36" s="504"/>
      <c r="BT36" s="526"/>
      <c r="BU36" s="526"/>
      <c r="BV36" s="526"/>
      <c r="BW36" s="526"/>
      <c r="BX36" s="526"/>
      <c r="BY36" s="526"/>
      <c r="BZ36" s="526"/>
      <c r="CA36" s="526"/>
      <c r="CB36" s="526"/>
      <c r="CC36" s="526"/>
      <c r="CD36" s="526"/>
      <c r="CE36" s="526"/>
      <c r="CF36" s="526"/>
      <c r="CG36" s="526"/>
      <c r="CH36" s="526"/>
      <c r="CI36" s="526"/>
      <c r="CJ36" s="526"/>
      <c r="CK36" s="526"/>
      <c r="CL36" s="526"/>
      <c r="CM36" s="526"/>
      <c r="CN36" s="526"/>
      <c r="CO36" s="526"/>
      <c r="CP36" s="526"/>
      <c r="CQ36" s="526"/>
      <c r="CR36" s="526"/>
      <c r="CS36" s="526"/>
      <c r="CT36" s="526"/>
      <c r="CU36" s="526"/>
      <c r="CV36" s="526"/>
      <c r="CW36" s="526"/>
      <c r="CX36" s="526"/>
      <c r="CY36" s="526"/>
      <c r="CZ36" s="526"/>
      <c r="DA36" s="526"/>
      <c r="DB36" s="526"/>
      <c r="DC36" s="526"/>
      <c r="DD36" s="526"/>
      <c r="DE36" s="526"/>
      <c r="DF36" s="526"/>
      <c r="DG36" s="526"/>
      <c r="DH36" s="526"/>
      <c r="DI36" s="526"/>
      <c r="DJ36" s="526"/>
      <c r="DK36" s="526"/>
      <c r="DL36" s="526"/>
      <c r="DM36" s="526"/>
      <c r="DN36" s="526"/>
      <c r="DO36" s="526"/>
      <c r="DP36" s="526"/>
      <c r="DQ36" s="526"/>
      <c r="DR36" s="526"/>
      <c r="DS36" s="526"/>
      <c r="DT36" s="526"/>
      <c r="DU36" s="526"/>
      <c r="DV36" s="526"/>
      <c r="DW36" s="526"/>
      <c r="DX36" s="526"/>
      <c r="DY36" s="526"/>
      <c r="DZ36" s="526"/>
      <c r="EA36" s="526"/>
      <c r="EB36" s="526"/>
      <c r="EC36" s="526"/>
      <c r="ED36" s="526"/>
      <c r="EE36" s="526"/>
      <c r="EF36" s="526"/>
      <c r="EG36" s="526"/>
      <c r="EH36" s="526"/>
      <c r="EI36" s="526"/>
      <c r="EJ36" s="526"/>
      <c r="EK36" s="526"/>
      <c r="EL36" s="526"/>
      <c r="EM36" s="526"/>
      <c r="EN36" s="526"/>
      <c r="EO36" s="526"/>
      <c r="EP36" s="526"/>
      <c r="EQ36" s="526"/>
      <c r="ER36" s="526"/>
      <c r="ES36" s="526"/>
      <c r="ET36" s="526"/>
      <c r="EU36" s="526"/>
      <c r="EV36" s="526"/>
      <c r="EW36" s="526"/>
      <c r="EX36" s="526"/>
      <c r="EY36" s="526"/>
      <c r="EZ36" s="526"/>
      <c r="FA36" s="526"/>
      <c r="FB36" s="526"/>
      <c r="FC36" s="526"/>
      <c r="FD36" s="526"/>
      <c r="FE36" s="526"/>
      <c r="FF36" s="526"/>
      <c r="FG36" s="526"/>
      <c r="FH36" s="526"/>
      <c r="FI36" s="526"/>
      <c r="FJ36" s="526"/>
    </row>
    <row r="37" spans="1:166" ht="12" hidden="1" customHeight="1" x14ac:dyDescent="0.15">
      <c r="A37" s="517"/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26"/>
      <c r="R37" s="517"/>
      <c r="S37" s="526"/>
      <c r="T37" s="526"/>
      <c r="U37" s="526"/>
      <c r="V37" s="526"/>
      <c r="W37" s="526"/>
      <c r="X37" s="571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6"/>
      <c r="AM37" s="526"/>
      <c r="AN37" s="526"/>
      <c r="AO37" s="526"/>
      <c r="AP37" s="526"/>
      <c r="AQ37" s="526"/>
      <c r="AR37" s="526"/>
      <c r="AS37" s="503"/>
      <c r="AT37" s="503"/>
      <c r="AU37" s="503"/>
      <c r="AV37" s="503"/>
      <c r="AW37" s="503"/>
      <c r="AX37" s="503"/>
      <c r="AY37" s="503"/>
      <c r="AZ37" s="503"/>
      <c r="BA37" s="503"/>
      <c r="BB37" s="503"/>
      <c r="BC37" s="503"/>
      <c r="BD37" s="503"/>
      <c r="BE37" s="503"/>
      <c r="BF37" s="503"/>
      <c r="BG37" s="503"/>
      <c r="BH37" s="503"/>
      <c r="BI37" s="503"/>
      <c r="BJ37" s="503"/>
      <c r="BK37" s="503"/>
      <c r="BL37" s="503"/>
      <c r="BM37" s="503"/>
      <c r="BN37" s="503"/>
      <c r="BO37" s="503"/>
      <c r="BP37" s="503"/>
      <c r="BQ37" s="503"/>
      <c r="BR37" s="503"/>
      <c r="BS37" s="504"/>
      <c r="BT37" s="526"/>
      <c r="BU37" s="526"/>
      <c r="BV37" s="526"/>
      <c r="BW37" s="526"/>
      <c r="BX37" s="526"/>
      <c r="BY37" s="526"/>
      <c r="BZ37" s="526"/>
      <c r="CA37" s="526"/>
      <c r="CB37" s="526"/>
      <c r="CC37" s="526"/>
      <c r="CD37" s="526"/>
      <c r="CE37" s="526"/>
      <c r="CF37" s="526"/>
      <c r="CG37" s="526"/>
      <c r="CH37" s="526"/>
      <c r="CI37" s="526"/>
      <c r="CJ37" s="526"/>
      <c r="CK37" s="526"/>
      <c r="CL37" s="526"/>
      <c r="CM37" s="526"/>
      <c r="CN37" s="526"/>
      <c r="CO37" s="526"/>
      <c r="CP37" s="526"/>
      <c r="CQ37" s="526"/>
      <c r="CR37" s="526"/>
      <c r="CS37" s="526"/>
      <c r="CT37" s="526"/>
      <c r="CU37" s="526"/>
      <c r="CV37" s="526"/>
      <c r="CW37" s="526"/>
      <c r="CX37" s="526"/>
      <c r="CY37" s="526"/>
      <c r="CZ37" s="526"/>
      <c r="DA37" s="526"/>
      <c r="DB37" s="526"/>
      <c r="DC37" s="526"/>
      <c r="DD37" s="526"/>
      <c r="DE37" s="526"/>
      <c r="DF37" s="526"/>
      <c r="DG37" s="526"/>
      <c r="DH37" s="526"/>
      <c r="DI37" s="526"/>
      <c r="DJ37" s="526"/>
      <c r="DK37" s="526"/>
      <c r="DL37" s="526"/>
      <c r="DM37" s="526"/>
      <c r="DN37" s="526"/>
      <c r="DO37" s="526"/>
      <c r="DP37" s="526"/>
      <c r="DQ37" s="526"/>
      <c r="DR37" s="526"/>
      <c r="DS37" s="526"/>
      <c r="DT37" s="526"/>
      <c r="DU37" s="526"/>
      <c r="DV37" s="526"/>
      <c r="DW37" s="526"/>
      <c r="DX37" s="526"/>
      <c r="DY37" s="526"/>
      <c r="DZ37" s="526"/>
      <c r="EA37" s="526"/>
      <c r="EB37" s="526"/>
      <c r="EC37" s="526"/>
      <c r="ED37" s="526"/>
      <c r="EE37" s="526"/>
      <c r="EF37" s="526"/>
      <c r="EG37" s="526"/>
      <c r="EH37" s="526"/>
      <c r="EI37" s="526"/>
      <c r="EJ37" s="526"/>
      <c r="EK37" s="526"/>
      <c r="EL37" s="526"/>
      <c r="EM37" s="526"/>
      <c r="EN37" s="526"/>
      <c r="EO37" s="526"/>
      <c r="EP37" s="526"/>
      <c r="EQ37" s="526"/>
      <c r="ER37" s="526"/>
      <c r="ES37" s="526"/>
      <c r="ET37" s="526"/>
      <c r="EU37" s="526"/>
      <c r="EV37" s="526"/>
      <c r="EW37" s="526"/>
      <c r="EX37" s="526"/>
      <c r="EY37" s="526"/>
      <c r="EZ37" s="526"/>
      <c r="FA37" s="526"/>
      <c r="FB37" s="526"/>
      <c r="FC37" s="526"/>
      <c r="FD37" s="526"/>
      <c r="FE37" s="526"/>
      <c r="FF37" s="526"/>
      <c r="FG37" s="526"/>
      <c r="FH37" s="526"/>
      <c r="FI37" s="526"/>
      <c r="FJ37" s="526"/>
    </row>
    <row r="38" spans="1:166" ht="12" hidden="1" customHeight="1" x14ac:dyDescent="0.15">
      <c r="A38" s="97"/>
      <c r="B38" s="504"/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24"/>
      <c r="R38" s="97"/>
      <c r="S38" s="24"/>
      <c r="T38" s="24"/>
      <c r="U38" s="24"/>
      <c r="V38" s="24"/>
      <c r="W38" s="24"/>
      <c r="X38" s="579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504"/>
      <c r="AT38" s="504"/>
      <c r="AU38" s="504"/>
      <c r="AV38" s="504"/>
      <c r="AW38" s="504"/>
      <c r="AX38" s="504"/>
      <c r="AY38" s="504"/>
      <c r="AZ38" s="504"/>
      <c r="BA38" s="504"/>
      <c r="BB38" s="504"/>
      <c r="BC38" s="504"/>
      <c r="BD38" s="504"/>
      <c r="BE38" s="504"/>
      <c r="BF38" s="504"/>
      <c r="BG38" s="504"/>
      <c r="BH38" s="504"/>
      <c r="BI38" s="504"/>
      <c r="BJ38" s="504"/>
      <c r="BK38" s="504"/>
      <c r="BL38" s="504"/>
      <c r="BM38" s="504"/>
      <c r="BN38" s="504"/>
      <c r="BO38" s="504"/>
      <c r="BP38" s="504"/>
      <c r="BQ38" s="504"/>
      <c r="BR38" s="504"/>
      <c r="BS38" s="504"/>
      <c r="BT38" s="526"/>
      <c r="BU38" s="526"/>
      <c r="BV38" s="526"/>
      <c r="BW38" s="526"/>
      <c r="BX38" s="526"/>
      <c r="BY38" s="526"/>
      <c r="BZ38" s="526"/>
      <c r="CA38" s="526"/>
      <c r="CB38" s="526"/>
      <c r="CC38" s="526"/>
      <c r="CD38" s="526"/>
      <c r="CE38" s="526"/>
      <c r="CF38" s="526"/>
      <c r="CG38" s="526"/>
      <c r="CH38" s="526"/>
      <c r="CI38" s="526"/>
      <c r="CJ38" s="526"/>
      <c r="CK38" s="526"/>
      <c r="CL38" s="526"/>
      <c r="CM38" s="526"/>
      <c r="CN38" s="526"/>
      <c r="CO38" s="526"/>
      <c r="CP38" s="526"/>
      <c r="CQ38" s="526"/>
      <c r="CR38" s="526"/>
      <c r="CS38" s="526"/>
      <c r="CT38" s="526"/>
      <c r="CU38" s="526"/>
      <c r="CV38" s="526"/>
      <c r="CW38" s="526"/>
      <c r="CX38" s="526"/>
      <c r="CY38" s="526"/>
      <c r="CZ38" s="526"/>
      <c r="DA38" s="526"/>
      <c r="DB38" s="526"/>
      <c r="DC38" s="526"/>
      <c r="DD38" s="526"/>
      <c r="DE38" s="526"/>
      <c r="DF38" s="526"/>
      <c r="DG38" s="526"/>
      <c r="DH38" s="526"/>
      <c r="DI38" s="526"/>
      <c r="DJ38" s="526"/>
      <c r="DK38" s="526"/>
      <c r="DL38" s="526"/>
      <c r="DM38" s="526"/>
      <c r="DN38" s="526"/>
      <c r="DO38" s="526"/>
      <c r="DP38" s="526"/>
      <c r="DQ38" s="526"/>
      <c r="DR38" s="526"/>
      <c r="DS38" s="526"/>
      <c r="DT38" s="526"/>
      <c r="DU38" s="526"/>
      <c r="DV38" s="526"/>
      <c r="DW38" s="526"/>
      <c r="DX38" s="526"/>
      <c r="DY38" s="526"/>
      <c r="DZ38" s="526"/>
      <c r="EA38" s="526"/>
      <c r="EB38" s="526"/>
      <c r="EC38" s="526"/>
      <c r="ED38" s="526"/>
      <c r="EE38" s="526"/>
      <c r="EF38" s="526"/>
      <c r="EG38" s="526"/>
      <c r="EH38" s="526"/>
      <c r="EI38" s="526"/>
      <c r="EJ38" s="526"/>
      <c r="EK38" s="526"/>
      <c r="EL38" s="526"/>
      <c r="EM38" s="526"/>
      <c r="EN38" s="526"/>
      <c r="EO38" s="526"/>
      <c r="EP38" s="526"/>
      <c r="EQ38" s="526"/>
      <c r="ER38" s="526"/>
      <c r="ES38" s="526"/>
      <c r="ET38" s="526"/>
      <c r="EU38" s="526"/>
      <c r="EV38" s="526"/>
      <c r="EW38" s="526"/>
      <c r="EX38" s="526"/>
      <c r="EY38" s="526"/>
      <c r="EZ38" s="526"/>
      <c r="FA38" s="526"/>
      <c r="FB38" s="526"/>
      <c r="FC38" s="526"/>
      <c r="FD38" s="526"/>
      <c r="FE38" s="526"/>
      <c r="FF38" s="526"/>
      <c r="FG38" s="526"/>
      <c r="FH38" s="526"/>
      <c r="FI38" s="526"/>
      <c r="FJ38" s="526"/>
    </row>
    <row r="39" spans="1:166" ht="12" hidden="1" customHeight="1" x14ac:dyDescent="0.15">
      <c r="A39" s="97"/>
      <c r="B39" s="504"/>
      <c r="C39" s="504"/>
      <c r="D39" s="504"/>
      <c r="E39" s="504"/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4"/>
      <c r="Q39" s="24"/>
      <c r="R39" s="97"/>
      <c r="S39" s="24"/>
      <c r="T39" s="24"/>
      <c r="U39" s="24"/>
      <c r="V39" s="24"/>
      <c r="W39" s="24"/>
      <c r="X39" s="579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504"/>
      <c r="AT39" s="504"/>
      <c r="AU39" s="504"/>
      <c r="AV39" s="504"/>
      <c r="AW39" s="504"/>
      <c r="AX39" s="504"/>
      <c r="AY39" s="504"/>
      <c r="AZ39" s="504"/>
      <c r="BA39" s="504"/>
      <c r="BB39" s="504"/>
      <c r="BC39" s="504"/>
      <c r="BD39" s="504"/>
      <c r="BE39" s="504"/>
      <c r="BF39" s="504"/>
      <c r="BG39" s="504"/>
      <c r="BH39" s="504"/>
      <c r="BI39" s="504"/>
      <c r="BJ39" s="504"/>
      <c r="BK39" s="504"/>
      <c r="BL39" s="504"/>
      <c r="BM39" s="504"/>
      <c r="BN39" s="504"/>
      <c r="BO39" s="504"/>
      <c r="BP39" s="504"/>
      <c r="BQ39" s="504"/>
      <c r="BR39" s="504"/>
      <c r="BS39" s="504"/>
      <c r="BT39" s="526"/>
      <c r="BU39" s="526"/>
      <c r="BV39" s="526"/>
      <c r="BW39" s="526"/>
      <c r="BX39" s="526"/>
      <c r="BY39" s="526"/>
      <c r="BZ39" s="526"/>
      <c r="CA39" s="526"/>
      <c r="CB39" s="526"/>
      <c r="CC39" s="526"/>
      <c r="CD39" s="526"/>
      <c r="CE39" s="526"/>
      <c r="CF39" s="526"/>
      <c r="CG39" s="526"/>
      <c r="CH39" s="526"/>
      <c r="CI39" s="526"/>
      <c r="CJ39" s="526"/>
      <c r="CK39" s="526"/>
      <c r="CL39" s="526"/>
      <c r="CM39" s="526"/>
      <c r="CN39" s="526"/>
      <c r="CO39" s="526"/>
      <c r="CP39" s="526"/>
      <c r="CQ39" s="526"/>
      <c r="CR39" s="526"/>
      <c r="CS39" s="526"/>
      <c r="CT39" s="526"/>
      <c r="CU39" s="526"/>
      <c r="CV39" s="526"/>
      <c r="CW39" s="526"/>
      <c r="CX39" s="526"/>
      <c r="CY39" s="526"/>
      <c r="CZ39" s="526"/>
      <c r="DA39" s="526"/>
      <c r="DB39" s="526"/>
      <c r="DC39" s="526"/>
      <c r="DD39" s="526"/>
      <c r="DE39" s="526"/>
      <c r="DF39" s="526"/>
      <c r="DG39" s="526"/>
      <c r="DH39" s="526"/>
      <c r="DI39" s="526"/>
      <c r="DJ39" s="526"/>
      <c r="DK39" s="526"/>
      <c r="DL39" s="526"/>
      <c r="DM39" s="526"/>
      <c r="DN39" s="526"/>
      <c r="DO39" s="526"/>
      <c r="DP39" s="526"/>
      <c r="DQ39" s="526"/>
      <c r="DR39" s="526"/>
      <c r="DS39" s="526"/>
      <c r="DT39" s="526"/>
      <c r="DU39" s="526"/>
      <c r="DV39" s="526"/>
      <c r="DW39" s="526"/>
      <c r="DX39" s="526"/>
      <c r="DY39" s="526"/>
      <c r="DZ39" s="526"/>
      <c r="EA39" s="526"/>
      <c r="EB39" s="526"/>
      <c r="EC39" s="526"/>
      <c r="ED39" s="526"/>
      <c r="EE39" s="526"/>
      <c r="EF39" s="526"/>
      <c r="EG39" s="526"/>
      <c r="EH39" s="526"/>
      <c r="EI39" s="526"/>
      <c r="EJ39" s="526"/>
      <c r="EK39" s="526"/>
      <c r="EL39" s="526"/>
      <c r="EM39" s="526"/>
      <c r="EN39" s="526"/>
      <c r="EO39" s="526"/>
      <c r="EP39" s="526"/>
      <c r="EQ39" s="526"/>
      <c r="ER39" s="526"/>
      <c r="ES39" s="526"/>
      <c r="ET39" s="526"/>
      <c r="EU39" s="526"/>
      <c r="EV39" s="526"/>
      <c r="EW39" s="526"/>
      <c r="EX39" s="526"/>
      <c r="EY39" s="526"/>
      <c r="EZ39" s="526"/>
      <c r="FA39" s="526"/>
      <c r="FB39" s="526"/>
      <c r="FC39" s="526"/>
      <c r="FD39" s="526"/>
      <c r="FE39" s="526"/>
      <c r="FF39" s="526"/>
      <c r="FG39" s="526"/>
      <c r="FH39" s="526"/>
      <c r="FI39" s="526"/>
      <c r="FJ39" s="526"/>
    </row>
    <row r="40" spans="1:166" ht="12" hidden="1" customHeight="1" x14ac:dyDescent="0.15">
      <c r="A40" s="24"/>
      <c r="B40" s="504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24"/>
      <c r="R40" s="24"/>
      <c r="S40" s="24"/>
      <c r="T40" s="24"/>
      <c r="U40" s="24"/>
      <c r="V40" s="24"/>
      <c r="W40" s="24"/>
      <c r="X40" s="579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504"/>
      <c r="AT40" s="504"/>
      <c r="AU40" s="504"/>
      <c r="AV40" s="504"/>
      <c r="AW40" s="504"/>
      <c r="AX40" s="504"/>
      <c r="AY40" s="504"/>
      <c r="AZ40" s="504"/>
      <c r="BA40" s="504"/>
      <c r="BB40" s="504"/>
      <c r="BC40" s="504"/>
      <c r="BD40" s="504"/>
      <c r="BE40" s="504"/>
      <c r="BF40" s="504"/>
      <c r="BG40" s="504"/>
      <c r="BH40" s="504"/>
      <c r="BI40" s="504"/>
      <c r="BJ40" s="504"/>
      <c r="BK40" s="504"/>
      <c r="BL40" s="504"/>
      <c r="BM40" s="504"/>
      <c r="BN40" s="504"/>
      <c r="BO40" s="504"/>
      <c r="BP40" s="504"/>
      <c r="BQ40" s="504"/>
      <c r="BR40" s="504"/>
      <c r="BS40" s="504"/>
      <c r="BT40" s="526"/>
      <c r="BU40" s="526"/>
      <c r="BV40" s="526"/>
      <c r="BW40" s="526"/>
      <c r="BX40" s="526"/>
      <c r="BY40" s="526"/>
      <c r="BZ40" s="526"/>
      <c r="CA40" s="526"/>
      <c r="CB40" s="526"/>
      <c r="CC40" s="526"/>
      <c r="CD40" s="526"/>
      <c r="CE40" s="526"/>
      <c r="CF40" s="526"/>
      <c r="CG40" s="526"/>
      <c r="CH40" s="526"/>
      <c r="CI40" s="526"/>
      <c r="CJ40" s="526"/>
      <c r="CK40" s="526"/>
      <c r="CL40" s="526"/>
      <c r="CM40" s="526"/>
      <c r="CN40" s="526"/>
      <c r="CO40" s="526"/>
      <c r="CP40" s="526"/>
      <c r="CQ40" s="526"/>
      <c r="CR40" s="526"/>
      <c r="CS40" s="526"/>
      <c r="CT40" s="526"/>
      <c r="CU40" s="526"/>
      <c r="CV40" s="526"/>
      <c r="CW40" s="526"/>
      <c r="CX40" s="526"/>
      <c r="CY40" s="526"/>
      <c r="CZ40" s="526"/>
      <c r="DA40" s="526"/>
      <c r="DB40" s="526"/>
      <c r="DC40" s="526"/>
      <c r="DD40" s="526"/>
      <c r="DE40" s="526"/>
      <c r="DF40" s="526"/>
      <c r="DG40" s="526"/>
      <c r="DH40" s="526"/>
      <c r="DI40" s="526"/>
      <c r="DJ40" s="526"/>
      <c r="DK40" s="526"/>
      <c r="DL40" s="526"/>
      <c r="DM40" s="526"/>
      <c r="DN40" s="526"/>
      <c r="DO40" s="526"/>
      <c r="DP40" s="526"/>
      <c r="DQ40" s="526"/>
      <c r="DR40" s="526"/>
      <c r="DS40" s="526"/>
      <c r="DT40" s="526"/>
      <c r="DU40" s="526"/>
      <c r="DV40" s="526"/>
      <c r="DW40" s="526"/>
      <c r="DX40" s="526"/>
      <c r="DY40" s="526"/>
      <c r="DZ40" s="526"/>
      <c r="EA40" s="526"/>
      <c r="EB40" s="526"/>
      <c r="EC40" s="526"/>
      <c r="ED40" s="526"/>
      <c r="EE40" s="526"/>
      <c r="EF40" s="526"/>
      <c r="EG40" s="526"/>
      <c r="EH40" s="526"/>
      <c r="EI40" s="526"/>
      <c r="EJ40" s="526"/>
      <c r="EK40" s="526"/>
      <c r="EL40" s="526"/>
      <c r="EM40" s="526"/>
      <c r="EN40" s="526"/>
      <c r="EO40" s="526"/>
      <c r="EP40" s="526"/>
      <c r="EQ40" s="526"/>
      <c r="ER40" s="526"/>
      <c r="ES40" s="526"/>
      <c r="ET40" s="526"/>
      <c r="EU40" s="526"/>
      <c r="EV40" s="526"/>
      <c r="EW40" s="526"/>
      <c r="EX40" s="526"/>
      <c r="EY40" s="526"/>
      <c r="EZ40" s="526"/>
      <c r="FA40" s="526"/>
      <c r="FB40" s="526"/>
      <c r="FC40" s="526"/>
      <c r="FD40" s="526"/>
      <c r="FE40" s="526"/>
      <c r="FF40" s="526"/>
      <c r="FG40" s="526"/>
      <c r="FH40" s="526"/>
      <c r="FI40" s="526"/>
      <c r="FJ40" s="526"/>
    </row>
    <row r="41" spans="1:166" ht="12" hidden="1" customHeight="1" x14ac:dyDescent="0.15">
      <c r="A41" s="24"/>
      <c r="B41" s="504"/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24"/>
      <c r="R41" s="24"/>
      <c r="S41" s="24"/>
      <c r="T41" s="24"/>
      <c r="U41" s="24"/>
      <c r="V41" s="24"/>
      <c r="W41" s="24"/>
      <c r="X41" s="579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504"/>
      <c r="AT41" s="504"/>
      <c r="AU41" s="504"/>
      <c r="AV41" s="504"/>
      <c r="AW41" s="504"/>
      <c r="AX41" s="504"/>
      <c r="AY41" s="504"/>
      <c r="AZ41" s="504"/>
      <c r="BA41" s="504"/>
      <c r="BB41" s="504"/>
      <c r="BC41" s="504"/>
      <c r="BD41" s="504"/>
      <c r="BE41" s="504"/>
      <c r="BF41" s="504"/>
      <c r="BG41" s="504"/>
      <c r="BH41" s="504"/>
      <c r="BI41" s="504"/>
      <c r="BJ41" s="504"/>
      <c r="BK41" s="504"/>
      <c r="BL41" s="504"/>
      <c r="BM41" s="504"/>
      <c r="BN41" s="504"/>
      <c r="BO41" s="504"/>
      <c r="BP41" s="504"/>
      <c r="BQ41" s="504"/>
      <c r="BR41" s="504"/>
      <c r="BS41" s="504"/>
      <c r="BT41" s="526"/>
      <c r="BU41" s="526"/>
      <c r="BV41" s="526"/>
      <c r="BW41" s="526"/>
      <c r="BX41" s="526"/>
      <c r="BY41" s="526"/>
      <c r="BZ41" s="526"/>
      <c r="CA41" s="526"/>
      <c r="CB41" s="526"/>
      <c r="CC41" s="526"/>
      <c r="CD41" s="526"/>
      <c r="CE41" s="526"/>
      <c r="CF41" s="526"/>
      <c r="CG41" s="526"/>
      <c r="CH41" s="526"/>
      <c r="CI41" s="526"/>
      <c r="CJ41" s="526"/>
      <c r="CK41" s="526"/>
      <c r="CL41" s="526"/>
      <c r="CM41" s="526"/>
      <c r="CN41" s="526"/>
      <c r="CO41" s="526"/>
      <c r="CP41" s="526"/>
      <c r="CQ41" s="526"/>
      <c r="CR41" s="526"/>
      <c r="CS41" s="526"/>
      <c r="CT41" s="526"/>
      <c r="CU41" s="526"/>
      <c r="CV41" s="526"/>
      <c r="CW41" s="526"/>
      <c r="CX41" s="526"/>
      <c r="CY41" s="526"/>
      <c r="CZ41" s="526"/>
      <c r="DA41" s="526"/>
      <c r="DB41" s="526"/>
      <c r="DC41" s="526"/>
      <c r="DD41" s="526"/>
      <c r="DE41" s="526"/>
      <c r="DF41" s="526"/>
      <c r="DG41" s="526"/>
      <c r="DH41" s="526"/>
      <c r="DI41" s="526"/>
      <c r="DJ41" s="526"/>
      <c r="DK41" s="526"/>
      <c r="DL41" s="526"/>
      <c r="DM41" s="526"/>
      <c r="DN41" s="526"/>
      <c r="DO41" s="526"/>
      <c r="DP41" s="526"/>
      <c r="DQ41" s="526"/>
      <c r="DR41" s="526"/>
      <c r="DS41" s="526"/>
      <c r="DT41" s="526"/>
      <c r="DU41" s="526"/>
      <c r="DV41" s="526"/>
      <c r="DW41" s="526"/>
      <c r="DX41" s="526"/>
      <c r="DY41" s="526"/>
      <c r="DZ41" s="526"/>
      <c r="EA41" s="526"/>
      <c r="EB41" s="526"/>
      <c r="EC41" s="526"/>
      <c r="ED41" s="526"/>
      <c r="EE41" s="526"/>
      <c r="EF41" s="526"/>
      <c r="EG41" s="526"/>
      <c r="EH41" s="526"/>
      <c r="EI41" s="526"/>
      <c r="EJ41" s="526"/>
      <c r="EK41" s="526"/>
      <c r="EL41" s="526"/>
      <c r="EM41" s="526"/>
      <c r="EN41" s="526"/>
      <c r="EO41" s="526"/>
      <c r="EP41" s="526"/>
      <c r="EQ41" s="526"/>
      <c r="ER41" s="526"/>
      <c r="ES41" s="526"/>
      <c r="ET41" s="526"/>
      <c r="EU41" s="526"/>
      <c r="EV41" s="526"/>
      <c r="EW41" s="526"/>
      <c r="EX41" s="526"/>
      <c r="EY41" s="526"/>
      <c r="EZ41" s="526"/>
      <c r="FA41" s="526"/>
      <c r="FB41" s="526"/>
      <c r="FC41" s="526"/>
      <c r="FD41" s="526"/>
      <c r="FE41" s="526"/>
      <c r="FF41" s="526"/>
      <c r="FG41" s="526"/>
      <c r="FH41" s="526"/>
      <c r="FI41" s="526"/>
      <c r="FJ41" s="526"/>
    </row>
    <row r="42" spans="1:166" ht="12" hidden="1" customHeight="1" x14ac:dyDescent="0.15">
      <c r="A42" s="24"/>
      <c r="B42" s="24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24"/>
      <c r="R42" s="24"/>
      <c r="S42" s="24"/>
      <c r="T42" s="24"/>
      <c r="U42" s="24"/>
      <c r="V42" s="24"/>
      <c r="W42" s="24"/>
      <c r="X42" s="579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504"/>
      <c r="AT42" s="504"/>
      <c r="AU42" s="504"/>
      <c r="AV42" s="504"/>
      <c r="AW42" s="504"/>
      <c r="AX42" s="504"/>
      <c r="AY42" s="504"/>
      <c r="AZ42" s="504"/>
      <c r="BA42" s="504"/>
      <c r="BB42" s="504"/>
      <c r="BC42" s="504"/>
      <c r="BD42" s="504"/>
      <c r="BE42" s="504"/>
      <c r="BF42" s="504"/>
      <c r="BG42" s="504"/>
      <c r="BH42" s="504"/>
      <c r="BI42" s="504"/>
      <c r="BJ42" s="504"/>
      <c r="BK42" s="504"/>
      <c r="BL42" s="504"/>
      <c r="BM42" s="504"/>
      <c r="BN42" s="504"/>
      <c r="BO42" s="504"/>
      <c r="BP42" s="504"/>
      <c r="BQ42" s="504"/>
      <c r="BR42" s="504"/>
      <c r="BS42" s="504"/>
      <c r="BT42" s="526"/>
      <c r="BU42" s="526"/>
      <c r="BV42" s="526"/>
      <c r="BW42" s="526"/>
      <c r="BX42" s="526"/>
      <c r="BY42" s="526"/>
      <c r="BZ42" s="526"/>
      <c r="CA42" s="526"/>
      <c r="CB42" s="526"/>
      <c r="CC42" s="526"/>
      <c r="CD42" s="526"/>
      <c r="CE42" s="526"/>
      <c r="CF42" s="526"/>
      <c r="CG42" s="526"/>
      <c r="CH42" s="526"/>
      <c r="CI42" s="526"/>
      <c r="CJ42" s="526"/>
      <c r="CK42" s="526"/>
      <c r="CL42" s="526"/>
      <c r="CM42" s="526"/>
      <c r="CN42" s="526"/>
      <c r="CO42" s="526"/>
      <c r="CP42" s="526"/>
      <c r="CQ42" s="526"/>
      <c r="CR42" s="526"/>
      <c r="CS42" s="526"/>
      <c r="CT42" s="526"/>
      <c r="CU42" s="526"/>
      <c r="CV42" s="526"/>
      <c r="CW42" s="526"/>
      <c r="CX42" s="526"/>
      <c r="CY42" s="526"/>
      <c r="CZ42" s="526"/>
      <c r="DA42" s="526"/>
      <c r="DB42" s="526"/>
      <c r="DC42" s="526"/>
      <c r="DD42" s="526"/>
      <c r="DE42" s="526"/>
      <c r="DF42" s="526"/>
      <c r="DG42" s="526"/>
      <c r="DH42" s="526"/>
      <c r="DI42" s="526"/>
      <c r="DJ42" s="526"/>
      <c r="DK42" s="526"/>
      <c r="DL42" s="526"/>
      <c r="DM42" s="526"/>
      <c r="DN42" s="526"/>
      <c r="DO42" s="526"/>
      <c r="DP42" s="526"/>
      <c r="DQ42" s="526"/>
      <c r="DR42" s="526"/>
      <c r="DS42" s="526"/>
      <c r="DT42" s="526"/>
      <c r="DU42" s="526"/>
      <c r="DV42" s="526"/>
      <c r="DW42" s="526"/>
      <c r="DX42" s="526"/>
      <c r="DY42" s="526"/>
      <c r="DZ42" s="526"/>
      <c r="EA42" s="526"/>
      <c r="EB42" s="526"/>
      <c r="EC42" s="526"/>
      <c r="ED42" s="526"/>
      <c r="EE42" s="526"/>
      <c r="EF42" s="526"/>
      <c r="EG42" s="526"/>
      <c r="EH42" s="526"/>
      <c r="EI42" s="526"/>
      <c r="EJ42" s="526"/>
      <c r="EK42" s="526"/>
      <c r="EL42" s="526"/>
      <c r="EM42" s="526"/>
      <c r="EN42" s="526"/>
      <c r="EO42" s="526"/>
      <c r="EP42" s="526"/>
      <c r="EQ42" s="526"/>
      <c r="ER42" s="526"/>
      <c r="ES42" s="526"/>
      <c r="ET42" s="526"/>
      <c r="EU42" s="526"/>
      <c r="EV42" s="526"/>
      <c r="EW42" s="526"/>
      <c r="EX42" s="526"/>
      <c r="EY42" s="526"/>
      <c r="EZ42" s="526"/>
      <c r="FA42" s="526"/>
      <c r="FB42" s="526"/>
      <c r="FC42" s="526"/>
      <c r="FD42" s="526"/>
      <c r="FE42" s="526"/>
      <c r="FF42" s="526"/>
      <c r="FG42" s="526"/>
      <c r="FH42" s="526"/>
      <c r="FI42" s="526"/>
      <c r="FJ42" s="526"/>
    </row>
    <row r="43" spans="1:166" ht="12" hidden="1" customHeight="1" x14ac:dyDescent="0.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579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504"/>
      <c r="AT43" s="504"/>
      <c r="AU43" s="504"/>
      <c r="AV43" s="504"/>
      <c r="AW43" s="504"/>
      <c r="AX43" s="504"/>
      <c r="AY43" s="504"/>
      <c r="AZ43" s="504"/>
      <c r="BA43" s="504"/>
      <c r="BB43" s="504"/>
      <c r="BC43" s="504"/>
      <c r="BD43" s="504"/>
      <c r="BE43" s="504"/>
      <c r="BF43" s="504"/>
      <c r="BG43" s="504"/>
      <c r="BH43" s="504"/>
      <c r="BI43" s="504"/>
      <c r="BJ43" s="504"/>
      <c r="BK43" s="504"/>
      <c r="BL43" s="504"/>
      <c r="BM43" s="504"/>
      <c r="BN43" s="504"/>
      <c r="BO43" s="504"/>
      <c r="BP43" s="504"/>
      <c r="BQ43" s="504"/>
      <c r="BR43" s="504"/>
      <c r="BS43" s="504"/>
      <c r="BT43" s="526"/>
      <c r="BU43" s="526"/>
      <c r="BV43" s="526"/>
      <c r="BW43" s="526"/>
      <c r="BX43" s="526"/>
      <c r="BY43" s="526"/>
      <c r="BZ43" s="526"/>
      <c r="CA43" s="526"/>
      <c r="CB43" s="526"/>
      <c r="CC43" s="526"/>
      <c r="CD43" s="526"/>
      <c r="CE43" s="526"/>
      <c r="CF43" s="526"/>
      <c r="CG43" s="526"/>
      <c r="CH43" s="526"/>
      <c r="CI43" s="526"/>
      <c r="CJ43" s="526"/>
      <c r="CK43" s="526"/>
      <c r="CL43" s="526"/>
      <c r="CM43" s="526"/>
      <c r="CN43" s="526"/>
      <c r="CO43" s="526"/>
      <c r="CP43" s="526"/>
      <c r="CQ43" s="526"/>
      <c r="CR43" s="526"/>
      <c r="CS43" s="526"/>
      <c r="CT43" s="526"/>
      <c r="CU43" s="526"/>
      <c r="CV43" s="526"/>
      <c r="CW43" s="526"/>
      <c r="CX43" s="526"/>
      <c r="CY43" s="526"/>
      <c r="CZ43" s="526"/>
      <c r="DA43" s="526"/>
      <c r="DB43" s="526"/>
      <c r="DC43" s="526"/>
      <c r="DD43" s="526"/>
      <c r="DE43" s="526"/>
      <c r="DF43" s="526"/>
      <c r="DG43" s="526"/>
      <c r="DH43" s="526"/>
      <c r="DI43" s="526"/>
      <c r="DJ43" s="526"/>
      <c r="DK43" s="526"/>
      <c r="DL43" s="526"/>
      <c r="DM43" s="526"/>
      <c r="DN43" s="526"/>
      <c r="DO43" s="526"/>
      <c r="DP43" s="526"/>
      <c r="DQ43" s="526"/>
      <c r="DR43" s="526"/>
      <c r="DS43" s="526"/>
      <c r="DT43" s="526"/>
      <c r="DU43" s="526"/>
      <c r="DV43" s="526"/>
      <c r="DW43" s="526"/>
      <c r="DX43" s="526"/>
      <c r="DY43" s="526"/>
      <c r="DZ43" s="526"/>
      <c r="EA43" s="526"/>
      <c r="EB43" s="526"/>
      <c r="EC43" s="526"/>
      <c r="ED43" s="526"/>
      <c r="EE43" s="526"/>
      <c r="EF43" s="526"/>
      <c r="EG43" s="526"/>
      <c r="EH43" s="526"/>
      <c r="EI43" s="526"/>
      <c r="EJ43" s="526"/>
      <c r="EK43" s="526"/>
      <c r="EL43" s="526"/>
      <c r="EM43" s="526"/>
      <c r="EN43" s="526"/>
      <c r="EO43" s="526"/>
      <c r="EP43" s="526"/>
      <c r="EQ43" s="526"/>
      <c r="ER43" s="526"/>
      <c r="ES43" s="526"/>
      <c r="ET43" s="526"/>
      <c r="EU43" s="526"/>
      <c r="EV43" s="526"/>
      <c r="EW43" s="526"/>
      <c r="EX43" s="526"/>
      <c r="EY43" s="526"/>
      <c r="EZ43" s="526"/>
      <c r="FA43" s="526"/>
      <c r="FB43" s="526"/>
      <c r="FC43" s="526"/>
      <c r="FD43" s="526"/>
      <c r="FE43" s="526"/>
      <c r="FF43" s="526"/>
      <c r="FG43" s="526"/>
      <c r="FH43" s="526"/>
      <c r="FI43" s="526"/>
      <c r="FJ43" s="526"/>
    </row>
    <row r="44" spans="1:166" ht="12" hidden="1" customHeight="1" x14ac:dyDescent="0.15"/>
    <row r="45" spans="1:166" ht="12" hidden="1" customHeight="1" x14ac:dyDescent="0.15"/>
    <row r="46" spans="1:166" ht="12" hidden="1" customHeight="1" x14ac:dyDescent="0.15"/>
    <row r="47" spans="1:166" ht="12" hidden="1" customHeight="1" x14ac:dyDescent="0.15"/>
    <row r="48" spans="1:166" ht="12" hidden="1" customHeight="1" x14ac:dyDescent="0.15"/>
    <row r="49" ht="12" hidden="1" customHeight="1" x14ac:dyDescent="0.15"/>
    <row r="50" ht="12" hidden="1" customHeight="1" x14ac:dyDescent="0.15"/>
    <row r="51" ht="12" hidden="1" customHeight="1" x14ac:dyDescent="0.15"/>
    <row r="52" ht="12" hidden="1" customHeight="1" x14ac:dyDescent="0.15"/>
    <row r="53" ht="12" hidden="1" customHeight="1" x14ac:dyDescent="0.15"/>
    <row r="54" ht="12" hidden="1" customHeight="1" x14ac:dyDescent="0.15"/>
    <row r="55" ht="12" hidden="1" customHeight="1" x14ac:dyDescent="0.15"/>
    <row r="56" ht="12" hidden="1" customHeight="1" x14ac:dyDescent="0.15"/>
    <row r="57" ht="12" hidden="1" customHeight="1" x14ac:dyDescent="0.15"/>
    <row r="58" ht="12" hidden="1" customHeight="1" x14ac:dyDescent="0.15"/>
    <row r="59" hidden="1" x14ac:dyDescent="0.15"/>
  </sheetData>
  <sheetProtection sheet="1" objects="1" scenarios="1"/>
  <mergeCells count="63">
    <mergeCell ref="C31:S31"/>
    <mergeCell ref="AH31:AO31"/>
    <mergeCell ref="C32:S32"/>
    <mergeCell ref="AH32:AO32"/>
    <mergeCell ref="B33:S33"/>
    <mergeCell ref="AH26:AO26"/>
    <mergeCell ref="C27:S27"/>
    <mergeCell ref="AH27:AO27"/>
    <mergeCell ref="C28:S28"/>
    <mergeCell ref="AH28:AO28"/>
    <mergeCell ref="C29:S29"/>
    <mergeCell ref="Y29:AG32"/>
    <mergeCell ref="AH29:AO29"/>
    <mergeCell ref="C30:S30"/>
    <mergeCell ref="AH30:AO30"/>
    <mergeCell ref="AH22:AO22"/>
    <mergeCell ref="C23:S23"/>
    <mergeCell ref="AH23:AO23"/>
    <mergeCell ref="B24:B32"/>
    <mergeCell ref="C24:S24"/>
    <mergeCell ref="AH24:AO24"/>
    <mergeCell ref="C25:S25"/>
    <mergeCell ref="AB25:AG28"/>
    <mergeCell ref="AH25:AO25"/>
    <mergeCell ref="C26:S26"/>
    <mergeCell ref="B19:B23"/>
    <mergeCell ref="C19:S19"/>
    <mergeCell ref="AH19:AO19"/>
    <mergeCell ref="BB19:BK19"/>
    <mergeCell ref="C20:S20"/>
    <mergeCell ref="AH20:AO20"/>
    <mergeCell ref="C21:S21"/>
    <mergeCell ref="AB21:AG24"/>
    <mergeCell ref="AH21:AO21"/>
    <mergeCell ref="C22:S22"/>
    <mergeCell ref="BB16:BK16"/>
    <mergeCell ref="C17:S17"/>
    <mergeCell ref="AH17:AO17"/>
    <mergeCell ref="BB17:BK17"/>
    <mergeCell ref="E18:S18"/>
    <mergeCell ref="Y18:AG18"/>
    <mergeCell ref="AH18:AO18"/>
    <mergeCell ref="BB18:BK18"/>
    <mergeCell ref="AU13:BK13"/>
    <mergeCell ref="C14:S14"/>
    <mergeCell ref="AH14:AO14"/>
    <mergeCell ref="AU14:BK14"/>
    <mergeCell ref="C15:S15"/>
    <mergeCell ref="AH15:AO15"/>
    <mergeCell ref="AT15:BA19"/>
    <mergeCell ref="BB15:BK15"/>
    <mergeCell ref="C16:S16"/>
    <mergeCell ref="AH16:AO16"/>
    <mergeCell ref="BO4:BP4"/>
    <mergeCell ref="B12:B18"/>
    <mergeCell ref="C12:S12"/>
    <mergeCell ref="X12:X32"/>
    <mergeCell ref="AH12:AO12"/>
    <mergeCell ref="AT12:AT14"/>
    <mergeCell ref="AU12:BK12"/>
    <mergeCell ref="C13:S13"/>
    <mergeCell ref="Y13:AG13"/>
    <mergeCell ref="AH13:AO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V12:V16 V18 V22 V24 V26:V28 V30:V32 AR12:AR15 AR21:AR23 AR25:AR27 AR29:AR31 BN12:BN14" xr:uid="{0982D40A-C27B-436E-A820-1926B5D6517D}">
      <formula1>-9999999999</formula1>
      <formula2>99999999999</formula2>
    </dataValidation>
  </dataValidations>
  <pageMargins left="0.59055118110236227" right="0" top="0" bottom="0" header="0" footer="0"/>
  <pageSetup paperSize="9" scale="74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675A9-4CC9-4A00-B007-AB1AFAA83F7B}">
  <sheetPr codeName="Sheet9">
    <pageSetUpPr autoPageBreaks="0" fitToPage="1"/>
  </sheetPr>
  <dimension ref="A1:WVX125"/>
  <sheetViews>
    <sheetView showGridLines="0" zoomScale="90" zoomScaleNormal="9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0" defaultRowHeight="12" customHeight="1" zeroHeight="1" x14ac:dyDescent="0.15"/>
  <cols>
    <col min="1" max="1" width="0.875" style="442" customWidth="1"/>
    <col min="2" max="2" width="22" style="442" customWidth="1"/>
    <col min="3" max="4" width="2.625" style="442" customWidth="1"/>
    <col min="5" max="15" width="15.25" style="442" customWidth="1"/>
    <col min="16" max="16" width="1.25" style="442" customWidth="1"/>
    <col min="17" max="235" width="15.375" style="441" hidden="1" customWidth="1"/>
    <col min="236" max="256" width="15.375" style="442" hidden="1"/>
    <col min="257" max="257" width="0.875" style="442" hidden="1" customWidth="1"/>
    <col min="258" max="258" width="22" style="442" hidden="1" customWidth="1"/>
    <col min="259" max="260" width="2.625" style="442" hidden="1" customWidth="1"/>
    <col min="261" max="271" width="15.25" style="442" hidden="1" customWidth="1"/>
    <col min="272" max="272" width="1.25" style="442" hidden="1" customWidth="1"/>
    <col min="273" max="491" width="15.375" style="442" hidden="1" customWidth="1"/>
    <col min="492" max="512" width="15.375" style="442" hidden="1"/>
    <col min="513" max="513" width="0.875" style="442" hidden="1" customWidth="1"/>
    <col min="514" max="514" width="22" style="442" hidden="1" customWidth="1"/>
    <col min="515" max="516" width="2.625" style="442" hidden="1" customWidth="1"/>
    <col min="517" max="527" width="15.25" style="442" hidden="1" customWidth="1"/>
    <col min="528" max="528" width="1.25" style="442" hidden="1" customWidth="1"/>
    <col min="529" max="747" width="15.375" style="442" hidden="1" customWidth="1"/>
    <col min="748" max="768" width="15.375" style="442" hidden="1"/>
    <col min="769" max="769" width="0.875" style="442" hidden="1" customWidth="1"/>
    <col min="770" max="770" width="22" style="442" hidden="1" customWidth="1"/>
    <col min="771" max="772" width="2.625" style="442" hidden="1" customWidth="1"/>
    <col min="773" max="783" width="15.25" style="442" hidden="1" customWidth="1"/>
    <col min="784" max="784" width="1.25" style="442" hidden="1" customWidth="1"/>
    <col min="785" max="1003" width="15.375" style="442" hidden="1" customWidth="1"/>
    <col min="1004" max="1024" width="15.375" style="442" hidden="1"/>
    <col min="1025" max="1025" width="0.875" style="442" hidden="1" customWidth="1"/>
    <col min="1026" max="1026" width="22" style="442" hidden="1" customWidth="1"/>
    <col min="1027" max="1028" width="2.625" style="442" hidden="1" customWidth="1"/>
    <col min="1029" max="1039" width="15.25" style="442" hidden="1" customWidth="1"/>
    <col min="1040" max="1040" width="1.25" style="442" hidden="1" customWidth="1"/>
    <col min="1041" max="1259" width="15.375" style="442" hidden="1" customWidth="1"/>
    <col min="1260" max="1280" width="15.375" style="442" hidden="1"/>
    <col min="1281" max="1281" width="0.875" style="442" hidden="1" customWidth="1"/>
    <col min="1282" max="1282" width="22" style="442" hidden="1" customWidth="1"/>
    <col min="1283" max="1284" width="2.625" style="442" hidden="1" customWidth="1"/>
    <col min="1285" max="1295" width="15.25" style="442" hidden="1" customWidth="1"/>
    <col min="1296" max="1296" width="1.25" style="442" hidden="1" customWidth="1"/>
    <col min="1297" max="1515" width="15.375" style="442" hidden="1" customWidth="1"/>
    <col min="1516" max="1536" width="15.375" style="442" hidden="1"/>
    <col min="1537" max="1537" width="0.875" style="442" hidden="1" customWidth="1"/>
    <col min="1538" max="1538" width="22" style="442" hidden="1" customWidth="1"/>
    <col min="1539" max="1540" width="2.625" style="442" hidden="1" customWidth="1"/>
    <col min="1541" max="1551" width="15.25" style="442" hidden="1" customWidth="1"/>
    <col min="1552" max="1552" width="1.25" style="442" hidden="1" customWidth="1"/>
    <col min="1553" max="1771" width="15.375" style="442" hidden="1" customWidth="1"/>
    <col min="1772" max="1792" width="15.375" style="442" hidden="1"/>
    <col min="1793" max="1793" width="0.875" style="442" hidden="1" customWidth="1"/>
    <col min="1794" max="1794" width="22" style="442" hidden="1" customWidth="1"/>
    <col min="1795" max="1796" width="2.625" style="442" hidden="1" customWidth="1"/>
    <col min="1797" max="1807" width="15.25" style="442" hidden="1" customWidth="1"/>
    <col min="1808" max="1808" width="1.25" style="442" hidden="1" customWidth="1"/>
    <col min="1809" max="2027" width="15.375" style="442" hidden="1" customWidth="1"/>
    <col min="2028" max="2048" width="15.375" style="442" hidden="1"/>
    <col min="2049" max="2049" width="0.875" style="442" hidden="1" customWidth="1"/>
    <col min="2050" max="2050" width="22" style="442" hidden="1" customWidth="1"/>
    <col min="2051" max="2052" width="2.625" style="442" hidden="1" customWidth="1"/>
    <col min="2053" max="2063" width="15.25" style="442" hidden="1" customWidth="1"/>
    <col min="2064" max="2064" width="1.25" style="442" hidden="1" customWidth="1"/>
    <col min="2065" max="2283" width="15.375" style="442" hidden="1" customWidth="1"/>
    <col min="2284" max="2304" width="15.375" style="442" hidden="1"/>
    <col min="2305" max="2305" width="0.875" style="442" hidden="1" customWidth="1"/>
    <col min="2306" max="2306" width="22" style="442" hidden="1" customWidth="1"/>
    <col min="2307" max="2308" width="2.625" style="442" hidden="1" customWidth="1"/>
    <col min="2309" max="2319" width="15.25" style="442" hidden="1" customWidth="1"/>
    <col min="2320" max="2320" width="1.25" style="442" hidden="1" customWidth="1"/>
    <col min="2321" max="2539" width="15.375" style="442" hidden="1" customWidth="1"/>
    <col min="2540" max="2560" width="15.375" style="442" hidden="1"/>
    <col min="2561" max="2561" width="0.875" style="442" hidden="1" customWidth="1"/>
    <col min="2562" max="2562" width="22" style="442" hidden="1" customWidth="1"/>
    <col min="2563" max="2564" width="2.625" style="442" hidden="1" customWidth="1"/>
    <col min="2565" max="2575" width="15.25" style="442" hidden="1" customWidth="1"/>
    <col min="2576" max="2576" width="1.25" style="442" hidden="1" customWidth="1"/>
    <col min="2577" max="2795" width="15.375" style="442" hidden="1" customWidth="1"/>
    <col min="2796" max="2816" width="15.375" style="442" hidden="1"/>
    <col min="2817" max="2817" width="0.875" style="442" hidden="1" customWidth="1"/>
    <col min="2818" max="2818" width="22" style="442" hidden="1" customWidth="1"/>
    <col min="2819" max="2820" width="2.625" style="442" hidden="1" customWidth="1"/>
    <col min="2821" max="2831" width="15.25" style="442" hidden="1" customWidth="1"/>
    <col min="2832" max="2832" width="1.25" style="442" hidden="1" customWidth="1"/>
    <col min="2833" max="3051" width="15.375" style="442" hidden="1" customWidth="1"/>
    <col min="3052" max="3072" width="15.375" style="442" hidden="1"/>
    <col min="3073" max="3073" width="0.875" style="442" hidden="1" customWidth="1"/>
    <col min="3074" max="3074" width="22" style="442" hidden="1" customWidth="1"/>
    <col min="3075" max="3076" width="2.625" style="442" hidden="1" customWidth="1"/>
    <col min="3077" max="3087" width="15.25" style="442" hidden="1" customWidth="1"/>
    <col min="3088" max="3088" width="1.25" style="442" hidden="1" customWidth="1"/>
    <col min="3089" max="3307" width="15.375" style="442" hidden="1" customWidth="1"/>
    <col min="3308" max="3328" width="15.375" style="442" hidden="1"/>
    <col min="3329" max="3329" width="0.875" style="442" hidden="1" customWidth="1"/>
    <col min="3330" max="3330" width="22" style="442" hidden="1" customWidth="1"/>
    <col min="3331" max="3332" width="2.625" style="442" hidden="1" customWidth="1"/>
    <col min="3333" max="3343" width="15.25" style="442" hidden="1" customWidth="1"/>
    <col min="3344" max="3344" width="1.25" style="442" hidden="1" customWidth="1"/>
    <col min="3345" max="3563" width="15.375" style="442" hidden="1" customWidth="1"/>
    <col min="3564" max="3584" width="15.375" style="442" hidden="1"/>
    <col min="3585" max="3585" width="0.875" style="442" hidden="1" customWidth="1"/>
    <col min="3586" max="3586" width="22" style="442" hidden="1" customWidth="1"/>
    <col min="3587" max="3588" width="2.625" style="442" hidden="1" customWidth="1"/>
    <col min="3589" max="3599" width="15.25" style="442" hidden="1" customWidth="1"/>
    <col min="3600" max="3600" width="1.25" style="442" hidden="1" customWidth="1"/>
    <col min="3601" max="3819" width="15.375" style="442" hidden="1" customWidth="1"/>
    <col min="3820" max="3840" width="15.375" style="442" hidden="1"/>
    <col min="3841" max="3841" width="0.875" style="442" hidden="1" customWidth="1"/>
    <col min="3842" max="3842" width="22" style="442" hidden="1" customWidth="1"/>
    <col min="3843" max="3844" width="2.625" style="442" hidden="1" customWidth="1"/>
    <col min="3845" max="3855" width="15.25" style="442" hidden="1" customWidth="1"/>
    <col min="3856" max="3856" width="1.25" style="442" hidden="1" customWidth="1"/>
    <col min="3857" max="4075" width="15.375" style="442" hidden="1" customWidth="1"/>
    <col min="4076" max="4096" width="15.375" style="442" hidden="1"/>
    <col min="4097" max="4097" width="0.875" style="442" hidden="1" customWidth="1"/>
    <col min="4098" max="4098" width="22" style="442" hidden="1" customWidth="1"/>
    <col min="4099" max="4100" width="2.625" style="442" hidden="1" customWidth="1"/>
    <col min="4101" max="4111" width="15.25" style="442" hidden="1" customWidth="1"/>
    <col min="4112" max="4112" width="1.25" style="442" hidden="1" customWidth="1"/>
    <col min="4113" max="4331" width="15.375" style="442" hidden="1" customWidth="1"/>
    <col min="4332" max="4352" width="15.375" style="442" hidden="1"/>
    <col min="4353" max="4353" width="0.875" style="442" hidden="1" customWidth="1"/>
    <col min="4354" max="4354" width="22" style="442" hidden="1" customWidth="1"/>
    <col min="4355" max="4356" width="2.625" style="442" hidden="1" customWidth="1"/>
    <col min="4357" max="4367" width="15.25" style="442" hidden="1" customWidth="1"/>
    <col min="4368" max="4368" width="1.25" style="442" hidden="1" customWidth="1"/>
    <col min="4369" max="4587" width="15.375" style="442" hidden="1" customWidth="1"/>
    <col min="4588" max="4608" width="15.375" style="442" hidden="1"/>
    <col min="4609" max="4609" width="0.875" style="442" hidden="1" customWidth="1"/>
    <col min="4610" max="4610" width="22" style="442" hidden="1" customWidth="1"/>
    <col min="4611" max="4612" width="2.625" style="442" hidden="1" customWidth="1"/>
    <col min="4613" max="4623" width="15.25" style="442" hidden="1" customWidth="1"/>
    <col min="4624" max="4624" width="1.25" style="442" hidden="1" customWidth="1"/>
    <col min="4625" max="4843" width="15.375" style="442" hidden="1" customWidth="1"/>
    <col min="4844" max="4864" width="15.375" style="442" hidden="1"/>
    <col min="4865" max="4865" width="0.875" style="442" hidden="1" customWidth="1"/>
    <col min="4866" max="4866" width="22" style="442" hidden="1" customWidth="1"/>
    <col min="4867" max="4868" width="2.625" style="442" hidden="1" customWidth="1"/>
    <col min="4869" max="4879" width="15.25" style="442" hidden="1" customWidth="1"/>
    <col min="4880" max="4880" width="1.25" style="442" hidden="1" customWidth="1"/>
    <col min="4881" max="5099" width="15.375" style="442" hidden="1" customWidth="1"/>
    <col min="5100" max="5120" width="15.375" style="442" hidden="1"/>
    <col min="5121" max="5121" width="0.875" style="442" hidden="1" customWidth="1"/>
    <col min="5122" max="5122" width="22" style="442" hidden="1" customWidth="1"/>
    <col min="5123" max="5124" width="2.625" style="442" hidden="1" customWidth="1"/>
    <col min="5125" max="5135" width="15.25" style="442" hidden="1" customWidth="1"/>
    <col min="5136" max="5136" width="1.25" style="442" hidden="1" customWidth="1"/>
    <col min="5137" max="5355" width="15.375" style="442" hidden="1" customWidth="1"/>
    <col min="5356" max="5376" width="15.375" style="442" hidden="1"/>
    <col min="5377" max="5377" width="0.875" style="442" hidden="1" customWidth="1"/>
    <col min="5378" max="5378" width="22" style="442" hidden="1" customWidth="1"/>
    <col min="5379" max="5380" width="2.625" style="442" hidden="1" customWidth="1"/>
    <col min="5381" max="5391" width="15.25" style="442" hidden="1" customWidth="1"/>
    <col min="5392" max="5392" width="1.25" style="442" hidden="1" customWidth="1"/>
    <col min="5393" max="5611" width="15.375" style="442" hidden="1" customWidth="1"/>
    <col min="5612" max="5632" width="15.375" style="442" hidden="1"/>
    <col min="5633" max="5633" width="0.875" style="442" hidden="1" customWidth="1"/>
    <col min="5634" max="5634" width="22" style="442" hidden="1" customWidth="1"/>
    <col min="5635" max="5636" width="2.625" style="442" hidden="1" customWidth="1"/>
    <col min="5637" max="5647" width="15.25" style="442" hidden="1" customWidth="1"/>
    <col min="5648" max="5648" width="1.25" style="442" hidden="1" customWidth="1"/>
    <col min="5649" max="5867" width="15.375" style="442" hidden="1" customWidth="1"/>
    <col min="5868" max="5888" width="15.375" style="442" hidden="1"/>
    <col min="5889" max="5889" width="0.875" style="442" hidden="1" customWidth="1"/>
    <col min="5890" max="5890" width="22" style="442" hidden="1" customWidth="1"/>
    <col min="5891" max="5892" width="2.625" style="442" hidden="1" customWidth="1"/>
    <col min="5893" max="5903" width="15.25" style="442" hidden="1" customWidth="1"/>
    <col min="5904" max="5904" width="1.25" style="442" hidden="1" customWidth="1"/>
    <col min="5905" max="6123" width="15.375" style="442" hidden="1" customWidth="1"/>
    <col min="6124" max="6144" width="15.375" style="442" hidden="1"/>
    <col min="6145" max="6145" width="0.875" style="442" hidden="1" customWidth="1"/>
    <col min="6146" max="6146" width="22" style="442" hidden="1" customWidth="1"/>
    <col min="6147" max="6148" width="2.625" style="442" hidden="1" customWidth="1"/>
    <col min="6149" max="6159" width="15.25" style="442" hidden="1" customWidth="1"/>
    <col min="6160" max="6160" width="1.25" style="442" hidden="1" customWidth="1"/>
    <col min="6161" max="6379" width="15.375" style="442" hidden="1" customWidth="1"/>
    <col min="6380" max="6400" width="15.375" style="442" hidden="1"/>
    <col min="6401" max="6401" width="0.875" style="442" hidden="1" customWidth="1"/>
    <col min="6402" max="6402" width="22" style="442" hidden="1" customWidth="1"/>
    <col min="6403" max="6404" width="2.625" style="442" hidden="1" customWidth="1"/>
    <col min="6405" max="6415" width="15.25" style="442" hidden="1" customWidth="1"/>
    <col min="6416" max="6416" width="1.25" style="442" hidden="1" customWidth="1"/>
    <col min="6417" max="6635" width="15.375" style="442" hidden="1" customWidth="1"/>
    <col min="6636" max="6656" width="15.375" style="442" hidden="1"/>
    <col min="6657" max="6657" width="0.875" style="442" hidden="1" customWidth="1"/>
    <col min="6658" max="6658" width="22" style="442" hidden="1" customWidth="1"/>
    <col min="6659" max="6660" width="2.625" style="442" hidden="1" customWidth="1"/>
    <col min="6661" max="6671" width="15.25" style="442" hidden="1" customWidth="1"/>
    <col min="6672" max="6672" width="1.25" style="442" hidden="1" customWidth="1"/>
    <col min="6673" max="6891" width="15.375" style="442" hidden="1" customWidth="1"/>
    <col min="6892" max="6912" width="15.375" style="442" hidden="1"/>
    <col min="6913" max="6913" width="0.875" style="442" hidden="1" customWidth="1"/>
    <col min="6914" max="6914" width="22" style="442" hidden="1" customWidth="1"/>
    <col min="6915" max="6916" width="2.625" style="442" hidden="1" customWidth="1"/>
    <col min="6917" max="6927" width="15.25" style="442" hidden="1" customWidth="1"/>
    <col min="6928" max="6928" width="1.25" style="442" hidden="1" customWidth="1"/>
    <col min="6929" max="7147" width="15.375" style="442" hidden="1" customWidth="1"/>
    <col min="7148" max="7168" width="15.375" style="442" hidden="1"/>
    <col min="7169" max="7169" width="0.875" style="442" hidden="1" customWidth="1"/>
    <col min="7170" max="7170" width="22" style="442" hidden="1" customWidth="1"/>
    <col min="7171" max="7172" width="2.625" style="442" hidden="1" customWidth="1"/>
    <col min="7173" max="7183" width="15.25" style="442" hidden="1" customWidth="1"/>
    <col min="7184" max="7184" width="1.25" style="442" hidden="1" customWidth="1"/>
    <col min="7185" max="7403" width="15.375" style="442" hidden="1" customWidth="1"/>
    <col min="7404" max="7424" width="15.375" style="442" hidden="1"/>
    <col min="7425" max="7425" width="0.875" style="442" hidden="1" customWidth="1"/>
    <col min="7426" max="7426" width="22" style="442" hidden="1" customWidth="1"/>
    <col min="7427" max="7428" width="2.625" style="442" hidden="1" customWidth="1"/>
    <col min="7429" max="7439" width="15.25" style="442" hidden="1" customWidth="1"/>
    <col min="7440" max="7440" width="1.25" style="442" hidden="1" customWidth="1"/>
    <col min="7441" max="7659" width="15.375" style="442" hidden="1" customWidth="1"/>
    <col min="7660" max="7680" width="15.375" style="442" hidden="1"/>
    <col min="7681" max="7681" width="0.875" style="442" hidden="1" customWidth="1"/>
    <col min="7682" max="7682" width="22" style="442" hidden="1" customWidth="1"/>
    <col min="7683" max="7684" width="2.625" style="442" hidden="1" customWidth="1"/>
    <col min="7685" max="7695" width="15.25" style="442" hidden="1" customWidth="1"/>
    <col min="7696" max="7696" width="1.25" style="442" hidden="1" customWidth="1"/>
    <col min="7697" max="7915" width="15.375" style="442" hidden="1" customWidth="1"/>
    <col min="7916" max="7936" width="15.375" style="442" hidden="1"/>
    <col min="7937" max="7937" width="0.875" style="442" hidden="1" customWidth="1"/>
    <col min="7938" max="7938" width="22" style="442" hidden="1" customWidth="1"/>
    <col min="7939" max="7940" width="2.625" style="442" hidden="1" customWidth="1"/>
    <col min="7941" max="7951" width="15.25" style="442" hidden="1" customWidth="1"/>
    <col min="7952" max="7952" width="1.25" style="442" hidden="1" customWidth="1"/>
    <col min="7953" max="8171" width="15.375" style="442" hidden="1" customWidth="1"/>
    <col min="8172" max="8192" width="15.375" style="442" hidden="1"/>
    <col min="8193" max="8193" width="0.875" style="442" hidden="1" customWidth="1"/>
    <col min="8194" max="8194" width="22" style="442" hidden="1" customWidth="1"/>
    <col min="8195" max="8196" width="2.625" style="442" hidden="1" customWidth="1"/>
    <col min="8197" max="8207" width="15.25" style="442" hidden="1" customWidth="1"/>
    <col min="8208" max="8208" width="1.25" style="442" hidden="1" customWidth="1"/>
    <col min="8209" max="8427" width="15.375" style="442" hidden="1" customWidth="1"/>
    <col min="8428" max="8448" width="15.375" style="442" hidden="1"/>
    <col min="8449" max="8449" width="0.875" style="442" hidden="1" customWidth="1"/>
    <col min="8450" max="8450" width="22" style="442" hidden="1" customWidth="1"/>
    <col min="8451" max="8452" width="2.625" style="442" hidden="1" customWidth="1"/>
    <col min="8453" max="8463" width="15.25" style="442" hidden="1" customWidth="1"/>
    <col min="8464" max="8464" width="1.25" style="442" hidden="1" customWidth="1"/>
    <col min="8465" max="8683" width="15.375" style="442" hidden="1" customWidth="1"/>
    <col min="8684" max="8704" width="15.375" style="442" hidden="1"/>
    <col min="8705" max="8705" width="0.875" style="442" hidden="1" customWidth="1"/>
    <col min="8706" max="8706" width="22" style="442" hidden="1" customWidth="1"/>
    <col min="8707" max="8708" width="2.625" style="442" hidden="1" customWidth="1"/>
    <col min="8709" max="8719" width="15.25" style="442" hidden="1" customWidth="1"/>
    <col min="8720" max="8720" width="1.25" style="442" hidden="1" customWidth="1"/>
    <col min="8721" max="8939" width="15.375" style="442" hidden="1" customWidth="1"/>
    <col min="8940" max="8960" width="15.375" style="442" hidden="1"/>
    <col min="8961" max="8961" width="0.875" style="442" hidden="1" customWidth="1"/>
    <col min="8962" max="8962" width="22" style="442" hidden="1" customWidth="1"/>
    <col min="8963" max="8964" width="2.625" style="442" hidden="1" customWidth="1"/>
    <col min="8965" max="8975" width="15.25" style="442" hidden="1" customWidth="1"/>
    <col min="8976" max="8976" width="1.25" style="442" hidden="1" customWidth="1"/>
    <col min="8977" max="9195" width="15.375" style="442" hidden="1" customWidth="1"/>
    <col min="9196" max="9216" width="15.375" style="442" hidden="1"/>
    <col min="9217" max="9217" width="0.875" style="442" hidden="1" customWidth="1"/>
    <col min="9218" max="9218" width="22" style="442" hidden="1" customWidth="1"/>
    <col min="9219" max="9220" width="2.625" style="442" hidden="1" customWidth="1"/>
    <col min="9221" max="9231" width="15.25" style="442" hidden="1" customWidth="1"/>
    <col min="9232" max="9232" width="1.25" style="442" hidden="1" customWidth="1"/>
    <col min="9233" max="9451" width="15.375" style="442" hidden="1" customWidth="1"/>
    <col min="9452" max="9472" width="15.375" style="442" hidden="1"/>
    <col min="9473" max="9473" width="0.875" style="442" hidden="1" customWidth="1"/>
    <col min="9474" max="9474" width="22" style="442" hidden="1" customWidth="1"/>
    <col min="9475" max="9476" width="2.625" style="442" hidden="1" customWidth="1"/>
    <col min="9477" max="9487" width="15.25" style="442" hidden="1" customWidth="1"/>
    <col min="9488" max="9488" width="1.25" style="442" hidden="1" customWidth="1"/>
    <col min="9489" max="9707" width="15.375" style="442" hidden="1" customWidth="1"/>
    <col min="9708" max="9728" width="15.375" style="442" hidden="1"/>
    <col min="9729" max="9729" width="0.875" style="442" hidden="1" customWidth="1"/>
    <col min="9730" max="9730" width="22" style="442" hidden="1" customWidth="1"/>
    <col min="9731" max="9732" width="2.625" style="442" hidden="1" customWidth="1"/>
    <col min="9733" max="9743" width="15.25" style="442" hidden="1" customWidth="1"/>
    <col min="9744" max="9744" width="1.25" style="442" hidden="1" customWidth="1"/>
    <col min="9745" max="9963" width="15.375" style="442" hidden="1" customWidth="1"/>
    <col min="9964" max="9984" width="15.375" style="442" hidden="1"/>
    <col min="9985" max="9985" width="0.875" style="442" hidden="1" customWidth="1"/>
    <col min="9986" max="9986" width="22" style="442" hidden="1" customWidth="1"/>
    <col min="9987" max="9988" width="2.625" style="442" hidden="1" customWidth="1"/>
    <col min="9989" max="9999" width="15.25" style="442" hidden="1" customWidth="1"/>
    <col min="10000" max="10000" width="1.25" style="442" hidden="1" customWidth="1"/>
    <col min="10001" max="10219" width="15.375" style="442" hidden="1" customWidth="1"/>
    <col min="10220" max="10240" width="15.375" style="442" hidden="1"/>
    <col min="10241" max="10241" width="0.875" style="442" hidden="1" customWidth="1"/>
    <col min="10242" max="10242" width="22" style="442" hidden="1" customWidth="1"/>
    <col min="10243" max="10244" width="2.625" style="442" hidden="1" customWidth="1"/>
    <col min="10245" max="10255" width="15.25" style="442" hidden="1" customWidth="1"/>
    <col min="10256" max="10256" width="1.25" style="442" hidden="1" customWidth="1"/>
    <col min="10257" max="10475" width="15.375" style="442" hidden="1" customWidth="1"/>
    <col min="10476" max="10496" width="15.375" style="442" hidden="1"/>
    <col min="10497" max="10497" width="0.875" style="442" hidden="1" customWidth="1"/>
    <col min="10498" max="10498" width="22" style="442" hidden="1" customWidth="1"/>
    <col min="10499" max="10500" width="2.625" style="442" hidden="1" customWidth="1"/>
    <col min="10501" max="10511" width="15.25" style="442" hidden="1" customWidth="1"/>
    <col min="10512" max="10512" width="1.25" style="442" hidden="1" customWidth="1"/>
    <col min="10513" max="10731" width="15.375" style="442" hidden="1" customWidth="1"/>
    <col min="10732" max="10752" width="15.375" style="442" hidden="1"/>
    <col min="10753" max="10753" width="0.875" style="442" hidden="1" customWidth="1"/>
    <col min="10754" max="10754" width="22" style="442" hidden="1" customWidth="1"/>
    <col min="10755" max="10756" width="2.625" style="442" hidden="1" customWidth="1"/>
    <col min="10757" max="10767" width="15.25" style="442" hidden="1" customWidth="1"/>
    <col min="10768" max="10768" width="1.25" style="442" hidden="1" customWidth="1"/>
    <col min="10769" max="10987" width="15.375" style="442" hidden="1" customWidth="1"/>
    <col min="10988" max="11008" width="15.375" style="442" hidden="1"/>
    <col min="11009" max="11009" width="0.875" style="442" hidden="1" customWidth="1"/>
    <col min="11010" max="11010" width="22" style="442" hidden="1" customWidth="1"/>
    <col min="11011" max="11012" width="2.625" style="442" hidden="1" customWidth="1"/>
    <col min="11013" max="11023" width="15.25" style="442" hidden="1" customWidth="1"/>
    <col min="11024" max="11024" width="1.25" style="442" hidden="1" customWidth="1"/>
    <col min="11025" max="11243" width="15.375" style="442" hidden="1" customWidth="1"/>
    <col min="11244" max="11264" width="15.375" style="442" hidden="1"/>
    <col min="11265" max="11265" width="0.875" style="442" hidden="1" customWidth="1"/>
    <col min="11266" max="11266" width="22" style="442" hidden="1" customWidth="1"/>
    <col min="11267" max="11268" width="2.625" style="442" hidden="1" customWidth="1"/>
    <col min="11269" max="11279" width="15.25" style="442" hidden="1" customWidth="1"/>
    <col min="11280" max="11280" width="1.25" style="442" hidden="1" customWidth="1"/>
    <col min="11281" max="11499" width="15.375" style="442" hidden="1" customWidth="1"/>
    <col min="11500" max="11520" width="15.375" style="442" hidden="1"/>
    <col min="11521" max="11521" width="0.875" style="442" hidden="1" customWidth="1"/>
    <col min="11522" max="11522" width="22" style="442" hidden="1" customWidth="1"/>
    <col min="11523" max="11524" width="2.625" style="442" hidden="1" customWidth="1"/>
    <col min="11525" max="11535" width="15.25" style="442" hidden="1" customWidth="1"/>
    <col min="11536" max="11536" width="1.25" style="442" hidden="1" customWidth="1"/>
    <col min="11537" max="11755" width="15.375" style="442" hidden="1" customWidth="1"/>
    <col min="11756" max="11776" width="15.375" style="442" hidden="1"/>
    <col min="11777" max="11777" width="0.875" style="442" hidden="1" customWidth="1"/>
    <col min="11778" max="11778" width="22" style="442" hidden="1" customWidth="1"/>
    <col min="11779" max="11780" width="2.625" style="442" hidden="1" customWidth="1"/>
    <col min="11781" max="11791" width="15.25" style="442" hidden="1" customWidth="1"/>
    <col min="11792" max="11792" width="1.25" style="442" hidden="1" customWidth="1"/>
    <col min="11793" max="12011" width="15.375" style="442" hidden="1" customWidth="1"/>
    <col min="12012" max="12032" width="15.375" style="442" hidden="1"/>
    <col min="12033" max="12033" width="0.875" style="442" hidden="1" customWidth="1"/>
    <col min="12034" max="12034" width="22" style="442" hidden="1" customWidth="1"/>
    <col min="12035" max="12036" width="2.625" style="442" hidden="1" customWidth="1"/>
    <col min="12037" max="12047" width="15.25" style="442" hidden="1" customWidth="1"/>
    <col min="12048" max="12048" width="1.25" style="442" hidden="1" customWidth="1"/>
    <col min="12049" max="12267" width="15.375" style="442" hidden="1" customWidth="1"/>
    <col min="12268" max="12288" width="15.375" style="442" hidden="1"/>
    <col min="12289" max="12289" width="0.875" style="442" hidden="1" customWidth="1"/>
    <col min="12290" max="12290" width="22" style="442" hidden="1" customWidth="1"/>
    <col min="12291" max="12292" width="2.625" style="442" hidden="1" customWidth="1"/>
    <col min="12293" max="12303" width="15.25" style="442" hidden="1" customWidth="1"/>
    <col min="12304" max="12304" width="1.25" style="442" hidden="1" customWidth="1"/>
    <col min="12305" max="12523" width="15.375" style="442" hidden="1" customWidth="1"/>
    <col min="12524" max="12544" width="15.375" style="442" hidden="1"/>
    <col min="12545" max="12545" width="0.875" style="442" hidden="1" customWidth="1"/>
    <col min="12546" max="12546" width="22" style="442" hidden="1" customWidth="1"/>
    <col min="12547" max="12548" width="2.625" style="442" hidden="1" customWidth="1"/>
    <col min="12549" max="12559" width="15.25" style="442" hidden="1" customWidth="1"/>
    <col min="12560" max="12560" width="1.25" style="442" hidden="1" customWidth="1"/>
    <col min="12561" max="12779" width="15.375" style="442" hidden="1" customWidth="1"/>
    <col min="12780" max="12800" width="15.375" style="442" hidden="1"/>
    <col min="12801" max="12801" width="0.875" style="442" hidden="1" customWidth="1"/>
    <col min="12802" max="12802" width="22" style="442" hidden="1" customWidth="1"/>
    <col min="12803" max="12804" width="2.625" style="442" hidden="1" customWidth="1"/>
    <col min="12805" max="12815" width="15.25" style="442" hidden="1" customWidth="1"/>
    <col min="12816" max="12816" width="1.25" style="442" hidden="1" customWidth="1"/>
    <col min="12817" max="13035" width="15.375" style="442" hidden="1" customWidth="1"/>
    <col min="13036" max="13056" width="15.375" style="442" hidden="1"/>
    <col min="13057" max="13057" width="0.875" style="442" hidden="1" customWidth="1"/>
    <col min="13058" max="13058" width="22" style="442" hidden="1" customWidth="1"/>
    <col min="13059" max="13060" width="2.625" style="442" hidden="1" customWidth="1"/>
    <col min="13061" max="13071" width="15.25" style="442" hidden="1" customWidth="1"/>
    <col min="13072" max="13072" width="1.25" style="442" hidden="1" customWidth="1"/>
    <col min="13073" max="13291" width="15.375" style="442" hidden="1" customWidth="1"/>
    <col min="13292" max="13312" width="15.375" style="442" hidden="1"/>
    <col min="13313" max="13313" width="0.875" style="442" hidden="1" customWidth="1"/>
    <col min="13314" max="13314" width="22" style="442" hidden="1" customWidth="1"/>
    <col min="13315" max="13316" width="2.625" style="442" hidden="1" customWidth="1"/>
    <col min="13317" max="13327" width="15.25" style="442" hidden="1" customWidth="1"/>
    <col min="13328" max="13328" width="1.25" style="442" hidden="1" customWidth="1"/>
    <col min="13329" max="13547" width="15.375" style="442" hidden="1" customWidth="1"/>
    <col min="13548" max="13568" width="15.375" style="442" hidden="1"/>
    <col min="13569" max="13569" width="0.875" style="442" hidden="1" customWidth="1"/>
    <col min="13570" max="13570" width="22" style="442" hidden="1" customWidth="1"/>
    <col min="13571" max="13572" width="2.625" style="442" hidden="1" customWidth="1"/>
    <col min="13573" max="13583" width="15.25" style="442" hidden="1" customWidth="1"/>
    <col min="13584" max="13584" width="1.25" style="442" hidden="1" customWidth="1"/>
    <col min="13585" max="13803" width="15.375" style="442" hidden="1" customWidth="1"/>
    <col min="13804" max="13824" width="15.375" style="442" hidden="1"/>
    <col min="13825" max="13825" width="0.875" style="442" hidden="1" customWidth="1"/>
    <col min="13826" max="13826" width="22" style="442" hidden="1" customWidth="1"/>
    <col min="13827" max="13828" width="2.625" style="442" hidden="1" customWidth="1"/>
    <col min="13829" max="13839" width="15.25" style="442" hidden="1" customWidth="1"/>
    <col min="13840" max="13840" width="1.25" style="442" hidden="1" customWidth="1"/>
    <col min="13841" max="14059" width="15.375" style="442" hidden="1" customWidth="1"/>
    <col min="14060" max="14080" width="15.375" style="442" hidden="1"/>
    <col min="14081" max="14081" width="0.875" style="442" hidden="1" customWidth="1"/>
    <col min="14082" max="14082" width="22" style="442" hidden="1" customWidth="1"/>
    <col min="14083" max="14084" width="2.625" style="442" hidden="1" customWidth="1"/>
    <col min="14085" max="14095" width="15.25" style="442" hidden="1" customWidth="1"/>
    <col min="14096" max="14096" width="1.25" style="442" hidden="1" customWidth="1"/>
    <col min="14097" max="14315" width="15.375" style="442" hidden="1" customWidth="1"/>
    <col min="14316" max="14336" width="15.375" style="442" hidden="1"/>
    <col min="14337" max="14337" width="0.875" style="442" hidden="1" customWidth="1"/>
    <col min="14338" max="14338" width="22" style="442" hidden="1" customWidth="1"/>
    <col min="14339" max="14340" width="2.625" style="442" hidden="1" customWidth="1"/>
    <col min="14341" max="14351" width="15.25" style="442" hidden="1" customWidth="1"/>
    <col min="14352" max="14352" width="1.25" style="442" hidden="1" customWidth="1"/>
    <col min="14353" max="14571" width="15.375" style="442" hidden="1" customWidth="1"/>
    <col min="14572" max="14592" width="15.375" style="442" hidden="1"/>
    <col min="14593" max="14593" width="0.875" style="442" hidden="1" customWidth="1"/>
    <col min="14594" max="14594" width="22" style="442" hidden="1" customWidth="1"/>
    <col min="14595" max="14596" width="2.625" style="442" hidden="1" customWidth="1"/>
    <col min="14597" max="14607" width="15.25" style="442" hidden="1" customWidth="1"/>
    <col min="14608" max="14608" width="1.25" style="442" hidden="1" customWidth="1"/>
    <col min="14609" max="14827" width="15.375" style="442" hidden="1" customWidth="1"/>
    <col min="14828" max="14848" width="15.375" style="442" hidden="1"/>
    <col min="14849" max="14849" width="0.875" style="442" hidden="1" customWidth="1"/>
    <col min="14850" max="14850" width="22" style="442" hidden="1" customWidth="1"/>
    <col min="14851" max="14852" width="2.625" style="442" hidden="1" customWidth="1"/>
    <col min="14853" max="14863" width="15.25" style="442" hidden="1" customWidth="1"/>
    <col min="14864" max="14864" width="1.25" style="442" hidden="1" customWidth="1"/>
    <col min="14865" max="15083" width="15.375" style="442" hidden="1" customWidth="1"/>
    <col min="15084" max="15104" width="15.375" style="442" hidden="1"/>
    <col min="15105" max="15105" width="0.875" style="442" hidden="1" customWidth="1"/>
    <col min="15106" max="15106" width="22" style="442" hidden="1" customWidth="1"/>
    <col min="15107" max="15108" width="2.625" style="442" hidden="1" customWidth="1"/>
    <col min="15109" max="15119" width="15.25" style="442" hidden="1" customWidth="1"/>
    <col min="15120" max="15120" width="1.25" style="442" hidden="1" customWidth="1"/>
    <col min="15121" max="15339" width="15.375" style="442" hidden="1" customWidth="1"/>
    <col min="15340" max="15360" width="15.375" style="442" hidden="1"/>
    <col min="15361" max="15361" width="0.875" style="442" hidden="1" customWidth="1"/>
    <col min="15362" max="15362" width="22" style="442" hidden="1" customWidth="1"/>
    <col min="15363" max="15364" width="2.625" style="442" hidden="1" customWidth="1"/>
    <col min="15365" max="15375" width="15.25" style="442" hidden="1" customWidth="1"/>
    <col min="15376" max="15376" width="1.25" style="442" hidden="1" customWidth="1"/>
    <col min="15377" max="15595" width="15.375" style="442" hidden="1" customWidth="1"/>
    <col min="15596" max="15616" width="15.375" style="442" hidden="1"/>
    <col min="15617" max="15617" width="0.875" style="442" hidden="1" customWidth="1"/>
    <col min="15618" max="15618" width="22" style="442" hidden="1" customWidth="1"/>
    <col min="15619" max="15620" width="2.625" style="442" hidden="1" customWidth="1"/>
    <col min="15621" max="15631" width="15.25" style="442" hidden="1" customWidth="1"/>
    <col min="15632" max="15632" width="1.25" style="442" hidden="1" customWidth="1"/>
    <col min="15633" max="15851" width="15.375" style="442" hidden="1" customWidth="1"/>
    <col min="15852" max="15872" width="15.375" style="442" hidden="1"/>
    <col min="15873" max="15873" width="0.875" style="442" hidden="1" customWidth="1"/>
    <col min="15874" max="15874" width="22" style="442" hidden="1" customWidth="1"/>
    <col min="15875" max="15876" width="2.625" style="442" hidden="1" customWidth="1"/>
    <col min="15877" max="15887" width="15.25" style="442" hidden="1" customWidth="1"/>
    <col min="15888" max="15888" width="1.25" style="442" hidden="1" customWidth="1"/>
    <col min="15889" max="16107" width="15.375" style="442" hidden="1" customWidth="1"/>
    <col min="16108" max="16128" width="15.375" style="442" hidden="1"/>
    <col min="16129" max="16129" width="0.875" style="442" hidden="1" customWidth="1"/>
    <col min="16130" max="16130" width="22" style="442" hidden="1" customWidth="1"/>
    <col min="16131" max="16132" width="2.625" style="442" hidden="1" customWidth="1"/>
    <col min="16133" max="16143" width="15.25" style="442" hidden="1" customWidth="1"/>
    <col min="16144" max="16144" width="1.25" style="442" hidden="1" customWidth="1"/>
    <col min="16145" max="16363" width="15.375" style="442" hidden="1" customWidth="1"/>
    <col min="16364" max="16384" width="15.375" style="442" hidden="1"/>
  </cols>
  <sheetData>
    <row r="1" spans="1:236" s="581" customFormat="1" ht="7.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IB1" s="3"/>
    </row>
    <row r="2" spans="1:236" s="581" customFormat="1" ht="17.45" customHeight="1" x14ac:dyDescent="0.15">
      <c r="A2" s="1" t="s">
        <v>460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IB2" s="3"/>
    </row>
    <row r="3" spans="1:236" s="581" customFormat="1" ht="14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 t="s">
        <v>1</v>
      </c>
      <c r="O3" s="582" t="s">
        <v>461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IB3" s="3"/>
    </row>
    <row r="4" spans="1:236" s="581" customFormat="1" ht="9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IB4" s="3"/>
    </row>
    <row r="5" spans="1:236" s="581" customFormat="1" ht="25.15" customHeight="1" x14ac:dyDescent="0.15">
      <c r="A5" s="1"/>
      <c r="B5" s="1"/>
      <c r="C5" s="1"/>
      <c r="D5" s="1"/>
      <c r="E5" s="1"/>
      <c r="F5" s="1"/>
      <c r="G5" s="1"/>
      <c r="H5" s="583" t="s">
        <v>462</v>
      </c>
      <c r="I5" s="1"/>
      <c r="J5" s="1"/>
      <c r="K5" s="1"/>
      <c r="L5" s="11" t="s">
        <v>254</v>
      </c>
      <c r="M5" s="10" t="s">
        <v>4</v>
      </c>
      <c r="N5" s="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IA5" s="3"/>
    </row>
    <row r="6" spans="1:236" s="581" customFormat="1" ht="23.25" customHeight="1" x14ac:dyDescent="0.15">
      <c r="A6" s="1"/>
      <c r="B6" s="311" t="s">
        <v>255</v>
      </c>
      <c r="C6" s="13" t="s">
        <v>6</v>
      </c>
      <c r="D6" s="1"/>
      <c r="E6" s="1"/>
      <c r="F6" s="1"/>
      <c r="G6" s="1"/>
      <c r="H6" s="1"/>
      <c r="I6" s="1"/>
      <c r="J6" s="1"/>
      <c r="K6" s="1"/>
      <c r="L6" s="584" t="s">
        <v>257</v>
      </c>
      <c r="M6" s="16" t="s">
        <v>9</v>
      </c>
      <c r="N6" s="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IA6" s="3"/>
    </row>
    <row r="7" spans="1:236" s="581" customFormat="1" ht="22.5" customHeight="1" x14ac:dyDescent="0.15">
      <c r="A7" s="1"/>
      <c r="B7" s="317" t="s">
        <v>258</v>
      </c>
      <c r="C7" s="317" t="s">
        <v>463</v>
      </c>
      <c r="D7" s="1"/>
      <c r="E7" s="1"/>
      <c r="F7" s="1"/>
      <c r="G7" s="1"/>
      <c r="H7" s="1"/>
      <c r="I7" s="1"/>
      <c r="J7" s="1"/>
      <c r="K7" s="1"/>
      <c r="L7" s="1"/>
      <c r="M7" s="1"/>
      <c r="N7" s="585" t="s">
        <v>13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IB7" s="3"/>
    </row>
    <row r="8" spans="1:236" s="581" customFormat="1" ht="21" customHeight="1" x14ac:dyDescent="0.15">
      <c r="A8" s="1"/>
      <c r="B8" s="5"/>
      <c r="C8" s="5"/>
      <c r="D8" s="5"/>
      <c r="E8" s="586" t="s">
        <v>18</v>
      </c>
      <c r="F8" s="586" t="s">
        <v>25</v>
      </c>
      <c r="G8" s="586" t="s">
        <v>32</v>
      </c>
      <c r="H8" s="586" t="s">
        <v>39</v>
      </c>
      <c r="I8" s="586" t="s">
        <v>46</v>
      </c>
      <c r="J8" s="586" t="s">
        <v>54</v>
      </c>
      <c r="K8" s="586" t="s">
        <v>62</v>
      </c>
      <c r="L8" s="586" t="s">
        <v>69</v>
      </c>
      <c r="M8" s="586" t="s">
        <v>464</v>
      </c>
      <c r="N8" s="586" t="s">
        <v>465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IB8" s="3"/>
    </row>
    <row r="9" spans="1:236" ht="21.95" customHeight="1" x14ac:dyDescent="0.15">
      <c r="A9" s="81"/>
      <c r="B9" s="587"/>
      <c r="C9" s="330"/>
      <c r="D9" s="331"/>
      <c r="E9" s="332" t="s">
        <v>466</v>
      </c>
      <c r="F9" s="333"/>
      <c r="G9" s="333"/>
      <c r="H9" s="333"/>
      <c r="I9" s="333"/>
      <c r="J9" s="333"/>
      <c r="K9" s="333"/>
      <c r="L9" s="333"/>
      <c r="M9" s="333"/>
      <c r="N9" s="334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8"/>
      <c r="AW9" s="588"/>
      <c r="AX9" s="588"/>
      <c r="AY9" s="588"/>
      <c r="AZ9" s="588"/>
      <c r="BA9" s="588"/>
      <c r="BB9" s="588"/>
      <c r="BC9" s="588"/>
      <c r="BD9" s="588"/>
      <c r="BE9" s="588"/>
      <c r="BF9" s="588"/>
      <c r="BG9" s="588"/>
      <c r="BH9" s="588"/>
      <c r="BI9" s="588"/>
      <c r="BJ9" s="588"/>
      <c r="BK9" s="588"/>
      <c r="BL9" s="588"/>
      <c r="BM9" s="588"/>
      <c r="BN9" s="588"/>
      <c r="BO9" s="588"/>
      <c r="BP9" s="588"/>
      <c r="BQ9" s="588"/>
      <c r="BR9" s="588"/>
      <c r="BS9" s="588"/>
      <c r="BT9" s="588"/>
      <c r="BU9" s="588"/>
      <c r="BV9" s="588"/>
      <c r="BW9" s="588"/>
      <c r="BX9" s="588"/>
      <c r="BY9" s="588"/>
      <c r="BZ9" s="588"/>
      <c r="CA9" s="588"/>
      <c r="CB9" s="588"/>
      <c r="CC9" s="588"/>
      <c r="CD9" s="588"/>
      <c r="CE9" s="588"/>
      <c r="CF9" s="588"/>
      <c r="CG9" s="588"/>
      <c r="CH9" s="588"/>
      <c r="CI9" s="588"/>
      <c r="CJ9" s="588"/>
      <c r="CK9" s="588"/>
      <c r="CL9" s="588"/>
      <c r="CM9" s="588"/>
      <c r="CN9" s="588"/>
      <c r="CO9" s="588"/>
      <c r="CP9" s="588"/>
      <c r="CQ9" s="588"/>
      <c r="CR9" s="588"/>
      <c r="CS9" s="588"/>
      <c r="CT9" s="588"/>
      <c r="CU9" s="588"/>
      <c r="CV9" s="588"/>
      <c r="CW9" s="588"/>
      <c r="CX9" s="588"/>
      <c r="CY9" s="588"/>
      <c r="CZ9" s="588"/>
      <c r="DA9" s="588"/>
      <c r="DB9" s="588"/>
      <c r="DC9" s="588"/>
      <c r="DD9" s="588"/>
      <c r="DE9" s="588"/>
      <c r="DF9" s="588"/>
      <c r="DG9" s="588"/>
      <c r="DH9" s="588"/>
      <c r="DI9" s="588"/>
      <c r="DJ9" s="588"/>
      <c r="DK9" s="588"/>
    </row>
    <row r="10" spans="1:236" ht="12" customHeight="1" x14ac:dyDescent="0.15">
      <c r="A10" s="81"/>
      <c r="B10" s="589" t="s">
        <v>467</v>
      </c>
      <c r="C10" s="590" t="s">
        <v>15</v>
      </c>
      <c r="D10" s="591"/>
      <c r="E10" s="592"/>
      <c r="F10" s="592"/>
      <c r="G10" s="593"/>
      <c r="H10" s="594"/>
      <c r="I10" s="81"/>
      <c r="J10" s="81"/>
      <c r="K10" s="81"/>
      <c r="L10" s="595"/>
      <c r="M10" s="587"/>
      <c r="N10" s="592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588"/>
      <c r="AW10" s="588"/>
      <c r="AX10" s="588"/>
      <c r="AY10" s="588"/>
      <c r="AZ10" s="588"/>
      <c r="BA10" s="588"/>
      <c r="BB10" s="588"/>
      <c r="BC10" s="588"/>
      <c r="BD10" s="588"/>
      <c r="BE10" s="588"/>
      <c r="BF10" s="588"/>
      <c r="BG10" s="588"/>
      <c r="BH10" s="588"/>
      <c r="BI10" s="588"/>
      <c r="BJ10" s="588"/>
      <c r="BK10" s="588"/>
      <c r="BL10" s="588"/>
      <c r="BM10" s="588"/>
      <c r="BN10" s="588"/>
      <c r="BO10" s="588"/>
      <c r="BP10" s="588"/>
      <c r="BQ10" s="588"/>
      <c r="BR10" s="588"/>
      <c r="BS10" s="588"/>
      <c r="BT10" s="588"/>
      <c r="BU10" s="588"/>
      <c r="BV10" s="588"/>
      <c r="BW10" s="588"/>
      <c r="BX10" s="588"/>
      <c r="BY10" s="588"/>
      <c r="BZ10" s="588"/>
      <c r="CA10" s="588"/>
      <c r="CB10" s="588"/>
      <c r="CC10" s="588"/>
      <c r="CD10" s="588"/>
      <c r="CE10" s="588"/>
      <c r="CF10" s="588"/>
      <c r="CG10" s="588"/>
      <c r="CH10" s="588"/>
      <c r="CI10" s="588"/>
      <c r="CJ10" s="588"/>
      <c r="CK10" s="588"/>
      <c r="CL10" s="588"/>
      <c r="CM10" s="588"/>
      <c r="CN10" s="588"/>
      <c r="CO10" s="588"/>
      <c r="CP10" s="588"/>
      <c r="CQ10" s="588"/>
      <c r="CR10" s="588"/>
      <c r="CS10" s="588"/>
      <c r="CT10" s="588"/>
      <c r="CU10" s="588"/>
      <c r="CV10" s="588"/>
      <c r="CW10" s="588"/>
      <c r="CX10" s="588"/>
      <c r="CY10" s="588"/>
      <c r="CZ10" s="588"/>
      <c r="DA10" s="588"/>
      <c r="DB10" s="588"/>
      <c r="DC10" s="588"/>
      <c r="DD10" s="588"/>
      <c r="DE10" s="588"/>
      <c r="DF10" s="588"/>
      <c r="DG10" s="588"/>
      <c r="DH10" s="588"/>
      <c r="DI10" s="588"/>
      <c r="DJ10" s="588"/>
      <c r="DK10" s="588"/>
    </row>
    <row r="11" spans="1:236" ht="34.9" customHeight="1" thickBot="1" x14ac:dyDescent="0.2">
      <c r="A11" s="81"/>
      <c r="B11" s="596"/>
      <c r="C11" s="597"/>
      <c r="D11" s="598"/>
      <c r="E11" s="599" t="s">
        <v>468</v>
      </c>
      <c r="F11" s="600" t="s">
        <v>469</v>
      </c>
      <c r="G11" s="601" t="s">
        <v>470</v>
      </c>
      <c r="H11" s="602" t="s">
        <v>471</v>
      </c>
      <c r="I11" s="603" t="s">
        <v>472</v>
      </c>
      <c r="J11" s="604" t="s">
        <v>473</v>
      </c>
      <c r="K11" s="605" t="s">
        <v>474</v>
      </c>
      <c r="L11" s="606" t="s">
        <v>475</v>
      </c>
      <c r="M11" s="599" t="s">
        <v>476</v>
      </c>
      <c r="N11" s="599" t="s">
        <v>477</v>
      </c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  <c r="AI11" s="588"/>
      <c r="AJ11" s="588"/>
      <c r="AK11" s="588"/>
      <c r="AL11" s="588"/>
      <c r="AM11" s="588"/>
      <c r="AN11" s="588"/>
      <c r="AO11" s="588"/>
      <c r="AP11" s="588"/>
      <c r="AQ11" s="588"/>
      <c r="AR11" s="588"/>
      <c r="AS11" s="588"/>
      <c r="AT11" s="588"/>
      <c r="AU11" s="588"/>
      <c r="AV11" s="588"/>
      <c r="AW11" s="588"/>
      <c r="AX11" s="588"/>
      <c r="AY11" s="588"/>
      <c r="AZ11" s="588"/>
      <c r="BA11" s="588"/>
      <c r="BB11" s="588"/>
      <c r="BC11" s="588"/>
      <c r="BD11" s="588"/>
      <c r="BE11" s="588"/>
      <c r="BF11" s="588"/>
      <c r="BG11" s="588"/>
      <c r="BH11" s="588"/>
      <c r="BI11" s="588"/>
      <c r="BJ11" s="588"/>
      <c r="BK11" s="588"/>
      <c r="BL11" s="588"/>
      <c r="BM11" s="588"/>
      <c r="BN11" s="588"/>
      <c r="BO11" s="588"/>
      <c r="BP11" s="588"/>
      <c r="BQ11" s="588"/>
      <c r="BR11" s="588"/>
      <c r="BS11" s="588"/>
      <c r="BT11" s="588"/>
      <c r="BU11" s="588"/>
      <c r="BV11" s="588"/>
      <c r="BW11" s="588"/>
      <c r="BX11" s="588"/>
      <c r="BY11" s="588"/>
      <c r="BZ11" s="588"/>
      <c r="CA11" s="588"/>
      <c r="CB11" s="588"/>
      <c r="CC11" s="588"/>
      <c r="CD11" s="588"/>
      <c r="CE11" s="588"/>
      <c r="CF11" s="588"/>
      <c r="CG11" s="588"/>
      <c r="CH11" s="588"/>
      <c r="CI11" s="588"/>
      <c r="CJ11" s="588"/>
      <c r="CK11" s="588"/>
      <c r="CL11" s="588"/>
      <c r="CM11" s="588"/>
      <c r="CN11" s="588"/>
      <c r="CO11" s="588"/>
      <c r="CP11" s="588"/>
      <c r="CQ11" s="588"/>
      <c r="CR11" s="588"/>
      <c r="CS11" s="588"/>
      <c r="CT11" s="588"/>
      <c r="CU11" s="588"/>
      <c r="CV11" s="588"/>
      <c r="CW11" s="588"/>
      <c r="CX11" s="588"/>
      <c r="CY11" s="588"/>
      <c r="CZ11" s="588"/>
      <c r="DA11" s="588"/>
      <c r="DB11" s="588"/>
      <c r="DC11" s="588"/>
      <c r="DD11" s="588"/>
      <c r="DE11" s="588"/>
      <c r="DF11" s="588"/>
      <c r="DG11" s="588"/>
      <c r="DH11" s="588"/>
      <c r="DI11" s="588"/>
      <c r="DJ11" s="588"/>
      <c r="DK11" s="588"/>
    </row>
    <row r="12" spans="1:236" s="611" customFormat="1" ht="20.100000000000001" customHeight="1" x14ac:dyDescent="0.15">
      <c r="A12" s="430"/>
      <c r="B12" s="607" t="s">
        <v>478</v>
      </c>
      <c r="C12" s="608">
        <v>0</v>
      </c>
      <c r="D12" s="609">
        <v>1</v>
      </c>
      <c r="E12" s="181"/>
      <c r="F12" s="181"/>
      <c r="G12" s="181"/>
      <c r="H12" s="181"/>
      <c r="I12" s="182">
        <f t="shared" ref="I12:I17" si="0">SUM(J12:K12)</f>
        <v>0</v>
      </c>
      <c r="J12" s="181"/>
      <c r="K12" s="181"/>
      <c r="L12" s="181"/>
      <c r="M12" s="181"/>
      <c r="N12" s="51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/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  <c r="BQ12" s="610"/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0"/>
      <c r="CC12" s="610"/>
      <c r="CD12" s="610"/>
      <c r="CE12" s="610"/>
      <c r="CF12" s="610"/>
      <c r="CG12" s="610"/>
      <c r="CH12" s="610"/>
      <c r="CI12" s="610"/>
      <c r="CJ12" s="610"/>
      <c r="CK12" s="610"/>
      <c r="CL12" s="610"/>
      <c r="CM12" s="610"/>
      <c r="CN12" s="610"/>
      <c r="CO12" s="610"/>
      <c r="CP12" s="610"/>
      <c r="CQ12" s="610"/>
      <c r="CR12" s="610"/>
      <c r="CS12" s="610"/>
      <c r="CT12" s="610"/>
      <c r="CU12" s="610"/>
      <c r="CV12" s="610"/>
      <c r="CW12" s="610"/>
      <c r="CX12" s="610"/>
      <c r="CY12" s="610"/>
      <c r="CZ12" s="610"/>
      <c r="DA12" s="610"/>
      <c r="DB12" s="610"/>
      <c r="DC12" s="610"/>
      <c r="DD12" s="610"/>
      <c r="DE12" s="610"/>
      <c r="DF12" s="610"/>
      <c r="DG12" s="610"/>
      <c r="DH12" s="610"/>
      <c r="DI12" s="610"/>
      <c r="DJ12" s="610"/>
      <c r="DK12" s="610"/>
      <c r="IB12" s="612"/>
    </row>
    <row r="13" spans="1:236" s="611" customFormat="1" ht="20.100000000000001" customHeight="1" x14ac:dyDescent="0.15">
      <c r="A13" s="430"/>
      <c r="B13" s="607" t="s">
        <v>479</v>
      </c>
      <c r="C13" s="380">
        <v>0</v>
      </c>
      <c r="D13" s="381">
        <v>2</v>
      </c>
      <c r="E13" s="188">
        <v>6818</v>
      </c>
      <c r="F13" s="188">
        <v>7540202</v>
      </c>
      <c r="G13" s="188"/>
      <c r="H13" s="188"/>
      <c r="I13" s="185">
        <f t="shared" si="0"/>
        <v>876517</v>
      </c>
      <c r="J13" s="188">
        <v>876517</v>
      </c>
      <c r="K13" s="188"/>
      <c r="L13" s="188"/>
      <c r="M13" s="188"/>
      <c r="N13" s="260">
        <v>229425</v>
      </c>
      <c r="O13" s="610"/>
      <c r="P13" s="610"/>
      <c r="Q13" s="610"/>
      <c r="R13" s="610"/>
      <c r="S13" s="610"/>
      <c r="T13" s="610"/>
      <c r="U13" s="610"/>
      <c r="V13" s="610"/>
      <c r="W13" s="610"/>
      <c r="X13" s="610"/>
      <c r="Y13" s="610"/>
      <c r="Z13" s="610"/>
      <c r="AA13" s="610"/>
      <c r="AB13" s="610"/>
      <c r="AC13" s="610"/>
      <c r="AD13" s="610"/>
      <c r="AE13" s="610"/>
      <c r="AF13" s="610"/>
      <c r="AG13" s="610"/>
      <c r="AH13" s="610"/>
      <c r="AI13" s="610"/>
      <c r="AJ13" s="610"/>
      <c r="AK13" s="610"/>
      <c r="AL13" s="610"/>
      <c r="AM13" s="610"/>
      <c r="AN13" s="610"/>
      <c r="AO13" s="610"/>
      <c r="AP13" s="610"/>
      <c r="AQ13" s="610"/>
      <c r="AR13" s="610"/>
      <c r="AS13" s="610"/>
      <c r="AT13" s="610"/>
      <c r="AU13" s="610"/>
      <c r="AV13" s="610"/>
      <c r="AW13" s="610"/>
      <c r="AX13" s="610"/>
      <c r="AY13" s="610"/>
      <c r="AZ13" s="610"/>
      <c r="BA13" s="610"/>
      <c r="BB13" s="610"/>
      <c r="BC13" s="610"/>
      <c r="BD13" s="610"/>
      <c r="BE13" s="610"/>
      <c r="BF13" s="610"/>
      <c r="BG13" s="610"/>
      <c r="BH13" s="610"/>
      <c r="BI13" s="610"/>
      <c r="BJ13" s="610"/>
      <c r="BK13" s="610"/>
      <c r="BL13" s="610"/>
      <c r="BM13" s="610"/>
      <c r="BN13" s="610"/>
      <c r="BO13" s="610"/>
      <c r="BP13" s="610"/>
      <c r="BQ13" s="610"/>
      <c r="BR13" s="610"/>
      <c r="BS13" s="610"/>
      <c r="BT13" s="610"/>
      <c r="BU13" s="610"/>
      <c r="BV13" s="610"/>
      <c r="BW13" s="610"/>
      <c r="BX13" s="610"/>
      <c r="BY13" s="610"/>
      <c r="BZ13" s="610"/>
      <c r="CA13" s="610"/>
      <c r="CB13" s="610"/>
      <c r="CC13" s="610"/>
      <c r="CD13" s="610"/>
      <c r="CE13" s="610"/>
      <c r="CF13" s="610"/>
      <c r="CG13" s="610"/>
      <c r="CH13" s="610"/>
      <c r="CI13" s="610"/>
      <c r="CJ13" s="610"/>
      <c r="CK13" s="610"/>
      <c r="CL13" s="610"/>
      <c r="CM13" s="610"/>
      <c r="CN13" s="610"/>
      <c r="CO13" s="610"/>
      <c r="CP13" s="610"/>
      <c r="CQ13" s="610"/>
      <c r="CR13" s="610"/>
      <c r="CS13" s="610"/>
      <c r="CT13" s="610"/>
      <c r="CU13" s="610"/>
      <c r="CV13" s="610"/>
      <c r="CW13" s="610"/>
      <c r="CX13" s="610"/>
      <c r="CY13" s="610"/>
      <c r="CZ13" s="610"/>
      <c r="DA13" s="610"/>
      <c r="DB13" s="610"/>
      <c r="DC13" s="610"/>
      <c r="DD13" s="610"/>
      <c r="DE13" s="610"/>
      <c r="DF13" s="610"/>
      <c r="DG13" s="610"/>
      <c r="DH13" s="610"/>
      <c r="DI13" s="610"/>
      <c r="DJ13" s="610"/>
      <c r="DK13" s="610"/>
      <c r="IB13" s="612"/>
    </row>
    <row r="14" spans="1:236" s="611" customFormat="1" ht="20.100000000000001" customHeight="1" x14ac:dyDescent="0.15">
      <c r="A14" s="430"/>
      <c r="B14" s="613" t="s">
        <v>480</v>
      </c>
      <c r="C14" s="380">
        <v>0</v>
      </c>
      <c r="D14" s="381">
        <v>3</v>
      </c>
      <c r="E14" s="188"/>
      <c r="F14" s="188"/>
      <c r="G14" s="188"/>
      <c r="H14" s="188"/>
      <c r="I14" s="185">
        <f t="shared" si="0"/>
        <v>0</v>
      </c>
      <c r="J14" s="188"/>
      <c r="K14" s="188"/>
      <c r="L14" s="188"/>
      <c r="M14" s="188"/>
      <c r="N14" s="260"/>
      <c r="O14" s="610"/>
      <c r="P14" s="610"/>
      <c r="Q14" s="610"/>
      <c r="R14" s="610"/>
      <c r="S14" s="610"/>
      <c r="T14" s="610"/>
      <c r="U14" s="610"/>
      <c r="V14" s="610"/>
      <c r="W14" s="610"/>
      <c r="X14" s="610"/>
      <c r="Y14" s="610"/>
      <c r="Z14" s="610"/>
      <c r="AA14" s="610"/>
      <c r="AB14" s="610"/>
      <c r="AC14" s="610"/>
      <c r="AD14" s="610"/>
      <c r="AE14" s="610"/>
      <c r="AF14" s="610"/>
      <c r="AG14" s="610"/>
      <c r="AH14" s="610"/>
      <c r="AI14" s="610"/>
      <c r="AJ14" s="610"/>
      <c r="AK14" s="610"/>
      <c r="AL14" s="610"/>
      <c r="AM14" s="610"/>
      <c r="AN14" s="610"/>
      <c r="AO14" s="610"/>
      <c r="AP14" s="610"/>
      <c r="AQ14" s="610"/>
      <c r="AR14" s="610"/>
      <c r="AS14" s="610"/>
      <c r="AT14" s="610"/>
      <c r="AU14" s="610"/>
      <c r="AV14" s="610"/>
      <c r="AW14" s="610"/>
      <c r="AX14" s="610"/>
      <c r="AY14" s="610"/>
      <c r="AZ14" s="610"/>
      <c r="BA14" s="610"/>
      <c r="BB14" s="610"/>
      <c r="BC14" s="610"/>
      <c r="BD14" s="610"/>
      <c r="BE14" s="610"/>
      <c r="BF14" s="610"/>
      <c r="BG14" s="610"/>
      <c r="BH14" s="610"/>
      <c r="BI14" s="610"/>
      <c r="BJ14" s="610"/>
      <c r="BK14" s="610"/>
      <c r="BL14" s="610"/>
      <c r="BM14" s="610"/>
      <c r="BN14" s="610"/>
      <c r="BO14" s="610"/>
      <c r="BP14" s="610"/>
      <c r="BQ14" s="610"/>
      <c r="BR14" s="610"/>
      <c r="BS14" s="610"/>
      <c r="BT14" s="610"/>
      <c r="BU14" s="610"/>
      <c r="BV14" s="610"/>
      <c r="BW14" s="610"/>
      <c r="BX14" s="610"/>
      <c r="BY14" s="610"/>
      <c r="BZ14" s="610"/>
      <c r="CA14" s="610"/>
      <c r="CB14" s="610"/>
      <c r="CC14" s="610"/>
      <c r="CD14" s="610"/>
      <c r="CE14" s="610"/>
      <c r="CF14" s="610"/>
      <c r="CG14" s="610"/>
      <c r="CH14" s="610"/>
      <c r="CI14" s="610"/>
      <c r="CJ14" s="610"/>
      <c r="CK14" s="610"/>
      <c r="CL14" s="610"/>
      <c r="CM14" s="610"/>
      <c r="CN14" s="610"/>
      <c r="CO14" s="610"/>
      <c r="CP14" s="610"/>
      <c r="CQ14" s="610"/>
      <c r="CR14" s="610"/>
      <c r="CS14" s="610"/>
      <c r="CT14" s="610"/>
      <c r="CU14" s="610"/>
      <c r="CV14" s="610"/>
      <c r="CW14" s="610"/>
      <c r="CX14" s="610"/>
      <c r="CY14" s="610"/>
      <c r="CZ14" s="610"/>
      <c r="DA14" s="610"/>
      <c r="DB14" s="610"/>
      <c r="DC14" s="610"/>
      <c r="DD14" s="610"/>
      <c r="DE14" s="610"/>
      <c r="DF14" s="610"/>
      <c r="DG14" s="610"/>
      <c r="DH14" s="610"/>
      <c r="DI14" s="610"/>
      <c r="DJ14" s="610"/>
      <c r="DK14" s="610"/>
      <c r="IB14" s="612"/>
    </row>
    <row r="15" spans="1:236" s="611" customFormat="1" ht="20.100000000000001" customHeight="1" x14ac:dyDescent="0.15">
      <c r="A15" s="430"/>
      <c r="B15" s="614" t="s">
        <v>481</v>
      </c>
      <c r="C15" s="380">
        <v>0</v>
      </c>
      <c r="D15" s="381">
        <v>4</v>
      </c>
      <c r="E15" s="188"/>
      <c r="F15" s="188"/>
      <c r="G15" s="188"/>
      <c r="H15" s="188"/>
      <c r="I15" s="185">
        <f t="shared" si="0"/>
        <v>0</v>
      </c>
      <c r="J15" s="188"/>
      <c r="K15" s="188"/>
      <c r="L15" s="188"/>
      <c r="M15" s="188"/>
      <c r="N15" s="260"/>
      <c r="O15" s="610"/>
      <c r="P15" s="610"/>
      <c r="Q15" s="610"/>
      <c r="R15" s="610"/>
      <c r="S15" s="610"/>
      <c r="T15" s="610"/>
      <c r="U15" s="610"/>
      <c r="V15" s="610"/>
      <c r="W15" s="610"/>
      <c r="X15" s="610"/>
      <c r="Y15" s="610"/>
      <c r="Z15" s="610"/>
      <c r="AA15" s="610"/>
      <c r="AB15" s="610"/>
      <c r="AC15" s="610"/>
      <c r="AD15" s="610"/>
      <c r="AE15" s="610"/>
      <c r="AF15" s="610"/>
      <c r="AG15" s="610"/>
      <c r="AH15" s="610"/>
      <c r="AI15" s="610"/>
      <c r="AJ15" s="610"/>
      <c r="AK15" s="610"/>
      <c r="AL15" s="610"/>
      <c r="AM15" s="610"/>
      <c r="AN15" s="610"/>
      <c r="AO15" s="610"/>
      <c r="AP15" s="610"/>
      <c r="AQ15" s="610"/>
      <c r="AR15" s="610"/>
      <c r="AS15" s="610"/>
      <c r="AT15" s="610"/>
      <c r="AU15" s="610"/>
      <c r="AV15" s="610"/>
      <c r="AW15" s="610"/>
      <c r="AX15" s="610"/>
      <c r="AY15" s="610"/>
      <c r="AZ15" s="610"/>
      <c r="BA15" s="610"/>
      <c r="BB15" s="610"/>
      <c r="BC15" s="610"/>
      <c r="BD15" s="610"/>
      <c r="BE15" s="610"/>
      <c r="BF15" s="610"/>
      <c r="BG15" s="610"/>
      <c r="BH15" s="610"/>
      <c r="BI15" s="610"/>
      <c r="BJ15" s="610"/>
      <c r="BK15" s="610"/>
      <c r="BL15" s="610"/>
      <c r="BM15" s="610"/>
      <c r="BN15" s="610"/>
      <c r="BO15" s="610"/>
      <c r="BP15" s="610"/>
      <c r="BQ15" s="610"/>
      <c r="BR15" s="610"/>
      <c r="BS15" s="610"/>
      <c r="BT15" s="610"/>
      <c r="BU15" s="610"/>
      <c r="BV15" s="610"/>
      <c r="BW15" s="610"/>
      <c r="BX15" s="610"/>
      <c r="BY15" s="610"/>
      <c r="BZ15" s="610"/>
      <c r="CA15" s="610"/>
      <c r="CB15" s="610"/>
      <c r="CC15" s="610"/>
      <c r="CD15" s="610"/>
      <c r="CE15" s="610"/>
      <c r="CF15" s="610"/>
      <c r="CG15" s="610"/>
      <c r="CH15" s="610"/>
      <c r="CI15" s="610"/>
      <c r="CJ15" s="610"/>
      <c r="CK15" s="610"/>
      <c r="CL15" s="610"/>
      <c r="CM15" s="610"/>
      <c r="CN15" s="610"/>
      <c r="CO15" s="610"/>
      <c r="CP15" s="610"/>
      <c r="CQ15" s="610"/>
      <c r="CR15" s="610"/>
      <c r="CS15" s="610"/>
      <c r="CT15" s="610"/>
      <c r="CU15" s="610"/>
      <c r="CV15" s="610"/>
      <c r="CW15" s="610"/>
      <c r="CX15" s="610"/>
      <c r="CY15" s="610"/>
      <c r="CZ15" s="610"/>
      <c r="DA15" s="610"/>
      <c r="DB15" s="610"/>
      <c r="DC15" s="610"/>
      <c r="DD15" s="610"/>
      <c r="DE15" s="610"/>
      <c r="DF15" s="610"/>
      <c r="DG15" s="610"/>
      <c r="DH15" s="610"/>
      <c r="DI15" s="610"/>
      <c r="DJ15" s="610"/>
      <c r="DK15" s="610"/>
      <c r="IB15" s="612"/>
    </row>
    <row r="16" spans="1:236" s="611" customFormat="1" ht="20.100000000000001" customHeight="1" x14ac:dyDescent="0.15">
      <c r="A16" s="430"/>
      <c r="B16" s="607" t="s">
        <v>482</v>
      </c>
      <c r="C16" s="380">
        <v>0</v>
      </c>
      <c r="D16" s="381">
        <v>5</v>
      </c>
      <c r="E16" s="382">
        <v>0</v>
      </c>
      <c r="F16" s="382">
        <v>0</v>
      </c>
      <c r="G16" s="382">
        <v>0</v>
      </c>
      <c r="H16" s="382">
        <v>0</v>
      </c>
      <c r="I16" s="185">
        <f t="shared" si="0"/>
        <v>0</v>
      </c>
      <c r="J16" s="188"/>
      <c r="K16" s="382">
        <v>0</v>
      </c>
      <c r="L16" s="382">
        <v>0</v>
      </c>
      <c r="M16" s="382">
        <v>0</v>
      </c>
      <c r="N16" s="260">
        <v>2511350</v>
      </c>
      <c r="O16" s="610"/>
      <c r="P16" s="610"/>
      <c r="Q16" s="610"/>
      <c r="R16" s="610"/>
      <c r="S16" s="610"/>
      <c r="T16" s="610"/>
      <c r="U16" s="610"/>
      <c r="V16" s="610"/>
      <c r="W16" s="610"/>
      <c r="X16" s="610"/>
      <c r="Y16" s="610"/>
      <c r="Z16" s="610"/>
      <c r="AA16" s="610"/>
      <c r="AB16" s="610"/>
      <c r="AC16" s="610"/>
      <c r="AD16" s="610"/>
      <c r="AE16" s="610"/>
      <c r="AF16" s="610"/>
      <c r="AG16" s="610"/>
      <c r="AH16" s="610"/>
      <c r="AI16" s="610"/>
      <c r="AJ16" s="610"/>
      <c r="AK16" s="610"/>
      <c r="AL16" s="610"/>
      <c r="AM16" s="610"/>
      <c r="AN16" s="610"/>
      <c r="AO16" s="610"/>
      <c r="AP16" s="610"/>
      <c r="AQ16" s="610"/>
      <c r="AR16" s="610"/>
      <c r="AS16" s="610"/>
      <c r="AT16" s="610"/>
      <c r="AU16" s="610"/>
      <c r="AV16" s="610"/>
      <c r="AW16" s="610"/>
      <c r="AX16" s="610"/>
      <c r="AY16" s="610"/>
      <c r="AZ16" s="610"/>
      <c r="BA16" s="610"/>
      <c r="BB16" s="610"/>
      <c r="BC16" s="610"/>
      <c r="BD16" s="610"/>
      <c r="BE16" s="610"/>
      <c r="BF16" s="610"/>
      <c r="BG16" s="610"/>
      <c r="BH16" s="610"/>
      <c r="BI16" s="610"/>
      <c r="BJ16" s="610"/>
      <c r="BK16" s="610"/>
      <c r="BL16" s="610"/>
      <c r="BM16" s="610"/>
      <c r="BN16" s="610"/>
      <c r="BO16" s="610"/>
      <c r="BP16" s="610"/>
      <c r="BQ16" s="610"/>
      <c r="BR16" s="610"/>
      <c r="BS16" s="610"/>
      <c r="BT16" s="610"/>
      <c r="BU16" s="610"/>
      <c r="BV16" s="610"/>
      <c r="BW16" s="610"/>
      <c r="BX16" s="610"/>
      <c r="BY16" s="610"/>
      <c r="BZ16" s="610"/>
      <c r="CA16" s="610"/>
      <c r="CB16" s="610"/>
      <c r="CC16" s="610"/>
      <c r="CD16" s="610"/>
      <c r="CE16" s="610"/>
      <c r="CF16" s="610"/>
      <c r="CG16" s="610"/>
      <c r="CH16" s="610"/>
      <c r="CI16" s="610"/>
      <c r="CJ16" s="610"/>
      <c r="CK16" s="610"/>
      <c r="CL16" s="610"/>
      <c r="CM16" s="610"/>
      <c r="CN16" s="610"/>
      <c r="CO16" s="610"/>
      <c r="CP16" s="610"/>
      <c r="CQ16" s="610"/>
      <c r="CR16" s="610"/>
      <c r="CS16" s="610"/>
      <c r="CT16" s="610"/>
      <c r="CU16" s="610"/>
      <c r="CV16" s="610"/>
      <c r="CW16" s="610"/>
      <c r="CX16" s="610"/>
      <c r="CY16" s="610"/>
      <c r="CZ16" s="610"/>
      <c r="DA16" s="610"/>
      <c r="DB16" s="610"/>
      <c r="DC16" s="610"/>
      <c r="DD16" s="610"/>
      <c r="DE16" s="610"/>
      <c r="DF16" s="610"/>
      <c r="DG16" s="610"/>
      <c r="DH16" s="610"/>
      <c r="DI16" s="610"/>
      <c r="DJ16" s="610"/>
      <c r="DK16" s="610"/>
      <c r="IB16" s="612"/>
    </row>
    <row r="17" spans="1:236" s="611" customFormat="1" ht="20.100000000000001" customHeight="1" thickBot="1" x14ac:dyDescent="0.2">
      <c r="A17" s="430"/>
      <c r="B17" s="607" t="s">
        <v>483</v>
      </c>
      <c r="C17" s="615">
        <v>0</v>
      </c>
      <c r="D17" s="616">
        <v>6</v>
      </c>
      <c r="E17" s="197">
        <f>SUM(E12:E16)</f>
        <v>6818</v>
      </c>
      <c r="F17" s="197">
        <f>SUM(F12:F16)</f>
        <v>7540202</v>
      </c>
      <c r="G17" s="197">
        <f>SUM(G12:G16)</f>
        <v>0</v>
      </c>
      <c r="H17" s="197">
        <f>SUM(H12:H16)</f>
        <v>0</v>
      </c>
      <c r="I17" s="197">
        <f t="shared" si="0"/>
        <v>876517</v>
      </c>
      <c r="J17" s="197">
        <f>SUM(J12:J16)</f>
        <v>876517</v>
      </c>
      <c r="K17" s="197">
        <f>SUM(K12:K16)</f>
        <v>0</v>
      </c>
      <c r="L17" s="197">
        <f>SUM(L12:L16)</f>
        <v>0</v>
      </c>
      <c r="M17" s="197">
        <f>SUM(M12:M16)</f>
        <v>0</v>
      </c>
      <c r="N17" s="387">
        <f>SUM(N12:N16)</f>
        <v>2740775</v>
      </c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0"/>
      <c r="AB17" s="610"/>
      <c r="AC17" s="610"/>
      <c r="AD17" s="610"/>
      <c r="AE17" s="610"/>
      <c r="AF17" s="610"/>
      <c r="AG17" s="610"/>
      <c r="AH17" s="610"/>
      <c r="AI17" s="610"/>
      <c r="AJ17" s="610"/>
      <c r="AK17" s="610"/>
      <c r="AL17" s="610"/>
      <c r="AM17" s="610"/>
      <c r="AN17" s="610"/>
      <c r="AO17" s="610"/>
      <c r="AP17" s="610"/>
      <c r="AQ17" s="610"/>
      <c r="AR17" s="610"/>
      <c r="AS17" s="610"/>
      <c r="AT17" s="610"/>
      <c r="AU17" s="610"/>
      <c r="AV17" s="610"/>
      <c r="AW17" s="610"/>
      <c r="AX17" s="610"/>
      <c r="AY17" s="610"/>
      <c r="AZ17" s="610"/>
      <c r="BA17" s="610"/>
      <c r="BB17" s="610"/>
      <c r="BC17" s="610"/>
      <c r="BD17" s="610"/>
      <c r="BE17" s="610"/>
      <c r="BF17" s="610"/>
      <c r="BG17" s="610"/>
      <c r="BH17" s="610"/>
      <c r="BI17" s="610"/>
      <c r="BJ17" s="610"/>
      <c r="BK17" s="610"/>
      <c r="BL17" s="610"/>
      <c r="BM17" s="610"/>
      <c r="BN17" s="610"/>
      <c r="BO17" s="610"/>
      <c r="BP17" s="610"/>
      <c r="BQ17" s="610"/>
      <c r="BR17" s="610"/>
      <c r="BS17" s="610"/>
      <c r="BT17" s="610"/>
      <c r="BU17" s="610"/>
      <c r="BV17" s="610"/>
      <c r="BW17" s="610"/>
      <c r="BX17" s="610"/>
      <c r="BY17" s="610"/>
      <c r="BZ17" s="610"/>
      <c r="CA17" s="610"/>
      <c r="CB17" s="610"/>
      <c r="CC17" s="610"/>
      <c r="CD17" s="610"/>
      <c r="CE17" s="610"/>
      <c r="CF17" s="610"/>
      <c r="CG17" s="610"/>
      <c r="CH17" s="610"/>
      <c r="CI17" s="610"/>
      <c r="CJ17" s="610"/>
      <c r="CK17" s="610"/>
      <c r="CL17" s="610"/>
      <c r="CM17" s="610"/>
      <c r="CN17" s="610"/>
      <c r="CO17" s="610"/>
      <c r="CP17" s="610"/>
      <c r="CQ17" s="610"/>
      <c r="CR17" s="610"/>
      <c r="CS17" s="610"/>
      <c r="CT17" s="610"/>
      <c r="CU17" s="610"/>
      <c r="CV17" s="610"/>
      <c r="CW17" s="610"/>
      <c r="CX17" s="610"/>
      <c r="CY17" s="610"/>
      <c r="CZ17" s="610"/>
      <c r="DA17" s="610"/>
      <c r="DB17" s="610"/>
      <c r="DC17" s="610"/>
      <c r="DD17" s="610"/>
      <c r="DE17" s="610"/>
      <c r="DF17" s="610"/>
      <c r="DG17" s="610"/>
      <c r="DH17" s="610"/>
      <c r="DI17" s="610"/>
      <c r="DJ17" s="610"/>
      <c r="DK17" s="610"/>
      <c r="IB17" s="612"/>
    </row>
    <row r="18" spans="1:236" s="611" customFormat="1" x14ac:dyDescent="0.15">
      <c r="A18" s="430"/>
      <c r="B18" s="610"/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0"/>
      <c r="AC18" s="610"/>
      <c r="AD18" s="610"/>
      <c r="AE18" s="610"/>
      <c r="AF18" s="610"/>
      <c r="AG18" s="610"/>
      <c r="AH18" s="610"/>
      <c r="AI18" s="610"/>
      <c r="AJ18" s="610"/>
      <c r="AK18" s="610"/>
      <c r="AL18" s="610"/>
      <c r="AM18" s="610"/>
      <c r="AN18" s="610"/>
      <c r="AO18" s="610"/>
      <c r="AP18" s="610"/>
      <c r="AQ18" s="610"/>
      <c r="AR18" s="610"/>
      <c r="AS18" s="610"/>
      <c r="AT18" s="610"/>
      <c r="AU18" s="610"/>
      <c r="AV18" s="610"/>
      <c r="AW18" s="610"/>
      <c r="AX18" s="610"/>
      <c r="AY18" s="610"/>
      <c r="AZ18" s="610"/>
      <c r="BA18" s="610"/>
      <c r="BB18" s="610"/>
      <c r="BC18" s="610"/>
      <c r="BD18" s="610"/>
      <c r="BE18" s="610"/>
      <c r="BF18" s="610"/>
      <c r="BG18" s="610"/>
      <c r="BH18" s="610"/>
      <c r="BI18" s="610"/>
      <c r="BJ18" s="610"/>
      <c r="BK18" s="610"/>
      <c r="BL18" s="610"/>
      <c r="BM18" s="610"/>
      <c r="BN18" s="610"/>
      <c r="BO18" s="610"/>
      <c r="BP18" s="610"/>
      <c r="BQ18" s="610"/>
      <c r="BR18" s="610"/>
      <c r="BS18" s="610"/>
      <c r="BT18" s="610"/>
      <c r="BU18" s="610"/>
      <c r="BV18" s="610"/>
      <c r="BW18" s="610"/>
      <c r="BX18" s="610"/>
      <c r="BY18" s="610"/>
      <c r="BZ18" s="610"/>
      <c r="CA18" s="610"/>
      <c r="CB18" s="610"/>
      <c r="CC18" s="610"/>
      <c r="CD18" s="610"/>
      <c r="CE18" s="610"/>
      <c r="CF18" s="610"/>
      <c r="CG18" s="610"/>
      <c r="CH18" s="610"/>
      <c r="CI18" s="610"/>
      <c r="CJ18" s="610"/>
      <c r="CK18" s="610"/>
      <c r="CL18" s="610"/>
      <c r="CM18" s="610"/>
      <c r="CN18" s="610"/>
      <c r="CO18" s="610"/>
      <c r="CP18" s="610"/>
      <c r="CQ18" s="610"/>
      <c r="CR18" s="610"/>
      <c r="CS18" s="610"/>
      <c r="CT18" s="610"/>
      <c r="CU18" s="610"/>
      <c r="CV18" s="610"/>
      <c r="CW18" s="610"/>
      <c r="CX18" s="610"/>
      <c r="CY18" s="610"/>
      <c r="CZ18" s="610"/>
      <c r="DA18" s="610"/>
      <c r="DB18" s="610"/>
      <c r="DC18" s="610"/>
      <c r="DD18" s="610"/>
      <c r="DE18" s="610"/>
      <c r="DF18" s="610"/>
      <c r="DG18" s="610"/>
      <c r="DH18" s="610"/>
      <c r="DI18" s="610"/>
      <c r="DJ18" s="610"/>
      <c r="DK18" s="610"/>
      <c r="IB18" s="612"/>
    </row>
    <row r="19" spans="1:236" s="611" customFormat="1" x14ac:dyDescent="0.15">
      <c r="A19" s="430"/>
      <c r="B19" s="430"/>
      <c r="C19" s="430"/>
      <c r="D19" s="430"/>
      <c r="E19" s="617" t="s">
        <v>484</v>
      </c>
      <c r="F19" s="617" t="s">
        <v>485</v>
      </c>
      <c r="G19" s="617" t="s">
        <v>486</v>
      </c>
      <c r="H19" s="617" t="s">
        <v>487</v>
      </c>
      <c r="I19" s="617" t="s">
        <v>488</v>
      </c>
      <c r="J19" s="617" t="s">
        <v>489</v>
      </c>
      <c r="K19" s="617" t="s">
        <v>490</v>
      </c>
      <c r="L19" s="617" t="s">
        <v>491</v>
      </c>
      <c r="M19" s="610"/>
      <c r="N19" s="610"/>
      <c r="O19" s="610"/>
      <c r="P19" s="610"/>
      <c r="Q19" s="610"/>
      <c r="R19" s="610"/>
      <c r="S19" s="610"/>
      <c r="T19" s="610"/>
      <c r="U19" s="610"/>
      <c r="V19" s="610"/>
      <c r="W19" s="610"/>
      <c r="X19" s="610"/>
      <c r="Y19" s="610"/>
      <c r="Z19" s="610"/>
      <c r="AA19" s="610"/>
      <c r="AB19" s="610"/>
      <c r="AC19" s="610"/>
      <c r="AD19" s="610"/>
      <c r="AE19" s="610"/>
      <c r="AF19" s="610"/>
      <c r="AG19" s="610"/>
      <c r="AH19" s="610"/>
      <c r="AI19" s="610"/>
      <c r="AJ19" s="610"/>
      <c r="AK19" s="610"/>
      <c r="AL19" s="610"/>
      <c r="AM19" s="610"/>
      <c r="AN19" s="610"/>
      <c r="AO19" s="610"/>
      <c r="AP19" s="610"/>
      <c r="AQ19" s="610"/>
      <c r="AR19" s="610"/>
      <c r="AS19" s="610"/>
      <c r="AT19" s="610"/>
      <c r="AU19" s="610"/>
      <c r="AV19" s="610"/>
      <c r="AW19" s="610"/>
      <c r="AX19" s="610"/>
      <c r="AY19" s="610"/>
      <c r="AZ19" s="610"/>
      <c r="BA19" s="610"/>
      <c r="BB19" s="610"/>
      <c r="BC19" s="610"/>
      <c r="BD19" s="610"/>
      <c r="BE19" s="610"/>
      <c r="BF19" s="610"/>
      <c r="BG19" s="610"/>
      <c r="BH19" s="610"/>
      <c r="BI19" s="610"/>
      <c r="BJ19" s="610"/>
      <c r="BK19" s="610"/>
      <c r="BL19" s="610"/>
      <c r="BM19" s="610"/>
      <c r="BN19" s="610"/>
      <c r="BO19" s="610"/>
      <c r="BP19" s="610"/>
      <c r="BQ19" s="610"/>
      <c r="BR19" s="610"/>
      <c r="BS19" s="610"/>
      <c r="BT19" s="610"/>
      <c r="BU19" s="610"/>
      <c r="BV19" s="610"/>
      <c r="BW19" s="610"/>
      <c r="BX19" s="610"/>
      <c r="BY19" s="610"/>
      <c r="BZ19" s="610"/>
      <c r="CA19" s="610"/>
      <c r="CB19" s="610"/>
      <c r="CC19" s="610"/>
      <c r="CD19" s="610"/>
      <c r="CE19" s="610"/>
      <c r="CF19" s="610"/>
      <c r="CG19" s="610"/>
      <c r="CH19" s="610"/>
      <c r="CI19" s="610"/>
      <c r="CJ19" s="610"/>
      <c r="CK19" s="610"/>
      <c r="CL19" s="610"/>
      <c r="CM19" s="610"/>
      <c r="CN19" s="610"/>
      <c r="CO19" s="610"/>
      <c r="CP19" s="610"/>
      <c r="CQ19" s="610"/>
      <c r="CR19" s="610"/>
      <c r="CS19" s="610"/>
      <c r="CT19" s="610"/>
      <c r="CU19" s="610"/>
      <c r="CV19" s="610"/>
      <c r="CW19" s="610"/>
      <c r="CX19" s="610"/>
      <c r="CY19" s="610"/>
      <c r="CZ19" s="610"/>
      <c r="DA19" s="610"/>
      <c r="DB19" s="610"/>
      <c r="DC19" s="610"/>
      <c r="DD19" s="610"/>
      <c r="DE19" s="610"/>
      <c r="DF19" s="610"/>
      <c r="DG19" s="610"/>
      <c r="DH19" s="610"/>
      <c r="DI19" s="610"/>
      <c r="DJ19" s="610"/>
      <c r="DK19" s="610"/>
      <c r="IA19" s="612"/>
    </row>
    <row r="20" spans="1:236" ht="21.95" customHeight="1" x14ac:dyDescent="0.15">
      <c r="A20" s="81"/>
      <c r="B20" s="587"/>
      <c r="C20" s="330"/>
      <c r="D20" s="331"/>
      <c r="E20" s="618" t="s">
        <v>492</v>
      </c>
      <c r="F20" s="619"/>
      <c r="G20" s="114" t="s">
        <v>493</v>
      </c>
      <c r="H20" s="114"/>
      <c r="I20" s="620"/>
      <c r="J20" s="620"/>
      <c r="K20" s="621"/>
      <c r="L20" s="594"/>
      <c r="M20" s="588"/>
      <c r="N20" s="588"/>
      <c r="O20" s="588"/>
      <c r="P20" s="588"/>
      <c r="Q20" s="588"/>
      <c r="R20" s="588"/>
      <c r="S20" s="588"/>
      <c r="T20" s="588"/>
      <c r="U20" s="588"/>
      <c r="V20" s="588"/>
      <c r="W20" s="588"/>
      <c r="X20" s="588"/>
      <c r="Y20" s="588"/>
      <c r="Z20" s="588"/>
      <c r="AA20" s="588"/>
      <c r="AB20" s="588"/>
      <c r="AC20" s="588"/>
      <c r="AD20" s="588"/>
      <c r="AE20" s="588"/>
      <c r="AF20" s="588"/>
      <c r="AG20" s="588"/>
      <c r="AH20" s="588"/>
      <c r="AI20" s="588"/>
      <c r="AJ20" s="588"/>
      <c r="AK20" s="588"/>
      <c r="AL20" s="588"/>
      <c r="AM20" s="588"/>
      <c r="AN20" s="588"/>
      <c r="AO20" s="588"/>
      <c r="AP20" s="588"/>
      <c r="AQ20" s="588"/>
      <c r="AR20" s="588"/>
      <c r="AS20" s="588"/>
      <c r="AT20" s="588"/>
      <c r="AU20" s="588"/>
      <c r="AV20" s="588"/>
      <c r="AW20" s="588"/>
      <c r="AX20" s="588"/>
      <c r="AY20" s="588"/>
      <c r="AZ20" s="588"/>
      <c r="BA20" s="588"/>
      <c r="BB20" s="588"/>
      <c r="BC20" s="588"/>
      <c r="BD20" s="588"/>
      <c r="BE20" s="588"/>
      <c r="BF20" s="588"/>
      <c r="BG20" s="588"/>
      <c r="BH20" s="588"/>
      <c r="BI20" s="588"/>
      <c r="BJ20" s="588"/>
      <c r="BK20" s="588"/>
      <c r="BL20" s="588"/>
      <c r="BM20" s="588"/>
      <c r="BN20" s="588"/>
      <c r="BO20" s="588"/>
      <c r="BP20" s="588"/>
      <c r="BQ20" s="588"/>
      <c r="BR20" s="588"/>
      <c r="BS20" s="588"/>
      <c r="BT20" s="588"/>
      <c r="BU20" s="588"/>
      <c r="BV20" s="588"/>
      <c r="BW20" s="588"/>
      <c r="BX20" s="588"/>
      <c r="BY20" s="588"/>
      <c r="BZ20" s="588"/>
      <c r="CA20" s="588"/>
      <c r="CB20" s="588"/>
      <c r="CC20" s="588"/>
      <c r="CD20" s="588"/>
      <c r="CE20" s="588"/>
      <c r="CF20" s="588"/>
      <c r="CG20" s="588"/>
      <c r="CH20" s="588"/>
      <c r="CI20" s="588"/>
      <c r="CJ20" s="588"/>
      <c r="CK20" s="588"/>
      <c r="CL20" s="588"/>
      <c r="CM20" s="588"/>
      <c r="CN20" s="588"/>
      <c r="CO20" s="588"/>
      <c r="CP20" s="588"/>
      <c r="CQ20" s="588"/>
      <c r="CR20" s="588"/>
      <c r="CS20" s="588"/>
      <c r="CT20" s="588"/>
      <c r="CU20" s="588"/>
      <c r="CV20" s="588"/>
      <c r="CW20" s="588"/>
      <c r="CX20" s="588"/>
      <c r="CY20" s="588"/>
      <c r="CZ20" s="588"/>
      <c r="DA20" s="588"/>
      <c r="DB20" s="588"/>
      <c r="DC20" s="588"/>
      <c r="DD20" s="588"/>
      <c r="DE20" s="588"/>
      <c r="DF20" s="588"/>
      <c r="DG20" s="588"/>
      <c r="DH20" s="588"/>
      <c r="DI20" s="588"/>
      <c r="DJ20" s="588"/>
      <c r="DK20" s="588"/>
      <c r="IA20" s="442"/>
    </row>
    <row r="21" spans="1:236" ht="12" customHeight="1" x14ac:dyDescent="0.15">
      <c r="A21" s="81"/>
      <c r="B21" s="589" t="s">
        <v>467</v>
      </c>
      <c r="C21" s="590" t="s">
        <v>15</v>
      </c>
      <c r="D21" s="591"/>
      <c r="E21" s="348" t="s">
        <v>494</v>
      </c>
      <c r="F21" s="593"/>
      <c r="G21" s="81"/>
      <c r="H21" s="81"/>
      <c r="I21" s="81"/>
      <c r="J21" s="81"/>
      <c r="K21" s="81"/>
      <c r="L21" s="622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88"/>
      <c r="X21" s="588"/>
      <c r="Y21" s="588"/>
      <c r="Z21" s="588"/>
      <c r="AA21" s="588"/>
      <c r="AB21" s="588"/>
      <c r="AC21" s="588"/>
      <c r="AD21" s="588"/>
      <c r="AE21" s="588"/>
      <c r="AF21" s="588"/>
      <c r="AG21" s="588"/>
      <c r="AH21" s="588"/>
      <c r="AI21" s="588"/>
      <c r="AJ21" s="588"/>
      <c r="AK21" s="588"/>
      <c r="AL21" s="588"/>
      <c r="AM21" s="588"/>
      <c r="AN21" s="588"/>
      <c r="AO21" s="588"/>
      <c r="AP21" s="588"/>
      <c r="AQ21" s="588"/>
      <c r="AR21" s="588"/>
      <c r="AS21" s="588"/>
      <c r="AT21" s="588"/>
      <c r="AU21" s="588"/>
      <c r="AV21" s="588"/>
      <c r="AW21" s="588"/>
      <c r="AX21" s="588"/>
      <c r="AY21" s="588"/>
      <c r="AZ21" s="588"/>
      <c r="BA21" s="588"/>
      <c r="BB21" s="588"/>
      <c r="BC21" s="588"/>
      <c r="BD21" s="588"/>
      <c r="BE21" s="588"/>
      <c r="BF21" s="588"/>
      <c r="BG21" s="588"/>
      <c r="BH21" s="588"/>
      <c r="BI21" s="588"/>
      <c r="BJ21" s="588"/>
      <c r="BK21" s="588"/>
      <c r="BL21" s="588"/>
      <c r="BM21" s="588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8"/>
      <c r="CC21" s="588"/>
      <c r="CD21" s="588"/>
      <c r="CE21" s="588"/>
      <c r="CF21" s="588"/>
      <c r="CG21" s="588"/>
      <c r="CH21" s="588"/>
      <c r="CI21" s="588"/>
      <c r="CJ21" s="588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8"/>
      <c r="DI21" s="588"/>
      <c r="DJ21" s="588"/>
      <c r="DK21" s="588"/>
      <c r="IA21" s="442"/>
    </row>
    <row r="22" spans="1:236" ht="27.95" customHeight="1" thickBot="1" x14ac:dyDescent="0.2">
      <c r="A22" s="81"/>
      <c r="B22" s="596"/>
      <c r="C22" s="597"/>
      <c r="D22" s="598"/>
      <c r="E22" s="623"/>
      <c r="F22" s="624" t="s">
        <v>495</v>
      </c>
      <c r="G22" s="625" t="s">
        <v>496</v>
      </c>
      <c r="H22" s="625" t="s">
        <v>497</v>
      </c>
      <c r="I22" s="626" t="s">
        <v>498</v>
      </c>
      <c r="J22" s="626" t="s">
        <v>499</v>
      </c>
      <c r="K22" s="626" t="s">
        <v>500</v>
      </c>
      <c r="L22" s="626" t="s">
        <v>501</v>
      </c>
      <c r="M22" s="588"/>
      <c r="N22" s="588"/>
      <c r="O22" s="588"/>
      <c r="P22" s="588"/>
      <c r="Q22" s="588"/>
      <c r="R22" s="588"/>
      <c r="S22" s="588"/>
      <c r="T22" s="588"/>
      <c r="U22" s="588"/>
      <c r="V22" s="588"/>
      <c r="W22" s="588"/>
      <c r="X22" s="588"/>
      <c r="Y22" s="588"/>
      <c r="Z22" s="588"/>
      <c r="AA22" s="588"/>
      <c r="AB22" s="588"/>
      <c r="AC22" s="588"/>
      <c r="AD22" s="588"/>
      <c r="AE22" s="588"/>
      <c r="AF22" s="588"/>
      <c r="AG22" s="588"/>
      <c r="AH22" s="588"/>
      <c r="AI22" s="588"/>
      <c r="AJ22" s="588"/>
      <c r="AK22" s="588"/>
      <c r="AL22" s="588"/>
      <c r="AM22" s="588"/>
      <c r="AN22" s="588"/>
      <c r="AO22" s="588"/>
      <c r="AP22" s="588"/>
      <c r="AQ22" s="588"/>
      <c r="AR22" s="588"/>
      <c r="AS22" s="588"/>
      <c r="AT22" s="588"/>
      <c r="AU22" s="588"/>
      <c r="AV22" s="588"/>
      <c r="AW22" s="588"/>
      <c r="AX22" s="588"/>
      <c r="AY22" s="588"/>
      <c r="AZ22" s="588"/>
      <c r="BA22" s="588"/>
      <c r="BB22" s="588"/>
      <c r="BC22" s="588"/>
      <c r="BD22" s="588"/>
      <c r="BE22" s="588"/>
      <c r="BF22" s="588"/>
      <c r="BG22" s="588"/>
      <c r="BH22" s="588"/>
      <c r="BI22" s="588"/>
      <c r="BJ22" s="588"/>
      <c r="BK22" s="588"/>
      <c r="BL22" s="588"/>
      <c r="BM22" s="588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8"/>
      <c r="CC22" s="588"/>
      <c r="CD22" s="588"/>
      <c r="CE22" s="588"/>
      <c r="CF22" s="588"/>
      <c r="CG22" s="588"/>
      <c r="CH22" s="588"/>
      <c r="CI22" s="588"/>
      <c r="CJ22" s="588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8"/>
      <c r="DI22" s="588"/>
      <c r="DJ22" s="588"/>
      <c r="DK22" s="588"/>
      <c r="IA22" s="442"/>
    </row>
    <row r="23" spans="1:236" s="611" customFormat="1" ht="20.100000000000001" customHeight="1" x14ac:dyDescent="0.15">
      <c r="A23" s="430"/>
      <c r="B23" s="627" t="str">
        <f>$B$12</f>
        <v>1 競馬事業会計</v>
      </c>
      <c r="C23" s="608">
        <v>0</v>
      </c>
      <c r="D23" s="609">
        <v>1</v>
      </c>
      <c r="E23" s="182">
        <f t="shared" ref="E23:E28" si="1">SUM(E12:G12,I12,L12:N12)</f>
        <v>0</v>
      </c>
      <c r="F23" s="182">
        <f>SUM(G23:L23)</f>
        <v>0</v>
      </c>
      <c r="G23" s="181"/>
      <c r="H23" s="181"/>
      <c r="I23" s="181"/>
      <c r="J23" s="181"/>
      <c r="K23" s="181"/>
      <c r="L23" s="51"/>
      <c r="M23" s="610"/>
      <c r="N23" s="610"/>
      <c r="O23" s="610"/>
      <c r="P23" s="610"/>
      <c r="Q23" s="610"/>
      <c r="R23" s="610"/>
      <c r="S23" s="610"/>
      <c r="T23" s="610"/>
      <c r="U23" s="610"/>
      <c r="V23" s="610"/>
      <c r="W23" s="610"/>
      <c r="X23" s="610"/>
      <c r="Y23" s="610"/>
      <c r="Z23" s="610"/>
      <c r="AA23" s="610"/>
      <c r="AB23" s="610"/>
      <c r="AC23" s="610"/>
      <c r="AD23" s="610"/>
      <c r="AE23" s="610"/>
      <c r="AF23" s="610"/>
      <c r="AG23" s="610"/>
      <c r="AH23" s="610"/>
      <c r="AI23" s="610"/>
      <c r="AJ23" s="610"/>
      <c r="AK23" s="610"/>
      <c r="AL23" s="610"/>
      <c r="AM23" s="610"/>
      <c r="AN23" s="610"/>
      <c r="AO23" s="610"/>
      <c r="AP23" s="610"/>
      <c r="AQ23" s="610"/>
      <c r="AR23" s="610"/>
      <c r="AS23" s="610"/>
      <c r="AT23" s="610"/>
      <c r="AU23" s="610"/>
      <c r="AV23" s="610"/>
      <c r="AW23" s="610"/>
      <c r="AX23" s="610"/>
      <c r="AY23" s="610"/>
      <c r="AZ23" s="610"/>
      <c r="BA23" s="610"/>
      <c r="BB23" s="610"/>
      <c r="BC23" s="610"/>
      <c r="BD23" s="610"/>
      <c r="BE23" s="610"/>
      <c r="BF23" s="610"/>
      <c r="BG23" s="610"/>
      <c r="BH23" s="610"/>
      <c r="BI23" s="610"/>
      <c r="BJ23" s="610"/>
      <c r="BK23" s="610"/>
      <c r="BL23" s="610"/>
      <c r="BM23" s="610"/>
      <c r="BN23" s="610"/>
      <c r="BO23" s="610"/>
      <c r="BP23" s="610"/>
      <c r="BQ23" s="610"/>
      <c r="BR23" s="610"/>
      <c r="BS23" s="610"/>
      <c r="BT23" s="610"/>
      <c r="BU23" s="610"/>
      <c r="BV23" s="610"/>
      <c r="BW23" s="610"/>
      <c r="BX23" s="610"/>
      <c r="BY23" s="610"/>
      <c r="BZ23" s="610"/>
      <c r="CA23" s="610"/>
      <c r="CB23" s="610"/>
      <c r="CC23" s="610"/>
      <c r="CD23" s="610"/>
      <c r="CE23" s="610"/>
      <c r="CF23" s="610"/>
      <c r="CG23" s="610"/>
      <c r="CH23" s="610"/>
      <c r="CI23" s="610"/>
      <c r="CJ23" s="610"/>
      <c r="CK23" s="610"/>
      <c r="CL23" s="610"/>
      <c r="CM23" s="610"/>
      <c r="CN23" s="610"/>
      <c r="CO23" s="610"/>
      <c r="CP23" s="610"/>
      <c r="CQ23" s="610"/>
      <c r="CR23" s="610"/>
      <c r="CS23" s="610"/>
      <c r="CT23" s="610"/>
      <c r="CU23" s="610"/>
      <c r="CV23" s="610"/>
      <c r="CW23" s="610"/>
      <c r="CX23" s="610"/>
      <c r="CY23" s="610"/>
      <c r="CZ23" s="610"/>
      <c r="DA23" s="610"/>
      <c r="DB23" s="610"/>
      <c r="DC23" s="610"/>
      <c r="DD23" s="610"/>
      <c r="DE23" s="610"/>
      <c r="DF23" s="610"/>
      <c r="DG23" s="610"/>
      <c r="DH23" s="610"/>
      <c r="DI23" s="610"/>
      <c r="DJ23" s="610"/>
      <c r="DK23" s="610"/>
      <c r="IA23" s="612"/>
    </row>
    <row r="24" spans="1:236" s="611" customFormat="1" ht="20.100000000000001" customHeight="1" x14ac:dyDescent="0.15">
      <c r="A24" s="430"/>
      <c r="B24" s="627" t="str">
        <f>$B$13</f>
        <v>2 自転車競走事業会計</v>
      </c>
      <c r="C24" s="380">
        <v>0</v>
      </c>
      <c r="D24" s="381">
        <v>2</v>
      </c>
      <c r="E24" s="185">
        <f t="shared" si="1"/>
        <v>8652962</v>
      </c>
      <c r="F24" s="185">
        <f>SUM(G24:L24)</f>
        <v>7543726</v>
      </c>
      <c r="G24" s="188">
        <v>5640446</v>
      </c>
      <c r="H24" s="188"/>
      <c r="I24" s="188">
        <v>52366</v>
      </c>
      <c r="J24" s="188">
        <v>112124</v>
      </c>
      <c r="K24" s="188">
        <v>134188</v>
      </c>
      <c r="L24" s="260">
        <v>1604602</v>
      </c>
      <c r="M24" s="610"/>
      <c r="N24" s="610"/>
      <c r="O24" s="610"/>
      <c r="P24" s="610"/>
      <c r="Q24" s="610"/>
      <c r="R24" s="610"/>
      <c r="S24" s="610"/>
      <c r="T24" s="610"/>
      <c r="U24" s="610"/>
      <c r="V24" s="610"/>
      <c r="W24" s="610"/>
      <c r="X24" s="610"/>
      <c r="Y24" s="610"/>
      <c r="Z24" s="610"/>
      <c r="AA24" s="610"/>
      <c r="AB24" s="610"/>
      <c r="AC24" s="610"/>
      <c r="AD24" s="610"/>
      <c r="AE24" s="610"/>
      <c r="AF24" s="610"/>
      <c r="AG24" s="610"/>
      <c r="AH24" s="610"/>
      <c r="AI24" s="610"/>
      <c r="AJ24" s="610"/>
      <c r="AK24" s="610"/>
      <c r="AL24" s="610"/>
      <c r="AM24" s="610"/>
      <c r="AN24" s="610"/>
      <c r="AO24" s="610"/>
      <c r="AP24" s="610"/>
      <c r="AQ24" s="610"/>
      <c r="AR24" s="610"/>
      <c r="AS24" s="610"/>
      <c r="AT24" s="610"/>
      <c r="AU24" s="610"/>
      <c r="AV24" s="610"/>
      <c r="AW24" s="610"/>
      <c r="AX24" s="610"/>
      <c r="AY24" s="610"/>
      <c r="AZ24" s="610"/>
      <c r="BA24" s="610"/>
      <c r="BB24" s="610"/>
      <c r="BC24" s="610"/>
      <c r="BD24" s="610"/>
      <c r="BE24" s="610"/>
      <c r="BF24" s="610"/>
      <c r="BG24" s="610"/>
      <c r="BH24" s="610"/>
      <c r="BI24" s="610"/>
      <c r="BJ24" s="610"/>
      <c r="BK24" s="610"/>
      <c r="BL24" s="610"/>
      <c r="BM24" s="610"/>
      <c r="BN24" s="610"/>
      <c r="BO24" s="610"/>
      <c r="BP24" s="610"/>
      <c r="BQ24" s="610"/>
      <c r="BR24" s="610"/>
      <c r="BS24" s="610"/>
      <c r="BT24" s="610"/>
      <c r="BU24" s="610"/>
      <c r="BV24" s="610"/>
      <c r="BW24" s="610"/>
      <c r="BX24" s="610"/>
      <c r="BY24" s="610"/>
      <c r="BZ24" s="610"/>
      <c r="CA24" s="610"/>
      <c r="CB24" s="610"/>
      <c r="CC24" s="610"/>
      <c r="CD24" s="610"/>
      <c r="CE24" s="610"/>
      <c r="CF24" s="610"/>
      <c r="CG24" s="610"/>
      <c r="CH24" s="610"/>
      <c r="CI24" s="610"/>
      <c r="CJ24" s="610"/>
      <c r="CK24" s="610"/>
      <c r="CL24" s="610"/>
      <c r="CM24" s="610"/>
      <c r="CN24" s="610"/>
      <c r="CO24" s="610"/>
      <c r="CP24" s="610"/>
      <c r="CQ24" s="610"/>
      <c r="CR24" s="610"/>
      <c r="CS24" s="610"/>
      <c r="CT24" s="610"/>
      <c r="CU24" s="610"/>
      <c r="CV24" s="610"/>
      <c r="CW24" s="610"/>
      <c r="CX24" s="610"/>
      <c r="CY24" s="610"/>
      <c r="CZ24" s="610"/>
      <c r="DA24" s="610"/>
      <c r="DB24" s="610"/>
      <c r="DC24" s="610"/>
      <c r="DD24" s="610"/>
      <c r="DE24" s="610"/>
      <c r="DF24" s="610"/>
      <c r="DG24" s="610"/>
      <c r="DH24" s="610"/>
      <c r="DI24" s="610"/>
      <c r="DJ24" s="610"/>
      <c r="DK24" s="610"/>
      <c r="IA24" s="612"/>
    </row>
    <row r="25" spans="1:236" s="611" customFormat="1" ht="20.100000000000001" customHeight="1" x14ac:dyDescent="0.15">
      <c r="A25" s="430"/>
      <c r="B25" s="628" t="str">
        <f>$B$14</f>
        <v>3 小型自動車競走事業会計</v>
      </c>
      <c r="C25" s="380">
        <v>0</v>
      </c>
      <c r="D25" s="381">
        <v>3</v>
      </c>
      <c r="E25" s="185">
        <f t="shared" si="1"/>
        <v>0</v>
      </c>
      <c r="F25" s="185">
        <f>SUM(G25:L25)</f>
        <v>0</v>
      </c>
      <c r="G25" s="188"/>
      <c r="H25" s="188"/>
      <c r="I25" s="188"/>
      <c r="J25" s="188"/>
      <c r="K25" s="188"/>
      <c r="L25" s="260"/>
      <c r="M25" s="610"/>
      <c r="N25" s="610"/>
      <c r="O25" s="610"/>
      <c r="P25" s="610"/>
      <c r="Q25" s="610"/>
      <c r="R25" s="610"/>
      <c r="S25" s="610"/>
      <c r="T25" s="610"/>
      <c r="U25" s="610"/>
      <c r="V25" s="610"/>
      <c r="W25" s="610"/>
      <c r="X25" s="610"/>
      <c r="Y25" s="610"/>
      <c r="Z25" s="610"/>
      <c r="AA25" s="610"/>
      <c r="AB25" s="610"/>
      <c r="AC25" s="610"/>
      <c r="AD25" s="610"/>
      <c r="AE25" s="610"/>
      <c r="AF25" s="610"/>
      <c r="AG25" s="610"/>
      <c r="AH25" s="610"/>
      <c r="AI25" s="610"/>
      <c r="AJ25" s="610"/>
      <c r="AK25" s="610"/>
      <c r="AL25" s="610"/>
      <c r="AM25" s="610"/>
      <c r="AN25" s="610"/>
      <c r="AO25" s="610"/>
      <c r="AP25" s="610"/>
      <c r="AQ25" s="610"/>
      <c r="AR25" s="610"/>
      <c r="AS25" s="610"/>
      <c r="AT25" s="610"/>
      <c r="AU25" s="610"/>
      <c r="AV25" s="610"/>
      <c r="AW25" s="610"/>
      <c r="AX25" s="610"/>
      <c r="AY25" s="610"/>
      <c r="AZ25" s="610"/>
      <c r="BA25" s="610"/>
      <c r="BB25" s="610"/>
      <c r="BC25" s="610"/>
      <c r="BD25" s="610"/>
      <c r="BE25" s="610"/>
      <c r="BF25" s="610"/>
      <c r="BG25" s="610"/>
      <c r="BH25" s="610"/>
      <c r="BI25" s="610"/>
      <c r="BJ25" s="610"/>
      <c r="BK25" s="610"/>
      <c r="BL25" s="610"/>
      <c r="BM25" s="610"/>
      <c r="BN25" s="610"/>
      <c r="BO25" s="610"/>
      <c r="BP25" s="610"/>
      <c r="BQ25" s="610"/>
      <c r="BR25" s="610"/>
      <c r="BS25" s="610"/>
      <c r="BT25" s="610"/>
      <c r="BU25" s="610"/>
      <c r="BV25" s="610"/>
      <c r="BW25" s="610"/>
      <c r="BX25" s="610"/>
      <c r="BY25" s="610"/>
      <c r="BZ25" s="610"/>
      <c r="CA25" s="610"/>
      <c r="CB25" s="610"/>
      <c r="CC25" s="610"/>
      <c r="CD25" s="610"/>
      <c r="CE25" s="610"/>
      <c r="CF25" s="610"/>
      <c r="CG25" s="610"/>
      <c r="CH25" s="610"/>
      <c r="CI25" s="610"/>
      <c r="CJ25" s="610"/>
      <c r="CK25" s="610"/>
      <c r="CL25" s="610"/>
      <c r="CM25" s="610"/>
      <c r="CN25" s="610"/>
      <c r="CO25" s="610"/>
      <c r="CP25" s="610"/>
      <c r="CQ25" s="610"/>
      <c r="CR25" s="610"/>
      <c r="CS25" s="610"/>
      <c r="CT25" s="610"/>
      <c r="CU25" s="610"/>
      <c r="CV25" s="610"/>
      <c r="CW25" s="610"/>
      <c r="CX25" s="610"/>
      <c r="CY25" s="610"/>
      <c r="CZ25" s="610"/>
      <c r="DA25" s="610"/>
      <c r="DB25" s="610"/>
      <c r="DC25" s="610"/>
      <c r="DD25" s="610"/>
      <c r="DE25" s="610"/>
      <c r="DF25" s="610"/>
      <c r="DG25" s="610"/>
      <c r="DH25" s="610"/>
      <c r="DI25" s="610"/>
      <c r="DJ25" s="610"/>
      <c r="DK25" s="610"/>
      <c r="IA25" s="612"/>
    </row>
    <row r="26" spans="1:236" s="611" customFormat="1" ht="20.100000000000001" customHeight="1" x14ac:dyDescent="0.15">
      <c r="A26" s="430"/>
      <c r="B26" s="629" t="str">
        <f>$B$15</f>
        <v>4 モーターボート競走事業会計</v>
      </c>
      <c r="C26" s="380">
        <v>0</v>
      </c>
      <c r="D26" s="381">
        <v>4</v>
      </c>
      <c r="E26" s="185">
        <f t="shared" si="1"/>
        <v>0</v>
      </c>
      <c r="F26" s="185">
        <f>SUM(G26:L26)</f>
        <v>0</v>
      </c>
      <c r="G26" s="188"/>
      <c r="H26" s="188"/>
      <c r="I26" s="188"/>
      <c r="J26" s="188"/>
      <c r="K26" s="188"/>
      <c r="L26" s="260"/>
      <c r="M26" s="610"/>
      <c r="N26" s="610"/>
      <c r="O26" s="610"/>
      <c r="P26" s="610"/>
      <c r="Q26" s="610"/>
      <c r="R26" s="610"/>
      <c r="S26" s="610"/>
      <c r="T26" s="610"/>
      <c r="U26" s="610"/>
      <c r="V26" s="610"/>
      <c r="W26" s="610"/>
      <c r="X26" s="610"/>
      <c r="Y26" s="610"/>
      <c r="Z26" s="610"/>
      <c r="AA26" s="610"/>
      <c r="AB26" s="610"/>
      <c r="AC26" s="610"/>
      <c r="AD26" s="610"/>
      <c r="AE26" s="610"/>
      <c r="AF26" s="610"/>
      <c r="AG26" s="610"/>
      <c r="AH26" s="610"/>
      <c r="AI26" s="610"/>
      <c r="AJ26" s="610"/>
      <c r="AK26" s="610"/>
      <c r="AL26" s="610"/>
      <c r="AM26" s="610"/>
      <c r="AN26" s="610"/>
      <c r="AO26" s="610"/>
      <c r="AP26" s="610"/>
      <c r="AQ26" s="610"/>
      <c r="AR26" s="610"/>
      <c r="AS26" s="610"/>
      <c r="AT26" s="610"/>
      <c r="AU26" s="610"/>
      <c r="AV26" s="610"/>
      <c r="AW26" s="610"/>
      <c r="AX26" s="610"/>
      <c r="AY26" s="610"/>
      <c r="AZ26" s="610"/>
      <c r="BA26" s="610"/>
      <c r="BB26" s="610"/>
      <c r="BC26" s="610"/>
      <c r="BD26" s="610"/>
      <c r="BE26" s="610"/>
      <c r="BF26" s="610"/>
      <c r="BG26" s="610"/>
      <c r="BH26" s="610"/>
      <c r="BI26" s="610"/>
      <c r="BJ26" s="610"/>
      <c r="BK26" s="610"/>
      <c r="BL26" s="610"/>
      <c r="BM26" s="610"/>
      <c r="BN26" s="610"/>
      <c r="BO26" s="610"/>
      <c r="BP26" s="610"/>
      <c r="BQ26" s="610"/>
      <c r="BR26" s="610"/>
      <c r="BS26" s="610"/>
      <c r="BT26" s="610"/>
      <c r="BU26" s="610"/>
      <c r="BV26" s="610"/>
      <c r="BW26" s="610"/>
      <c r="BX26" s="610"/>
      <c r="BY26" s="610"/>
      <c r="BZ26" s="610"/>
      <c r="CA26" s="610"/>
      <c r="CB26" s="610"/>
      <c r="CC26" s="610"/>
      <c r="CD26" s="610"/>
      <c r="CE26" s="610"/>
      <c r="CF26" s="610"/>
      <c r="CG26" s="610"/>
      <c r="CH26" s="610"/>
      <c r="CI26" s="610"/>
      <c r="CJ26" s="610"/>
      <c r="CK26" s="610"/>
      <c r="CL26" s="610"/>
      <c r="CM26" s="610"/>
      <c r="CN26" s="610"/>
      <c r="CO26" s="610"/>
      <c r="CP26" s="610"/>
      <c r="CQ26" s="610"/>
      <c r="CR26" s="610"/>
      <c r="CS26" s="610"/>
      <c r="CT26" s="610"/>
      <c r="CU26" s="610"/>
      <c r="CV26" s="610"/>
      <c r="CW26" s="610"/>
      <c r="CX26" s="610"/>
      <c r="CY26" s="610"/>
      <c r="CZ26" s="610"/>
      <c r="DA26" s="610"/>
      <c r="DB26" s="610"/>
      <c r="DC26" s="610"/>
      <c r="DD26" s="610"/>
      <c r="DE26" s="610"/>
      <c r="DF26" s="610"/>
      <c r="DG26" s="610"/>
      <c r="DH26" s="610"/>
      <c r="DI26" s="610"/>
      <c r="DJ26" s="610"/>
      <c r="DK26" s="610"/>
      <c r="IA26" s="612"/>
    </row>
    <row r="27" spans="1:236" s="611" customFormat="1" ht="20.100000000000001" customHeight="1" x14ac:dyDescent="0.15">
      <c r="A27" s="430"/>
      <c r="B27" s="627" t="str">
        <f>$B$16</f>
        <v>5 宝くじ事業会計</v>
      </c>
      <c r="C27" s="380">
        <v>0</v>
      </c>
      <c r="D27" s="381">
        <v>5</v>
      </c>
      <c r="E27" s="185">
        <f t="shared" si="1"/>
        <v>2511350</v>
      </c>
      <c r="F27" s="299">
        <f>SUM(G27:L27)</f>
        <v>0</v>
      </c>
      <c r="G27" s="382">
        <v>0</v>
      </c>
      <c r="H27" s="382">
        <v>0</v>
      </c>
      <c r="I27" s="382">
        <v>0</v>
      </c>
      <c r="J27" s="382">
        <v>0</v>
      </c>
      <c r="K27" s="382">
        <v>0</v>
      </c>
      <c r="L27" s="264">
        <v>0</v>
      </c>
      <c r="M27" s="610"/>
      <c r="N27" s="610"/>
      <c r="O27" s="610"/>
      <c r="P27" s="610"/>
      <c r="Q27" s="610"/>
      <c r="R27" s="610"/>
      <c r="S27" s="610"/>
      <c r="T27" s="610"/>
      <c r="U27" s="610"/>
      <c r="V27" s="610"/>
      <c r="W27" s="610"/>
      <c r="X27" s="610"/>
      <c r="Y27" s="610"/>
      <c r="Z27" s="610"/>
      <c r="AA27" s="610"/>
      <c r="AB27" s="610"/>
      <c r="AC27" s="610"/>
      <c r="AD27" s="610"/>
      <c r="AE27" s="610"/>
      <c r="AF27" s="610"/>
      <c r="AG27" s="610"/>
      <c r="AH27" s="610"/>
      <c r="AI27" s="610"/>
      <c r="AJ27" s="610"/>
      <c r="AK27" s="610"/>
      <c r="AL27" s="610"/>
      <c r="AM27" s="610"/>
      <c r="AN27" s="610"/>
      <c r="AO27" s="610"/>
      <c r="AP27" s="610"/>
      <c r="AQ27" s="610"/>
      <c r="AR27" s="610"/>
      <c r="AS27" s="610"/>
      <c r="AT27" s="610"/>
      <c r="AU27" s="610"/>
      <c r="AV27" s="610"/>
      <c r="AW27" s="610"/>
      <c r="AX27" s="610"/>
      <c r="AY27" s="610"/>
      <c r="AZ27" s="610"/>
      <c r="BA27" s="610"/>
      <c r="BB27" s="610"/>
      <c r="BC27" s="610"/>
      <c r="BD27" s="610"/>
      <c r="BE27" s="610"/>
      <c r="BF27" s="610"/>
      <c r="BG27" s="610"/>
      <c r="BH27" s="610"/>
      <c r="BI27" s="610"/>
      <c r="BJ27" s="610"/>
      <c r="BK27" s="610"/>
      <c r="BL27" s="610"/>
      <c r="BM27" s="610"/>
      <c r="BN27" s="610"/>
      <c r="BO27" s="610"/>
      <c r="BP27" s="610"/>
      <c r="BQ27" s="610"/>
      <c r="BR27" s="610"/>
      <c r="BS27" s="610"/>
      <c r="BT27" s="610"/>
      <c r="BU27" s="610"/>
      <c r="BV27" s="610"/>
      <c r="BW27" s="610"/>
      <c r="BX27" s="610"/>
      <c r="BY27" s="610"/>
      <c r="BZ27" s="610"/>
      <c r="CA27" s="610"/>
      <c r="CB27" s="610"/>
      <c r="CC27" s="610"/>
      <c r="CD27" s="610"/>
      <c r="CE27" s="610"/>
      <c r="CF27" s="610"/>
      <c r="CG27" s="610"/>
      <c r="CH27" s="610"/>
      <c r="CI27" s="610"/>
      <c r="CJ27" s="610"/>
      <c r="CK27" s="610"/>
      <c r="CL27" s="610"/>
      <c r="CM27" s="610"/>
      <c r="CN27" s="610"/>
      <c r="CO27" s="610"/>
      <c r="CP27" s="610"/>
      <c r="CQ27" s="610"/>
      <c r="CR27" s="610"/>
      <c r="CS27" s="610"/>
      <c r="CT27" s="610"/>
      <c r="CU27" s="610"/>
      <c r="CV27" s="610"/>
      <c r="CW27" s="610"/>
      <c r="CX27" s="610"/>
      <c r="CY27" s="610"/>
      <c r="CZ27" s="610"/>
      <c r="DA27" s="610"/>
      <c r="DB27" s="610"/>
      <c r="DC27" s="610"/>
      <c r="DD27" s="610"/>
      <c r="DE27" s="610"/>
      <c r="DF27" s="610"/>
      <c r="DG27" s="610"/>
      <c r="DH27" s="610"/>
      <c r="DI27" s="610"/>
      <c r="DJ27" s="610"/>
      <c r="DK27" s="610"/>
      <c r="IA27" s="612"/>
    </row>
    <row r="28" spans="1:236" s="611" customFormat="1" ht="20.100000000000001" customHeight="1" thickBot="1" x14ac:dyDescent="0.2">
      <c r="A28" s="430"/>
      <c r="B28" s="627" t="str">
        <f>$B$17</f>
        <v>合計(1～5)</v>
      </c>
      <c r="C28" s="615">
        <v>0</v>
      </c>
      <c r="D28" s="616">
        <v>6</v>
      </c>
      <c r="E28" s="197">
        <f t="shared" si="1"/>
        <v>11164312</v>
      </c>
      <c r="F28" s="197">
        <f>SUM(F23:F27)</f>
        <v>7543726</v>
      </c>
      <c r="G28" s="197">
        <f t="shared" ref="G28:J28" si="2">SUM(G23:G27)</f>
        <v>5640446</v>
      </c>
      <c r="H28" s="197">
        <f t="shared" si="2"/>
        <v>0</v>
      </c>
      <c r="I28" s="197">
        <f t="shared" si="2"/>
        <v>52366</v>
      </c>
      <c r="J28" s="197">
        <f t="shared" si="2"/>
        <v>112124</v>
      </c>
      <c r="K28" s="197">
        <f>SUM(K23:K27)</f>
        <v>134188</v>
      </c>
      <c r="L28" s="387">
        <f>SUM(L23:L27)</f>
        <v>1604602</v>
      </c>
      <c r="M28" s="610"/>
      <c r="N28" s="610"/>
      <c r="O28" s="610"/>
      <c r="P28" s="610"/>
      <c r="Q28" s="610"/>
      <c r="R28" s="610"/>
      <c r="S28" s="610"/>
      <c r="T28" s="610"/>
      <c r="U28" s="610"/>
      <c r="V28" s="610"/>
      <c r="W28" s="610"/>
      <c r="X28" s="610"/>
      <c r="Y28" s="610"/>
      <c r="Z28" s="610"/>
      <c r="AA28" s="610"/>
      <c r="AB28" s="610"/>
      <c r="AC28" s="610"/>
      <c r="AD28" s="610"/>
      <c r="AE28" s="610"/>
      <c r="AF28" s="610"/>
      <c r="AG28" s="610"/>
      <c r="AH28" s="610"/>
      <c r="AI28" s="610"/>
      <c r="AJ28" s="610"/>
      <c r="AK28" s="610"/>
      <c r="AL28" s="610"/>
      <c r="AM28" s="610"/>
      <c r="AN28" s="610"/>
      <c r="AO28" s="610"/>
      <c r="AP28" s="610"/>
      <c r="AQ28" s="610"/>
      <c r="AR28" s="610"/>
      <c r="AS28" s="610"/>
      <c r="AT28" s="610"/>
      <c r="AU28" s="610"/>
      <c r="AV28" s="610"/>
      <c r="AW28" s="610"/>
      <c r="AX28" s="610"/>
      <c r="AY28" s="610"/>
      <c r="AZ28" s="610"/>
      <c r="BA28" s="610"/>
      <c r="BB28" s="610"/>
      <c r="BC28" s="610"/>
      <c r="BD28" s="610"/>
      <c r="BE28" s="610"/>
      <c r="BF28" s="610"/>
      <c r="BG28" s="610"/>
      <c r="BH28" s="610"/>
      <c r="BI28" s="610"/>
      <c r="BJ28" s="610"/>
      <c r="BK28" s="610"/>
      <c r="BL28" s="610"/>
      <c r="BM28" s="610"/>
      <c r="BN28" s="610"/>
      <c r="BO28" s="610"/>
      <c r="BP28" s="610"/>
      <c r="BQ28" s="610"/>
      <c r="BR28" s="610"/>
      <c r="BS28" s="610"/>
      <c r="BT28" s="610"/>
      <c r="BU28" s="610"/>
      <c r="BV28" s="610"/>
      <c r="BW28" s="610"/>
      <c r="BX28" s="610"/>
      <c r="BY28" s="610"/>
      <c r="BZ28" s="610"/>
      <c r="CA28" s="610"/>
      <c r="CB28" s="610"/>
      <c r="CC28" s="610"/>
      <c r="CD28" s="610"/>
      <c r="CE28" s="610"/>
      <c r="CF28" s="610"/>
      <c r="CG28" s="610"/>
      <c r="CH28" s="610"/>
      <c r="CI28" s="610"/>
      <c r="CJ28" s="610"/>
      <c r="CK28" s="610"/>
      <c r="CL28" s="610"/>
      <c r="CM28" s="610"/>
      <c r="CN28" s="610"/>
      <c r="CO28" s="610"/>
      <c r="CP28" s="610"/>
      <c r="CQ28" s="610"/>
      <c r="CR28" s="610"/>
      <c r="CS28" s="610"/>
      <c r="CT28" s="610"/>
      <c r="CU28" s="610"/>
      <c r="CV28" s="610"/>
      <c r="CW28" s="610"/>
      <c r="CX28" s="610"/>
      <c r="CY28" s="610"/>
      <c r="CZ28" s="610"/>
      <c r="DA28" s="610"/>
      <c r="DB28" s="610"/>
      <c r="DC28" s="610"/>
      <c r="DD28" s="610"/>
      <c r="DE28" s="610"/>
      <c r="DF28" s="610"/>
      <c r="DG28" s="610"/>
      <c r="DH28" s="610"/>
      <c r="DI28" s="610"/>
      <c r="DJ28" s="610"/>
      <c r="DK28" s="610"/>
      <c r="IA28" s="612"/>
    </row>
    <row r="29" spans="1:236" s="611" customFormat="1" x14ac:dyDescent="0.15">
      <c r="A29" s="610"/>
      <c r="B29" s="610"/>
      <c r="C29" s="610"/>
      <c r="D29" s="610"/>
      <c r="E29" s="610"/>
      <c r="F29" s="610"/>
      <c r="G29" s="610"/>
      <c r="H29" s="610"/>
      <c r="I29" s="610"/>
      <c r="J29" s="610"/>
      <c r="K29" s="610"/>
      <c r="L29" s="610"/>
      <c r="M29" s="610"/>
      <c r="N29" s="610"/>
      <c r="O29" s="610"/>
      <c r="P29" s="610"/>
      <c r="Q29" s="610"/>
      <c r="R29" s="610"/>
      <c r="S29" s="610"/>
      <c r="T29" s="610"/>
      <c r="U29" s="610"/>
      <c r="V29" s="610"/>
      <c r="W29" s="610"/>
      <c r="X29" s="610"/>
      <c r="Y29" s="610"/>
      <c r="Z29" s="610"/>
      <c r="AA29" s="610"/>
      <c r="AB29" s="610"/>
      <c r="AC29" s="610"/>
      <c r="AD29" s="610"/>
      <c r="AE29" s="610"/>
      <c r="AF29" s="610"/>
      <c r="AG29" s="610"/>
      <c r="AH29" s="610"/>
      <c r="AI29" s="610"/>
      <c r="AJ29" s="610"/>
      <c r="AK29" s="610"/>
      <c r="AL29" s="610"/>
      <c r="AM29" s="610"/>
      <c r="AN29" s="610"/>
      <c r="AO29" s="610"/>
      <c r="AP29" s="610"/>
      <c r="AQ29" s="610"/>
      <c r="AR29" s="610"/>
      <c r="AS29" s="610"/>
      <c r="AT29" s="610"/>
      <c r="AU29" s="610"/>
      <c r="AV29" s="610"/>
      <c r="AW29" s="610"/>
      <c r="AX29" s="610"/>
      <c r="AY29" s="610"/>
      <c r="AZ29" s="610"/>
      <c r="BA29" s="610"/>
      <c r="BB29" s="610"/>
      <c r="BC29" s="610"/>
      <c r="BD29" s="610"/>
      <c r="BE29" s="610"/>
      <c r="BF29" s="610"/>
      <c r="BG29" s="610"/>
      <c r="BH29" s="610"/>
      <c r="BI29" s="610"/>
      <c r="BJ29" s="610"/>
      <c r="BK29" s="610"/>
      <c r="BL29" s="610"/>
      <c r="BM29" s="610"/>
      <c r="BN29" s="610"/>
      <c r="BO29" s="610"/>
      <c r="BP29" s="610"/>
      <c r="BQ29" s="610"/>
      <c r="BR29" s="610"/>
      <c r="BS29" s="610"/>
      <c r="BT29" s="610"/>
      <c r="BU29" s="610"/>
      <c r="BV29" s="610"/>
      <c r="BW29" s="610"/>
      <c r="BX29" s="610"/>
      <c r="BY29" s="610"/>
      <c r="BZ29" s="610"/>
      <c r="CA29" s="610"/>
      <c r="CB29" s="610"/>
      <c r="CC29" s="610"/>
      <c r="CD29" s="610"/>
      <c r="CE29" s="610"/>
      <c r="CF29" s="610"/>
      <c r="CG29" s="610"/>
      <c r="CH29" s="610"/>
      <c r="CI29" s="610"/>
      <c r="CJ29" s="610"/>
      <c r="CK29" s="610"/>
      <c r="CL29" s="610"/>
      <c r="CM29" s="610"/>
      <c r="CN29" s="610"/>
      <c r="CO29" s="610"/>
      <c r="CP29" s="610"/>
      <c r="CQ29" s="610"/>
      <c r="CR29" s="610"/>
      <c r="CS29" s="610"/>
      <c r="CT29" s="610"/>
      <c r="CU29" s="610"/>
      <c r="CV29" s="610"/>
      <c r="CW29" s="610"/>
      <c r="CX29" s="610"/>
      <c r="CY29" s="610"/>
      <c r="CZ29" s="610"/>
      <c r="DA29" s="610"/>
      <c r="DB29" s="610"/>
      <c r="DC29" s="610"/>
      <c r="DD29" s="610"/>
      <c r="DE29" s="610"/>
      <c r="DF29" s="610"/>
      <c r="DG29" s="610"/>
      <c r="DH29" s="610"/>
      <c r="DI29" s="610"/>
      <c r="DJ29" s="610"/>
      <c r="DK29" s="610"/>
      <c r="IB29" s="612"/>
    </row>
    <row r="30" spans="1:236" s="611" customFormat="1" x14ac:dyDescent="0.15">
      <c r="A30" s="610"/>
      <c r="B30" s="430"/>
      <c r="C30" s="430"/>
      <c r="D30" s="430"/>
      <c r="E30" s="617" t="s">
        <v>149</v>
      </c>
      <c r="F30" s="617" t="s">
        <v>154</v>
      </c>
      <c r="G30" s="617" t="s">
        <v>160</v>
      </c>
      <c r="H30" s="617" t="s">
        <v>166</v>
      </c>
      <c r="I30" s="617" t="s">
        <v>171</v>
      </c>
      <c r="J30" s="617" t="s">
        <v>502</v>
      </c>
      <c r="K30" s="617" t="s">
        <v>503</v>
      </c>
      <c r="L30" s="617" t="s">
        <v>504</v>
      </c>
      <c r="M30" s="617" t="s">
        <v>505</v>
      </c>
      <c r="N30" s="617" t="s">
        <v>506</v>
      </c>
      <c r="O30" s="610"/>
      <c r="P30" s="610"/>
      <c r="Q30" s="610"/>
      <c r="R30" s="610"/>
      <c r="S30" s="610"/>
      <c r="T30" s="610"/>
      <c r="U30" s="610"/>
      <c r="V30" s="610"/>
      <c r="W30" s="610"/>
      <c r="X30" s="610"/>
      <c r="Y30" s="610"/>
      <c r="Z30" s="610"/>
      <c r="AA30" s="610"/>
      <c r="AB30" s="610"/>
      <c r="AC30" s="610"/>
      <c r="AD30" s="610"/>
      <c r="AE30" s="610"/>
      <c r="AF30" s="610"/>
      <c r="AG30" s="610"/>
      <c r="AH30" s="610"/>
      <c r="AI30" s="610"/>
      <c r="AJ30" s="610"/>
      <c r="AK30" s="610"/>
      <c r="AL30" s="610"/>
      <c r="AM30" s="610"/>
      <c r="AN30" s="610"/>
      <c r="AO30" s="610"/>
      <c r="AP30" s="610"/>
      <c r="AQ30" s="610"/>
      <c r="AR30" s="610"/>
      <c r="AS30" s="610"/>
      <c r="AT30" s="610"/>
      <c r="AU30" s="610"/>
      <c r="AV30" s="610"/>
      <c r="AW30" s="610"/>
      <c r="AX30" s="610"/>
      <c r="AY30" s="610"/>
      <c r="AZ30" s="610"/>
      <c r="BA30" s="610"/>
      <c r="BB30" s="610"/>
      <c r="BC30" s="610"/>
      <c r="BD30" s="610"/>
      <c r="BE30" s="610"/>
      <c r="BF30" s="610"/>
      <c r="BG30" s="610"/>
      <c r="BH30" s="610"/>
      <c r="BI30" s="610"/>
      <c r="BJ30" s="610"/>
      <c r="BK30" s="610"/>
      <c r="BL30" s="610"/>
      <c r="BM30" s="610"/>
      <c r="BN30" s="610"/>
      <c r="BO30" s="610"/>
      <c r="BP30" s="610"/>
      <c r="BQ30" s="610"/>
      <c r="BR30" s="610"/>
      <c r="BS30" s="610"/>
      <c r="BT30" s="610"/>
      <c r="BU30" s="610"/>
      <c r="BV30" s="610"/>
      <c r="BW30" s="610"/>
      <c r="BX30" s="610"/>
      <c r="BY30" s="610"/>
      <c r="BZ30" s="610"/>
      <c r="CA30" s="610"/>
      <c r="CB30" s="610"/>
      <c r="CC30" s="610"/>
      <c r="CD30" s="610"/>
      <c r="CE30" s="610"/>
      <c r="CF30" s="610"/>
      <c r="CG30" s="610"/>
      <c r="CH30" s="610"/>
      <c r="CI30" s="610"/>
      <c r="CJ30" s="610"/>
      <c r="CK30" s="610"/>
      <c r="CL30" s="610"/>
      <c r="CM30" s="610"/>
      <c r="CN30" s="610"/>
      <c r="CO30" s="610"/>
      <c r="CP30" s="610"/>
      <c r="CQ30" s="610"/>
      <c r="CR30" s="610"/>
      <c r="CS30" s="610"/>
      <c r="CT30" s="610"/>
      <c r="CU30" s="610"/>
      <c r="CV30" s="610"/>
      <c r="CW30" s="610"/>
      <c r="CX30" s="610"/>
      <c r="CY30" s="610"/>
      <c r="CZ30" s="610"/>
      <c r="DA30" s="610"/>
      <c r="DB30" s="610"/>
      <c r="DC30" s="610"/>
      <c r="DD30" s="610"/>
      <c r="DE30" s="610"/>
      <c r="DF30" s="610"/>
      <c r="DG30" s="610"/>
      <c r="DH30" s="610"/>
      <c r="DI30" s="610"/>
      <c r="DJ30" s="610"/>
      <c r="DK30" s="610"/>
      <c r="HZ30" s="612"/>
    </row>
    <row r="31" spans="1:236" ht="21.95" customHeight="1" x14ac:dyDescent="0.15">
      <c r="A31" s="81"/>
      <c r="B31" s="587"/>
      <c r="C31" s="330"/>
      <c r="D31" s="331"/>
      <c r="E31" s="113" t="s">
        <v>507</v>
      </c>
      <c r="F31" s="114"/>
      <c r="G31" s="114"/>
      <c r="H31" s="114"/>
      <c r="I31" s="620"/>
      <c r="J31" s="630"/>
      <c r="K31" s="620"/>
      <c r="L31" s="620"/>
      <c r="M31" s="620"/>
      <c r="N31" s="631"/>
      <c r="O31" s="588"/>
      <c r="P31" s="588"/>
      <c r="Q31" s="588"/>
      <c r="R31" s="588"/>
      <c r="S31" s="588"/>
      <c r="T31" s="588"/>
      <c r="U31" s="588"/>
      <c r="V31" s="588"/>
      <c r="W31" s="588"/>
      <c r="X31" s="588"/>
      <c r="Y31" s="588"/>
      <c r="Z31" s="588"/>
      <c r="AA31" s="588"/>
      <c r="AB31" s="588"/>
      <c r="AC31" s="588"/>
      <c r="AD31" s="588"/>
      <c r="AE31" s="588"/>
      <c r="AF31" s="588"/>
      <c r="AG31" s="588"/>
      <c r="AH31" s="588"/>
      <c r="AI31" s="588"/>
      <c r="AJ31" s="588"/>
      <c r="AK31" s="588"/>
      <c r="AL31" s="588"/>
      <c r="AM31" s="588"/>
      <c r="AN31" s="588"/>
      <c r="AO31" s="588"/>
      <c r="AP31" s="588"/>
      <c r="AQ31" s="588"/>
      <c r="AR31" s="588"/>
      <c r="AS31" s="588"/>
      <c r="AT31" s="588"/>
      <c r="AU31" s="588"/>
      <c r="AV31" s="588"/>
      <c r="AW31" s="588"/>
      <c r="AX31" s="588"/>
      <c r="AY31" s="588"/>
      <c r="AZ31" s="588"/>
      <c r="BA31" s="588"/>
      <c r="BB31" s="588"/>
      <c r="BC31" s="588"/>
      <c r="BD31" s="588"/>
      <c r="BE31" s="588"/>
      <c r="BF31" s="588"/>
      <c r="BG31" s="588"/>
      <c r="BH31" s="588"/>
      <c r="BI31" s="588"/>
      <c r="BJ31" s="588"/>
      <c r="BK31" s="588"/>
      <c r="BL31" s="588"/>
      <c r="BM31" s="588"/>
      <c r="BN31" s="588"/>
      <c r="BO31" s="588"/>
      <c r="BP31" s="588"/>
      <c r="BQ31" s="588"/>
      <c r="BR31" s="588"/>
      <c r="BS31" s="588"/>
      <c r="BT31" s="588"/>
      <c r="BU31" s="588"/>
      <c r="BV31" s="588"/>
      <c r="BW31" s="588"/>
      <c r="BX31" s="588"/>
      <c r="BY31" s="588"/>
      <c r="BZ31" s="588"/>
      <c r="CA31" s="588"/>
      <c r="CB31" s="588"/>
      <c r="CC31" s="588"/>
      <c r="CD31" s="588"/>
      <c r="CE31" s="588"/>
      <c r="CF31" s="588"/>
      <c r="CG31" s="588"/>
      <c r="CH31" s="588"/>
      <c r="CI31" s="588"/>
      <c r="CJ31" s="588"/>
      <c r="CK31" s="588"/>
      <c r="CL31" s="588"/>
      <c r="CM31" s="588"/>
      <c r="CN31" s="588"/>
      <c r="CO31" s="588"/>
      <c r="CP31" s="588"/>
      <c r="CQ31" s="588"/>
      <c r="CR31" s="588"/>
      <c r="CS31" s="588"/>
      <c r="CT31" s="588"/>
      <c r="CU31" s="588"/>
      <c r="CV31" s="588"/>
      <c r="CW31" s="588"/>
      <c r="CX31" s="588"/>
      <c r="CY31" s="588"/>
      <c r="CZ31" s="588"/>
      <c r="DA31" s="588"/>
      <c r="DB31" s="588"/>
      <c r="DC31" s="588"/>
      <c r="DD31" s="588"/>
      <c r="DE31" s="588"/>
      <c r="DF31" s="588"/>
      <c r="DG31" s="588"/>
      <c r="DH31" s="588"/>
      <c r="DI31" s="588"/>
      <c r="DJ31" s="588"/>
      <c r="DK31" s="588"/>
      <c r="IA31" s="442"/>
    </row>
    <row r="32" spans="1:236" ht="15" customHeight="1" x14ac:dyDescent="0.15">
      <c r="A32" s="81"/>
      <c r="B32" s="589" t="s">
        <v>467</v>
      </c>
      <c r="C32" s="590" t="s">
        <v>15</v>
      </c>
      <c r="D32" s="591"/>
      <c r="E32" s="592"/>
      <c r="F32" s="90" t="s">
        <v>508</v>
      </c>
      <c r="G32" s="90"/>
      <c r="H32" s="90"/>
      <c r="I32" s="348" t="s">
        <v>509</v>
      </c>
      <c r="J32" s="632" t="s">
        <v>510</v>
      </c>
      <c r="K32" s="633"/>
      <c r="L32" s="587"/>
      <c r="M32" s="633" t="s">
        <v>511</v>
      </c>
      <c r="N32" s="634"/>
      <c r="O32" s="588"/>
      <c r="P32" s="588"/>
      <c r="Q32" s="588"/>
      <c r="R32" s="588"/>
      <c r="S32" s="588"/>
      <c r="T32" s="588"/>
      <c r="U32" s="588"/>
      <c r="V32" s="588"/>
      <c r="W32" s="588"/>
      <c r="X32" s="588"/>
      <c r="Y32" s="588"/>
      <c r="Z32" s="588"/>
      <c r="AA32" s="588"/>
      <c r="AB32" s="588"/>
      <c r="AC32" s="588"/>
      <c r="AD32" s="588"/>
      <c r="AE32" s="588"/>
      <c r="AF32" s="588"/>
      <c r="AG32" s="588"/>
      <c r="AH32" s="588"/>
      <c r="AI32" s="588"/>
      <c r="AJ32" s="588"/>
      <c r="AK32" s="588"/>
      <c r="AL32" s="588"/>
      <c r="AM32" s="588"/>
      <c r="AN32" s="588"/>
      <c r="AO32" s="588"/>
      <c r="AP32" s="588"/>
      <c r="AQ32" s="588"/>
      <c r="AR32" s="588"/>
      <c r="AS32" s="588"/>
      <c r="AT32" s="588"/>
      <c r="AU32" s="588"/>
      <c r="AV32" s="588"/>
      <c r="AW32" s="588"/>
      <c r="AX32" s="588"/>
      <c r="AY32" s="588"/>
      <c r="AZ32" s="588"/>
      <c r="BA32" s="588"/>
      <c r="BB32" s="588"/>
      <c r="BC32" s="588"/>
      <c r="BD32" s="588"/>
      <c r="BE32" s="588"/>
      <c r="BF32" s="588"/>
      <c r="BG32" s="588"/>
      <c r="BH32" s="588"/>
      <c r="BI32" s="588"/>
      <c r="BJ32" s="588"/>
      <c r="BK32" s="588"/>
      <c r="BL32" s="588"/>
      <c r="BM32" s="588"/>
      <c r="BN32" s="588"/>
      <c r="BO32" s="588"/>
      <c r="BP32" s="588"/>
      <c r="BQ32" s="588"/>
      <c r="BR32" s="588"/>
      <c r="BS32" s="588"/>
      <c r="BT32" s="588"/>
      <c r="BU32" s="588"/>
      <c r="BV32" s="588"/>
      <c r="BW32" s="588"/>
      <c r="BX32" s="588"/>
      <c r="BY32" s="588"/>
      <c r="BZ32" s="588"/>
      <c r="CA32" s="588"/>
      <c r="CB32" s="588"/>
      <c r="CC32" s="588"/>
      <c r="CD32" s="588"/>
      <c r="CE32" s="588"/>
      <c r="CF32" s="588"/>
      <c r="CG32" s="588"/>
      <c r="CH32" s="588"/>
      <c r="CI32" s="588"/>
      <c r="CJ32" s="588"/>
      <c r="CK32" s="588"/>
      <c r="CL32" s="588"/>
      <c r="CM32" s="588"/>
      <c r="CN32" s="588"/>
      <c r="CO32" s="588"/>
      <c r="CP32" s="588"/>
      <c r="CQ32" s="588"/>
      <c r="CR32" s="588"/>
      <c r="CS32" s="588"/>
      <c r="CT32" s="588"/>
      <c r="CU32" s="588"/>
      <c r="CV32" s="588"/>
      <c r="CW32" s="588"/>
      <c r="CX32" s="588"/>
      <c r="CY32" s="588"/>
      <c r="CZ32" s="588"/>
      <c r="DA32" s="588"/>
      <c r="DB32" s="588"/>
      <c r="DC32" s="588"/>
      <c r="DD32" s="588"/>
      <c r="DE32" s="588"/>
      <c r="DF32" s="588"/>
      <c r="DG32" s="588"/>
      <c r="DH32" s="588"/>
      <c r="DI32" s="588"/>
      <c r="DJ32" s="588"/>
      <c r="DK32" s="588"/>
      <c r="IA32" s="442"/>
    </row>
    <row r="33" spans="1:237" ht="27.95" customHeight="1" thickBot="1" x14ac:dyDescent="0.2">
      <c r="A33" s="81"/>
      <c r="B33" s="596"/>
      <c r="C33" s="597"/>
      <c r="D33" s="598"/>
      <c r="E33" s="635" t="s">
        <v>512</v>
      </c>
      <c r="F33" s="636" t="s">
        <v>513</v>
      </c>
      <c r="G33" s="636" t="s">
        <v>514</v>
      </c>
      <c r="H33" s="637" t="s">
        <v>515</v>
      </c>
      <c r="I33" s="623"/>
      <c r="J33" s="638"/>
      <c r="K33" s="639" t="s">
        <v>516</v>
      </c>
      <c r="L33" s="640" t="s">
        <v>517</v>
      </c>
      <c r="M33" s="625" t="s">
        <v>518</v>
      </c>
      <c r="N33" s="625" t="s">
        <v>236</v>
      </c>
      <c r="O33" s="588"/>
      <c r="P33" s="588"/>
      <c r="Q33" s="588"/>
      <c r="R33" s="588"/>
      <c r="S33" s="588"/>
      <c r="T33" s="588"/>
      <c r="U33" s="588"/>
      <c r="V33" s="588"/>
      <c r="W33" s="588"/>
      <c r="X33" s="588"/>
      <c r="Y33" s="588"/>
      <c r="Z33" s="588"/>
      <c r="AA33" s="588"/>
      <c r="AB33" s="588"/>
      <c r="AC33" s="588"/>
      <c r="AD33" s="588"/>
      <c r="AE33" s="588"/>
      <c r="AF33" s="588"/>
      <c r="AG33" s="588"/>
      <c r="AH33" s="588"/>
      <c r="AI33" s="588"/>
      <c r="AJ33" s="588"/>
      <c r="AK33" s="588"/>
      <c r="AL33" s="588"/>
      <c r="AM33" s="588"/>
      <c r="AN33" s="588"/>
      <c r="AO33" s="588"/>
      <c r="AP33" s="588"/>
      <c r="AQ33" s="588"/>
      <c r="AR33" s="588"/>
      <c r="AS33" s="588"/>
      <c r="AT33" s="588"/>
      <c r="AU33" s="588"/>
      <c r="AV33" s="588"/>
      <c r="AW33" s="588"/>
      <c r="AX33" s="588"/>
      <c r="AY33" s="588"/>
      <c r="AZ33" s="588"/>
      <c r="BA33" s="588"/>
      <c r="BB33" s="588"/>
      <c r="BC33" s="588"/>
      <c r="BD33" s="588"/>
      <c r="BE33" s="588"/>
      <c r="BF33" s="588"/>
      <c r="BG33" s="588"/>
      <c r="BH33" s="588"/>
      <c r="BI33" s="588"/>
      <c r="BJ33" s="588"/>
      <c r="BK33" s="588"/>
      <c r="BL33" s="588"/>
      <c r="BM33" s="588"/>
      <c r="BN33" s="588"/>
      <c r="BO33" s="588"/>
      <c r="BP33" s="588"/>
      <c r="BQ33" s="588"/>
      <c r="BR33" s="588"/>
      <c r="BS33" s="588"/>
      <c r="BT33" s="588"/>
      <c r="BU33" s="588"/>
      <c r="BV33" s="588"/>
      <c r="BW33" s="588"/>
      <c r="BX33" s="588"/>
      <c r="BY33" s="588"/>
      <c r="BZ33" s="588"/>
      <c r="CA33" s="588"/>
      <c r="CB33" s="588"/>
      <c r="CC33" s="588"/>
      <c r="CD33" s="588"/>
      <c r="CE33" s="588"/>
      <c r="CF33" s="588"/>
      <c r="CG33" s="588"/>
      <c r="CH33" s="588"/>
      <c r="CI33" s="588"/>
      <c r="CJ33" s="588"/>
      <c r="CK33" s="588"/>
      <c r="CL33" s="588"/>
      <c r="CM33" s="588"/>
      <c r="CN33" s="588"/>
      <c r="CO33" s="588"/>
      <c r="CP33" s="588"/>
      <c r="CQ33" s="588"/>
      <c r="CR33" s="588"/>
      <c r="CS33" s="588"/>
      <c r="CT33" s="588"/>
      <c r="CU33" s="588"/>
      <c r="CV33" s="588"/>
      <c r="CW33" s="588"/>
      <c r="CX33" s="588"/>
      <c r="CY33" s="588"/>
      <c r="CZ33" s="588"/>
      <c r="DA33" s="588"/>
      <c r="DB33" s="588"/>
      <c r="DC33" s="588"/>
      <c r="DD33" s="588"/>
      <c r="DE33" s="588"/>
      <c r="DF33" s="588"/>
      <c r="DG33" s="588"/>
      <c r="DH33" s="588"/>
      <c r="DI33" s="588"/>
      <c r="DJ33" s="588"/>
      <c r="DK33" s="588"/>
      <c r="IA33" s="442"/>
    </row>
    <row r="34" spans="1:237" s="611" customFormat="1" ht="20.100000000000001" customHeight="1" x14ac:dyDescent="0.15">
      <c r="A34" s="430"/>
      <c r="B34" s="627" t="str">
        <f>$B$12</f>
        <v>1 競馬事業会計</v>
      </c>
      <c r="C34" s="608">
        <v>0</v>
      </c>
      <c r="D34" s="609">
        <v>1</v>
      </c>
      <c r="E34" s="182">
        <f t="shared" ref="E34:E39" si="3">SUM(F34:H34)</f>
        <v>0</v>
      </c>
      <c r="F34" s="181"/>
      <c r="G34" s="181"/>
      <c r="H34" s="377">
        <v>0</v>
      </c>
      <c r="I34" s="181"/>
      <c r="J34" s="181"/>
      <c r="K34" s="181"/>
      <c r="L34" s="182">
        <f t="shared" ref="L34:L39" si="4">SUM(M34:N34,E45:F45)</f>
        <v>0</v>
      </c>
      <c r="M34" s="181"/>
      <c r="N34" s="51"/>
      <c r="O34" s="610"/>
      <c r="P34" s="610"/>
      <c r="Q34" s="610"/>
      <c r="R34" s="610"/>
      <c r="S34" s="610"/>
      <c r="T34" s="610"/>
      <c r="U34" s="610"/>
      <c r="V34" s="610"/>
      <c r="W34" s="610"/>
      <c r="X34" s="610"/>
      <c r="Y34" s="610"/>
      <c r="Z34" s="610"/>
      <c r="AA34" s="610"/>
      <c r="AB34" s="610"/>
      <c r="AC34" s="610"/>
      <c r="AD34" s="610"/>
      <c r="AE34" s="610"/>
      <c r="AF34" s="610"/>
      <c r="AG34" s="610"/>
      <c r="AH34" s="610"/>
      <c r="AI34" s="610"/>
      <c r="AJ34" s="610"/>
      <c r="AK34" s="610"/>
      <c r="AL34" s="610"/>
      <c r="AM34" s="610"/>
      <c r="AN34" s="610"/>
      <c r="AO34" s="610"/>
      <c r="AP34" s="610"/>
      <c r="AQ34" s="610"/>
      <c r="AR34" s="610"/>
      <c r="AS34" s="610"/>
      <c r="AT34" s="610"/>
      <c r="AU34" s="610"/>
      <c r="AV34" s="610"/>
      <c r="AW34" s="610"/>
      <c r="AX34" s="610"/>
      <c r="AY34" s="610"/>
      <c r="AZ34" s="610"/>
      <c r="BA34" s="610"/>
      <c r="BB34" s="610"/>
      <c r="BC34" s="610"/>
      <c r="BD34" s="610"/>
      <c r="BE34" s="610"/>
      <c r="BF34" s="610"/>
      <c r="BG34" s="610"/>
      <c r="BH34" s="610"/>
      <c r="BI34" s="610"/>
      <c r="BJ34" s="610"/>
      <c r="BK34" s="610"/>
      <c r="BL34" s="610"/>
      <c r="BM34" s="610"/>
      <c r="BN34" s="610"/>
      <c r="BO34" s="610"/>
      <c r="BP34" s="610"/>
      <c r="BQ34" s="610"/>
      <c r="BR34" s="610"/>
      <c r="BS34" s="610"/>
      <c r="BT34" s="610"/>
      <c r="BU34" s="610"/>
      <c r="BV34" s="610"/>
      <c r="BW34" s="610"/>
      <c r="BX34" s="610"/>
      <c r="BY34" s="610"/>
      <c r="BZ34" s="610"/>
      <c r="CA34" s="610"/>
      <c r="CB34" s="610"/>
      <c r="CC34" s="610"/>
      <c r="CD34" s="610"/>
      <c r="CE34" s="610"/>
      <c r="CF34" s="610"/>
      <c r="CG34" s="610"/>
      <c r="CH34" s="610"/>
      <c r="CI34" s="610"/>
      <c r="CJ34" s="610"/>
      <c r="CK34" s="610"/>
      <c r="CL34" s="610"/>
      <c r="CM34" s="610"/>
      <c r="CN34" s="610"/>
      <c r="CO34" s="610"/>
      <c r="CP34" s="610"/>
      <c r="CQ34" s="610"/>
      <c r="CR34" s="610"/>
      <c r="CS34" s="610"/>
      <c r="CT34" s="610"/>
      <c r="CU34" s="610"/>
      <c r="CV34" s="610"/>
      <c r="CW34" s="610"/>
      <c r="CX34" s="610"/>
      <c r="CY34" s="610"/>
      <c r="CZ34" s="610"/>
      <c r="DA34" s="610"/>
      <c r="DB34" s="610"/>
      <c r="DC34" s="610"/>
      <c r="DD34" s="610"/>
      <c r="DE34" s="610"/>
      <c r="DF34" s="610"/>
      <c r="DG34" s="610"/>
      <c r="DH34" s="610"/>
      <c r="DI34" s="610"/>
      <c r="DJ34" s="610"/>
      <c r="DK34" s="610"/>
      <c r="IA34" s="612"/>
    </row>
    <row r="35" spans="1:237" s="611" customFormat="1" ht="20.100000000000001" customHeight="1" x14ac:dyDescent="0.15">
      <c r="A35" s="430"/>
      <c r="B35" s="627" t="str">
        <f>$B$13</f>
        <v>2 自転車競走事業会計</v>
      </c>
      <c r="C35" s="380">
        <v>0</v>
      </c>
      <c r="D35" s="381">
        <v>2</v>
      </c>
      <c r="E35" s="185">
        <f t="shared" si="3"/>
        <v>145537</v>
      </c>
      <c r="F35" s="188">
        <v>68322</v>
      </c>
      <c r="G35" s="188">
        <v>55940</v>
      </c>
      <c r="H35" s="188">
        <v>21275</v>
      </c>
      <c r="I35" s="188"/>
      <c r="J35" s="188">
        <v>1339</v>
      </c>
      <c r="K35" s="188"/>
      <c r="L35" s="185">
        <f t="shared" si="4"/>
        <v>5000</v>
      </c>
      <c r="M35" s="188">
        <v>5000</v>
      </c>
      <c r="N35" s="260"/>
      <c r="O35" s="610"/>
      <c r="P35" s="610"/>
      <c r="Q35" s="610"/>
      <c r="R35" s="610"/>
      <c r="S35" s="610"/>
      <c r="T35" s="610"/>
      <c r="U35" s="610"/>
      <c r="V35" s="610"/>
      <c r="W35" s="610"/>
      <c r="X35" s="610"/>
      <c r="Y35" s="610"/>
      <c r="Z35" s="610"/>
      <c r="AA35" s="610"/>
      <c r="AB35" s="610"/>
      <c r="AC35" s="610"/>
      <c r="AD35" s="610"/>
      <c r="AE35" s="610"/>
      <c r="AF35" s="610"/>
      <c r="AG35" s="610"/>
      <c r="AH35" s="610"/>
      <c r="AI35" s="610"/>
      <c r="AJ35" s="610"/>
      <c r="AK35" s="610"/>
      <c r="AL35" s="610"/>
      <c r="AM35" s="610"/>
      <c r="AN35" s="610"/>
      <c r="AO35" s="610"/>
      <c r="AP35" s="610"/>
      <c r="AQ35" s="610"/>
      <c r="AR35" s="610"/>
      <c r="AS35" s="610"/>
      <c r="AT35" s="610"/>
      <c r="AU35" s="610"/>
      <c r="AV35" s="610"/>
      <c r="AW35" s="610"/>
      <c r="AX35" s="610"/>
      <c r="AY35" s="610"/>
      <c r="AZ35" s="610"/>
      <c r="BA35" s="610"/>
      <c r="BB35" s="610"/>
      <c r="BC35" s="610"/>
      <c r="BD35" s="610"/>
      <c r="BE35" s="610"/>
      <c r="BF35" s="610"/>
      <c r="BG35" s="610"/>
      <c r="BH35" s="610"/>
      <c r="BI35" s="610"/>
      <c r="BJ35" s="610"/>
      <c r="BK35" s="610"/>
      <c r="BL35" s="610"/>
      <c r="BM35" s="610"/>
      <c r="BN35" s="610"/>
      <c r="BO35" s="610"/>
      <c r="BP35" s="610"/>
      <c r="BQ35" s="610"/>
      <c r="BR35" s="610"/>
      <c r="BS35" s="610"/>
      <c r="BT35" s="610"/>
      <c r="BU35" s="610"/>
      <c r="BV35" s="610"/>
      <c r="BW35" s="610"/>
      <c r="BX35" s="610"/>
      <c r="BY35" s="610"/>
      <c r="BZ35" s="610"/>
      <c r="CA35" s="610"/>
      <c r="CB35" s="610"/>
      <c r="CC35" s="610"/>
      <c r="CD35" s="610"/>
      <c r="CE35" s="610"/>
      <c r="CF35" s="610"/>
      <c r="CG35" s="610"/>
      <c r="CH35" s="610"/>
      <c r="CI35" s="610"/>
      <c r="CJ35" s="610"/>
      <c r="CK35" s="610"/>
      <c r="CL35" s="610"/>
      <c r="CM35" s="610"/>
      <c r="CN35" s="610"/>
      <c r="CO35" s="610"/>
      <c r="CP35" s="610"/>
      <c r="CQ35" s="610"/>
      <c r="CR35" s="610"/>
      <c r="CS35" s="610"/>
      <c r="CT35" s="610"/>
      <c r="CU35" s="610"/>
      <c r="CV35" s="610"/>
      <c r="CW35" s="610"/>
      <c r="CX35" s="610"/>
      <c r="CY35" s="610"/>
      <c r="CZ35" s="610"/>
      <c r="DA35" s="610"/>
      <c r="DB35" s="610"/>
      <c r="DC35" s="610"/>
      <c r="DD35" s="610"/>
      <c r="DE35" s="610"/>
      <c r="DF35" s="610"/>
      <c r="DG35" s="610"/>
      <c r="DH35" s="610"/>
      <c r="DI35" s="610"/>
      <c r="DJ35" s="610"/>
      <c r="DK35" s="610"/>
      <c r="IA35" s="612"/>
    </row>
    <row r="36" spans="1:237" s="611" customFormat="1" ht="20.100000000000001" customHeight="1" x14ac:dyDescent="0.15">
      <c r="A36" s="430"/>
      <c r="B36" s="628" t="str">
        <f>$B$14</f>
        <v>3 小型自動車競走事業会計</v>
      </c>
      <c r="C36" s="380">
        <v>0</v>
      </c>
      <c r="D36" s="381">
        <v>3</v>
      </c>
      <c r="E36" s="185">
        <f t="shared" si="3"/>
        <v>0</v>
      </c>
      <c r="F36" s="188"/>
      <c r="G36" s="188"/>
      <c r="H36" s="188"/>
      <c r="I36" s="188"/>
      <c r="J36" s="188"/>
      <c r="K36" s="188"/>
      <c r="L36" s="185">
        <f t="shared" si="4"/>
        <v>0</v>
      </c>
      <c r="M36" s="188"/>
      <c r="N36" s="26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610"/>
      <c r="AL36" s="610"/>
      <c r="AM36" s="610"/>
      <c r="AN36" s="610"/>
      <c r="AO36" s="610"/>
      <c r="AP36" s="610"/>
      <c r="AQ36" s="610"/>
      <c r="AR36" s="610"/>
      <c r="AS36" s="610"/>
      <c r="AT36" s="610"/>
      <c r="AU36" s="610"/>
      <c r="AV36" s="610"/>
      <c r="AW36" s="610"/>
      <c r="AX36" s="610"/>
      <c r="AY36" s="610"/>
      <c r="AZ36" s="610"/>
      <c r="BA36" s="610"/>
      <c r="BB36" s="610"/>
      <c r="BC36" s="610"/>
      <c r="BD36" s="610"/>
      <c r="BE36" s="610"/>
      <c r="BF36" s="610"/>
      <c r="BG36" s="610"/>
      <c r="BH36" s="610"/>
      <c r="BI36" s="610"/>
      <c r="BJ36" s="610"/>
      <c r="BK36" s="610"/>
      <c r="BL36" s="610"/>
      <c r="BM36" s="610"/>
      <c r="BN36" s="610"/>
      <c r="BO36" s="610"/>
      <c r="BP36" s="610"/>
      <c r="BQ36" s="610"/>
      <c r="BR36" s="610"/>
      <c r="BS36" s="610"/>
      <c r="BT36" s="610"/>
      <c r="BU36" s="610"/>
      <c r="BV36" s="610"/>
      <c r="BW36" s="610"/>
      <c r="BX36" s="610"/>
      <c r="BY36" s="610"/>
      <c r="BZ36" s="610"/>
      <c r="CA36" s="610"/>
      <c r="CB36" s="610"/>
      <c r="CC36" s="610"/>
      <c r="CD36" s="610"/>
      <c r="CE36" s="610"/>
      <c r="CF36" s="610"/>
      <c r="CG36" s="610"/>
      <c r="CH36" s="610"/>
      <c r="CI36" s="610"/>
      <c r="CJ36" s="610"/>
      <c r="CK36" s="610"/>
      <c r="CL36" s="610"/>
      <c r="CM36" s="610"/>
      <c r="CN36" s="610"/>
      <c r="CO36" s="610"/>
      <c r="CP36" s="610"/>
      <c r="CQ36" s="610"/>
      <c r="CR36" s="610"/>
      <c r="CS36" s="610"/>
      <c r="CT36" s="610"/>
      <c r="CU36" s="610"/>
      <c r="CV36" s="610"/>
      <c r="CW36" s="610"/>
      <c r="CX36" s="610"/>
      <c r="CY36" s="610"/>
      <c r="CZ36" s="610"/>
      <c r="DA36" s="610"/>
      <c r="DB36" s="610"/>
      <c r="DC36" s="610"/>
      <c r="DD36" s="610"/>
      <c r="DE36" s="610"/>
      <c r="DF36" s="610"/>
      <c r="DG36" s="610"/>
      <c r="DH36" s="610"/>
      <c r="DI36" s="610"/>
      <c r="DJ36" s="610"/>
      <c r="DK36" s="610"/>
      <c r="IA36" s="612"/>
    </row>
    <row r="37" spans="1:237" s="611" customFormat="1" ht="20.100000000000001" customHeight="1" x14ac:dyDescent="0.15">
      <c r="A37" s="430"/>
      <c r="B37" s="629" t="str">
        <f>$B$15</f>
        <v>4 モーターボート競走事業会計</v>
      </c>
      <c r="C37" s="380">
        <v>0</v>
      </c>
      <c r="D37" s="381">
        <v>4</v>
      </c>
      <c r="E37" s="185">
        <f t="shared" si="3"/>
        <v>0</v>
      </c>
      <c r="F37" s="188"/>
      <c r="G37" s="188"/>
      <c r="H37" s="382">
        <v>0</v>
      </c>
      <c r="I37" s="188"/>
      <c r="J37" s="188"/>
      <c r="K37" s="188"/>
      <c r="L37" s="185">
        <f t="shared" si="4"/>
        <v>0</v>
      </c>
      <c r="M37" s="188"/>
      <c r="N37" s="260"/>
      <c r="O37" s="610"/>
      <c r="P37" s="610"/>
      <c r="Q37" s="610"/>
      <c r="R37" s="610"/>
      <c r="S37" s="610"/>
      <c r="T37" s="610"/>
      <c r="U37" s="610"/>
      <c r="V37" s="610"/>
      <c r="W37" s="610"/>
      <c r="X37" s="610"/>
      <c r="Y37" s="610"/>
      <c r="Z37" s="610"/>
      <c r="AA37" s="610"/>
      <c r="AB37" s="610"/>
      <c r="AC37" s="610"/>
      <c r="AD37" s="610"/>
      <c r="AE37" s="610"/>
      <c r="AF37" s="610"/>
      <c r="AG37" s="610"/>
      <c r="AH37" s="610"/>
      <c r="AI37" s="610"/>
      <c r="AJ37" s="610"/>
      <c r="AK37" s="610"/>
      <c r="AL37" s="610"/>
      <c r="AM37" s="610"/>
      <c r="AN37" s="610"/>
      <c r="AO37" s="610"/>
      <c r="AP37" s="610"/>
      <c r="AQ37" s="610"/>
      <c r="AR37" s="610"/>
      <c r="AS37" s="610"/>
      <c r="AT37" s="610"/>
      <c r="AU37" s="610"/>
      <c r="AV37" s="610"/>
      <c r="AW37" s="610"/>
      <c r="AX37" s="610"/>
      <c r="AY37" s="610"/>
      <c r="AZ37" s="610"/>
      <c r="BA37" s="610"/>
      <c r="BB37" s="610"/>
      <c r="BC37" s="610"/>
      <c r="BD37" s="610"/>
      <c r="BE37" s="610"/>
      <c r="BF37" s="610"/>
      <c r="BG37" s="610"/>
      <c r="BH37" s="610"/>
      <c r="BI37" s="610"/>
      <c r="BJ37" s="610"/>
      <c r="BK37" s="610"/>
      <c r="BL37" s="610"/>
      <c r="BM37" s="610"/>
      <c r="BN37" s="610"/>
      <c r="BO37" s="610"/>
      <c r="BP37" s="610"/>
      <c r="BQ37" s="610"/>
      <c r="BR37" s="610"/>
      <c r="BS37" s="610"/>
      <c r="BT37" s="610"/>
      <c r="BU37" s="610"/>
      <c r="BV37" s="610"/>
      <c r="BW37" s="610"/>
      <c r="BX37" s="610"/>
      <c r="BY37" s="610"/>
      <c r="BZ37" s="610"/>
      <c r="CA37" s="610"/>
      <c r="CB37" s="610"/>
      <c r="CC37" s="610"/>
      <c r="CD37" s="610"/>
      <c r="CE37" s="610"/>
      <c r="CF37" s="610"/>
      <c r="CG37" s="610"/>
      <c r="CH37" s="610"/>
      <c r="CI37" s="610"/>
      <c r="CJ37" s="610"/>
      <c r="CK37" s="610"/>
      <c r="CL37" s="610"/>
      <c r="CM37" s="610"/>
      <c r="CN37" s="610"/>
      <c r="CO37" s="610"/>
      <c r="CP37" s="610"/>
      <c r="CQ37" s="610"/>
      <c r="CR37" s="610"/>
      <c r="CS37" s="610"/>
      <c r="CT37" s="610"/>
      <c r="CU37" s="610"/>
      <c r="CV37" s="610"/>
      <c r="CW37" s="610"/>
      <c r="CX37" s="610"/>
      <c r="CY37" s="610"/>
      <c r="CZ37" s="610"/>
      <c r="DA37" s="610"/>
      <c r="DB37" s="610"/>
      <c r="DC37" s="610"/>
      <c r="DD37" s="610"/>
      <c r="DE37" s="610"/>
      <c r="DF37" s="610"/>
      <c r="DG37" s="610"/>
      <c r="DH37" s="610"/>
      <c r="DI37" s="610"/>
      <c r="DJ37" s="610"/>
      <c r="DK37" s="610"/>
      <c r="IA37" s="612"/>
    </row>
    <row r="38" spans="1:237" s="611" customFormat="1" ht="20.100000000000001" customHeight="1" x14ac:dyDescent="0.15">
      <c r="A38" s="430"/>
      <c r="B38" s="627" t="str">
        <f>$B$16</f>
        <v>5 宝くじ事業会計</v>
      </c>
      <c r="C38" s="380">
        <v>0</v>
      </c>
      <c r="D38" s="381">
        <v>5</v>
      </c>
      <c r="E38" s="299">
        <f t="shared" si="3"/>
        <v>0</v>
      </c>
      <c r="F38" s="382">
        <v>0</v>
      </c>
      <c r="G38" s="382">
        <v>0</v>
      </c>
      <c r="H38" s="382">
        <v>0</v>
      </c>
      <c r="I38" s="382">
        <v>0</v>
      </c>
      <c r="J38" s="382">
        <v>0</v>
      </c>
      <c r="K38" s="382">
        <v>0</v>
      </c>
      <c r="L38" s="185">
        <f t="shared" si="4"/>
        <v>2511350</v>
      </c>
      <c r="M38" s="188">
        <v>2511316</v>
      </c>
      <c r="N38" s="260">
        <v>34</v>
      </c>
      <c r="O38" s="610"/>
      <c r="P38" s="610"/>
      <c r="Q38" s="610"/>
      <c r="R38" s="610"/>
      <c r="S38" s="610"/>
      <c r="T38" s="610"/>
      <c r="U38" s="610"/>
      <c r="V38" s="610"/>
      <c r="W38" s="610"/>
      <c r="X38" s="610"/>
      <c r="Y38" s="610"/>
      <c r="Z38" s="610"/>
      <c r="AA38" s="610"/>
      <c r="AB38" s="610"/>
      <c r="AC38" s="610"/>
      <c r="AD38" s="610"/>
      <c r="AE38" s="610"/>
      <c r="AF38" s="610"/>
      <c r="AG38" s="610"/>
      <c r="AH38" s="610"/>
      <c r="AI38" s="610"/>
      <c r="AJ38" s="610"/>
      <c r="AK38" s="610"/>
      <c r="AL38" s="610"/>
      <c r="AM38" s="610"/>
      <c r="AN38" s="610"/>
      <c r="AO38" s="610"/>
      <c r="AP38" s="610"/>
      <c r="AQ38" s="610"/>
      <c r="AR38" s="610"/>
      <c r="AS38" s="610"/>
      <c r="AT38" s="610"/>
      <c r="AU38" s="610"/>
      <c r="AV38" s="610"/>
      <c r="AW38" s="610"/>
      <c r="AX38" s="610"/>
      <c r="AY38" s="610"/>
      <c r="AZ38" s="610"/>
      <c r="BA38" s="610"/>
      <c r="BB38" s="610"/>
      <c r="BC38" s="610"/>
      <c r="BD38" s="610"/>
      <c r="BE38" s="610"/>
      <c r="BF38" s="610"/>
      <c r="BG38" s="610"/>
      <c r="BH38" s="610"/>
      <c r="BI38" s="610"/>
      <c r="BJ38" s="610"/>
      <c r="BK38" s="610"/>
      <c r="BL38" s="610"/>
      <c r="BM38" s="610"/>
      <c r="BN38" s="610"/>
      <c r="BO38" s="610"/>
      <c r="BP38" s="610"/>
      <c r="BQ38" s="610"/>
      <c r="BR38" s="610"/>
      <c r="BS38" s="610"/>
      <c r="BT38" s="610"/>
      <c r="BU38" s="610"/>
      <c r="BV38" s="610"/>
      <c r="BW38" s="610"/>
      <c r="BX38" s="610"/>
      <c r="BY38" s="610"/>
      <c r="BZ38" s="610"/>
      <c r="CA38" s="610"/>
      <c r="CB38" s="610"/>
      <c r="CC38" s="610"/>
      <c r="CD38" s="610"/>
      <c r="CE38" s="610"/>
      <c r="CF38" s="610"/>
      <c r="CG38" s="610"/>
      <c r="CH38" s="610"/>
      <c r="CI38" s="610"/>
      <c r="CJ38" s="610"/>
      <c r="CK38" s="610"/>
      <c r="CL38" s="610"/>
      <c r="CM38" s="610"/>
      <c r="CN38" s="610"/>
      <c r="CO38" s="610"/>
      <c r="CP38" s="610"/>
      <c r="CQ38" s="610"/>
      <c r="CR38" s="610"/>
      <c r="CS38" s="610"/>
      <c r="CT38" s="610"/>
      <c r="CU38" s="610"/>
      <c r="CV38" s="610"/>
      <c r="CW38" s="610"/>
      <c r="CX38" s="610"/>
      <c r="CY38" s="610"/>
      <c r="CZ38" s="610"/>
      <c r="DA38" s="610"/>
      <c r="DB38" s="610"/>
      <c r="DC38" s="610"/>
      <c r="DD38" s="610"/>
      <c r="DE38" s="610"/>
      <c r="DF38" s="610"/>
      <c r="DG38" s="610"/>
      <c r="DH38" s="610"/>
      <c r="DI38" s="610"/>
      <c r="DJ38" s="610"/>
      <c r="DK38" s="610"/>
      <c r="IA38" s="612"/>
    </row>
    <row r="39" spans="1:237" s="611" customFormat="1" ht="20.100000000000001" customHeight="1" thickBot="1" x14ac:dyDescent="0.2">
      <c r="A39" s="430"/>
      <c r="B39" s="627" t="str">
        <f>$B$17</f>
        <v>合計(1～5)</v>
      </c>
      <c r="C39" s="615">
        <v>0</v>
      </c>
      <c r="D39" s="616">
        <v>6</v>
      </c>
      <c r="E39" s="197">
        <f t="shared" si="3"/>
        <v>145537</v>
      </c>
      <c r="F39" s="197">
        <f t="shared" ref="F39:K39" si="5">SUM(F34:F38)</f>
        <v>68322</v>
      </c>
      <c r="G39" s="197">
        <f t="shared" si="5"/>
        <v>55940</v>
      </c>
      <c r="H39" s="197">
        <f t="shared" si="5"/>
        <v>21275</v>
      </c>
      <c r="I39" s="197">
        <f t="shared" si="5"/>
        <v>0</v>
      </c>
      <c r="J39" s="197">
        <f t="shared" si="5"/>
        <v>1339</v>
      </c>
      <c r="K39" s="197">
        <f t="shared" si="5"/>
        <v>0</v>
      </c>
      <c r="L39" s="197">
        <f t="shared" si="4"/>
        <v>2516350</v>
      </c>
      <c r="M39" s="197">
        <f>SUM(M34:M38)</f>
        <v>2516316</v>
      </c>
      <c r="N39" s="387">
        <f>SUM(N34:N38)</f>
        <v>34</v>
      </c>
      <c r="O39" s="610"/>
      <c r="P39" s="610"/>
      <c r="Q39" s="610"/>
      <c r="R39" s="610"/>
      <c r="S39" s="610"/>
      <c r="T39" s="610"/>
      <c r="U39" s="610"/>
      <c r="V39" s="610"/>
      <c r="W39" s="610"/>
      <c r="X39" s="610"/>
      <c r="Y39" s="610"/>
      <c r="Z39" s="610"/>
      <c r="AA39" s="610"/>
      <c r="AB39" s="610"/>
      <c r="AC39" s="610"/>
      <c r="AD39" s="610"/>
      <c r="AE39" s="610"/>
      <c r="AF39" s="610"/>
      <c r="AG39" s="610"/>
      <c r="AH39" s="610"/>
      <c r="AI39" s="610"/>
      <c r="AJ39" s="610"/>
      <c r="AK39" s="610"/>
      <c r="AL39" s="610"/>
      <c r="AM39" s="610"/>
      <c r="AN39" s="610"/>
      <c r="AO39" s="610"/>
      <c r="AP39" s="610"/>
      <c r="AQ39" s="610"/>
      <c r="AR39" s="610"/>
      <c r="AS39" s="610"/>
      <c r="AT39" s="610"/>
      <c r="AU39" s="610"/>
      <c r="AV39" s="610"/>
      <c r="AW39" s="610"/>
      <c r="AX39" s="610"/>
      <c r="AY39" s="610"/>
      <c r="AZ39" s="610"/>
      <c r="BA39" s="610"/>
      <c r="BB39" s="610"/>
      <c r="BC39" s="610"/>
      <c r="BD39" s="610"/>
      <c r="BE39" s="610"/>
      <c r="BF39" s="610"/>
      <c r="BG39" s="610"/>
      <c r="BH39" s="610"/>
      <c r="BI39" s="610"/>
      <c r="BJ39" s="610"/>
      <c r="BK39" s="610"/>
      <c r="BL39" s="610"/>
      <c r="BM39" s="610"/>
      <c r="BN39" s="610"/>
      <c r="BO39" s="610"/>
      <c r="BP39" s="610"/>
      <c r="BQ39" s="610"/>
      <c r="BR39" s="610"/>
      <c r="BS39" s="610"/>
      <c r="BT39" s="610"/>
      <c r="BU39" s="610"/>
      <c r="BV39" s="610"/>
      <c r="BW39" s="610"/>
      <c r="BX39" s="610"/>
      <c r="BY39" s="610"/>
      <c r="BZ39" s="610"/>
      <c r="CA39" s="610"/>
      <c r="CB39" s="610"/>
      <c r="CC39" s="610"/>
      <c r="CD39" s="610"/>
      <c r="CE39" s="610"/>
      <c r="CF39" s="610"/>
      <c r="CG39" s="610"/>
      <c r="CH39" s="610"/>
      <c r="CI39" s="610"/>
      <c r="CJ39" s="610"/>
      <c r="CK39" s="610"/>
      <c r="CL39" s="610"/>
      <c r="CM39" s="610"/>
      <c r="CN39" s="610"/>
      <c r="CO39" s="610"/>
      <c r="CP39" s="610"/>
      <c r="CQ39" s="610"/>
      <c r="CR39" s="610"/>
      <c r="CS39" s="610"/>
      <c r="CT39" s="610"/>
      <c r="CU39" s="610"/>
      <c r="CV39" s="610"/>
      <c r="CW39" s="610"/>
      <c r="CX39" s="610"/>
      <c r="CY39" s="610"/>
      <c r="CZ39" s="610"/>
      <c r="DA39" s="610"/>
      <c r="DB39" s="610"/>
      <c r="DC39" s="610"/>
      <c r="DD39" s="610"/>
      <c r="DE39" s="610"/>
      <c r="DF39" s="610"/>
      <c r="DG39" s="610"/>
      <c r="DH39" s="610"/>
      <c r="DI39" s="610"/>
      <c r="DJ39" s="610"/>
      <c r="DK39" s="610"/>
      <c r="IA39" s="612"/>
    </row>
    <row r="40" spans="1:237" s="611" customFormat="1" x14ac:dyDescent="0.15">
      <c r="A40" s="610"/>
      <c r="B40" s="610"/>
      <c r="C40" s="610"/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Q40" s="610"/>
      <c r="R40" s="610"/>
      <c r="S40" s="610"/>
      <c r="T40" s="610"/>
      <c r="U40" s="610"/>
      <c r="V40" s="610"/>
      <c r="W40" s="610"/>
      <c r="X40" s="610"/>
      <c r="Y40" s="610"/>
      <c r="Z40" s="610"/>
      <c r="AA40" s="610"/>
      <c r="AB40" s="610"/>
      <c r="AC40" s="610"/>
      <c r="AD40" s="610"/>
      <c r="AE40" s="610"/>
      <c r="AF40" s="610"/>
      <c r="AG40" s="610"/>
      <c r="AH40" s="610"/>
      <c r="AI40" s="610"/>
      <c r="AJ40" s="610"/>
      <c r="AK40" s="610"/>
      <c r="AL40" s="610"/>
      <c r="AM40" s="610"/>
      <c r="AN40" s="610"/>
      <c r="AO40" s="610"/>
      <c r="AP40" s="610"/>
      <c r="AQ40" s="610"/>
      <c r="AR40" s="610"/>
      <c r="AS40" s="610"/>
      <c r="AT40" s="610"/>
      <c r="AU40" s="610"/>
      <c r="AV40" s="610"/>
      <c r="AW40" s="610"/>
      <c r="AX40" s="610"/>
      <c r="AY40" s="610"/>
      <c r="AZ40" s="610"/>
      <c r="BA40" s="610"/>
      <c r="BB40" s="610"/>
      <c r="BC40" s="610"/>
      <c r="BD40" s="610"/>
      <c r="BE40" s="610"/>
      <c r="BF40" s="610"/>
      <c r="BG40" s="610"/>
      <c r="BH40" s="610"/>
      <c r="BI40" s="610"/>
      <c r="BJ40" s="610"/>
      <c r="BK40" s="610"/>
      <c r="BL40" s="610"/>
      <c r="BM40" s="610"/>
      <c r="BN40" s="610"/>
      <c r="BO40" s="610"/>
      <c r="BP40" s="610"/>
      <c r="BQ40" s="610"/>
      <c r="BR40" s="610"/>
      <c r="BS40" s="610"/>
      <c r="BT40" s="610"/>
      <c r="BU40" s="610"/>
      <c r="BV40" s="610"/>
      <c r="BW40" s="610"/>
      <c r="BX40" s="610"/>
      <c r="BY40" s="610"/>
      <c r="BZ40" s="610"/>
      <c r="CA40" s="610"/>
      <c r="CB40" s="610"/>
      <c r="CC40" s="610"/>
      <c r="CD40" s="610"/>
      <c r="CE40" s="610"/>
      <c r="CF40" s="610"/>
      <c r="CG40" s="610"/>
      <c r="CH40" s="610"/>
      <c r="CI40" s="610"/>
      <c r="CJ40" s="610"/>
      <c r="CK40" s="610"/>
      <c r="CL40" s="610"/>
      <c r="CM40" s="610"/>
      <c r="CN40" s="610"/>
      <c r="CO40" s="610"/>
      <c r="CP40" s="610"/>
      <c r="CQ40" s="610"/>
      <c r="CR40" s="610"/>
      <c r="CS40" s="610"/>
      <c r="CT40" s="610"/>
      <c r="CU40" s="610"/>
      <c r="CV40" s="610"/>
      <c r="CW40" s="610"/>
      <c r="CX40" s="610"/>
      <c r="CY40" s="610"/>
      <c r="CZ40" s="610"/>
      <c r="DA40" s="610"/>
      <c r="DB40" s="610"/>
      <c r="DC40" s="610"/>
      <c r="DD40" s="610"/>
      <c r="DE40" s="610"/>
      <c r="DF40" s="610"/>
      <c r="DG40" s="610"/>
      <c r="DH40" s="610"/>
      <c r="DI40" s="610"/>
      <c r="DJ40" s="610"/>
      <c r="DK40" s="610"/>
      <c r="IB40" s="612"/>
    </row>
    <row r="41" spans="1:237" s="611" customFormat="1" x14ac:dyDescent="0.15">
      <c r="A41" s="610"/>
      <c r="B41" s="430"/>
      <c r="C41" s="430"/>
      <c r="D41" s="430"/>
      <c r="E41" s="617" t="s">
        <v>209</v>
      </c>
      <c r="F41" s="617" t="s">
        <v>519</v>
      </c>
      <c r="G41" s="617" t="s">
        <v>520</v>
      </c>
      <c r="H41" s="617" t="s">
        <v>521</v>
      </c>
      <c r="I41" s="617" t="s">
        <v>522</v>
      </c>
      <c r="J41" s="617" t="s">
        <v>523</v>
      </c>
      <c r="K41" s="617"/>
      <c r="L41" s="617" t="s">
        <v>524</v>
      </c>
      <c r="M41" s="617" t="s">
        <v>525</v>
      </c>
      <c r="N41" s="617" t="s">
        <v>526</v>
      </c>
      <c r="O41" s="617" t="s">
        <v>527</v>
      </c>
      <c r="P41" s="610"/>
      <c r="Q41" s="610"/>
      <c r="R41" s="610"/>
      <c r="S41" s="610"/>
      <c r="T41" s="610"/>
      <c r="U41" s="610"/>
      <c r="V41" s="610"/>
      <c r="W41" s="610"/>
      <c r="X41" s="610"/>
      <c r="Y41" s="610"/>
      <c r="Z41" s="610"/>
      <c r="AA41" s="610"/>
      <c r="AB41" s="610"/>
      <c r="AC41" s="610"/>
      <c r="AD41" s="610"/>
      <c r="AE41" s="610"/>
      <c r="AF41" s="610"/>
      <c r="AG41" s="610"/>
      <c r="AH41" s="610"/>
      <c r="AI41" s="610"/>
      <c r="AJ41" s="610"/>
      <c r="AK41" s="610"/>
      <c r="AL41" s="610"/>
      <c r="AM41" s="610"/>
      <c r="AN41" s="610"/>
      <c r="AO41" s="610"/>
      <c r="AP41" s="610"/>
      <c r="AQ41" s="610"/>
      <c r="AR41" s="610"/>
      <c r="AS41" s="610"/>
      <c r="AT41" s="610"/>
      <c r="AU41" s="610"/>
      <c r="AV41" s="610"/>
      <c r="AW41" s="610"/>
      <c r="AX41" s="610"/>
      <c r="AY41" s="610"/>
      <c r="AZ41" s="610"/>
      <c r="BA41" s="610"/>
      <c r="BB41" s="610"/>
      <c r="BC41" s="610"/>
      <c r="BD41" s="610"/>
      <c r="BE41" s="610"/>
      <c r="BF41" s="610"/>
      <c r="BG41" s="610"/>
      <c r="BH41" s="610"/>
      <c r="BI41" s="610"/>
      <c r="BJ41" s="610"/>
      <c r="BK41" s="610"/>
      <c r="BL41" s="610"/>
      <c r="BM41" s="610"/>
      <c r="BN41" s="610"/>
      <c r="BO41" s="610"/>
      <c r="BP41" s="610"/>
      <c r="BQ41" s="610"/>
      <c r="BR41" s="610"/>
      <c r="BS41" s="610"/>
      <c r="BT41" s="610"/>
      <c r="BU41" s="610"/>
      <c r="BV41" s="610"/>
      <c r="BW41" s="610"/>
      <c r="BX41" s="610"/>
      <c r="BY41" s="610"/>
      <c r="BZ41" s="610"/>
      <c r="CA41" s="610"/>
      <c r="CB41" s="610"/>
      <c r="CC41" s="610"/>
      <c r="CD41" s="610"/>
      <c r="CE41" s="610"/>
      <c r="CF41" s="610"/>
      <c r="CG41" s="610"/>
      <c r="CH41" s="610"/>
      <c r="CI41" s="610"/>
      <c r="CJ41" s="610"/>
      <c r="CK41" s="610"/>
      <c r="CL41" s="610"/>
      <c r="CM41" s="610"/>
      <c r="CN41" s="610"/>
      <c r="CO41" s="610"/>
      <c r="CP41" s="610"/>
      <c r="CQ41" s="610"/>
      <c r="CR41" s="610"/>
      <c r="CS41" s="610"/>
      <c r="CT41" s="610"/>
      <c r="CU41" s="610"/>
      <c r="CV41" s="610"/>
      <c r="CW41" s="610"/>
      <c r="CX41" s="610"/>
      <c r="CY41" s="610"/>
      <c r="CZ41" s="610"/>
      <c r="DA41" s="610"/>
      <c r="DB41" s="610"/>
      <c r="DC41" s="610"/>
      <c r="DD41" s="610"/>
      <c r="DE41" s="610"/>
      <c r="DF41" s="610"/>
      <c r="DG41" s="610"/>
      <c r="DH41" s="610"/>
      <c r="DI41" s="610"/>
      <c r="DJ41" s="610"/>
      <c r="DK41" s="610"/>
      <c r="HX41" s="612"/>
    </row>
    <row r="42" spans="1:237" ht="21.95" customHeight="1" x14ac:dyDescent="0.15">
      <c r="A42" s="81"/>
      <c r="B42" s="587"/>
      <c r="C42" s="330"/>
      <c r="D42" s="331"/>
      <c r="E42" s="113" t="s">
        <v>528</v>
      </c>
      <c r="F42" s="114"/>
      <c r="G42" s="114"/>
      <c r="H42" s="114"/>
      <c r="I42" s="114"/>
      <c r="J42" s="634"/>
      <c r="K42" s="641" t="s">
        <v>529</v>
      </c>
      <c r="L42" s="113"/>
      <c r="M42" s="642" t="s">
        <v>530</v>
      </c>
      <c r="N42" s="643"/>
      <c r="O42" s="594"/>
      <c r="P42" s="588"/>
      <c r="Q42" s="588"/>
      <c r="R42" s="588"/>
      <c r="S42" s="588"/>
      <c r="T42" s="588"/>
      <c r="U42" s="588"/>
      <c r="V42" s="588"/>
      <c r="W42" s="588"/>
      <c r="X42" s="588"/>
      <c r="Y42" s="588"/>
      <c r="Z42" s="588"/>
      <c r="AA42" s="588"/>
      <c r="AB42" s="588"/>
      <c r="AC42" s="588"/>
      <c r="AD42" s="588"/>
      <c r="AE42" s="588"/>
      <c r="AF42" s="588"/>
      <c r="AG42" s="588"/>
      <c r="AH42" s="588"/>
      <c r="AI42" s="588"/>
      <c r="AJ42" s="588"/>
      <c r="AK42" s="588"/>
      <c r="AL42" s="588"/>
      <c r="AM42" s="588"/>
      <c r="AN42" s="588"/>
      <c r="AO42" s="588"/>
      <c r="AP42" s="588"/>
      <c r="AQ42" s="588"/>
      <c r="AR42" s="588"/>
      <c r="AS42" s="588"/>
      <c r="AT42" s="588"/>
      <c r="AU42" s="588"/>
      <c r="AV42" s="588"/>
      <c r="AW42" s="588"/>
      <c r="AX42" s="588"/>
      <c r="AY42" s="588"/>
      <c r="AZ42" s="588"/>
      <c r="BA42" s="588"/>
      <c r="BB42" s="588"/>
      <c r="BC42" s="588"/>
      <c r="BD42" s="588"/>
      <c r="BE42" s="588"/>
      <c r="BF42" s="588"/>
      <c r="BG42" s="588"/>
      <c r="BH42" s="588"/>
      <c r="BI42" s="588"/>
      <c r="BJ42" s="588"/>
      <c r="BK42" s="588"/>
      <c r="BL42" s="588"/>
      <c r="BM42" s="588"/>
      <c r="BN42" s="588"/>
      <c r="BO42" s="588"/>
      <c r="BP42" s="588"/>
      <c r="BQ42" s="588"/>
      <c r="BR42" s="588"/>
      <c r="BS42" s="588"/>
      <c r="BT42" s="588"/>
      <c r="BU42" s="588"/>
      <c r="BV42" s="588"/>
      <c r="BW42" s="588"/>
      <c r="BX42" s="588"/>
      <c r="BY42" s="588"/>
      <c r="BZ42" s="588"/>
      <c r="CA42" s="588"/>
      <c r="CB42" s="588"/>
      <c r="CC42" s="588"/>
      <c r="CD42" s="588"/>
      <c r="CE42" s="588"/>
      <c r="CF42" s="588"/>
      <c r="CG42" s="588"/>
      <c r="CH42" s="588"/>
      <c r="CI42" s="588"/>
      <c r="CJ42" s="588"/>
      <c r="CK42" s="588"/>
      <c r="CL42" s="588"/>
      <c r="CM42" s="588"/>
      <c r="CN42" s="588"/>
      <c r="CO42" s="588"/>
      <c r="CP42" s="588"/>
      <c r="CQ42" s="588"/>
      <c r="CR42" s="588"/>
      <c r="CS42" s="588"/>
      <c r="CT42" s="588"/>
      <c r="CU42" s="588"/>
      <c r="CV42" s="588"/>
      <c r="CW42" s="588"/>
      <c r="CX42" s="588"/>
      <c r="CY42" s="588"/>
      <c r="CZ42" s="588"/>
      <c r="DA42" s="588"/>
      <c r="DB42" s="588"/>
      <c r="DC42" s="588"/>
      <c r="DD42" s="588"/>
      <c r="DE42" s="588"/>
      <c r="DF42" s="588"/>
      <c r="DG42" s="588"/>
      <c r="DH42" s="588"/>
      <c r="DI42" s="588"/>
      <c r="DJ42" s="588"/>
      <c r="DK42" s="588"/>
      <c r="IB42" s="441"/>
    </row>
    <row r="43" spans="1:237" ht="15" customHeight="1" x14ac:dyDescent="0.15">
      <c r="A43" s="81"/>
      <c r="B43" s="589" t="s">
        <v>467</v>
      </c>
      <c r="C43" s="590" t="s">
        <v>15</v>
      </c>
      <c r="D43" s="591"/>
      <c r="E43" s="633" t="s">
        <v>531</v>
      </c>
      <c r="F43" s="90"/>
      <c r="G43" s="348" t="s">
        <v>532</v>
      </c>
      <c r="H43" s="348" t="s">
        <v>533</v>
      </c>
      <c r="I43" s="347" t="s">
        <v>534</v>
      </c>
      <c r="J43" s="348" t="s">
        <v>535</v>
      </c>
      <c r="K43" s="348" t="s">
        <v>536</v>
      </c>
      <c r="L43" s="644" t="s">
        <v>537</v>
      </c>
      <c r="M43" s="348" t="s">
        <v>538</v>
      </c>
      <c r="N43" s="645" t="s">
        <v>539</v>
      </c>
      <c r="O43" s="645" t="s">
        <v>540</v>
      </c>
      <c r="P43" s="588"/>
      <c r="Q43" s="588"/>
      <c r="R43" s="588"/>
      <c r="S43" s="588"/>
      <c r="T43" s="588"/>
      <c r="U43" s="588"/>
      <c r="V43" s="588"/>
      <c r="W43" s="588"/>
      <c r="X43" s="588"/>
      <c r="Y43" s="588"/>
      <c r="Z43" s="588"/>
      <c r="AA43" s="588"/>
      <c r="AB43" s="588"/>
      <c r="AC43" s="588"/>
      <c r="AD43" s="588"/>
      <c r="AE43" s="588"/>
      <c r="AF43" s="588"/>
      <c r="AG43" s="588"/>
      <c r="AH43" s="588"/>
      <c r="AI43" s="588"/>
      <c r="AJ43" s="588"/>
      <c r="AK43" s="588"/>
      <c r="AL43" s="588"/>
      <c r="AM43" s="588"/>
      <c r="AN43" s="588"/>
      <c r="AO43" s="588"/>
      <c r="AP43" s="588"/>
      <c r="AQ43" s="588"/>
      <c r="AR43" s="588"/>
      <c r="AS43" s="588"/>
      <c r="AT43" s="588"/>
      <c r="AU43" s="588"/>
      <c r="AV43" s="588"/>
      <c r="AW43" s="588"/>
      <c r="AX43" s="588"/>
      <c r="AY43" s="588"/>
      <c r="AZ43" s="588"/>
      <c r="BA43" s="588"/>
      <c r="BB43" s="588"/>
      <c r="BC43" s="588"/>
      <c r="BD43" s="588"/>
      <c r="BE43" s="588"/>
      <c r="BF43" s="588"/>
      <c r="BG43" s="588"/>
      <c r="BH43" s="588"/>
      <c r="BI43" s="588"/>
      <c r="BJ43" s="588"/>
      <c r="BK43" s="588"/>
      <c r="BL43" s="588"/>
      <c r="BM43" s="588"/>
      <c r="BN43" s="588"/>
      <c r="BO43" s="588"/>
      <c r="BP43" s="588"/>
      <c r="BQ43" s="588"/>
      <c r="BR43" s="588"/>
      <c r="BS43" s="588"/>
      <c r="BT43" s="588"/>
      <c r="BU43" s="588"/>
      <c r="BV43" s="588"/>
      <c r="BW43" s="588"/>
      <c r="BX43" s="588"/>
      <c r="BY43" s="588"/>
      <c r="BZ43" s="588"/>
      <c r="CA43" s="588"/>
      <c r="CB43" s="588"/>
      <c r="CC43" s="588"/>
      <c r="CD43" s="588"/>
      <c r="CE43" s="588"/>
      <c r="CF43" s="588"/>
      <c r="CG43" s="588"/>
      <c r="CH43" s="588"/>
      <c r="CI43" s="588"/>
      <c r="CJ43" s="588"/>
      <c r="CK43" s="588"/>
      <c r="CL43" s="588"/>
      <c r="CM43" s="588"/>
      <c r="CN43" s="588"/>
      <c r="CO43" s="588"/>
      <c r="CP43" s="588"/>
      <c r="CQ43" s="588"/>
      <c r="CR43" s="588"/>
      <c r="CS43" s="588"/>
      <c r="CT43" s="588"/>
      <c r="CU43" s="588"/>
      <c r="CV43" s="588"/>
      <c r="CW43" s="588"/>
      <c r="CX43" s="588"/>
      <c r="CY43" s="588"/>
      <c r="CZ43" s="588"/>
      <c r="DA43" s="588"/>
      <c r="DB43" s="588"/>
      <c r="DC43" s="588"/>
      <c r="DD43" s="588"/>
      <c r="DE43" s="588"/>
      <c r="DF43" s="588"/>
      <c r="DG43" s="588"/>
      <c r="DH43" s="588"/>
      <c r="DI43" s="588"/>
      <c r="DJ43" s="588"/>
      <c r="DK43" s="588"/>
      <c r="IB43" s="441"/>
    </row>
    <row r="44" spans="1:237" ht="27.95" customHeight="1" thickBot="1" x14ac:dyDescent="0.2">
      <c r="A44" s="81"/>
      <c r="B44" s="596"/>
      <c r="C44" s="646"/>
      <c r="D44" s="647"/>
      <c r="E44" s="636" t="s">
        <v>518</v>
      </c>
      <c r="F44" s="639" t="s">
        <v>541</v>
      </c>
      <c r="G44" s="623"/>
      <c r="H44" s="623"/>
      <c r="I44" s="648"/>
      <c r="J44" s="649"/>
      <c r="K44" s="623"/>
      <c r="L44" s="650"/>
      <c r="M44" s="623"/>
      <c r="N44" s="651"/>
      <c r="O44" s="651"/>
      <c r="P44" s="588"/>
      <c r="Q44" s="588"/>
      <c r="R44" s="588"/>
      <c r="S44" s="588"/>
      <c r="T44" s="588"/>
      <c r="U44" s="588"/>
      <c r="V44" s="588"/>
      <c r="W44" s="588"/>
      <c r="X44" s="588"/>
      <c r="Y44" s="588"/>
      <c r="Z44" s="588"/>
      <c r="AA44" s="588"/>
      <c r="AB44" s="588"/>
      <c r="AC44" s="588"/>
      <c r="AD44" s="588"/>
      <c r="AE44" s="588"/>
      <c r="AF44" s="588"/>
      <c r="AG44" s="588"/>
      <c r="AH44" s="588"/>
      <c r="AI44" s="588"/>
      <c r="AJ44" s="588"/>
      <c r="AK44" s="588"/>
      <c r="AL44" s="588"/>
      <c r="AM44" s="588"/>
      <c r="AN44" s="588"/>
      <c r="AO44" s="588"/>
      <c r="AP44" s="588"/>
      <c r="AQ44" s="588"/>
      <c r="AR44" s="588"/>
      <c r="AS44" s="588"/>
      <c r="AT44" s="588"/>
      <c r="AU44" s="588"/>
      <c r="AV44" s="588"/>
      <c r="AW44" s="588"/>
      <c r="AX44" s="588"/>
      <c r="AY44" s="588"/>
      <c r="AZ44" s="588"/>
      <c r="BA44" s="588"/>
      <c r="BB44" s="588"/>
      <c r="BC44" s="588"/>
      <c r="BD44" s="588"/>
      <c r="BE44" s="588"/>
      <c r="BF44" s="588"/>
      <c r="BG44" s="588"/>
      <c r="BH44" s="588"/>
      <c r="BI44" s="588"/>
      <c r="BJ44" s="588"/>
      <c r="BK44" s="588"/>
      <c r="BL44" s="588"/>
      <c r="BM44" s="588"/>
      <c r="BN44" s="588"/>
      <c r="BO44" s="588"/>
      <c r="BP44" s="588"/>
      <c r="BQ44" s="588"/>
      <c r="BR44" s="588"/>
      <c r="BS44" s="588"/>
      <c r="BT44" s="588"/>
      <c r="BU44" s="588"/>
      <c r="BV44" s="588"/>
      <c r="BW44" s="588"/>
      <c r="BX44" s="588"/>
      <c r="BY44" s="588"/>
      <c r="BZ44" s="588"/>
      <c r="CA44" s="588"/>
      <c r="CB44" s="588"/>
      <c r="CC44" s="588"/>
      <c r="CD44" s="588"/>
      <c r="CE44" s="588"/>
      <c r="CF44" s="588"/>
      <c r="CG44" s="588"/>
      <c r="CH44" s="588"/>
      <c r="CI44" s="588"/>
      <c r="CJ44" s="588"/>
      <c r="CK44" s="588"/>
      <c r="CL44" s="588"/>
      <c r="CM44" s="588"/>
      <c r="CN44" s="588"/>
      <c r="CO44" s="588"/>
      <c r="CP44" s="588"/>
      <c r="CQ44" s="588"/>
      <c r="CR44" s="588"/>
      <c r="CS44" s="588"/>
      <c r="CT44" s="588"/>
      <c r="CU44" s="588"/>
      <c r="CV44" s="588"/>
      <c r="CW44" s="588"/>
      <c r="CX44" s="588"/>
      <c r="CY44" s="588"/>
      <c r="CZ44" s="588"/>
      <c r="DA44" s="588"/>
      <c r="DB44" s="588"/>
      <c r="DC44" s="588"/>
      <c r="DD44" s="588"/>
      <c r="DE44" s="588"/>
      <c r="DF44" s="588"/>
      <c r="DG44" s="588"/>
      <c r="DH44" s="588"/>
      <c r="DI44" s="588"/>
      <c r="DJ44" s="588"/>
      <c r="DK44" s="588"/>
      <c r="IB44" s="441"/>
    </row>
    <row r="45" spans="1:237" s="611" customFormat="1" ht="20.100000000000001" customHeight="1" x14ac:dyDescent="0.15">
      <c r="A45" s="430"/>
      <c r="B45" s="627" t="str">
        <f>$B$12</f>
        <v>1 競馬事業会計</v>
      </c>
      <c r="C45" s="608">
        <v>0</v>
      </c>
      <c r="D45" s="609">
        <v>1</v>
      </c>
      <c r="E45" s="181"/>
      <c r="F45" s="181"/>
      <c r="G45" s="181"/>
      <c r="H45" s="181"/>
      <c r="I45" s="181"/>
      <c r="J45" s="182">
        <f t="shared" ref="J45:J50" si="6">SUM(F23,E34,I34:J34,L34,G45:I45)</f>
        <v>0</v>
      </c>
      <c r="K45" s="182">
        <f>E23-J45</f>
        <v>0</v>
      </c>
      <c r="L45" s="181"/>
      <c r="M45" s="182">
        <f>E23-J45-L45</f>
        <v>0</v>
      </c>
      <c r="N45" s="182">
        <f>M45-G12+L34</f>
        <v>0</v>
      </c>
      <c r="O45" s="53">
        <f>N45-J12</f>
        <v>0</v>
      </c>
      <c r="P45" s="610"/>
      <c r="Q45" s="610"/>
      <c r="R45" s="610"/>
      <c r="S45" s="610"/>
      <c r="T45" s="610"/>
      <c r="U45" s="610"/>
      <c r="V45" s="610"/>
      <c r="W45" s="610"/>
      <c r="X45" s="610"/>
      <c r="Y45" s="610"/>
      <c r="Z45" s="610"/>
      <c r="AA45" s="610"/>
      <c r="AB45" s="610"/>
      <c r="AC45" s="610"/>
      <c r="AD45" s="610"/>
      <c r="AE45" s="610"/>
      <c r="AF45" s="610"/>
      <c r="AG45" s="610"/>
      <c r="AH45" s="610"/>
      <c r="AI45" s="610"/>
      <c r="AJ45" s="610"/>
      <c r="AK45" s="610"/>
      <c r="AL45" s="610"/>
      <c r="AM45" s="610"/>
      <c r="AN45" s="610"/>
      <c r="AO45" s="610"/>
      <c r="AP45" s="610"/>
      <c r="AQ45" s="610"/>
      <c r="AR45" s="610"/>
      <c r="AS45" s="610"/>
      <c r="AT45" s="610"/>
      <c r="AU45" s="610"/>
      <c r="AV45" s="610"/>
      <c r="AW45" s="610"/>
      <c r="AX45" s="610"/>
      <c r="AY45" s="610"/>
      <c r="AZ45" s="610"/>
      <c r="BA45" s="610"/>
      <c r="BB45" s="610"/>
      <c r="BC45" s="610"/>
      <c r="BD45" s="610"/>
      <c r="BE45" s="610"/>
      <c r="BF45" s="610"/>
      <c r="BG45" s="610"/>
      <c r="BH45" s="610"/>
      <c r="BI45" s="610"/>
      <c r="BJ45" s="610"/>
      <c r="BK45" s="610"/>
      <c r="BL45" s="610"/>
      <c r="BM45" s="610"/>
      <c r="BN45" s="610"/>
      <c r="BO45" s="610"/>
      <c r="BP45" s="610"/>
      <c r="BQ45" s="610"/>
      <c r="BR45" s="610"/>
      <c r="BS45" s="610"/>
      <c r="BT45" s="610"/>
      <c r="BU45" s="610"/>
      <c r="BV45" s="610"/>
      <c r="BW45" s="610"/>
      <c r="BX45" s="610"/>
      <c r="BY45" s="610"/>
      <c r="BZ45" s="610"/>
      <c r="CA45" s="610"/>
      <c r="CB45" s="610"/>
      <c r="CC45" s="610"/>
      <c r="CD45" s="610"/>
      <c r="CE45" s="610"/>
      <c r="CF45" s="610"/>
      <c r="CG45" s="610"/>
      <c r="CH45" s="610"/>
      <c r="CI45" s="610"/>
      <c r="CJ45" s="610"/>
      <c r="CK45" s="610"/>
      <c r="CL45" s="610"/>
      <c r="CM45" s="610"/>
      <c r="CN45" s="610"/>
      <c r="CO45" s="610"/>
      <c r="CP45" s="610"/>
      <c r="CQ45" s="610"/>
      <c r="CR45" s="610"/>
      <c r="CS45" s="610"/>
      <c r="CT45" s="610"/>
      <c r="CU45" s="610"/>
      <c r="CV45" s="610"/>
      <c r="CW45" s="610"/>
      <c r="CX45" s="610"/>
      <c r="CY45" s="610"/>
      <c r="CZ45" s="610"/>
      <c r="DA45" s="610"/>
      <c r="DB45" s="610"/>
      <c r="DC45" s="610"/>
      <c r="DD45" s="610"/>
      <c r="DE45" s="610"/>
      <c r="DF45" s="610"/>
      <c r="DG45" s="610"/>
      <c r="DH45" s="610"/>
      <c r="DI45" s="610"/>
      <c r="DJ45" s="610"/>
      <c r="DK45" s="610"/>
      <c r="IC45" s="612"/>
    </row>
    <row r="46" spans="1:237" s="611" customFormat="1" ht="20.100000000000001" customHeight="1" x14ac:dyDescent="0.15">
      <c r="A46" s="430"/>
      <c r="B46" s="627" t="str">
        <f>$B$13</f>
        <v>2 自転車競走事業会計</v>
      </c>
      <c r="C46" s="380">
        <v>0</v>
      </c>
      <c r="D46" s="381">
        <v>2</v>
      </c>
      <c r="E46" s="188"/>
      <c r="F46" s="188"/>
      <c r="G46" s="188"/>
      <c r="H46" s="188"/>
      <c r="I46" s="188">
        <v>19628</v>
      </c>
      <c r="J46" s="185">
        <f t="shared" si="6"/>
        <v>7715230</v>
      </c>
      <c r="K46" s="185">
        <f>E24-J46</f>
        <v>937732</v>
      </c>
      <c r="L46" s="188"/>
      <c r="M46" s="185">
        <f>E24-J46-L46</f>
        <v>937732</v>
      </c>
      <c r="N46" s="185">
        <f t="shared" ref="N46:N49" si="7">M46-G13+L35</f>
        <v>942732</v>
      </c>
      <c r="O46" s="186">
        <f>N46-J13</f>
        <v>66215</v>
      </c>
      <c r="P46" s="610"/>
      <c r="Q46" s="610"/>
      <c r="R46" s="610"/>
      <c r="S46" s="610"/>
      <c r="T46" s="610"/>
      <c r="U46" s="610"/>
      <c r="V46" s="610"/>
      <c r="W46" s="610"/>
      <c r="X46" s="610"/>
      <c r="Y46" s="610"/>
      <c r="Z46" s="610"/>
      <c r="AA46" s="610"/>
      <c r="AB46" s="610"/>
      <c r="AC46" s="610"/>
      <c r="AD46" s="610"/>
      <c r="AE46" s="610"/>
      <c r="AF46" s="610"/>
      <c r="AG46" s="610"/>
      <c r="AH46" s="610"/>
      <c r="AI46" s="610"/>
      <c r="AJ46" s="610"/>
      <c r="AK46" s="610"/>
      <c r="AL46" s="610"/>
      <c r="AM46" s="610"/>
      <c r="AN46" s="610"/>
      <c r="AO46" s="610"/>
      <c r="AP46" s="610"/>
      <c r="AQ46" s="610"/>
      <c r="AR46" s="610"/>
      <c r="AS46" s="610"/>
      <c r="AT46" s="610"/>
      <c r="AU46" s="610"/>
      <c r="AV46" s="610"/>
      <c r="AW46" s="610"/>
      <c r="AX46" s="610"/>
      <c r="AY46" s="610"/>
      <c r="AZ46" s="610"/>
      <c r="BA46" s="610"/>
      <c r="BB46" s="610"/>
      <c r="BC46" s="610"/>
      <c r="BD46" s="610"/>
      <c r="BE46" s="610"/>
      <c r="BF46" s="610"/>
      <c r="BG46" s="610"/>
      <c r="BH46" s="610"/>
      <c r="BI46" s="610"/>
      <c r="BJ46" s="610"/>
      <c r="BK46" s="610"/>
      <c r="BL46" s="610"/>
      <c r="BM46" s="610"/>
      <c r="BN46" s="610"/>
      <c r="BO46" s="610"/>
      <c r="BP46" s="610"/>
      <c r="BQ46" s="610"/>
      <c r="BR46" s="610"/>
      <c r="BS46" s="610"/>
      <c r="BT46" s="610"/>
      <c r="BU46" s="610"/>
      <c r="BV46" s="610"/>
      <c r="BW46" s="610"/>
      <c r="BX46" s="610"/>
      <c r="BY46" s="610"/>
      <c r="BZ46" s="610"/>
      <c r="CA46" s="610"/>
      <c r="CB46" s="610"/>
      <c r="CC46" s="610"/>
      <c r="CD46" s="610"/>
      <c r="CE46" s="610"/>
      <c r="CF46" s="610"/>
      <c r="CG46" s="610"/>
      <c r="CH46" s="610"/>
      <c r="CI46" s="610"/>
      <c r="CJ46" s="610"/>
      <c r="CK46" s="610"/>
      <c r="CL46" s="610"/>
      <c r="CM46" s="610"/>
      <c r="CN46" s="610"/>
      <c r="CO46" s="610"/>
      <c r="CP46" s="610"/>
      <c r="CQ46" s="610"/>
      <c r="CR46" s="610"/>
      <c r="CS46" s="610"/>
      <c r="CT46" s="610"/>
      <c r="CU46" s="610"/>
      <c r="CV46" s="610"/>
      <c r="CW46" s="610"/>
      <c r="CX46" s="610"/>
      <c r="CY46" s="610"/>
      <c r="CZ46" s="610"/>
      <c r="DA46" s="610"/>
      <c r="DB46" s="610"/>
      <c r="DC46" s="610"/>
      <c r="DD46" s="610"/>
      <c r="DE46" s="610"/>
      <c r="DF46" s="610"/>
      <c r="DG46" s="610"/>
      <c r="DH46" s="610"/>
      <c r="DI46" s="610"/>
      <c r="DJ46" s="610"/>
      <c r="DK46" s="610"/>
      <c r="IC46" s="612"/>
    </row>
    <row r="47" spans="1:237" s="611" customFormat="1" ht="20.100000000000001" customHeight="1" x14ac:dyDescent="0.15">
      <c r="A47" s="430"/>
      <c r="B47" s="628" t="str">
        <f>$B$14</f>
        <v>3 小型自動車競走事業会計</v>
      </c>
      <c r="C47" s="380">
        <v>0</v>
      </c>
      <c r="D47" s="381">
        <v>3</v>
      </c>
      <c r="E47" s="188"/>
      <c r="F47" s="188"/>
      <c r="G47" s="188"/>
      <c r="H47" s="188"/>
      <c r="I47" s="188"/>
      <c r="J47" s="185">
        <f t="shared" si="6"/>
        <v>0</v>
      </c>
      <c r="K47" s="185">
        <f>E25-J47</f>
        <v>0</v>
      </c>
      <c r="L47" s="188"/>
      <c r="M47" s="185">
        <f>E25-J47-L47</f>
        <v>0</v>
      </c>
      <c r="N47" s="185">
        <f t="shared" si="7"/>
        <v>0</v>
      </c>
      <c r="O47" s="186">
        <f>N47-J14</f>
        <v>0</v>
      </c>
      <c r="P47" s="610"/>
      <c r="Q47" s="610"/>
      <c r="R47" s="610"/>
      <c r="S47" s="610"/>
      <c r="T47" s="610"/>
      <c r="U47" s="610"/>
      <c r="V47" s="610"/>
      <c r="W47" s="610"/>
      <c r="X47" s="610"/>
      <c r="Y47" s="610"/>
      <c r="Z47" s="610"/>
      <c r="AA47" s="610"/>
      <c r="AB47" s="610"/>
      <c r="AC47" s="610"/>
      <c r="AD47" s="610"/>
      <c r="AE47" s="610"/>
      <c r="AF47" s="610"/>
      <c r="AG47" s="610"/>
      <c r="AH47" s="610"/>
      <c r="AI47" s="610"/>
      <c r="AJ47" s="610"/>
      <c r="AK47" s="610"/>
      <c r="AL47" s="610"/>
      <c r="AM47" s="610"/>
      <c r="AN47" s="610"/>
      <c r="AO47" s="610"/>
      <c r="AP47" s="610"/>
      <c r="AQ47" s="610"/>
      <c r="AR47" s="610"/>
      <c r="AS47" s="610"/>
      <c r="AT47" s="610"/>
      <c r="AU47" s="610"/>
      <c r="AV47" s="610"/>
      <c r="AW47" s="610"/>
      <c r="AX47" s="610"/>
      <c r="AY47" s="610"/>
      <c r="AZ47" s="610"/>
      <c r="BA47" s="610"/>
      <c r="BB47" s="610"/>
      <c r="BC47" s="610"/>
      <c r="BD47" s="610"/>
      <c r="BE47" s="610"/>
      <c r="BF47" s="610"/>
      <c r="BG47" s="610"/>
      <c r="BH47" s="610"/>
      <c r="BI47" s="610"/>
      <c r="BJ47" s="610"/>
      <c r="BK47" s="610"/>
      <c r="BL47" s="610"/>
      <c r="BM47" s="610"/>
      <c r="BN47" s="610"/>
      <c r="BO47" s="610"/>
      <c r="BP47" s="610"/>
      <c r="BQ47" s="610"/>
      <c r="BR47" s="610"/>
      <c r="BS47" s="610"/>
      <c r="BT47" s="610"/>
      <c r="BU47" s="610"/>
      <c r="BV47" s="610"/>
      <c r="BW47" s="610"/>
      <c r="BX47" s="610"/>
      <c r="BY47" s="610"/>
      <c r="BZ47" s="610"/>
      <c r="CA47" s="610"/>
      <c r="CB47" s="610"/>
      <c r="CC47" s="610"/>
      <c r="CD47" s="610"/>
      <c r="CE47" s="610"/>
      <c r="CF47" s="610"/>
      <c r="CG47" s="610"/>
      <c r="CH47" s="610"/>
      <c r="CI47" s="610"/>
      <c r="CJ47" s="610"/>
      <c r="CK47" s="610"/>
      <c r="CL47" s="610"/>
      <c r="CM47" s="610"/>
      <c r="CN47" s="610"/>
      <c r="CO47" s="610"/>
      <c r="CP47" s="610"/>
      <c r="CQ47" s="610"/>
      <c r="CR47" s="610"/>
      <c r="CS47" s="610"/>
      <c r="CT47" s="610"/>
      <c r="CU47" s="610"/>
      <c r="CV47" s="610"/>
      <c r="CW47" s="610"/>
      <c r="CX47" s="610"/>
      <c r="CY47" s="610"/>
      <c r="CZ47" s="610"/>
      <c r="DA47" s="610"/>
      <c r="DB47" s="610"/>
      <c r="DC47" s="610"/>
      <c r="DD47" s="610"/>
      <c r="DE47" s="610"/>
      <c r="DF47" s="610"/>
      <c r="DG47" s="610"/>
      <c r="DH47" s="610"/>
      <c r="DI47" s="610"/>
      <c r="DJ47" s="610"/>
      <c r="DK47" s="610"/>
      <c r="IC47" s="612"/>
    </row>
    <row r="48" spans="1:237" s="611" customFormat="1" ht="20.100000000000001" customHeight="1" x14ac:dyDescent="0.15">
      <c r="A48" s="430"/>
      <c r="B48" s="629" t="str">
        <f>$B$15</f>
        <v>4 モーターボート競走事業会計</v>
      </c>
      <c r="C48" s="380">
        <v>0</v>
      </c>
      <c r="D48" s="381">
        <v>4</v>
      </c>
      <c r="E48" s="188"/>
      <c r="F48" s="188"/>
      <c r="G48" s="188"/>
      <c r="H48" s="188"/>
      <c r="I48" s="188"/>
      <c r="J48" s="185">
        <f t="shared" si="6"/>
        <v>0</v>
      </c>
      <c r="K48" s="185">
        <f t="shared" ref="K48:K49" si="8">E26-J48</f>
        <v>0</v>
      </c>
      <c r="L48" s="188"/>
      <c r="M48" s="185">
        <f>E26-J48-L48</f>
        <v>0</v>
      </c>
      <c r="N48" s="185">
        <f t="shared" si="7"/>
        <v>0</v>
      </c>
      <c r="O48" s="186">
        <f>N48-J15</f>
        <v>0</v>
      </c>
      <c r="P48" s="610"/>
      <c r="Q48" s="610"/>
      <c r="R48" s="610"/>
      <c r="S48" s="610"/>
      <c r="T48" s="610"/>
      <c r="U48" s="610"/>
      <c r="V48" s="610"/>
      <c r="W48" s="610"/>
      <c r="X48" s="610"/>
      <c r="Y48" s="610"/>
      <c r="Z48" s="610"/>
      <c r="AA48" s="610"/>
      <c r="AB48" s="610"/>
      <c r="AC48" s="610"/>
      <c r="AD48" s="610"/>
      <c r="AE48" s="610"/>
      <c r="AF48" s="610"/>
      <c r="AG48" s="610"/>
      <c r="AH48" s="610"/>
      <c r="AI48" s="610"/>
      <c r="AJ48" s="610"/>
      <c r="AK48" s="610"/>
      <c r="AL48" s="610"/>
      <c r="AM48" s="610"/>
      <c r="AN48" s="610"/>
      <c r="AO48" s="610"/>
      <c r="AP48" s="610"/>
      <c r="AQ48" s="610"/>
      <c r="AR48" s="610"/>
      <c r="AS48" s="610"/>
      <c r="AT48" s="610"/>
      <c r="AU48" s="610"/>
      <c r="AV48" s="610"/>
      <c r="AW48" s="610"/>
      <c r="AX48" s="610"/>
      <c r="AY48" s="610"/>
      <c r="AZ48" s="610"/>
      <c r="BA48" s="610"/>
      <c r="BB48" s="610"/>
      <c r="BC48" s="610"/>
      <c r="BD48" s="610"/>
      <c r="BE48" s="610"/>
      <c r="BF48" s="610"/>
      <c r="BG48" s="610"/>
      <c r="BH48" s="610"/>
      <c r="BI48" s="610"/>
      <c r="BJ48" s="610"/>
      <c r="BK48" s="610"/>
      <c r="BL48" s="610"/>
      <c r="BM48" s="610"/>
      <c r="BN48" s="610"/>
      <c r="BO48" s="610"/>
      <c r="BP48" s="610"/>
      <c r="BQ48" s="610"/>
      <c r="BR48" s="610"/>
      <c r="BS48" s="610"/>
      <c r="BT48" s="610"/>
      <c r="BU48" s="610"/>
      <c r="BV48" s="610"/>
      <c r="BW48" s="610"/>
      <c r="BX48" s="610"/>
      <c r="BY48" s="610"/>
      <c r="BZ48" s="610"/>
      <c r="CA48" s="610"/>
      <c r="CB48" s="610"/>
      <c r="CC48" s="610"/>
      <c r="CD48" s="610"/>
      <c r="CE48" s="610"/>
      <c r="CF48" s="610"/>
      <c r="CG48" s="610"/>
      <c r="CH48" s="610"/>
      <c r="CI48" s="610"/>
      <c r="CJ48" s="610"/>
      <c r="CK48" s="610"/>
      <c r="CL48" s="610"/>
      <c r="CM48" s="610"/>
      <c r="CN48" s="610"/>
      <c r="CO48" s="610"/>
      <c r="CP48" s="610"/>
      <c r="CQ48" s="610"/>
      <c r="CR48" s="610"/>
      <c r="CS48" s="610"/>
      <c r="CT48" s="610"/>
      <c r="CU48" s="610"/>
      <c r="CV48" s="610"/>
      <c r="CW48" s="610"/>
      <c r="CX48" s="610"/>
      <c r="CY48" s="610"/>
      <c r="CZ48" s="610"/>
      <c r="DA48" s="610"/>
      <c r="DB48" s="610"/>
      <c r="DC48" s="610"/>
      <c r="DD48" s="610"/>
      <c r="DE48" s="610"/>
      <c r="DF48" s="610"/>
      <c r="DG48" s="610"/>
      <c r="DH48" s="610"/>
      <c r="DI48" s="610"/>
      <c r="DJ48" s="610"/>
      <c r="DK48" s="610"/>
      <c r="IC48" s="612"/>
    </row>
    <row r="49" spans="1:237" s="611" customFormat="1" ht="20.100000000000001" customHeight="1" x14ac:dyDescent="0.15">
      <c r="A49" s="430"/>
      <c r="B49" s="627" t="str">
        <f>$B$16</f>
        <v>5 宝くじ事業会計</v>
      </c>
      <c r="C49" s="380">
        <v>0</v>
      </c>
      <c r="D49" s="381">
        <v>5</v>
      </c>
      <c r="E49" s="188"/>
      <c r="F49" s="382">
        <v>0</v>
      </c>
      <c r="G49" s="382">
        <v>0</v>
      </c>
      <c r="H49" s="188"/>
      <c r="I49" s="188"/>
      <c r="J49" s="185">
        <f t="shared" si="6"/>
        <v>2511350</v>
      </c>
      <c r="K49" s="185">
        <f t="shared" si="8"/>
        <v>0</v>
      </c>
      <c r="L49" s="188"/>
      <c r="M49" s="185">
        <f>E27-J49-L49</f>
        <v>0</v>
      </c>
      <c r="N49" s="185">
        <f t="shared" si="7"/>
        <v>2511350</v>
      </c>
      <c r="O49" s="186">
        <f>N49-J16</f>
        <v>2511350</v>
      </c>
      <c r="P49" s="610"/>
      <c r="Q49" s="610"/>
      <c r="R49" s="610"/>
      <c r="S49" s="610"/>
      <c r="T49" s="610"/>
      <c r="U49" s="610"/>
      <c r="V49" s="610"/>
      <c r="W49" s="610"/>
      <c r="X49" s="610"/>
      <c r="Y49" s="610"/>
      <c r="Z49" s="610"/>
      <c r="AA49" s="610"/>
      <c r="AB49" s="610"/>
      <c r="AC49" s="610"/>
      <c r="AD49" s="610"/>
      <c r="AE49" s="610"/>
      <c r="AF49" s="610"/>
      <c r="AG49" s="610"/>
      <c r="AH49" s="610"/>
      <c r="AI49" s="610"/>
      <c r="AJ49" s="610"/>
      <c r="AK49" s="610"/>
      <c r="AL49" s="610"/>
      <c r="AM49" s="610"/>
      <c r="AN49" s="610"/>
      <c r="AO49" s="610"/>
      <c r="AP49" s="610"/>
      <c r="AQ49" s="610"/>
      <c r="AR49" s="610"/>
      <c r="AS49" s="610"/>
      <c r="AT49" s="610"/>
      <c r="AU49" s="610"/>
      <c r="AV49" s="610"/>
      <c r="AW49" s="610"/>
      <c r="AX49" s="610"/>
      <c r="AY49" s="610"/>
      <c r="AZ49" s="610"/>
      <c r="BA49" s="610"/>
      <c r="BB49" s="610"/>
      <c r="BC49" s="610"/>
      <c r="BD49" s="610"/>
      <c r="BE49" s="610"/>
      <c r="BF49" s="610"/>
      <c r="BG49" s="610"/>
      <c r="BH49" s="610"/>
      <c r="BI49" s="610"/>
      <c r="BJ49" s="610"/>
      <c r="BK49" s="610"/>
      <c r="BL49" s="610"/>
      <c r="BM49" s="610"/>
      <c r="BN49" s="610"/>
      <c r="BO49" s="610"/>
      <c r="BP49" s="610"/>
      <c r="BQ49" s="610"/>
      <c r="BR49" s="610"/>
      <c r="BS49" s="610"/>
      <c r="BT49" s="610"/>
      <c r="BU49" s="610"/>
      <c r="BV49" s="610"/>
      <c r="BW49" s="610"/>
      <c r="BX49" s="610"/>
      <c r="BY49" s="610"/>
      <c r="BZ49" s="610"/>
      <c r="CA49" s="610"/>
      <c r="CB49" s="610"/>
      <c r="CC49" s="610"/>
      <c r="CD49" s="610"/>
      <c r="CE49" s="610"/>
      <c r="CF49" s="610"/>
      <c r="CG49" s="610"/>
      <c r="CH49" s="610"/>
      <c r="CI49" s="610"/>
      <c r="CJ49" s="610"/>
      <c r="CK49" s="610"/>
      <c r="CL49" s="610"/>
      <c r="CM49" s="610"/>
      <c r="CN49" s="610"/>
      <c r="CO49" s="610"/>
      <c r="CP49" s="610"/>
      <c r="CQ49" s="610"/>
      <c r="CR49" s="610"/>
      <c r="CS49" s="610"/>
      <c r="CT49" s="610"/>
      <c r="CU49" s="610"/>
      <c r="CV49" s="610"/>
      <c r="CW49" s="610"/>
      <c r="CX49" s="610"/>
      <c r="CY49" s="610"/>
      <c r="CZ49" s="610"/>
      <c r="DA49" s="610"/>
      <c r="DB49" s="610"/>
      <c r="DC49" s="610"/>
      <c r="DD49" s="610"/>
      <c r="DE49" s="610"/>
      <c r="DF49" s="610"/>
      <c r="DG49" s="610"/>
      <c r="DH49" s="610"/>
      <c r="DI49" s="610"/>
      <c r="DJ49" s="610"/>
      <c r="DK49" s="610"/>
      <c r="IC49" s="612"/>
    </row>
    <row r="50" spans="1:237" s="611" customFormat="1" ht="20.100000000000001" customHeight="1" thickBot="1" x14ac:dyDescent="0.2">
      <c r="A50" s="430"/>
      <c r="B50" s="627" t="str">
        <f>$B$17</f>
        <v>合計(1～5)</v>
      </c>
      <c r="C50" s="615">
        <v>0</v>
      </c>
      <c r="D50" s="616">
        <v>6</v>
      </c>
      <c r="E50" s="197">
        <f>SUM(E45:E49)</f>
        <v>0</v>
      </c>
      <c r="F50" s="197">
        <f>SUM(F45:F49)</f>
        <v>0</v>
      </c>
      <c r="G50" s="197">
        <f>SUM(G45:G49)</f>
        <v>0</v>
      </c>
      <c r="H50" s="197">
        <f>SUM(H45:H49)</f>
        <v>0</v>
      </c>
      <c r="I50" s="197">
        <f>SUM(I45:I49)</f>
        <v>19628</v>
      </c>
      <c r="J50" s="197">
        <f t="shared" si="6"/>
        <v>10226580</v>
      </c>
      <c r="K50" s="197">
        <f>SUM(K45:K49)</f>
        <v>937732</v>
      </c>
      <c r="L50" s="197">
        <f>SUM(L45:L49)</f>
        <v>0</v>
      </c>
      <c r="M50" s="197">
        <f>SUM(M45:M49)</f>
        <v>937732</v>
      </c>
      <c r="N50" s="197">
        <f>SUM(N45:N49)</f>
        <v>3454082</v>
      </c>
      <c r="O50" s="387">
        <f>SUM(O45:O49)</f>
        <v>2577565</v>
      </c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  <c r="AG50" s="610"/>
      <c r="AH50" s="610"/>
      <c r="AI50" s="610"/>
      <c r="AJ50" s="610"/>
      <c r="AK50" s="610"/>
      <c r="AL50" s="610"/>
      <c r="AM50" s="610"/>
      <c r="AN50" s="610"/>
      <c r="AO50" s="610"/>
      <c r="AP50" s="610"/>
      <c r="AQ50" s="610"/>
      <c r="AR50" s="610"/>
      <c r="AS50" s="610"/>
      <c r="AT50" s="610"/>
      <c r="AU50" s="610"/>
      <c r="AV50" s="610"/>
      <c r="AW50" s="610"/>
      <c r="AX50" s="610"/>
      <c r="AY50" s="610"/>
      <c r="AZ50" s="610"/>
      <c r="BA50" s="610"/>
      <c r="BB50" s="610"/>
      <c r="BC50" s="610"/>
      <c r="BD50" s="610"/>
      <c r="BE50" s="610"/>
      <c r="BF50" s="610"/>
      <c r="BG50" s="610"/>
      <c r="BH50" s="610"/>
      <c r="BI50" s="610"/>
      <c r="BJ50" s="610"/>
      <c r="BK50" s="610"/>
      <c r="BL50" s="610"/>
      <c r="BM50" s="610"/>
      <c r="BN50" s="610"/>
      <c r="BO50" s="610"/>
      <c r="BP50" s="610"/>
      <c r="BQ50" s="610"/>
      <c r="BR50" s="610"/>
      <c r="BS50" s="610"/>
      <c r="BT50" s="610"/>
      <c r="BU50" s="610"/>
      <c r="BV50" s="610"/>
      <c r="BW50" s="610"/>
      <c r="BX50" s="610"/>
      <c r="BY50" s="610"/>
      <c r="BZ50" s="610"/>
      <c r="CA50" s="610"/>
      <c r="CB50" s="610"/>
      <c r="CC50" s="610"/>
      <c r="CD50" s="610"/>
      <c r="CE50" s="610"/>
      <c r="CF50" s="610"/>
      <c r="CG50" s="610"/>
      <c r="CH50" s="610"/>
      <c r="CI50" s="610"/>
      <c r="CJ50" s="610"/>
      <c r="CK50" s="610"/>
      <c r="CL50" s="610"/>
      <c r="CM50" s="610"/>
      <c r="CN50" s="610"/>
      <c r="CO50" s="610"/>
      <c r="CP50" s="610"/>
      <c r="CQ50" s="610"/>
      <c r="CR50" s="610"/>
      <c r="CS50" s="610"/>
      <c r="CT50" s="610"/>
      <c r="CU50" s="610"/>
      <c r="CV50" s="610"/>
      <c r="CW50" s="610"/>
      <c r="CX50" s="610"/>
      <c r="CY50" s="610"/>
      <c r="CZ50" s="610"/>
      <c r="DA50" s="610"/>
      <c r="DB50" s="610"/>
      <c r="DC50" s="610"/>
      <c r="DD50" s="610"/>
      <c r="DE50" s="610"/>
      <c r="DF50" s="610"/>
      <c r="DG50" s="610"/>
      <c r="DH50" s="610"/>
      <c r="DI50" s="610"/>
      <c r="DJ50" s="610"/>
      <c r="DK50" s="610"/>
      <c r="IC50" s="612"/>
    </row>
    <row r="51" spans="1:237" s="611" customFormat="1" x14ac:dyDescent="0.15">
      <c r="A51" s="610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  <c r="AG51" s="610"/>
      <c r="AH51" s="610"/>
      <c r="AI51" s="610"/>
      <c r="AJ51" s="610"/>
      <c r="AK51" s="610"/>
      <c r="AL51" s="610"/>
      <c r="AM51" s="610"/>
      <c r="AN51" s="610"/>
      <c r="AO51" s="610"/>
      <c r="AP51" s="610"/>
      <c r="AQ51" s="610"/>
      <c r="AR51" s="610"/>
      <c r="AS51" s="610"/>
      <c r="AT51" s="610"/>
      <c r="AU51" s="610"/>
      <c r="AV51" s="610"/>
      <c r="AW51" s="610"/>
      <c r="AX51" s="610"/>
      <c r="AY51" s="610"/>
      <c r="AZ51" s="610"/>
      <c r="BA51" s="610"/>
      <c r="BB51" s="610"/>
      <c r="BC51" s="610"/>
      <c r="BD51" s="610"/>
      <c r="BE51" s="610"/>
      <c r="BF51" s="610"/>
      <c r="BG51" s="610"/>
      <c r="BH51" s="610"/>
      <c r="BI51" s="610"/>
      <c r="BJ51" s="610"/>
      <c r="BK51" s="610"/>
      <c r="BL51" s="610"/>
      <c r="BM51" s="610"/>
      <c r="BN51" s="610"/>
      <c r="BO51" s="610"/>
      <c r="BP51" s="610"/>
      <c r="BQ51" s="610"/>
      <c r="BR51" s="610"/>
      <c r="BS51" s="610"/>
      <c r="BT51" s="610"/>
      <c r="BU51" s="610"/>
      <c r="BV51" s="610"/>
      <c r="BW51" s="610"/>
      <c r="BX51" s="610"/>
      <c r="BY51" s="610"/>
      <c r="BZ51" s="610"/>
      <c r="CA51" s="610"/>
      <c r="CB51" s="610"/>
      <c r="CC51" s="610"/>
      <c r="CD51" s="610"/>
      <c r="CE51" s="610"/>
      <c r="CF51" s="610"/>
      <c r="CG51" s="610"/>
      <c r="CH51" s="610"/>
      <c r="CI51" s="610"/>
      <c r="CJ51" s="610"/>
      <c r="CK51" s="610"/>
      <c r="CL51" s="610"/>
      <c r="CM51" s="610"/>
      <c r="CN51" s="610"/>
      <c r="CO51" s="610"/>
      <c r="CP51" s="610"/>
      <c r="CQ51" s="610"/>
      <c r="CR51" s="610"/>
      <c r="CS51" s="610"/>
      <c r="CT51" s="610"/>
      <c r="CU51" s="610"/>
      <c r="CV51" s="610"/>
      <c r="CW51" s="610"/>
      <c r="CX51" s="610"/>
      <c r="CY51" s="610"/>
      <c r="CZ51" s="610"/>
      <c r="DA51" s="610"/>
      <c r="DB51" s="610"/>
      <c r="DC51" s="610"/>
      <c r="DD51" s="610"/>
      <c r="DE51" s="610"/>
      <c r="DF51" s="610"/>
      <c r="DG51" s="610"/>
      <c r="DH51" s="610"/>
      <c r="DI51" s="610"/>
      <c r="DJ51" s="610"/>
      <c r="DK51" s="610"/>
      <c r="IB51" s="612"/>
    </row>
    <row r="52" spans="1:237" s="611" customFormat="1" x14ac:dyDescent="0.15">
      <c r="A52" s="610"/>
      <c r="B52" s="430"/>
      <c r="C52" s="430"/>
      <c r="D52" s="430"/>
      <c r="E52" s="617" t="s">
        <v>542</v>
      </c>
      <c r="F52" s="617" t="s">
        <v>543</v>
      </c>
      <c r="G52" s="617" t="s">
        <v>544</v>
      </c>
      <c r="H52" s="652" t="s">
        <v>111</v>
      </c>
      <c r="I52" s="652" t="s">
        <v>120</v>
      </c>
      <c r="J52" s="652" t="s">
        <v>128</v>
      </c>
      <c r="K52" s="652" t="s">
        <v>545</v>
      </c>
      <c r="L52" s="652" t="s">
        <v>546</v>
      </c>
      <c r="M52" s="652" t="s">
        <v>547</v>
      </c>
      <c r="N52" s="652" t="s">
        <v>548</v>
      </c>
      <c r="O52" s="652" t="s">
        <v>549</v>
      </c>
      <c r="P52" s="610"/>
      <c r="Q52" s="610"/>
      <c r="R52" s="610"/>
      <c r="S52" s="610"/>
      <c r="T52" s="610"/>
      <c r="U52" s="610"/>
      <c r="V52" s="610"/>
      <c r="W52" s="610"/>
      <c r="X52" s="610"/>
      <c r="Y52" s="610"/>
      <c r="Z52" s="610"/>
      <c r="AA52" s="610"/>
      <c r="AB52" s="610"/>
      <c r="AC52" s="610"/>
      <c r="AD52" s="610"/>
      <c r="AE52" s="610"/>
      <c r="AF52" s="610"/>
      <c r="AG52" s="610"/>
      <c r="AH52" s="610"/>
      <c r="AI52" s="610"/>
      <c r="AJ52" s="610"/>
      <c r="AK52" s="610"/>
      <c r="AL52" s="610"/>
      <c r="AM52" s="610"/>
      <c r="AN52" s="610"/>
      <c r="AO52" s="610"/>
      <c r="AP52" s="610"/>
      <c r="AQ52" s="610"/>
      <c r="AR52" s="610"/>
      <c r="AS52" s="610"/>
      <c r="AT52" s="610"/>
      <c r="AU52" s="610"/>
      <c r="AV52" s="610"/>
      <c r="AW52" s="610"/>
      <c r="AX52" s="610"/>
      <c r="AY52" s="610"/>
      <c r="AZ52" s="610"/>
      <c r="BA52" s="610"/>
      <c r="BB52" s="610"/>
      <c r="BC52" s="610"/>
      <c r="BD52" s="610"/>
      <c r="BE52" s="610"/>
      <c r="BF52" s="610"/>
      <c r="BG52" s="610"/>
      <c r="BH52" s="610"/>
      <c r="BI52" s="610"/>
      <c r="BJ52" s="610"/>
      <c r="BK52" s="610"/>
      <c r="BL52" s="610"/>
      <c r="BM52" s="610"/>
      <c r="BN52" s="610"/>
      <c r="BO52" s="610"/>
      <c r="BP52" s="610"/>
      <c r="BQ52" s="610"/>
      <c r="BR52" s="610"/>
      <c r="BS52" s="610"/>
      <c r="BT52" s="610"/>
      <c r="BU52" s="610"/>
      <c r="BV52" s="610"/>
      <c r="BW52" s="610"/>
      <c r="BX52" s="610"/>
      <c r="BY52" s="610"/>
      <c r="BZ52" s="610"/>
      <c r="CA52" s="610"/>
      <c r="CB52" s="610"/>
      <c r="CC52" s="610"/>
      <c r="CD52" s="610"/>
      <c r="CE52" s="610"/>
      <c r="CF52" s="610"/>
      <c r="CG52" s="610"/>
      <c r="CH52" s="610"/>
      <c r="CI52" s="610"/>
      <c r="CJ52" s="610"/>
      <c r="CK52" s="610"/>
      <c r="CL52" s="610"/>
      <c r="CM52" s="610"/>
      <c r="CN52" s="610"/>
      <c r="CO52" s="610"/>
      <c r="CP52" s="610"/>
      <c r="CQ52" s="610"/>
      <c r="CR52" s="610"/>
      <c r="CS52" s="610"/>
      <c r="CT52" s="610"/>
      <c r="CU52" s="610"/>
      <c r="CV52" s="610"/>
      <c r="CW52" s="610"/>
      <c r="CX52" s="610"/>
      <c r="CY52" s="610"/>
      <c r="CZ52" s="610"/>
      <c r="DA52" s="610"/>
      <c r="DB52" s="610"/>
      <c r="DC52" s="610"/>
      <c r="DD52" s="610"/>
      <c r="DE52" s="610"/>
      <c r="DF52" s="610"/>
      <c r="DG52" s="610"/>
      <c r="DH52" s="610"/>
      <c r="DI52" s="610"/>
      <c r="DJ52" s="610"/>
      <c r="DK52" s="610"/>
      <c r="IB52" s="612"/>
    </row>
    <row r="53" spans="1:237" ht="21.95" customHeight="1" x14ac:dyDescent="0.15">
      <c r="A53" s="81"/>
      <c r="B53" s="587"/>
      <c r="C53" s="330"/>
      <c r="D53" s="331"/>
      <c r="E53" s="113" t="s">
        <v>550</v>
      </c>
      <c r="F53" s="114"/>
      <c r="G53" s="634"/>
      <c r="H53" s="653" t="s">
        <v>551</v>
      </c>
      <c r="I53" s="654"/>
      <c r="J53" s="655"/>
      <c r="K53" s="655"/>
      <c r="L53" s="654"/>
      <c r="M53" s="654"/>
      <c r="N53" s="654"/>
      <c r="O53" s="656"/>
      <c r="P53" s="588"/>
      <c r="Q53" s="588"/>
      <c r="R53" s="588"/>
      <c r="S53" s="588"/>
      <c r="T53" s="588"/>
      <c r="U53" s="588"/>
      <c r="V53" s="588"/>
      <c r="W53" s="588"/>
      <c r="X53" s="588"/>
      <c r="Y53" s="588"/>
      <c r="Z53" s="588"/>
      <c r="AA53" s="588"/>
      <c r="AB53" s="588"/>
      <c r="AC53" s="588"/>
      <c r="AD53" s="588"/>
      <c r="AE53" s="588"/>
      <c r="AF53" s="588"/>
      <c r="AG53" s="588"/>
      <c r="AH53" s="588"/>
      <c r="AI53" s="588"/>
      <c r="AJ53" s="588"/>
      <c r="AK53" s="588"/>
      <c r="AL53" s="588"/>
      <c r="AM53" s="588"/>
      <c r="AN53" s="588"/>
      <c r="AO53" s="588"/>
      <c r="AP53" s="588"/>
      <c r="AQ53" s="588"/>
      <c r="AR53" s="588"/>
      <c r="AS53" s="588"/>
      <c r="AT53" s="588"/>
      <c r="AU53" s="588"/>
      <c r="AV53" s="588"/>
      <c r="AW53" s="588"/>
      <c r="AX53" s="588"/>
      <c r="AY53" s="588"/>
      <c r="AZ53" s="588"/>
      <c r="BA53" s="588"/>
      <c r="BB53" s="588"/>
      <c r="BC53" s="588"/>
      <c r="BD53" s="588"/>
      <c r="BE53" s="588"/>
      <c r="BF53" s="588"/>
      <c r="BG53" s="588"/>
      <c r="BH53" s="588"/>
      <c r="BI53" s="588"/>
      <c r="BJ53" s="588"/>
      <c r="BK53" s="588"/>
      <c r="BL53" s="588"/>
      <c r="BM53" s="588"/>
      <c r="BN53" s="588"/>
      <c r="BO53" s="588"/>
      <c r="BP53" s="588"/>
      <c r="BQ53" s="588"/>
      <c r="BR53" s="588"/>
      <c r="BS53" s="588"/>
      <c r="BT53" s="588"/>
      <c r="BU53" s="588"/>
      <c r="BV53" s="588"/>
      <c r="BW53" s="588"/>
      <c r="BX53" s="588"/>
      <c r="BY53" s="588"/>
      <c r="BZ53" s="588"/>
      <c r="CA53" s="588"/>
      <c r="CB53" s="588"/>
      <c r="CC53" s="588"/>
      <c r="CD53" s="588"/>
      <c r="CE53" s="588"/>
      <c r="CF53" s="588"/>
      <c r="CG53" s="588"/>
      <c r="CH53" s="588"/>
      <c r="CI53" s="588"/>
      <c r="CJ53" s="588"/>
      <c r="CK53" s="588"/>
      <c r="CL53" s="588"/>
      <c r="CM53" s="588"/>
      <c r="CN53" s="588"/>
      <c r="CO53" s="588"/>
      <c r="CP53" s="588"/>
      <c r="CQ53" s="588"/>
      <c r="CR53" s="588"/>
      <c r="CS53" s="588"/>
      <c r="CT53" s="588"/>
      <c r="CU53" s="588"/>
      <c r="CV53" s="588"/>
      <c r="CW53" s="588"/>
      <c r="CX53" s="588"/>
      <c r="CY53" s="588"/>
      <c r="CZ53" s="588"/>
      <c r="DA53" s="588"/>
      <c r="DB53" s="588"/>
      <c r="DC53" s="588"/>
      <c r="DD53" s="588"/>
      <c r="DE53" s="588"/>
      <c r="DF53" s="588"/>
      <c r="DG53" s="588"/>
      <c r="DH53" s="588"/>
      <c r="DI53" s="588"/>
      <c r="DJ53" s="588"/>
      <c r="DK53" s="588"/>
    </row>
    <row r="54" spans="1:237" ht="12" customHeight="1" x14ac:dyDescent="0.15">
      <c r="A54" s="81"/>
      <c r="B54" s="589" t="s">
        <v>467</v>
      </c>
      <c r="C54" s="590" t="s">
        <v>15</v>
      </c>
      <c r="D54" s="591"/>
      <c r="E54" s="657"/>
      <c r="F54" s="592"/>
      <c r="G54" s="645" t="s">
        <v>552</v>
      </c>
      <c r="H54" s="658" t="s">
        <v>553</v>
      </c>
      <c r="I54" s="659" t="s">
        <v>554</v>
      </c>
      <c r="J54" s="659"/>
      <c r="K54" s="659"/>
      <c r="L54" s="660" t="s">
        <v>555</v>
      </c>
      <c r="M54" s="661" t="s">
        <v>556</v>
      </c>
      <c r="N54" s="661" t="s">
        <v>557</v>
      </c>
      <c r="O54" s="662" t="s">
        <v>558</v>
      </c>
      <c r="P54" s="588"/>
      <c r="Q54" s="588"/>
      <c r="R54" s="588"/>
      <c r="S54" s="588"/>
      <c r="T54" s="588"/>
      <c r="U54" s="588"/>
      <c r="V54" s="588"/>
      <c r="W54" s="588"/>
      <c r="X54" s="588"/>
      <c r="Y54" s="588"/>
      <c r="Z54" s="588"/>
      <c r="AA54" s="588"/>
      <c r="AB54" s="588"/>
      <c r="AC54" s="588"/>
      <c r="AD54" s="588"/>
      <c r="AE54" s="588"/>
      <c r="AF54" s="588"/>
      <c r="AG54" s="588"/>
      <c r="AH54" s="588"/>
      <c r="AI54" s="588"/>
      <c r="AJ54" s="588"/>
      <c r="AK54" s="588"/>
      <c r="AL54" s="588"/>
      <c r="AM54" s="588"/>
      <c r="AN54" s="588"/>
      <c r="AO54" s="588"/>
      <c r="AP54" s="588"/>
      <c r="AQ54" s="588"/>
      <c r="AR54" s="588"/>
      <c r="AS54" s="588"/>
      <c r="AT54" s="588"/>
      <c r="AU54" s="588"/>
      <c r="AV54" s="588"/>
      <c r="AW54" s="588"/>
      <c r="AX54" s="588"/>
      <c r="AY54" s="588"/>
      <c r="AZ54" s="588"/>
      <c r="BA54" s="588"/>
      <c r="BB54" s="588"/>
      <c r="BC54" s="588"/>
      <c r="BD54" s="588"/>
      <c r="BE54" s="588"/>
      <c r="BF54" s="588"/>
      <c r="BG54" s="588"/>
      <c r="BH54" s="588"/>
      <c r="BI54" s="588"/>
      <c r="BJ54" s="588"/>
      <c r="BK54" s="588"/>
      <c r="BL54" s="588"/>
      <c r="BM54" s="588"/>
      <c r="BN54" s="588"/>
      <c r="BO54" s="588"/>
      <c r="BP54" s="588"/>
      <c r="BQ54" s="588"/>
      <c r="BR54" s="588"/>
      <c r="BS54" s="588"/>
      <c r="BT54" s="588"/>
      <c r="BU54" s="588"/>
      <c r="BV54" s="588"/>
      <c r="BW54" s="588"/>
      <c r="BX54" s="588"/>
      <c r="BY54" s="588"/>
      <c r="BZ54" s="588"/>
      <c r="CA54" s="588"/>
      <c r="CB54" s="588"/>
      <c r="CC54" s="588"/>
      <c r="CD54" s="588"/>
      <c r="CE54" s="588"/>
      <c r="CF54" s="588"/>
      <c r="CG54" s="588"/>
      <c r="CH54" s="588"/>
      <c r="CI54" s="588"/>
      <c r="CJ54" s="588"/>
      <c r="CK54" s="588"/>
      <c r="CL54" s="588"/>
      <c r="CM54" s="588"/>
      <c r="CN54" s="588"/>
      <c r="CO54" s="588"/>
      <c r="CP54" s="588"/>
      <c r="CQ54" s="588"/>
      <c r="CR54" s="588"/>
      <c r="CS54" s="588"/>
      <c r="CT54" s="588"/>
      <c r="CU54" s="588"/>
      <c r="CV54" s="588"/>
      <c r="CW54" s="588"/>
      <c r="CX54" s="588"/>
      <c r="CY54" s="588"/>
      <c r="CZ54" s="588"/>
      <c r="DA54" s="588"/>
      <c r="DB54" s="588"/>
      <c r="DC54" s="588"/>
      <c r="DD54" s="588"/>
      <c r="DE54" s="588"/>
      <c r="DF54" s="588"/>
      <c r="DG54" s="588"/>
      <c r="DH54" s="588"/>
      <c r="DI54" s="588"/>
      <c r="DJ54" s="588"/>
      <c r="DK54" s="588"/>
    </row>
    <row r="55" spans="1:237" ht="27.95" customHeight="1" thickBot="1" x14ac:dyDescent="0.2">
      <c r="A55" s="81"/>
      <c r="B55" s="596"/>
      <c r="C55" s="663"/>
      <c r="D55" s="664"/>
      <c r="E55" s="599" t="s">
        <v>559</v>
      </c>
      <c r="F55" s="599" t="s">
        <v>560</v>
      </c>
      <c r="G55" s="651"/>
      <c r="H55" s="665"/>
      <c r="I55" s="666" t="s">
        <v>561</v>
      </c>
      <c r="J55" s="666" t="s">
        <v>562</v>
      </c>
      <c r="K55" s="667" t="s">
        <v>563</v>
      </c>
      <c r="L55" s="668"/>
      <c r="M55" s="669"/>
      <c r="N55" s="669"/>
      <c r="O55" s="670"/>
      <c r="P55" s="588"/>
      <c r="Q55" s="588"/>
      <c r="R55" s="588"/>
      <c r="S55" s="588"/>
      <c r="T55" s="588"/>
      <c r="U55" s="588"/>
      <c r="V55" s="588"/>
      <c r="W55" s="588"/>
      <c r="X55" s="588"/>
      <c r="Y55" s="588"/>
      <c r="Z55" s="588"/>
      <c r="AA55" s="588"/>
      <c r="AB55" s="588"/>
      <c r="AC55" s="588"/>
      <c r="AD55" s="588"/>
      <c r="AE55" s="588"/>
      <c r="AF55" s="588"/>
      <c r="AG55" s="588"/>
      <c r="AH55" s="588"/>
      <c r="AI55" s="588"/>
      <c r="AJ55" s="588"/>
      <c r="AK55" s="588"/>
      <c r="AL55" s="588"/>
      <c r="AM55" s="588"/>
      <c r="AN55" s="588"/>
      <c r="AO55" s="588"/>
      <c r="AP55" s="588"/>
      <c r="AQ55" s="588"/>
      <c r="AR55" s="588"/>
      <c r="AS55" s="588"/>
      <c r="AT55" s="588"/>
      <c r="AU55" s="588"/>
      <c r="AV55" s="588"/>
      <c r="AW55" s="588"/>
      <c r="AX55" s="588"/>
      <c r="AY55" s="588"/>
      <c r="AZ55" s="588"/>
      <c r="BA55" s="588"/>
      <c r="BB55" s="588"/>
      <c r="BC55" s="588"/>
      <c r="BD55" s="588"/>
      <c r="BE55" s="588"/>
      <c r="BF55" s="588"/>
      <c r="BG55" s="588"/>
      <c r="BH55" s="588"/>
      <c r="BI55" s="588"/>
      <c r="BJ55" s="588"/>
      <c r="BK55" s="588"/>
      <c r="BL55" s="588"/>
      <c r="BM55" s="588"/>
      <c r="BN55" s="588"/>
      <c r="BO55" s="588"/>
      <c r="BP55" s="588"/>
      <c r="BQ55" s="588"/>
      <c r="BR55" s="588"/>
      <c r="BS55" s="588"/>
      <c r="BT55" s="588"/>
      <c r="BU55" s="588"/>
      <c r="BV55" s="588"/>
      <c r="BW55" s="588"/>
      <c r="BX55" s="588"/>
      <c r="BY55" s="588"/>
      <c r="BZ55" s="588"/>
      <c r="CA55" s="588"/>
      <c r="CB55" s="588"/>
      <c r="CC55" s="588"/>
      <c r="CD55" s="588"/>
      <c r="CE55" s="588"/>
      <c r="CF55" s="588"/>
      <c r="CG55" s="588"/>
      <c r="CH55" s="588"/>
      <c r="CI55" s="588"/>
      <c r="CJ55" s="588"/>
      <c r="CK55" s="588"/>
      <c r="CL55" s="588"/>
      <c r="CM55" s="588"/>
      <c r="CN55" s="588"/>
      <c r="CO55" s="588"/>
      <c r="CP55" s="588"/>
      <c r="CQ55" s="588"/>
      <c r="CR55" s="588"/>
      <c r="CS55" s="588"/>
      <c r="CT55" s="588"/>
      <c r="CU55" s="588"/>
      <c r="CV55" s="588"/>
      <c r="CW55" s="588"/>
      <c r="CX55" s="588"/>
      <c r="CY55" s="588"/>
      <c r="CZ55" s="588"/>
      <c r="DA55" s="588"/>
      <c r="DB55" s="588"/>
      <c r="DC55" s="588"/>
      <c r="DD55" s="588"/>
      <c r="DE55" s="588"/>
      <c r="DF55" s="588"/>
      <c r="DG55" s="588"/>
      <c r="DH55" s="588"/>
      <c r="DI55" s="588"/>
      <c r="DJ55" s="588"/>
      <c r="DK55" s="588"/>
    </row>
    <row r="56" spans="1:237" s="611" customFormat="1" ht="20.100000000000001" customHeight="1" x14ac:dyDescent="0.15">
      <c r="A56" s="430"/>
      <c r="B56" s="627" t="str">
        <f>$B$12</f>
        <v>1 競馬事業会計</v>
      </c>
      <c r="C56" s="608">
        <v>0</v>
      </c>
      <c r="D56" s="671">
        <v>1</v>
      </c>
      <c r="E56" s="181"/>
      <c r="F56" s="181"/>
      <c r="G56" s="182">
        <f>N45+E56-F56</f>
        <v>0</v>
      </c>
      <c r="H56" s="182">
        <f t="shared" ref="H56:H61" si="9">SUM(I56:K56)</f>
        <v>0</v>
      </c>
      <c r="I56" s="181"/>
      <c r="J56" s="181"/>
      <c r="K56" s="181"/>
      <c r="L56" s="181"/>
      <c r="M56" s="181"/>
      <c r="N56" s="181"/>
      <c r="O56" s="53">
        <f>SUM(H56,L56:N56)</f>
        <v>0</v>
      </c>
      <c r="P56" s="610"/>
      <c r="Q56" s="610"/>
      <c r="R56" s="610"/>
      <c r="S56" s="610"/>
      <c r="T56" s="610"/>
      <c r="U56" s="610"/>
      <c r="V56" s="610"/>
      <c r="W56" s="610"/>
      <c r="X56" s="610"/>
      <c r="Y56" s="610"/>
      <c r="Z56" s="610"/>
      <c r="AA56" s="610"/>
      <c r="AB56" s="610"/>
      <c r="AC56" s="610"/>
      <c r="AD56" s="610"/>
      <c r="AE56" s="610"/>
      <c r="AF56" s="610"/>
      <c r="AG56" s="610"/>
      <c r="AH56" s="610"/>
      <c r="AI56" s="610"/>
      <c r="AJ56" s="610"/>
      <c r="AK56" s="610"/>
      <c r="AL56" s="610"/>
      <c r="AM56" s="610"/>
      <c r="AN56" s="610"/>
      <c r="AO56" s="610"/>
      <c r="AP56" s="610"/>
      <c r="AQ56" s="610"/>
      <c r="AR56" s="610"/>
      <c r="AS56" s="610"/>
      <c r="AT56" s="610"/>
      <c r="AU56" s="610"/>
      <c r="AV56" s="610"/>
      <c r="AW56" s="610"/>
      <c r="AX56" s="610"/>
      <c r="AY56" s="610"/>
      <c r="AZ56" s="610"/>
      <c r="BA56" s="610"/>
      <c r="BB56" s="610"/>
      <c r="BC56" s="610"/>
      <c r="BD56" s="610"/>
      <c r="BE56" s="610"/>
      <c r="BF56" s="610"/>
      <c r="BG56" s="610"/>
      <c r="BH56" s="610"/>
      <c r="BI56" s="610"/>
      <c r="BJ56" s="610"/>
      <c r="BK56" s="610"/>
      <c r="BL56" s="610"/>
      <c r="BM56" s="610"/>
      <c r="BN56" s="610"/>
      <c r="BO56" s="610"/>
      <c r="BP56" s="610"/>
      <c r="BQ56" s="610"/>
      <c r="BR56" s="610"/>
      <c r="BS56" s="610"/>
      <c r="BT56" s="610"/>
      <c r="BU56" s="610"/>
      <c r="BV56" s="610"/>
      <c r="BW56" s="610"/>
      <c r="BX56" s="610"/>
      <c r="BY56" s="610"/>
      <c r="BZ56" s="610"/>
      <c r="CA56" s="610"/>
      <c r="CB56" s="610"/>
      <c r="CC56" s="610"/>
      <c r="CD56" s="610"/>
      <c r="CE56" s="610"/>
      <c r="CF56" s="610"/>
      <c r="CG56" s="610"/>
      <c r="CH56" s="610"/>
      <c r="CI56" s="610"/>
      <c r="CJ56" s="610"/>
      <c r="CK56" s="610"/>
      <c r="CL56" s="610"/>
      <c r="CM56" s="610"/>
      <c r="CN56" s="610"/>
      <c r="CO56" s="610"/>
      <c r="CP56" s="610"/>
      <c r="CQ56" s="610"/>
      <c r="CR56" s="610"/>
      <c r="CS56" s="610"/>
      <c r="CT56" s="610"/>
      <c r="CU56" s="610"/>
      <c r="CV56" s="610"/>
      <c r="CW56" s="610"/>
      <c r="CX56" s="610"/>
      <c r="CY56" s="610"/>
      <c r="CZ56" s="610"/>
      <c r="DA56" s="610"/>
      <c r="DB56" s="610"/>
      <c r="DC56" s="610"/>
      <c r="DD56" s="610"/>
      <c r="DE56" s="610"/>
      <c r="DF56" s="610"/>
      <c r="DG56" s="610"/>
      <c r="DH56" s="610"/>
      <c r="DI56" s="610"/>
      <c r="DJ56" s="610"/>
      <c r="DK56" s="610"/>
      <c r="IB56" s="612"/>
    </row>
    <row r="57" spans="1:237" s="611" customFormat="1" ht="20.100000000000001" customHeight="1" x14ac:dyDescent="0.15">
      <c r="A57" s="430"/>
      <c r="B57" s="627" t="str">
        <f>$B$13</f>
        <v>2 自転車競走事業会計</v>
      </c>
      <c r="C57" s="380">
        <v>0</v>
      </c>
      <c r="D57" s="381">
        <v>2</v>
      </c>
      <c r="E57" s="188"/>
      <c r="F57" s="188"/>
      <c r="G57" s="185">
        <f t="shared" ref="G57:G60" si="10">N46+E57-F57</f>
        <v>942732</v>
      </c>
      <c r="H57" s="185">
        <f t="shared" si="9"/>
        <v>81613</v>
      </c>
      <c r="I57" s="188">
        <v>22080</v>
      </c>
      <c r="J57" s="188">
        <v>21382</v>
      </c>
      <c r="K57" s="188">
        <v>38151</v>
      </c>
      <c r="L57" s="188">
        <v>8904</v>
      </c>
      <c r="M57" s="188"/>
      <c r="N57" s="188">
        <v>5777</v>
      </c>
      <c r="O57" s="186">
        <f>SUM(H57,L57:N57)</f>
        <v>96294</v>
      </c>
      <c r="P57" s="610"/>
      <c r="Q57" s="610"/>
      <c r="R57" s="610"/>
      <c r="S57" s="610"/>
      <c r="T57" s="610"/>
      <c r="U57" s="610"/>
      <c r="V57" s="610"/>
      <c r="W57" s="610"/>
      <c r="X57" s="610"/>
      <c r="Y57" s="610"/>
      <c r="Z57" s="610"/>
      <c r="AA57" s="610"/>
      <c r="AB57" s="610"/>
      <c r="AC57" s="610"/>
      <c r="AD57" s="610"/>
      <c r="AE57" s="610"/>
      <c r="AF57" s="610"/>
      <c r="AG57" s="610"/>
      <c r="AH57" s="610"/>
      <c r="AI57" s="610"/>
      <c r="AJ57" s="610"/>
      <c r="AK57" s="610"/>
      <c r="AL57" s="610"/>
      <c r="AM57" s="610"/>
      <c r="AN57" s="610"/>
      <c r="AO57" s="610"/>
      <c r="AP57" s="610"/>
      <c r="AQ57" s="610"/>
      <c r="AR57" s="610"/>
      <c r="AS57" s="610"/>
      <c r="AT57" s="610"/>
      <c r="AU57" s="610"/>
      <c r="AV57" s="610"/>
      <c r="AW57" s="610"/>
      <c r="AX57" s="610"/>
      <c r="AY57" s="610"/>
      <c r="AZ57" s="610"/>
      <c r="BA57" s="610"/>
      <c r="BB57" s="610"/>
      <c r="BC57" s="610"/>
      <c r="BD57" s="610"/>
      <c r="BE57" s="610"/>
      <c r="BF57" s="610"/>
      <c r="BG57" s="610"/>
      <c r="BH57" s="610"/>
      <c r="BI57" s="610"/>
      <c r="BJ57" s="610"/>
      <c r="BK57" s="610"/>
      <c r="BL57" s="610"/>
      <c r="BM57" s="610"/>
      <c r="BN57" s="610"/>
      <c r="BO57" s="610"/>
      <c r="BP57" s="610"/>
      <c r="BQ57" s="610"/>
      <c r="BR57" s="610"/>
      <c r="BS57" s="610"/>
      <c r="BT57" s="610"/>
      <c r="BU57" s="610"/>
      <c r="BV57" s="610"/>
      <c r="BW57" s="610"/>
      <c r="BX57" s="610"/>
      <c r="BY57" s="610"/>
      <c r="BZ57" s="610"/>
      <c r="CA57" s="610"/>
      <c r="CB57" s="610"/>
      <c r="CC57" s="610"/>
      <c r="CD57" s="610"/>
      <c r="CE57" s="610"/>
      <c r="CF57" s="610"/>
      <c r="CG57" s="610"/>
      <c r="CH57" s="610"/>
      <c r="CI57" s="610"/>
      <c r="CJ57" s="610"/>
      <c r="CK57" s="610"/>
      <c r="CL57" s="610"/>
      <c r="CM57" s="610"/>
      <c r="CN57" s="610"/>
      <c r="CO57" s="610"/>
      <c r="CP57" s="610"/>
      <c r="CQ57" s="610"/>
      <c r="CR57" s="610"/>
      <c r="CS57" s="610"/>
      <c r="CT57" s="610"/>
      <c r="CU57" s="610"/>
      <c r="CV57" s="610"/>
      <c r="CW57" s="610"/>
      <c r="CX57" s="610"/>
      <c r="CY57" s="610"/>
      <c r="CZ57" s="610"/>
      <c r="DA57" s="610"/>
      <c r="DB57" s="610"/>
      <c r="DC57" s="610"/>
      <c r="DD57" s="610"/>
      <c r="DE57" s="610"/>
      <c r="DF57" s="610"/>
      <c r="DG57" s="610"/>
      <c r="DH57" s="610"/>
      <c r="DI57" s="610"/>
      <c r="DJ57" s="610"/>
      <c r="DK57" s="610"/>
      <c r="IB57" s="612"/>
    </row>
    <row r="58" spans="1:237" s="611" customFormat="1" ht="20.100000000000001" customHeight="1" x14ac:dyDescent="0.15">
      <c r="A58" s="430"/>
      <c r="B58" s="628" t="str">
        <f>$B$14</f>
        <v>3 小型自動車競走事業会計</v>
      </c>
      <c r="C58" s="380">
        <v>0</v>
      </c>
      <c r="D58" s="381">
        <v>3</v>
      </c>
      <c r="E58" s="188"/>
      <c r="F58" s="188"/>
      <c r="G58" s="185">
        <f t="shared" si="10"/>
        <v>0</v>
      </c>
      <c r="H58" s="185">
        <f t="shared" si="9"/>
        <v>0</v>
      </c>
      <c r="I58" s="188"/>
      <c r="J58" s="188"/>
      <c r="K58" s="188"/>
      <c r="L58" s="188"/>
      <c r="M58" s="188"/>
      <c r="N58" s="188"/>
      <c r="O58" s="186">
        <f>SUM(H58,L58:N58)</f>
        <v>0</v>
      </c>
      <c r="P58" s="610"/>
      <c r="Q58" s="610"/>
      <c r="R58" s="610"/>
      <c r="S58" s="610"/>
      <c r="T58" s="610"/>
      <c r="U58" s="610"/>
      <c r="V58" s="610"/>
      <c r="W58" s="610"/>
      <c r="X58" s="610"/>
      <c r="Y58" s="610"/>
      <c r="Z58" s="610"/>
      <c r="AA58" s="610"/>
      <c r="AB58" s="610"/>
      <c r="AC58" s="610"/>
      <c r="AD58" s="610"/>
      <c r="AE58" s="610"/>
      <c r="AF58" s="610"/>
      <c r="AG58" s="610"/>
      <c r="AH58" s="610"/>
      <c r="AI58" s="610"/>
      <c r="AJ58" s="610"/>
      <c r="AK58" s="610"/>
      <c r="AL58" s="610"/>
      <c r="AM58" s="610"/>
      <c r="AN58" s="610"/>
      <c r="AO58" s="610"/>
      <c r="AP58" s="610"/>
      <c r="AQ58" s="610"/>
      <c r="AR58" s="610"/>
      <c r="AS58" s="610"/>
      <c r="AT58" s="610"/>
      <c r="AU58" s="610"/>
      <c r="AV58" s="610"/>
      <c r="AW58" s="610"/>
      <c r="AX58" s="610"/>
      <c r="AY58" s="610"/>
      <c r="AZ58" s="610"/>
      <c r="BA58" s="610"/>
      <c r="BB58" s="610"/>
      <c r="BC58" s="610"/>
      <c r="BD58" s="610"/>
      <c r="BE58" s="610"/>
      <c r="BF58" s="610"/>
      <c r="BG58" s="610"/>
      <c r="BH58" s="610"/>
      <c r="BI58" s="610"/>
      <c r="BJ58" s="610"/>
      <c r="BK58" s="610"/>
      <c r="BL58" s="610"/>
      <c r="BM58" s="610"/>
      <c r="BN58" s="610"/>
      <c r="BO58" s="610"/>
      <c r="BP58" s="610"/>
      <c r="BQ58" s="610"/>
      <c r="BR58" s="610"/>
      <c r="BS58" s="610"/>
      <c r="BT58" s="610"/>
      <c r="BU58" s="610"/>
      <c r="BV58" s="610"/>
      <c r="BW58" s="610"/>
      <c r="BX58" s="610"/>
      <c r="BY58" s="610"/>
      <c r="BZ58" s="610"/>
      <c r="CA58" s="610"/>
      <c r="CB58" s="610"/>
      <c r="CC58" s="610"/>
      <c r="CD58" s="610"/>
      <c r="CE58" s="610"/>
      <c r="CF58" s="610"/>
      <c r="CG58" s="610"/>
      <c r="CH58" s="610"/>
      <c r="CI58" s="610"/>
      <c r="CJ58" s="610"/>
      <c r="CK58" s="610"/>
      <c r="CL58" s="610"/>
      <c r="CM58" s="610"/>
      <c r="CN58" s="610"/>
      <c r="CO58" s="610"/>
      <c r="CP58" s="610"/>
      <c r="CQ58" s="610"/>
      <c r="CR58" s="610"/>
      <c r="CS58" s="610"/>
      <c r="CT58" s="610"/>
      <c r="CU58" s="610"/>
      <c r="CV58" s="610"/>
      <c r="CW58" s="610"/>
      <c r="CX58" s="610"/>
      <c r="CY58" s="610"/>
      <c r="CZ58" s="610"/>
      <c r="DA58" s="610"/>
      <c r="DB58" s="610"/>
      <c r="DC58" s="610"/>
      <c r="DD58" s="610"/>
      <c r="DE58" s="610"/>
      <c r="DF58" s="610"/>
      <c r="DG58" s="610"/>
      <c r="DH58" s="610"/>
      <c r="DI58" s="610"/>
      <c r="DJ58" s="610"/>
      <c r="DK58" s="610"/>
      <c r="IB58" s="612"/>
    </row>
    <row r="59" spans="1:237" s="611" customFormat="1" ht="20.100000000000001" customHeight="1" x14ac:dyDescent="0.15">
      <c r="A59" s="430"/>
      <c r="B59" s="629" t="str">
        <f>$B$15</f>
        <v>4 モーターボート競走事業会計</v>
      </c>
      <c r="C59" s="380">
        <v>0</v>
      </c>
      <c r="D59" s="381">
        <v>4</v>
      </c>
      <c r="E59" s="188"/>
      <c r="F59" s="188"/>
      <c r="G59" s="185">
        <f t="shared" si="10"/>
        <v>0</v>
      </c>
      <c r="H59" s="185">
        <f t="shared" si="9"/>
        <v>0</v>
      </c>
      <c r="I59" s="188"/>
      <c r="J59" s="188"/>
      <c r="K59" s="188"/>
      <c r="L59" s="188"/>
      <c r="M59" s="188"/>
      <c r="N59" s="188"/>
      <c r="O59" s="186">
        <f>SUM(H59,L59:N59)</f>
        <v>0</v>
      </c>
      <c r="P59" s="610"/>
      <c r="Q59" s="610"/>
      <c r="R59" s="610"/>
      <c r="S59" s="610"/>
      <c r="T59" s="610"/>
      <c r="U59" s="610"/>
      <c r="V59" s="610"/>
      <c r="W59" s="610"/>
      <c r="X59" s="610"/>
      <c r="Y59" s="610"/>
      <c r="Z59" s="610"/>
      <c r="AA59" s="610"/>
      <c r="AB59" s="610"/>
      <c r="AC59" s="610"/>
      <c r="AD59" s="610"/>
      <c r="AE59" s="610"/>
      <c r="AF59" s="610"/>
      <c r="AG59" s="610"/>
      <c r="AH59" s="610"/>
      <c r="AI59" s="610"/>
      <c r="AJ59" s="610"/>
      <c r="AK59" s="610"/>
      <c r="AL59" s="610"/>
      <c r="AM59" s="610"/>
      <c r="AN59" s="610"/>
      <c r="AO59" s="610"/>
      <c r="AP59" s="610"/>
      <c r="AQ59" s="610"/>
      <c r="AR59" s="610"/>
      <c r="AS59" s="610"/>
      <c r="AT59" s="610"/>
      <c r="AU59" s="610"/>
      <c r="AV59" s="610"/>
      <c r="AW59" s="610"/>
      <c r="AX59" s="610"/>
      <c r="AY59" s="610"/>
      <c r="AZ59" s="610"/>
      <c r="BA59" s="610"/>
      <c r="BB59" s="610"/>
      <c r="BC59" s="610"/>
      <c r="BD59" s="610"/>
      <c r="BE59" s="610"/>
      <c r="BF59" s="610"/>
      <c r="BG59" s="610"/>
      <c r="BH59" s="610"/>
      <c r="BI59" s="610"/>
      <c r="BJ59" s="610"/>
      <c r="BK59" s="610"/>
      <c r="BL59" s="610"/>
      <c r="BM59" s="610"/>
      <c r="BN59" s="610"/>
      <c r="BO59" s="610"/>
      <c r="BP59" s="610"/>
      <c r="BQ59" s="610"/>
      <c r="BR59" s="610"/>
      <c r="BS59" s="610"/>
      <c r="BT59" s="610"/>
      <c r="BU59" s="610"/>
      <c r="BV59" s="610"/>
      <c r="BW59" s="610"/>
      <c r="BX59" s="610"/>
      <c r="BY59" s="610"/>
      <c r="BZ59" s="610"/>
      <c r="CA59" s="610"/>
      <c r="CB59" s="610"/>
      <c r="CC59" s="610"/>
      <c r="CD59" s="610"/>
      <c r="CE59" s="610"/>
      <c r="CF59" s="610"/>
      <c r="CG59" s="610"/>
      <c r="CH59" s="610"/>
      <c r="CI59" s="610"/>
      <c r="CJ59" s="610"/>
      <c r="CK59" s="610"/>
      <c r="CL59" s="610"/>
      <c r="CM59" s="610"/>
      <c r="CN59" s="610"/>
      <c r="CO59" s="610"/>
      <c r="CP59" s="610"/>
      <c r="CQ59" s="610"/>
      <c r="CR59" s="610"/>
      <c r="CS59" s="610"/>
      <c r="CT59" s="610"/>
      <c r="CU59" s="610"/>
      <c r="CV59" s="610"/>
      <c r="CW59" s="610"/>
      <c r="CX59" s="610"/>
      <c r="CY59" s="610"/>
      <c r="CZ59" s="610"/>
      <c r="DA59" s="610"/>
      <c r="DB59" s="610"/>
      <c r="DC59" s="610"/>
      <c r="DD59" s="610"/>
      <c r="DE59" s="610"/>
      <c r="DF59" s="610"/>
      <c r="DG59" s="610"/>
      <c r="DH59" s="610"/>
      <c r="DI59" s="610"/>
      <c r="DJ59" s="610"/>
      <c r="DK59" s="610"/>
      <c r="IB59" s="612"/>
    </row>
    <row r="60" spans="1:237" s="611" customFormat="1" ht="20.100000000000001" customHeight="1" x14ac:dyDescent="0.15">
      <c r="A60" s="430"/>
      <c r="B60" s="627" t="str">
        <f>$B$16</f>
        <v>5 宝くじ事業会計</v>
      </c>
      <c r="C60" s="380">
        <v>0</v>
      </c>
      <c r="D60" s="381">
        <v>5</v>
      </c>
      <c r="E60" s="188"/>
      <c r="F60" s="188"/>
      <c r="G60" s="185">
        <f t="shared" si="10"/>
        <v>2511350</v>
      </c>
      <c r="H60" s="299">
        <f t="shared" si="9"/>
        <v>0</v>
      </c>
      <c r="I60" s="382">
        <v>0</v>
      </c>
      <c r="J60" s="382">
        <v>0</v>
      </c>
      <c r="K60" s="382">
        <v>0</v>
      </c>
      <c r="L60" s="382">
        <v>0</v>
      </c>
      <c r="M60" s="382">
        <v>0</v>
      </c>
      <c r="N60" s="382">
        <v>0</v>
      </c>
      <c r="O60" s="403">
        <f>SUM(H60,L60:N60)</f>
        <v>0</v>
      </c>
      <c r="P60" s="610"/>
      <c r="Q60" s="610"/>
      <c r="R60" s="610"/>
      <c r="S60" s="610"/>
      <c r="T60" s="610"/>
      <c r="U60" s="610"/>
      <c r="V60" s="610"/>
      <c r="W60" s="610"/>
      <c r="X60" s="610"/>
      <c r="Y60" s="610"/>
      <c r="Z60" s="610"/>
      <c r="AA60" s="610"/>
      <c r="AB60" s="610"/>
      <c r="AC60" s="610"/>
      <c r="AD60" s="610"/>
      <c r="AE60" s="610"/>
      <c r="AF60" s="610"/>
      <c r="AG60" s="610"/>
      <c r="AH60" s="610"/>
      <c r="AI60" s="610"/>
      <c r="AJ60" s="610"/>
      <c r="AK60" s="610"/>
      <c r="AL60" s="610"/>
      <c r="AM60" s="610"/>
      <c r="AN60" s="610"/>
      <c r="AO60" s="610"/>
      <c r="AP60" s="610"/>
      <c r="AQ60" s="610"/>
      <c r="AR60" s="610"/>
      <c r="AS60" s="610"/>
      <c r="AT60" s="610"/>
      <c r="AU60" s="610"/>
      <c r="AV60" s="610"/>
      <c r="AW60" s="610"/>
      <c r="AX60" s="610"/>
      <c r="AY60" s="610"/>
      <c r="AZ60" s="610"/>
      <c r="BA60" s="610"/>
      <c r="BB60" s="610"/>
      <c r="BC60" s="610"/>
      <c r="BD60" s="610"/>
      <c r="BE60" s="610"/>
      <c r="BF60" s="610"/>
      <c r="BG60" s="610"/>
      <c r="BH60" s="610"/>
      <c r="BI60" s="610"/>
      <c r="BJ60" s="610"/>
      <c r="BK60" s="610"/>
      <c r="BL60" s="610"/>
      <c r="BM60" s="610"/>
      <c r="BN60" s="610"/>
      <c r="BO60" s="610"/>
      <c r="BP60" s="610"/>
      <c r="BQ60" s="610"/>
      <c r="BR60" s="610"/>
      <c r="BS60" s="610"/>
      <c r="BT60" s="610"/>
      <c r="BU60" s="610"/>
      <c r="BV60" s="610"/>
      <c r="BW60" s="610"/>
      <c r="BX60" s="610"/>
      <c r="BY60" s="610"/>
      <c r="BZ60" s="610"/>
      <c r="CA60" s="610"/>
      <c r="CB60" s="610"/>
      <c r="CC60" s="610"/>
      <c r="CD60" s="610"/>
      <c r="CE60" s="610"/>
      <c r="CF60" s="610"/>
      <c r="CG60" s="610"/>
      <c r="CH60" s="610"/>
      <c r="CI60" s="610"/>
      <c r="CJ60" s="610"/>
      <c r="CK60" s="610"/>
      <c r="CL60" s="610"/>
      <c r="CM60" s="610"/>
      <c r="CN60" s="610"/>
      <c r="CO60" s="610"/>
      <c r="CP60" s="610"/>
      <c r="CQ60" s="610"/>
      <c r="CR60" s="610"/>
      <c r="CS60" s="610"/>
      <c r="CT60" s="610"/>
      <c r="CU60" s="610"/>
      <c r="CV60" s="610"/>
      <c r="CW60" s="610"/>
      <c r="CX60" s="610"/>
      <c r="CY60" s="610"/>
      <c r="CZ60" s="610"/>
      <c r="DA60" s="610"/>
      <c r="DB60" s="610"/>
      <c r="DC60" s="610"/>
      <c r="DD60" s="610"/>
      <c r="DE60" s="610"/>
      <c r="DF60" s="610"/>
      <c r="DG60" s="610"/>
      <c r="DH60" s="610"/>
      <c r="DI60" s="610"/>
      <c r="DJ60" s="610"/>
      <c r="DK60" s="610"/>
      <c r="IB60" s="612"/>
    </row>
    <row r="61" spans="1:237" s="611" customFormat="1" ht="20.100000000000001" customHeight="1" thickBot="1" x14ac:dyDescent="0.2">
      <c r="A61" s="430"/>
      <c r="B61" s="627" t="str">
        <f>$B$17</f>
        <v>合計(1～5)</v>
      </c>
      <c r="C61" s="615">
        <v>0</v>
      </c>
      <c r="D61" s="616">
        <v>6</v>
      </c>
      <c r="E61" s="197">
        <f>SUM(E56:E60)</f>
        <v>0</v>
      </c>
      <c r="F61" s="197">
        <f>SUM(F56:F60)</f>
        <v>0</v>
      </c>
      <c r="G61" s="197">
        <f>SUM(G56:G60)</f>
        <v>3454082</v>
      </c>
      <c r="H61" s="197">
        <f t="shared" si="9"/>
        <v>81613</v>
      </c>
      <c r="I61" s="197">
        <f>SUM(I56:I60)</f>
        <v>22080</v>
      </c>
      <c r="J61" s="197">
        <f>SUM(J56:J60)</f>
        <v>21382</v>
      </c>
      <c r="K61" s="197">
        <f>SUM(K56:K60)</f>
        <v>38151</v>
      </c>
      <c r="L61" s="197">
        <f>SUM(L56:L60)</f>
        <v>8904</v>
      </c>
      <c r="M61" s="197">
        <f>SUM(M56:M60)</f>
        <v>0</v>
      </c>
      <c r="N61" s="197">
        <f t="shared" ref="N61" si="11">SUM(N56:N60)</f>
        <v>5777</v>
      </c>
      <c r="O61" s="387">
        <f>SUM(O56:O60)</f>
        <v>96294</v>
      </c>
      <c r="P61" s="610"/>
      <c r="Q61" s="610"/>
      <c r="R61" s="610"/>
      <c r="S61" s="610"/>
      <c r="T61" s="610"/>
      <c r="U61" s="610"/>
      <c r="V61" s="610"/>
      <c r="W61" s="610"/>
      <c r="X61" s="610"/>
      <c r="Y61" s="610"/>
      <c r="Z61" s="610"/>
      <c r="AA61" s="610"/>
      <c r="AB61" s="610"/>
      <c r="AC61" s="610"/>
      <c r="AD61" s="610"/>
      <c r="AE61" s="610"/>
      <c r="AF61" s="610"/>
      <c r="AG61" s="610"/>
      <c r="AH61" s="610"/>
      <c r="AI61" s="610"/>
      <c r="AJ61" s="610"/>
      <c r="AK61" s="610"/>
      <c r="AL61" s="610"/>
      <c r="AM61" s="610"/>
      <c r="AN61" s="610"/>
      <c r="AO61" s="610"/>
      <c r="AP61" s="610"/>
      <c r="AQ61" s="610"/>
      <c r="AR61" s="610"/>
      <c r="AS61" s="610"/>
      <c r="AT61" s="610"/>
      <c r="AU61" s="610"/>
      <c r="AV61" s="610"/>
      <c r="AW61" s="610"/>
      <c r="AX61" s="610"/>
      <c r="AY61" s="610"/>
      <c r="AZ61" s="610"/>
      <c r="BA61" s="610"/>
      <c r="BB61" s="610"/>
      <c r="BC61" s="610"/>
      <c r="BD61" s="610"/>
      <c r="BE61" s="610"/>
      <c r="BF61" s="610"/>
      <c r="BG61" s="610"/>
      <c r="BH61" s="610"/>
      <c r="BI61" s="610"/>
      <c r="BJ61" s="610"/>
      <c r="BK61" s="610"/>
      <c r="BL61" s="610"/>
      <c r="BM61" s="610"/>
      <c r="BN61" s="610"/>
      <c r="BO61" s="610"/>
      <c r="BP61" s="610"/>
      <c r="BQ61" s="610"/>
      <c r="BR61" s="610"/>
      <c r="BS61" s="610"/>
      <c r="BT61" s="610"/>
      <c r="BU61" s="610"/>
      <c r="BV61" s="610"/>
      <c r="BW61" s="610"/>
      <c r="BX61" s="610"/>
      <c r="BY61" s="610"/>
      <c r="BZ61" s="610"/>
      <c r="CA61" s="610"/>
      <c r="CB61" s="610"/>
      <c r="CC61" s="610"/>
      <c r="CD61" s="610"/>
      <c r="CE61" s="610"/>
      <c r="CF61" s="610"/>
      <c r="CG61" s="610"/>
      <c r="CH61" s="610"/>
      <c r="CI61" s="610"/>
      <c r="CJ61" s="610"/>
      <c r="CK61" s="610"/>
      <c r="CL61" s="610"/>
      <c r="CM61" s="610"/>
      <c r="CN61" s="610"/>
      <c r="CO61" s="610"/>
      <c r="CP61" s="610"/>
      <c r="CQ61" s="610"/>
      <c r="CR61" s="610"/>
      <c r="CS61" s="610"/>
      <c r="CT61" s="610"/>
      <c r="CU61" s="610"/>
      <c r="CV61" s="610"/>
      <c r="CW61" s="610"/>
      <c r="CX61" s="610"/>
      <c r="CY61" s="610"/>
      <c r="CZ61" s="610"/>
      <c r="DA61" s="610"/>
      <c r="DB61" s="610"/>
      <c r="DC61" s="610"/>
      <c r="DD61" s="610"/>
      <c r="DE61" s="610"/>
      <c r="DF61" s="610"/>
      <c r="DG61" s="610"/>
      <c r="DH61" s="610"/>
      <c r="DI61" s="610"/>
      <c r="DJ61" s="610"/>
      <c r="DK61" s="610"/>
      <c r="IB61" s="612"/>
    </row>
    <row r="62" spans="1:237" s="611" customFormat="1" x14ac:dyDescent="0.15">
      <c r="A62" s="610"/>
      <c r="B62" s="610"/>
      <c r="C62" s="610"/>
      <c r="D62" s="610"/>
      <c r="E62" s="610"/>
      <c r="F62" s="610"/>
      <c r="G62" s="610"/>
      <c r="H62" s="610"/>
      <c r="I62" s="610"/>
      <c r="J62" s="610"/>
      <c r="K62" s="610"/>
      <c r="L62" s="610"/>
      <c r="M62" s="610"/>
      <c r="N62" s="610"/>
      <c r="O62" s="610"/>
      <c r="P62" s="610"/>
      <c r="Q62" s="610"/>
      <c r="R62" s="610"/>
      <c r="S62" s="610"/>
      <c r="T62" s="610"/>
      <c r="U62" s="610"/>
      <c r="V62" s="610"/>
      <c r="W62" s="610"/>
      <c r="X62" s="610"/>
      <c r="Y62" s="610"/>
      <c r="Z62" s="610"/>
      <c r="AA62" s="610"/>
      <c r="AB62" s="610"/>
      <c r="AC62" s="610"/>
      <c r="AD62" s="610"/>
      <c r="AE62" s="610"/>
      <c r="AF62" s="610"/>
      <c r="AG62" s="610"/>
      <c r="AH62" s="610"/>
      <c r="AI62" s="610"/>
      <c r="AJ62" s="610"/>
      <c r="AK62" s="610"/>
      <c r="AL62" s="610"/>
      <c r="AM62" s="610"/>
      <c r="AN62" s="610"/>
      <c r="AO62" s="610"/>
      <c r="AP62" s="610"/>
      <c r="AQ62" s="610"/>
      <c r="AR62" s="610"/>
      <c r="AS62" s="610"/>
      <c r="AT62" s="610"/>
      <c r="AU62" s="610"/>
      <c r="AV62" s="610"/>
      <c r="AW62" s="610"/>
      <c r="AX62" s="610"/>
      <c r="AY62" s="610"/>
      <c r="AZ62" s="610"/>
      <c r="BA62" s="610"/>
      <c r="BB62" s="610"/>
      <c r="BC62" s="610"/>
      <c r="BD62" s="610"/>
      <c r="BE62" s="610"/>
      <c r="BF62" s="610"/>
      <c r="BG62" s="610"/>
      <c r="BH62" s="610"/>
      <c r="BI62" s="610"/>
      <c r="BJ62" s="610"/>
      <c r="BK62" s="610"/>
      <c r="BL62" s="610"/>
      <c r="BM62" s="610"/>
      <c r="BN62" s="610"/>
      <c r="BO62" s="610"/>
      <c r="BP62" s="610"/>
      <c r="BQ62" s="610"/>
      <c r="BR62" s="610"/>
      <c r="BS62" s="610"/>
      <c r="BT62" s="610"/>
      <c r="BU62" s="610"/>
      <c r="BV62" s="610"/>
      <c r="BW62" s="610"/>
      <c r="BX62" s="610"/>
      <c r="BY62" s="610"/>
      <c r="BZ62" s="610"/>
      <c r="CA62" s="610"/>
      <c r="CB62" s="610"/>
      <c r="CC62" s="610"/>
      <c r="CD62" s="610"/>
      <c r="CE62" s="610"/>
      <c r="CF62" s="610"/>
      <c r="CG62" s="610"/>
      <c r="CH62" s="610"/>
      <c r="CI62" s="610"/>
      <c r="CJ62" s="610"/>
      <c r="CK62" s="610"/>
      <c r="CL62" s="610"/>
      <c r="CM62" s="610"/>
      <c r="CN62" s="610"/>
      <c r="CO62" s="610"/>
      <c r="CP62" s="610"/>
      <c r="CQ62" s="610"/>
      <c r="CR62" s="610"/>
      <c r="CS62" s="610"/>
      <c r="CT62" s="610"/>
      <c r="CU62" s="610"/>
      <c r="CV62" s="610"/>
      <c r="CW62" s="610"/>
      <c r="CX62" s="610"/>
      <c r="CY62" s="610"/>
      <c r="CZ62" s="610"/>
      <c r="DA62" s="610"/>
      <c r="DB62" s="610"/>
      <c r="DC62" s="610"/>
      <c r="DD62" s="610"/>
      <c r="DE62" s="610"/>
      <c r="DF62" s="610"/>
      <c r="DG62" s="610"/>
      <c r="DH62" s="610"/>
      <c r="DI62" s="610"/>
      <c r="DJ62" s="610"/>
      <c r="DK62" s="610"/>
      <c r="IB62" s="612"/>
    </row>
    <row r="63" spans="1:237" s="611" customFormat="1" x14ac:dyDescent="0.15">
      <c r="A63" s="610"/>
      <c r="B63" s="430"/>
      <c r="C63" s="430"/>
      <c r="D63" s="430"/>
      <c r="E63" s="652" t="s">
        <v>564</v>
      </c>
      <c r="F63" s="652" t="s">
        <v>565</v>
      </c>
      <c r="G63" s="652" t="s">
        <v>566</v>
      </c>
      <c r="H63" s="652" t="s">
        <v>173</v>
      </c>
      <c r="I63" s="572"/>
      <c r="J63" s="652" t="s">
        <v>179</v>
      </c>
      <c r="K63" s="652" t="s">
        <v>185</v>
      </c>
      <c r="L63" s="652" t="s">
        <v>189</v>
      </c>
      <c r="M63" s="652"/>
      <c r="N63" s="617"/>
      <c r="O63" s="430"/>
      <c r="P63" s="610"/>
      <c r="Q63" s="610"/>
      <c r="R63" s="610"/>
      <c r="S63" s="610"/>
      <c r="T63" s="610"/>
      <c r="U63" s="610"/>
      <c r="V63" s="610"/>
      <c r="W63" s="610"/>
      <c r="X63" s="610"/>
      <c r="Y63" s="610"/>
      <c r="Z63" s="610"/>
      <c r="AA63" s="610"/>
      <c r="AB63" s="610"/>
      <c r="AC63" s="610"/>
      <c r="AD63" s="610"/>
      <c r="AE63" s="610"/>
      <c r="AF63" s="610"/>
      <c r="AG63" s="610"/>
      <c r="AH63" s="610"/>
      <c r="AI63" s="610"/>
      <c r="AJ63" s="610"/>
      <c r="AK63" s="610"/>
      <c r="AL63" s="610"/>
      <c r="AM63" s="610"/>
      <c r="AN63" s="610"/>
      <c r="AO63" s="610"/>
      <c r="AP63" s="610"/>
      <c r="AQ63" s="610"/>
      <c r="AR63" s="610"/>
      <c r="AS63" s="610"/>
      <c r="AT63" s="610"/>
      <c r="AU63" s="610"/>
      <c r="AV63" s="610"/>
      <c r="AW63" s="610"/>
      <c r="AX63" s="610"/>
      <c r="AY63" s="610"/>
      <c r="AZ63" s="610"/>
      <c r="BA63" s="610"/>
      <c r="BB63" s="610"/>
      <c r="BC63" s="610"/>
      <c r="BD63" s="610"/>
      <c r="BE63" s="610"/>
      <c r="BF63" s="610"/>
      <c r="BG63" s="610"/>
      <c r="BH63" s="610"/>
      <c r="BI63" s="610"/>
      <c r="BJ63" s="610"/>
      <c r="BK63" s="610"/>
      <c r="BL63" s="610"/>
      <c r="BM63" s="610"/>
      <c r="BN63" s="610"/>
      <c r="BO63" s="610"/>
      <c r="BP63" s="610"/>
      <c r="BQ63" s="610"/>
      <c r="BR63" s="610"/>
      <c r="BS63" s="610"/>
      <c r="BT63" s="610"/>
      <c r="BU63" s="610"/>
      <c r="BV63" s="610"/>
      <c r="BW63" s="610"/>
      <c r="BX63" s="610"/>
      <c r="BY63" s="610"/>
      <c r="BZ63" s="610"/>
      <c r="CA63" s="610"/>
      <c r="CB63" s="610"/>
      <c r="CC63" s="610"/>
      <c r="CD63" s="610"/>
      <c r="CE63" s="610"/>
      <c r="CF63" s="610"/>
      <c r="CG63" s="610"/>
      <c r="CH63" s="610"/>
      <c r="CI63" s="610"/>
      <c r="CJ63" s="610"/>
      <c r="CK63" s="610"/>
      <c r="CL63" s="610"/>
      <c r="CM63" s="610"/>
      <c r="CN63" s="610"/>
      <c r="CO63" s="610"/>
      <c r="CP63" s="610"/>
      <c r="CQ63" s="610"/>
      <c r="CR63" s="610"/>
      <c r="CS63" s="610"/>
      <c r="CT63" s="610"/>
      <c r="CU63" s="610"/>
      <c r="CV63" s="610"/>
      <c r="CW63" s="610"/>
      <c r="CX63" s="610"/>
      <c r="CY63" s="610"/>
      <c r="CZ63" s="610"/>
      <c r="DA63" s="610"/>
      <c r="DB63" s="610"/>
      <c r="DC63" s="610"/>
      <c r="DD63" s="610"/>
      <c r="DE63" s="610"/>
      <c r="DF63" s="610"/>
      <c r="DG63" s="610"/>
      <c r="DH63" s="610"/>
      <c r="DI63" s="610"/>
      <c r="DJ63" s="610"/>
      <c r="DK63" s="610"/>
      <c r="IB63" s="612"/>
    </row>
    <row r="64" spans="1:237" s="611" customFormat="1" ht="21.95" customHeight="1" x14ac:dyDescent="0.15">
      <c r="A64" s="610"/>
      <c r="B64" s="330"/>
      <c r="C64" s="330"/>
      <c r="D64" s="331"/>
      <c r="E64" s="113" t="s">
        <v>567</v>
      </c>
      <c r="F64" s="654"/>
      <c r="G64" s="114"/>
      <c r="H64" s="620"/>
      <c r="I64" s="620"/>
      <c r="J64" s="114"/>
      <c r="K64" s="114"/>
      <c r="L64" s="114"/>
      <c r="M64" s="672"/>
      <c r="N64" s="576"/>
      <c r="O64" s="90"/>
      <c r="P64" s="610"/>
      <c r="Q64" s="610"/>
      <c r="R64" s="610"/>
      <c r="S64" s="610"/>
      <c r="T64" s="610"/>
      <c r="U64" s="610"/>
      <c r="V64" s="610"/>
      <c r="W64" s="610"/>
      <c r="X64" s="610"/>
      <c r="Y64" s="610"/>
      <c r="Z64" s="610"/>
      <c r="AA64" s="610"/>
      <c r="AB64" s="610"/>
      <c r="AC64" s="610"/>
      <c r="AD64" s="610"/>
      <c r="AE64" s="610"/>
      <c r="AF64" s="610"/>
      <c r="AG64" s="610"/>
      <c r="AH64" s="610"/>
      <c r="AI64" s="610"/>
      <c r="AJ64" s="610"/>
      <c r="AK64" s="610"/>
      <c r="AL64" s="610"/>
      <c r="AM64" s="610"/>
      <c r="AN64" s="610"/>
      <c r="AO64" s="610"/>
      <c r="AP64" s="610"/>
      <c r="AQ64" s="610"/>
      <c r="AR64" s="610"/>
      <c r="AS64" s="610"/>
      <c r="AT64" s="610"/>
      <c r="AU64" s="610"/>
      <c r="AV64" s="610"/>
      <c r="AW64" s="610"/>
      <c r="AX64" s="610"/>
      <c r="AY64" s="610"/>
      <c r="AZ64" s="610"/>
      <c r="BA64" s="610"/>
      <c r="BB64" s="610"/>
      <c r="BC64" s="610"/>
      <c r="BD64" s="610"/>
      <c r="BE64" s="610"/>
      <c r="BF64" s="610"/>
      <c r="BG64" s="610"/>
      <c r="BH64" s="610"/>
      <c r="BI64" s="610"/>
      <c r="BJ64" s="610"/>
      <c r="BK64" s="610"/>
      <c r="BL64" s="610"/>
      <c r="BM64" s="610"/>
      <c r="BN64" s="610"/>
      <c r="BO64" s="610"/>
      <c r="BP64" s="610"/>
      <c r="BQ64" s="610"/>
      <c r="BR64" s="610"/>
      <c r="BS64" s="610"/>
      <c r="BT64" s="610"/>
      <c r="BU64" s="610"/>
      <c r="BV64" s="610"/>
      <c r="BW64" s="610"/>
      <c r="BX64" s="610"/>
      <c r="BY64" s="610"/>
      <c r="BZ64" s="610"/>
      <c r="CA64" s="610"/>
      <c r="CB64" s="610"/>
      <c r="CC64" s="610"/>
      <c r="CD64" s="610"/>
      <c r="CE64" s="610"/>
      <c r="CF64" s="610"/>
      <c r="CG64" s="610"/>
      <c r="CH64" s="610"/>
      <c r="CI64" s="610"/>
      <c r="CJ64" s="610"/>
      <c r="CK64" s="610"/>
      <c r="CL64" s="610"/>
      <c r="CM64" s="610"/>
      <c r="CN64" s="610"/>
      <c r="CO64" s="610"/>
      <c r="CP64" s="610"/>
      <c r="CQ64" s="610"/>
      <c r="CR64" s="610"/>
      <c r="CS64" s="610"/>
      <c r="CT64" s="610"/>
      <c r="CU64" s="610"/>
      <c r="CV64" s="610"/>
      <c r="CW64" s="610"/>
      <c r="CX64" s="610"/>
      <c r="CY64" s="610"/>
      <c r="CZ64" s="610"/>
      <c r="DA64" s="610"/>
      <c r="DB64" s="610"/>
      <c r="DC64" s="610"/>
      <c r="DD64" s="610"/>
      <c r="DE64" s="610"/>
      <c r="DF64" s="610"/>
      <c r="DG64" s="610"/>
      <c r="DH64" s="610"/>
      <c r="DI64" s="610"/>
      <c r="DJ64" s="610"/>
      <c r="DK64" s="610"/>
      <c r="IB64" s="612"/>
    </row>
    <row r="65" spans="1:236" s="611" customFormat="1" ht="14.25" customHeight="1" x14ac:dyDescent="0.15">
      <c r="A65" s="610"/>
      <c r="B65" s="673" t="s">
        <v>467</v>
      </c>
      <c r="C65" s="590" t="s">
        <v>15</v>
      </c>
      <c r="D65" s="591"/>
      <c r="E65" s="496"/>
      <c r="F65" s="674"/>
      <c r="G65" s="659" t="s">
        <v>568</v>
      </c>
      <c r="H65" s="659"/>
      <c r="I65" s="659"/>
      <c r="J65" s="502"/>
      <c r="K65" s="675"/>
      <c r="L65" s="676"/>
      <c r="M65" s="660" t="s">
        <v>569</v>
      </c>
      <c r="N65" s="593"/>
      <c r="O65" s="677"/>
      <c r="P65" s="610"/>
      <c r="Q65" s="610"/>
      <c r="R65" s="610"/>
      <c r="S65" s="610"/>
      <c r="T65" s="610"/>
      <c r="U65" s="610"/>
      <c r="V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  <c r="AJ65" s="610"/>
      <c r="AK65" s="610"/>
      <c r="AL65" s="610"/>
      <c r="AM65" s="610"/>
      <c r="AN65" s="610"/>
      <c r="AO65" s="610"/>
      <c r="AP65" s="610"/>
      <c r="AQ65" s="610"/>
      <c r="AR65" s="610"/>
      <c r="AS65" s="610"/>
      <c r="AT65" s="610"/>
      <c r="AU65" s="610"/>
      <c r="AV65" s="610"/>
      <c r="AW65" s="610"/>
      <c r="AX65" s="610"/>
      <c r="AY65" s="610"/>
      <c r="AZ65" s="610"/>
      <c r="BA65" s="610"/>
      <c r="BB65" s="610"/>
      <c r="BC65" s="610"/>
      <c r="BD65" s="610"/>
      <c r="BE65" s="610"/>
      <c r="BF65" s="610"/>
      <c r="BG65" s="610"/>
      <c r="BH65" s="610"/>
      <c r="BI65" s="610"/>
      <c r="BJ65" s="610"/>
      <c r="BK65" s="610"/>
      <c r="BL65" s="610"/>
      <c r="BM65" s="610"/>
      <c r="BN65" s="610"/>
      <c r="BO65" s="610"/>
      <c r="BP65" s="610"/>
      <c r="BQ65" s="610"/>
      <c r="BR65" s="610"/>
      <c r="BS65" s="610"/>
      <c r="BT65" s="610"/>
      <c r="BU65" s="610"/>
      <c r="BV65" s="610"/>
      <c r="BW65" s="610"/>
      <c r="BX65" s="610"/>
      <c r="BY65" s="610"/>
      <c r="BZ65" s="610"/>
      <c r="CA65" s="610"/>
      <c r="CB65" s="610"/>
      <c r="CC65" s="610"/>
      <c r="CD65" s="610"/>
      <c r="CE65" s="610"/>
      <c r="CF65" s="610"/>
      <c r="CG65" s="610"/>
      <c r="CH65" s="610"/>
      <c r="CI65" s="610"/>
      <c r="CJ65" s="610"/>
      <c r="CK65" s="610"/>
      <c r="CL65" s="610"/>
      <c r="CM65" s="610"/>
      <c r="CN65" s="610"/>
      <c r="CO65" s="610"/>
      <c r="CP65" s="610"/>
      <c r="CQ65" s="610"/>
      <c r="CR65" s="610"/>
      <c r="CS65" s="610"/>
      <c r="CT65" s="610"/>
      <c r="CU65" s="610"/>
      <c r="CV65" s="610"/>
      <c r="CW65" s="610"/>
      <c r="CX65" s="610"/>
      <c r="CY65" s="610"/>
      <c r="CZ65" s="610"/>
      <c r="DA65" s="610"/>
      <c r="DB65" s="610"/>
      <c r="DC65" s="610"/>
      <c r="DD65" s="610"/>
      <c r="DE65" s="610"/>
      <c r="DF65" s="610"/>
      <c r="DG65" s="610"/>
      <c r="DH65" s="610"/>
      <c r="DI65" s="610"/>
      <c r="DJ65" s="610"/>
      <c r="DK65" s="610"/>
      <c r="IB65" s="612"/>
    </row>
    <row r="66" spans="1:236" s="611" customFormat="1" ht="27.75" customHeight="1" thickBot="1" x14ac:dyDescent="0.2">
      <c r="A66" s="610"/>
      <c r="B66" s="678"/>
      <c r="C66" s="646"/>
      <c r="D66" s="647"/>
      <c r="E66" s="679" t="s">
        <v>570</v>
      </c>
      <c r="F66" s="680" t="s">
        <v>571</v>
      </c>
      <c r="G66" s="666" t="s">
        <v>572</v>
      </c>
      <c r="H66" s="681" t="s">
        <v>573</v>
      </c>
      <c r="I66" s="682" t="s">
        <v>574</v>
      </c>
      <c r="J66" s="683" t="s">
        <v>575</v>
      </c>
      <c r="K66" s="683" t="s">
        <v>576</v>
      </c>
      <c r="L66" s="683" t="s">
        <v>577</v>
      </c>
      <c r="M66" s="668"/>
      <c r="N66" s="684"/>
      <c r="O66" s="685"/>
      <c r="P66" s="610"/>
      <c r="Q66" s="610"/>
      <c r="R66" s="610"/>
      <c r="S66" s="610"/>
      <c r="T66" s="610"/>
      <c r="U66" s="610"/>
      <c r="V66" s="610"/>
      <c r="W66" s="610"/>
      <c r="X66" s="610"/>
      <c r="Y66" s="610"/>
      <c r="Z66" s="610"/>
      <c r="AA66" s="610"/>
      <c r="AB66" s="610"/>
      <c r="AC66" s="610"/>
      <c r="AD66" s="610"/>
      <c r="AE66" s="610"/>
      <c r="AF66" s="610"/>
      <c r="AG66" s="610"/>
      <c r="AH66" s="610"/>
      <c r="AI66" s="610"/>
      <c r="AJ66" s="610"/>
      <c r="AK66" s="610"/>
      <c r="AL66" s="610"/>
      <c r="AM66" s="610"/>
      <c r="AN66" s="610"/>
      <c r="AO66" s="610"/>
      <c r="AP66" s="610"/>
      <c r="AQ66" s="610"/>
      <c r="AR66" s="610"/>
      <c r="AS66" s="610"/>
      <c r="AT66" s="610"/>
      <c r="AU66" s="610"/>
      <c r="AV66" s="610"/>
      <c r="AW66" s="610"/>
      <c r="AX66" s="610"/>
      <c r="AY66" s="610"/>
      <c r="AZ66" s="610"/>
      <c r="BA66" s="610"/>
      <c r="BB66" s="610"/>
      <c r="BC66" s="610"/>
      <c r="BD66" s="610"/>
      <c r="BE66" s="610"/>
      <c r="BF66" s="610"/>
      <c r="BG66" s="610"/>
      <c r="BH66" s="610"/>
      <c r="BI66" s="610"/>
      <c r="BJ66" s="610"/>
      <c r="BK66" s="610"/>
      <c r="BL66" s="610"/>
      <c r="BM66" s="610"/>
      <c r="BN66" s="610"/>
      <c r="BO66" s="610"/>
      <c r="BP66" s="610"/>
      <c r="BQ66" s="610"/>
      <c r="BR66" s="610"/>
      <c r="BS66" s="610"/>
      <c r="BT66" s="610"/>
      <c r="BU66" s="610"/>
      <c r="BV66" s="610"/>
      <c r="BW66" s="610"/>
      <c r="BX66" s="610"/>
      <c r="BY66" s="610"/>
      <c r="BZ66" s="610"/>
      <c r="CA66" s="610"/>
      <c r="CB66" s="610"/>
      <c r="CC66" s="610"/>
      <c r="CD66" s="610"/>
      <c r="CE66" s="610"/>
      <c r="CF66" s="610"/>
      <c r="CG66" s="610"/>
      <c r="CH66" s="610"/>
      <c r="CI66" s="610"/>
      <c r="CJ66" s="610"/>
      <c r="CK66" s="610"/>
      <c r="CL66" s="610"/>
      <c r="CM66" s="610"/>
      <c r="CN66" s="610"/>
      <c r="CO66" s="610"/>
      <c r="CP66" s="610"/>
      <c r="CQ66" s="610"/>
      <c r="CR66" s="610"/>
      <c r="CS66" s="610"/>
      <c r="CT66" s="610"/>
      <c r="CU66" s="610"/>
      <c r="CV66" s="610"/>
      <c r="CW66" s="610"/>
      <c r="CX66" s="610"/>
      <c r="CY66" s="610"/>
      <c r="CZ66" s="610"/>
      <c r="DA66" s="610"/>
      <c r="DB66" s="610"/>
      <c r="DC66" s="610"/>
      <c r="DD66" s="610"/>
      <c r="DE66" s="610"/>
      <c r="DF66" s="610"/>
      <c r="DG66" s="610"/>
      <c r="DH66" s="610"/>
      <c r="DI66" s="610"/>
      <c r="DJ66" s="610"/>
      <c r="DK66" s="610"/>
      <c r="IB66" s="612"/>
    </row>
    <row r="67" spans="1:236" s="611" customFormat="1" ht="20.100000000000001" customHeight="1" x14ac:dyDescent="0.15">
      <c r="A67" s="610"/>
      <c r="B67" s="627" t="str">
        <f>$B$12</f>
        <v>1 競馬事業会計</v>
      </c>
      <c r="C67" s="608">
        <v>0</v>
      </c>
      <c r="D67" s="609">
        <v>1</v>
      </c>
      <c r="E67" s="181"/>
      <c r="F67" s="390"/>
      <c r="G67" s="390"/>
      <c r="H67" s="390"/>
      <c r="I67" s="392">
        <f t="shared" ref="I67:I72" si="12">SUM(G67:H67)</f>
        <v>0</v>
      </c>
      <c r="J67" s="181"/>
      <c r="K67" s="181"/>
      <c r="L67" s="181"/>
      <c r="M67" s="53">
        <f t="shared" ref="M67:M72" si="13">IF(K67=0,0,L67/K67)</f>
        <v>0</v>
      </c>
      <c r="N67" s="430"/>
      <c r="O67" s="430"/>
      <c r="P67" s="610"/>
      <c r="Q67" s="610"/>
      <c r="R67" s="610"/>
      <c r="S67" s="610"/>
      <c r="T67" s="610"/>
      <c r="U67" s="610"/>
      <c r="V67" s="610"/>
      <c r="W67" s="610"/>
      <c r="X67" s="610"/>
      <c r="Y67" s="610"/>
      <c r="Z67" s="610"/>
      <c r="AA67" s="610"/>
      <c r="AB67" s="610"/>
      <c r="AC67" s="610"/>
      <c r="AD67" s="610"/>
      <c r="AE67" s="610"/>
      <c r="AF67" s="610"/>
      <c r="AG67" s="610"/>
      <c r="AH67" s="610"/>
      <c r="AI67" s="610"/>
      <c r="AJ67" s="610"/>
      <c r="AK67" s="610"/>
      <c r="AL67" s="610"/>
      <c r="AM67" s="610"/>
      <c r="AN67" s="610"/>
      <c r="AO67" s="610"/>
      <c r="AP67" s="610"/>
      <c r="AQ67" s="610"/>
      <c r="AR67" s="610"/>
      <c r="AS67" s="610"/>
      <c r="AT67" s="610"/>
      <c r="AU67" s="610"/>
      <c r="AV67" s="610"/>
      <c r="AW67" s="610"/>
      <c r="AX67" s="610"/>
      <c r="AY67" s="610"/>
      <c r="AZ67" s="610"/>
      <c r="BA67" s="610"/>
      <c r="BB67" s="610"/>
      <c r="BC67" s="610"/>
      <c r="BD67" s="610"/>
      <c r="BE67" s="610"/>
      <c r="BF67" s="610"/>
      <c r="BG67" s="610"/>
      <c r="BH67" s="610"/>
      <c r="BI67" s="610"/>
      <c r="BJ67" s="610"/>
      <c r="BK67" s="610"/>
      <c r="BL67" s="610"/>
      <c r="BM67" s="610"/>
      <c r="BN67" s="610"/>
      <c r="BO67" s="610"/>
      <c r="BP67" s="610"/>
      <c r="BQ67" s="610"/>
      <c r="BR67" s="610"/>
      <c r="BS67" s="610"/>
      <c r="BT67" s="610"/>
      <c r="BU67" s="610"/>
      <c r="BV67" s="610"/>
      <c r="BW67" s="610"/>
      <c r="BX67" s="610"/>
      <c r="BY67" s="610"/>
      <c r="BZ67" s="610"/>
      <c r="CA67" s="610"/>
      <c r="CB67" s="610"/>
      <c r="CC67" s="610"/>
      <c r="CD67" s="610"/>
      <c r="CE67" s="610"/>
      <c r="CF67" s="610"/>
      <c r="CG67" s="610"/>
      <c r="CH67" s="610"/>
      <c r="CI67" s="610"/>
      <c r="CJ67" s="610"/>
      <c r="CK67" s="610"/>
      <c r="CL67" s="610"/>
      <c r="CM67" s="610"/>
      <c r="CN67" s="610"/>
      <c r="CO67" s="610"/>
      <c r="CP67" s="610"/>
      <c r="CQ67" s="610"/>
      <c r="CR67" s="610"/>
      <c r="CS67" s="610"/>
      <c r="CT67" s="610"/>
      <c r="CU67" s="610"/>
      <c r="CV67" s="610"/>
      <c r="CW67" s="610"/>
      <c r="CX67" s="610"/>
      <c r="CY67" s="610"/>
      <c r="CZ67" s="610"/>
      <c r="DA67" s="610"/>
      <c r="DB67" s="610"/>
      <c r="DC67" s="610"/>
      <c r="DD67" s="610"/>
      <c r="DE67" s="610"/>
      <c r="DF67" s="610"/>
      <c r="DG67" s="610"/>
      <c r="DH67" s="610"/>
      <c r="DI67" s="610"/>
      <c r="DJ67" s="610"/>
      <c r="DK67" s="610"/>
      <c r="IB67" s="612"/>
    </row>
    <row r="68" spans="1:236" s="611" customFormat="1" ht="20.100000000000001" customHeight="1" x14ac:dyDescent="0.15">
      <c r="A68" s="610"/>
      <c r="B68" s="627" t="str">
        <f>$B$13</f>
        <v>2 自転車競走事業会計</v>
      </c>
      <c r="C68" s="380">
        <v>0</v>
      </c>
      <c r="D68" s="381">
        <v>2</v>
      </c>
      <c r="E68" s="188">
        <v>13074</v>
      </c>
      <c r="F68" s="188">
        <v>63909</v>
      </c>
      <c r="G68" s="188">
        <v>5</v>
      </c>
      <c r="H68" s="188">
        <v>40</v>
      </c>
      <c r="I68" s="185">
        <f t="shared" si="12"/>
        <v>45</v>
      </c>
      <c r="J68" s="188">
        <v>6</v>
      </c>
      <c r="K68" s="188">
        <v>19</v>
      </c>
      <c r="L68" s="188">
        <v>42307</v>
      </c>
      <c r="M68" s="186">
        <f t="shared" si="13"/>
        <v>2226.6842105263158</v>
      </c>
      <c r="N68" s="430"/>
      <c r="O68" s="430"/>
      <c r="P68" s="610"/>
      <c r="Q68" s="610"/>
      <c r="R68" s="610"/>
      <c r="S68" s="610"/>
      <c r="T68" s="610"/>
      <c r="U68" s="610"/>
      <c r="V68" s="610"/>
      <c r="W68" s="610"/>
      <c r="X68" s="610"/>
      <c r="Y68" s="610"/>
      <c r="Z68" s="610"/>
      <c r="AA68" s="610"/>
      <c r="AB68" s="610"/>
      <c r="AC68" s="610"/>
      <c r="AD68" s="610"/>
      <c r="AE68" s="610"/>
      <c r="AF68" s="610"/>
      <c r="AG68" s="610"/>
      <c r="AH68" s="610"/>
      <c r="AI68" s="610"/>
      <c r="AJ68" s="610"/>
      <c r="AK68" s="610"/>
      <c r="AL68" s="610"/>
      <c r="AM68" s="610"/>
      <c r="AN68" s="610"/>
      <c r="AO68" s="610"/>
      <c r="AP68" s="610"/>
      <c r="AQ68" s="610"/>
      <c r="AR68" s="610"/>
      <c r="AS68" s="610"/>
      <c r="AT68" s="610"/>
      <c r="AU68" s="610"/>
      <c r="AV68" s="610"/>
      <c r="AW68" s="610"/>
      <c r="AX68" s="610"/>
      <c r="AY68" s="610"/>
      <c r="AZ68" s="610"/>
      <c r="BA68" s="610"/>
      <c r="BB68" s="610"/>
      <c r="BC68" s="610"/>
      <c r="BD68" s="610"/>
      <c r="BE68" s="610"/>
      <c r="BF68" s="610"/>
      <c r="BG68" s="610"/>
      <c r="BH68" s="610"/>
      <c r="BI68" s="610"/>
      <c r="BJ68" s="610"/>
      <c r="BK68" s="610"/>
      <c r="BL68" s="610"/>
      <c r="BM68" s="610"/>
      <c r="BN68" s="610"/>
      <c r="BO68" s="610"/>
      <c r="BP68" s="610"/>
      <c r="BQ68" s="610"/>
      <c r="BR68" s="610"/>
      <c r="BS68" s="610"/>
      <c r="BT68" s="610"/>
      <c r="BU68" s="610"/>
      <c r="BV68" s="610"/>
      <c r="BW68" s="610"/>
      <c r="BX68" s="610"/>
      <c r="BY68" s="610"/>
      <c r="BZ68" s="610"/>
      <c r="CA68" s="610"/>
      <c r="CB68" s="610"/>
      <c r="CC68" s="610"/>
      <c r="CD68" s="610"/>
      <c r="CE68" s="610"/>
      <c r="CF68" s="610"/>
      <c r="CG68" s="610"/>
      <c r="CH68" s="610"/>
      <c r="CI68" s="610"/>
      <c r="CJ68" s="610"/>
      <c r="CK68" s="610"/>
      <c r="CL68" s="610"/>
      <c r="CM68" s="610"/>
      <c r="CN68" s="610"/>
      <c r="CO68" s="610"/>
      <c r="CP68" s="610"/>
      <c r="CQ68" s="610"/>
      <c r="CR68" s="610"/>
      <c r="CS68" s="610"/>
      <c r="CT68" s="610"/>
      <c r="CU68" s="610"/>
      <c r="CV68" s="610"/>
      <c r="CW68" s="610"/>
      <c r="CX68" s="610"/>
      <c r="CY68" s="610"/>
      <c r="CZ68" s="610"/>
      <c r="DA68" s="610"/>
      <c r="DB68" s="610"/>
      <c r="DC68" s="610"/>
      <c r="DD68" s="610"/>
      <c r="DE68" s="610"/>
      <c r="DF68" s="610"/>
      <c r="DG68" s="610"/>
      <c r="DH68" s="610"/>
      <c r="DI68" s="610"/>
      <c r="DJ68" s="610"/>
      <c r="DK68" s="610"/>
      <c r="IB68" s="612"/>
    </row>
    <row r="69" spans="1:236" s="611" customFormat="1" ht="20.100000000000001" customHeight="1" x14ac:dyDescent="0.15">
      <c r="A69" s="610"/>
      <c r="B69" s="628" t="str">
        <f>$B$14</f>
        <v>3 小型自動車競走事業会計</v>
      </c>
      <c r="C69" s="380">
        <v>0</v>
      </c>
      <c r="D69" s="381">
        <v>3</v>
      </c>
      <c r="E69" s="188"/>
      <c r="F69" s="188"/>
      <c r="G69" s="188"/>
      <c r="H69" s="188"/>
      <c r="I69" s="185">
        <f t="shared" si="12"/>
        <v>0</v>
      </c>
      <c r="J69" s="188"/>
      <c r="K69" s="188"/>
      <c r="L69" s="188"/>
      <c r="M69" s="186">
        <f t="shared" si="13"/>
        <v>0</v>
      </c>
      <c r="N69" s="430"/>
      <c r="O69" s="430"/>
      <c r="P69" s="610"/>
      <c r="Q69" s="610"/>
      <c r="R69" s="610"/>
      <c r="S69" s="610"/>
      <c r="T69" s="610"/>
      <c r="U69" s="610"/>
      <c r="V69" s="610"/>
      <c r="W69" s="610"/>
      <c r="X69" s="610"/>
      <c r="Y69" s="610"/>
      <c r="Z69" s="610"/>
      <c r="AA69" s="610"/>
      <c r="AB69" s="610"/>
      <c r="AC69" s="610"/>
      <c r="AD69" s="610"/>
      <c r="AE69" s="610"/>
      <c r="AF69" s="610"/>
      <c r="AG69" s="610"/>
      <c r="AH69" s="610"/>
      <c r="AI69" s="610"/>
      <c r="AJ69" s="610"/>
      <c r="AK69" s="610"/>
      <c r="AL69" s="610"/>
      <c r="AM69" s="610"/>
      <c r="AN69" s="610"/>
      <c r="AO69" s="610"/>
      <c r="AP69" s="610"/>
      <c r="AQ69" s="610"/>
      <c r="AR69" s="610"/>
      <c r="AS69" s="610"/>
      <c r="AT69" s="610"/>
      <c r="AU69" s="610"/>
      <c r="AV69" s="610"/>
      <c r="AW69" s="610"/>
      <c r="AX69" s="610"/>
      <c r="AY69" s="610"/>
      <c r="AZ69" s="610"/>
      <c r="BA69" s="610"/>
      <c r="BB69" s="610"/>
      <c r="BC69" s="610"/>
      <c r="BD69" s="610"/>
      <c r="BE69" s="610"/>
      <c r="BF69" s="610"/>
      <c r="BG69" s="610"/>
      <c r="BH69" s="610"/>
      <c r="BI69" s="610"/>
      <c r="BJ69" s="610"/>
      <c r="BK69" s="610"/>
      <c r="BL69" s="610"/>
      <c r="BM69" s="610"/>
      <c r="BN69" s="610"/>
      <c r="BO69" s="610"/>
      <c r="BP69" s="610"/>
      <c r="BQ69" s="610"/>
      <c r="BR69" s="610"/>
      <c r="BS69" s="610"/>
      <c r="BT69" s="610"/>
      <c r="BU69" s="610"/>
      <c r="BV69" s="610"/>
      <c r="BW69" s="610"/>
      <c r="BX69" s="610"/>
      <c r="BY69" s="610"/>
      <c r="BZ69" s="610"/>
      <c r="CA69" s="610"/>
      <c r="CB69" s="610"/>
      <c r="CC69" s="610"/>
      <c r="CD69" s="610"/>
      <c r="CE69" s="610"/>
      <c r="CF69" s="610"/>
      <c r="CG69" s="610"/>
      <c r="CH69" s="610"/>
      <c r="CI69" s="610"/>
      <c r="CJ69" s="610"/>
      <c r="CK69" s="610"/>
      <c r="CL69" s="610"/>
      <c r="CM69" s="610"/>
      <c r="CN69" s="610"/>
      <c r="CO69" s="610"/>
      <c r="CP69" s="610"/>
      <c r="CQ69" s="610"/>
      <c r="CR69" s="610"/>
      <c r="CS69" s="610"/>
      <c r="CT69" s="610"/>
      <c r="CU69" s="610"/>
      <c r="CV69" s="610"/>
      <c r="CW69" s="610"/>
      <c r="CX69" s="610"/>
      <c r="CY69" s="610"/>
      <c r="CZ69" s="610"/>
      <c r="DA69" s="610"/>
      <c r="DB69" s="610"/>
      <c r="DC69" s="610"/>
      <c r="DD69" s="610"/>
      <c r="DE69" s="610"/>
      <c r="DF69" s="610"/>
      <c r="DG69" s="610"/>
      <c r="DH69" s="610"/>
      <c r="DI69" s="610"/>
      <c r="DJ69" s="610"/>
      <c r="DK69" s="610"/>
      <c r="IB69" s="612"/>
    </row>
    <row r="70" spans="1:236" s="611" customFormat="1" ht="20.100000000000001" customHeight="1" x14ac:dyDescent="0.15">
      <c r="A70" s="610"/>
      <c r="B70" s="629" t="str">
        <f>$B$15</f>
        <v>4 モーターボート競走事業会計</v>
      </c>
      <c r="C70" s="380">
        <v>0</v>
      </c>
      <c r="D70" s="381">
        <v>4</v>
      </c>
      <c r="E70" s="188"/>
      <c r="F70" s="188"/>
      <c r="G70" s="188"/>
      <c r="H70" s="188"/>
      <c r="I70" s="185">
        <f t="shared" si="12"/>
        <v>0</v>
      </c>
      <c r="J70" s="188"/>
      <c r="K70" s="188"/>
      <c r="L70" s="188"/>
      <c r="M70" s="186">
        <f t="shared" si="13"/>
        <v>0</v>
      </c>
      <c r="N70" s="430"/>
      <c r="O70" s="430"/>
      <c r="P70" s="610"/>
      <c r="Q70" s="610"/>
      <c r="R70" s="610"/>
      <c r="S70" s="610"/>
      <c r="T70" s="610"/>
      <c r="U70" s="610"/>
      <c r="V70" s="610"/>
      <c r="W70" s="610"/>
      <c r="X70" s="610"/>
      <c r="Y70" s="610"/>
      <c r="Z70" s="610"/>
      <c r="AA70" s="610"/>
      <c r="AB70" s="610"/>
      <c r="AC70" s="610"/>
      <c r="AD70" s="610"/>
      <c r="AE70" s="610"/>
      <c r="AF70" s="610"/>
      <c r="AG70" s="610"/>
      <c r="AH70" s="610"/>
      <c r="AI70" s="610"/>
      <c r="AJ70" s="610"/>
      <c r="AK70" s="610"/>
      <c r="AL70" s="610"/>
      <c r="AM70" s="610"/>
      <c r="AN70" s="610"/>
      <c r="AO70" s="610"/>
      <c r="AP70" s="610"/>
      <c r="AQ70" s="610"/>
      <c r="AR70" s="610"/>
      <c r="AS70" s="610"/>
      <c r="AT70" s="610"/>
      <c r="AU70" s="610"/>
      <c r="AV70" s="610"/>
      <c r="AW70" s="610"/>
      <c r="AX70" s="610"/>
      <c r="AY70" s="610"/>
      <c r="AZ70" s="610"/>
      <c r="BA70" s="610"/>
      <c r="BB70" s="610"/>
      <c r="BC70" s="610"/>
      <c r="BD70" s="610"/>
      <c r="BE70" s="610"/>
      <c r="BF70" s="610"/>
      <c r="BG70" s="610"/>
      <c r="BH70" s="610"/>
      <c r="BI70" s="610"/>
      <c r="BJ70" s="610"/>
      <c r="BK70" s="610"/>
      <c r="BL70" s="610"/>
      <c r="BM70" s="610"/>
      <c r="BN70" s="610"/>
      <c r="BO70" s="610"/>
      <c r="BP70" s="610"/>
      <c r="BQ70" s="610"/>
      <c r="BR70" s="610"/>
      <c r="BS70" s="610"/>
      <c r="BT70" s="610"/>
      <c r="BU70" s="610"/>
      <c r="BV70" s="610"/>
      <c r="BW70" s="610"/>
      <c r="BX70" s="610"/>
      <c r="BY70" s="610"/>
      <c r="BZ70" s="610"/>
      <c r="CA70" s="610"/>
      <c r="CB70" s="610"/>
      <c r="CC70" s="610"/>
      <c r="CD70" s="610"/>
      <c r="CE70" s="610"/>
      <c r="CF70" s="610"/>
      <c r="CG70" s="610"/>
      <c r="CH70" s="610"/>
      <c r="CI70" s="610"/>
      <c r="CJ70" s="610"/>
      <c r="CK70" s="610"/>
      <c r="CL70" s="610"/>
      <c r="CM70" s="610"/>
      <c r="CN70" s="610"/>
      <c r="CO70" s="610"/>
      <c r="CP70" s="610"/>
      <c r="CQ70" s="610"/>
      <c r="CR70" s="610"/>
      <c r="CS70" s="610"/>
      <c r="CT70" s="610"/>
      <c r="CU70" s="610"/>
      <c r="CV70" s="610"/>
      <c r="CW70" s="610"/>
      <c r="CX70" s="610"/>
      <c r="CY70" s="610"/>
      <c r="CZ70" s="610"/>
      <c r="DA70" s="610"/>
      <c r="DB70" s="610"/>
      <c r="DC70" s="610"/>
      <c r="DD70" s="610"/>
      <c r="DE70" s="610"/>
      <c r="DF70" s="610"/>
      <c r="DG70" s="610"/>
      <c r="DH70" s="610"/>
      <c r="DI70" s="610"/>
      <c r="DJ70" s="610"/>
      <c r="DK70" s="610"/>
      <c r="IB70" s="612"/>
    </row>
    <row r="71" spans="1:236" s="611" customFormat="1" ht="20.100000000000001" customHeight="1" x14ac:dyDescent="0.15">
      <c r="A71" s="610"/>
      <c r="B71" s="627" t="str">
        <f>$B$16</f>
        <v>5 宝くじ事業会計</v>
      </c>
      <c r="C71" s="380">
        <v>0</v>
      </c>
      <c r="D71" s="381">
        <v>5</v>
      </c>
      <c r="E71" s="188">
        <v>104493</v>
      </c>
      <c r="F71" s="382">
        <v>0</v>
      </c>
      <c r="G71" s="382">
        <v>0</v>
      </c>
      <c r="H71" s="382">
        <v>0</v>
      </c>
      <c r="I71" s="299">
        <f t="shared" si="12"/>
        <v>0</v>
      </c>
      <c r="J71" s="382">
        <v>0</v>
      </c>
      <c r="K71" s="382">
        <v>0</v>
      </c>
      <c r="L71" s="382">
        <v>0</v>
      </c>
      <c r="M71" s="403">
        <f t="shared" si="13"/>
        <v>0</v>
      </c>
      <c r="N71" s="430"/>
      <c r="O71" s="430"/>
      <c r="P71" s="610"/>
      <c r="Q71" s="610"/>
      <c r="R71" s="610"/>
      <c r="S71" s="610"/>
      <c r="T71" s="610"/>
      <c r="U71" s="610"/>
      <c r="V71" s="610"/>
      <c r="W71" s="610"/>
      <c r="X71" s="610"/>
      <c r="Y71" s="610"/>
      <c r="Z71" s="610"/>
      <c r="AA71" s="610"/>
      <c r="AB71" s="610"/>
      <c r="AC71" s="610"/>
      <c r="AD71" s="610"/>
      <c r="AE71" s="610"/>
      <c r="AF71" s="610"/>
      <c r="AG71" s="610"/>
      <c r="AH71" s="610"/>
      <c r="AI71" s="610"/>
      <c r="AJ71" s="610"/>
      <c r="AK71" s="610"/>
      <c r="AL71" s="610"/>
      <c r="AM71" s="610"/>
      <c r="AN71" s="610"/>
      <c r="AO71" s="610"/>
      <c r="AP71" s="610"/>
      <c r="AQ71" s="610"/>
      <c r="AR71" s="610"/>
      <c r="AS71" s="610"/>
      <c r="AT71" s="610"/>
      <c r="AU71" s="610"/>
      <c r="AV71" s="610"/>
      <c r="AW71" s="610"/>
      <c r="AX71" s="610"/>
      <c r="AY71" s="610"/>
      <c r="AZ71" s="610"/>
      <c r="BA71" s="610"/>
      <c r="BB71" s="610"/>
      <c r="BC71" s="610"/>
      <c r="BD71" s="610"/>
      <c r="BE71" s="610"/>
      <c r="BF71" s="610"/>
      <c r="BG71" s="610"/>
      <c r="BH71" s="610"/>
      <c r="BI71" s="610"/>
      <c r="BJ71" s="610"/>
      <c r="BK71" s="610"/>
      <c r="BL71" s="610"/>
      <c r="BM71" s="610"/>
      <c r="BN71" s="610"/>
      <c r="BO71" s="610"/>
      <c r="BP71" s="610"/>
      <c r="BQ71" s="610"/>
      <c r="BR71" s="610"/>
      <c r="BS71" s="610"/>
      <c r="BT71" s="610"/>
      <c r="BU71" s="610"/>
      <c r="BV71" s="610"/>
      <c r="BW71" s="610"/>
      <c r="BX71" s="610"/>
      <c r="BY71" s="610"/>
      <c r="BZ71" s="610"/>
      <c r="CA71" s="610"/>
      <c r="CB71" s="610"/>
      <c r="CC71" s="610"/>
      <c r="CD71" s="610"/>
      <c r="CE71" s="610"/>
      <c r="CF71" s="610"/>
      <c r="CG71" s="610"/>
      <c r="CH71" s="610"/>
      <c r="CI71" s="610"/>
      <c r="CJ71" s="610"/>
      <c r="CK71" s="610"/>
      <c r="CL71" s="610"/>
      <c r="CM71" s="610"/>
      <c r="CN71" s="610"/>
      <c r="CO71" s="610"/>
      <c r="CP71" s="610"/>
      <c r="CQ71" s="610"/>
      <c r="CR71" s="610"/>
      <c r="CS71" s="610"/>
      <c r="CT71" s="610"/>
      <c r="CU71" s="610"/>
      <c r="CV71" s="610"/>
      <c r="CW71" s="610"/>
      <c r="CX71" s="610"/>
      <c r="CY71" s="610"/>
      <c r="CZ71" s="610"/>
      <c r="DA71" s="610"/>
      <c r="DB71" s="610"/>
      <c r="DC71" s="610"/>
      <c r="DD71" s="610"/>
      <c r="DE71" s="610"/>
      <c r="DF71" s="610"/>
      <c r="DG71" s="610"/>
      <c r="DH71" s="610"/>
      <c r="DI71" s="610"/>
      <c r="DJ71" s="610"/>
      <c r="DK71" s="610"/>
      <c r="IB71" s="612"/>
    </row>
    <row r="72" spans="1:236" s="611" customFormat="1" ht="20.100000000000001" customHeight="1" thickBot="1" x14ac:dyDescent="0.2">
      <c r="A72" s="610"/>
      <c r="B72" s="627" t="str">
        <f>$B$17</f>
        <v>合計(1～5)</v>
      </c>
      <c r="C72" s="615">
        <v>0</v>
      </c>
      <c r="D72" s="616">
        <v>6</v>
      </c>
      <c r="E72" s="197">
        <f>SUM(E67:E71)</f>
        <v>117567</v>
      </c>
      <c r="F72" s="197">
        <f>SUM(F67:F71)</f>
        <v>63909</v>
      </c>
      <c r="G72" s="197">
        <f>SUM(G67:G71)</f>
        <v>5</v>
      </c>
      <c r="H72" s="197">
        <f>SUM(H67:H71)</f>
        <v>40</v>
      </c>
      <c r="I72" s="197">
        <f t="shared" si="12"/>
        <v>45</v>
      </c>
      <c r="J72" s="197">
        <f>SUM(J67:J71)</f>
        <v>6</v>
      </c>
      <c r="K72" s="197">
        <f t="shared" ref="K72" si="14">SUM(K67:K71)</f>
        <v>19</v>
      </c>
      <c r="L72" s="197">
        <f>SUM(L67:L71)</f>
        <v>42307</v>
      </c>
      <c r="M72" s="387">
        <f t="shared" si="13"/>
        <v>2226.6842105263158</v>
      </c>
      <c r="N72" s="430"/>
      <c r="O72" s="430"/>
      <c r="P72" s="610"/>
      <c r="Q72" s="610"/>
      <c r="R72" s="610"/>
      <c r="S72" s="610"/>
      <c r="T72" s="610"/>
      <c r="U72" s="610"/>
      <c r="V72" s="610"/>
      <c r="W72" s="610"/>
      <c r="X72" s="610"/>
      <c r="Y72" s="610"/>
      <c r="Z72" s="610"/>
      <c r="AA72" s="610"/>
      <c r="AB72" s="610"/>
      <c r="AC72" s="610"/>
      <c r="AD72" s="610"/>
      <c r="AE72" s="610"/>
      <c r="AF72" s="610"/>
      <c r="AG72" s="610"/>
      <c r="AH72" s="610"/>
      <c r="AI72" s="610"/>
      <c r="AJ72" s="610"/>
      <c r="AK72" s="610"/>
      <c r="AL72" s="610"/>
      <c r="AM72" s="610"/>
      <c r="AN72" s="610"/>
      <c r="AO72" s="610"/>
      <c r="AP72" s="610"/>
      <c r="AQ72" s="610"/>
      <c r="AR72" s="610"/>
      <c r="AS72" s="610"/>
      <c r="AT72" s="610"/>
      <c r="AU72" s="610"/>
      <c r="AV72" s="610"/>
      <c r="AW72" s="610"/>
      <c r="AX72" s="610"/>
      <c r="AY72" s="610"/>
      <c r="AZ72" s="610"/>
      <c r="BA72" s="610"/>
      <c r="BB72" s="610"/>
      <c r="BC72" s="610"/>
      <c r="BD72" s="610"/>
      <c r="BE72" s="610"/>
      <c r="BF72" s="610"/>
      <c r="BG72" s="610"/>
      <c r="BH72" s="610"/>
      <c r="BI72" s="610"/>
      <c r="BJ72" s="610"/>
      <c r="BK72" s="610"/>
      <c r="BL72" s="610"/>
      <c r="BM72" s="610"/>
      <c r="BN72" s="610"/>
      <c r="BO72" s="610"/>
      <c r="BP72" s="610"/>
      <c r="BQ72" s="610"/>
      <c r="BR72" s="610"/>
      <c r="BS72" s="610"/>
      <c r="BT72" s="610"/>
      <c r="BU72" s="610"/>
      <c r="BV72" s="610"/>
      <c r="BW72" s="610"/>
      <c r="BX72" s="610"/>
      <c r="BY72" s="610"/>
      <c r="BZ72" s="610"/>
      <c r="CA72" s="610"/>
      <c r="CB72" s="610"/>
      <c r="CC72" s="610"/>
      <c r="CD72" s="610"/>
      <c r="CE72" s="610"/>
      <c r="CF72" s="610"/>
      <c r="CG72" s="610"/>
      <c r="CH72" s="610"/>
      <c r="CI72" s="610"/>
      <c r="CJ72" s="610"/>
      <c r="CK72" s="610"/>
      <c r="CL72" s="610"/>
      <c r="CM72" s="610"/>
      <c r="CN72" s="610"/>
      <c r="CO72" s="610"/>
      <c r="CP72" s="610"/>
      <c r="CQ72" s="610"/>
      <c r="CR72" s="610"/>
      <c r="CS72" s="610"/>
      <c r="CT72" s="610"/>
      <c r="CU72" s="610"/>
      <c r="CV72" s="610"/>
      <c r="CW72" s="610"/>
      <c r="CX72" s="610"/>
      <c r="CY72" s="610"/>
      <c r="CZ72" s="610"/>
      <c r="DA72" s="610"/>
      <c r="DB72" s="610"/>
      <c r="DC72" s="610"/>
      <c r="DD72" s="610"/>
      <c r="DE72" s="610"/>
      <c r="DF72" s="610"/>
      <c r="DG72" s="610"/>
      <c r="DH72" s="610"/>
      <c r="DI72" s="610"/>
      <c r="DJ72" s="610"/>
      <c r="DK72" s="610"/>
      <c r="IB72" s="612"/>
    </row>
    <row r="73" spans="1:236" s="611" customFormat="1" x14ac:dyDescent="0.15">
      <c r="A73" s="610"/>
      <c r="B73" s="610"/>
      <c r="C73" s="610"/>
      <c r="D73" s="610"/>
      <c r="E73" s="610"/>
      <c r="F73" s="610"/>
      <c r="G73" s="610"/>
      <c r="H73" s="610"/>
      <c r="I73" s="610"/>
      <c r="J73" s="610"/>
      <c r="K73" s="610"/>
      <c r="L73" s="610"/>
      <c r="M73" s="610"/>
      <c r="N73" s="610"/>
      <c r="O73" s="610"/>
      <c r="P73" s="610"/>
      <c r="Q73" s="610"/>
      <c r="R73" s="610"/>
      <c r="S73" s="610"/>
      <c r="T73" s="610"/>
      <c r="U73" s="610"/>
      <c r="V73" s="610"/>
      <c r="W73" s="610"/>
      <c r="X73" s="610"/>
      <c r="Y73" s="610"/>
      <c r="Z73" s="610"/>
      <c r="AA73" s="610"/>
      <c r="AB73" s="610"/>
      <c r="AC73" s="610"/>
      <c r="AD73" s="610"/>
      <c r="AE73" s="610"/>
      <c r="AF73" s="610"/>
      <c r="AG73" s="610"/>
      <c r="AH73" s="610"/>
      <c r="AI73" s="610"/>
      <c r="AJ73" s="610"/>
      <c r="AK73" s="610"/>
      <c r="AL73" s="610"/>
      <c r="AM73" s="610"/>
      <c r="AN73" s="610"/>
      <c r="AO73" s="610"/>
      <c r="AP73" s="610"/>
      <c r="AQ73" s="610"/>
      <c r="AR73" s="610"/>
      <c r="AS73" s="610"/>
      <c r="AT73" s="610"/>
      <c r="AU73" s="610"/>
      <c r="AV73" s="610"/>
      <c r="AW73" s="610"/>
      <c r="AX73" s="610"/>
      <c r="AY73" s="610"/>
      <c r="AZ73" s="610"/>
      <c r="BA73" s="610"/>
      <c r="BB73" s="610"/>
      <c r="BC73" s="610"/>
      <c r="BD73" s="610"/>
      <c r="BE73" s="610"/>
      <c r="BF73" s="610"/>
      <c r="BG73" s="610"/>
      <c r="BH73" s="610"/>
      <c r="BI73" s="610"/>
      <c r="BJ73" s="610"/>
      <c r="BK73" s="610"/>
      <c r="BL73" s="610"/>
      <c r="BM73" s="610"/>
      <c r="BN73" s="610"/>
      <c r="BO73" s="610"/>
      <c r="BP73" s="610"/>
      <c r="BQ73" s="610"/>
      <c r="BR73" s="610"/>
      <c r="BS73" s="610"/>
      <c r="BT73" s="610"/>
      <c r="BU73" s="610"/>
      <c r="BV73" s="610"/>
      <c r="BW73" s="610"/>
      <c r="BX73" s="610"/>
      <c r="BY73" s="610"/>
      <c r="BZ73" s="610"/>
      <c r="CA73" s="610"/>
      <c r="CB73" s="610"/>
      <c r="CC73" s="610"/>
      <c r="CD73" s="610"/>
      <c r="CE73" s="610"/>
      <c r="CF73" s="610"/>
      <c r="CG73" s="610"/>
      <c r="CH73" s="610"/>
      <c r="CI73" s="610"/>
      <c r="CJ73" s="610"/>
      <c r="CK73" s="610"/>
      <c r="CL73" s="610"/>
      <c r="CM73" s="610"/>
      <c r="CN73" s="610"/>
      <c r="CO73" s="610"/>
      <c r="CP73" s="610"/>
      <c r="CQ73" s="610"/>
      <c r="CR73" s="610"/>
      <c r="CS73" s="610"/>
      <c r="CT73" s="610"/>
      <c r="CU73" s="610"/>
      <c r="CV73" s="610"/>
      <c r="CW73" s="610"/>
      <c r="CX73" s="610"/>
      <c r="CY73" s="610"/>
      <c r="CZ73" s="610"/>
      <c r="DA73" s="610"/>
      <c r="DB73" s="610"/>
      <c r="DC73" s="610"/>
      <c r="DD73" s="610"/>
      <c r="DE73" s="610"/>
      <c r="DF73" s="610"/>
      <c r="DG73" s="610"/>
      <c r="DH73" s="610"/>
      <c r="DI73" s="610"/>
      <c r="DJ73" s="610"/>
      <c r="DK73" s="610"/>
      <c r="IB73" s="612"/>
    </row>
    <row r="74" spans="1:236" s="611" customFormat="1" hidden="1" x14ac:dyDescent="0.15">
      <c r="A74" s="610"/>
      <c r="B74" s="610"/>
      <c r="C74" s="610"/>
      <c r="D74" s="610"/>
      <c r="E74" s="610"/>
      <c r="F74" s="610"/>
      <c r="G74" s="610"/>
      <c r="H74" s="610"/>
      <c r="I74" s="610"/>
      <c r="J74" s="610"/>
      <c r="K74" s="610"/>
      <c r="L74" s="610"/>
      <c r="M74" s="610"/>
      <c r="N74" s="610"/>
      <c r="O74" s="610"/>
      <c r="P74" s="610"/>
      <c r="Q74" s="610"/>
      <c r="R74" s="610"/>
      <c r="S74" s="610"/>
      <c r="T74" s="610"/>
      <c r="U74" s="610"/>
      <c r="V74" s="610"/>
      <c r="W74" s="610"/>
      <c r="X74" s="610"/>
      <c r="Y74" s="610"/>
      <c r="Z74" s="610"/>
      <c r="AA74" s="610"/>
      <c r="AB74" s="610"/>
      <c r="AC74" s="610"/>
      <c r="AD74" s="610"/>
      <c r="AE74" s="610"/>
      <c r="AF74" s="610"/>
      <c r="AG74" s="610"/>
      <c r="AH74" s="610"/>
      <c r="AI74" s="610"/>
      <c r="AJ74" s="610"/>
      <c r="AK74" s="610"/>
      <c r="AL74" s="610"/>
      <c r="AM74" s="610"/>
      <c r="AN74" s="610"/>
      <c r="AO74" s="610"/>
      <c r="AP74" s="610"/>
      <c r="AQ74" s="610"/>
      <c r="AR74" s="610"/>
      <c r="AS74" s="610"/>
      <c r="AT74" s="610"/>
      <c r="AU74" s="610"/>
      <c r="AV74" s="610"/>
      <c r="AW74" s="610"/>
      <c r="AX74" s="610"/>
      <c r="AY74" s="610"/>
      <c r="AZ74" s="610"/>
      <c r="BA74" s="610"/>
      <c r="BB74" s="610"/>
      <c r="BC74" s="610"/>
      <c r="BD74" s="610"/>
      <c r="BE74" s="610"/>
      <c r="BF74" s="610"/>
      <c r="BG74" s="610"/>
      <c r="BH74" s="610"/>
      <c r="BI74" s="610"/>
      <c r="BJ74" s="610"/>
      <c r="BK74" s="610"/>
      <c r="BL74" s="610"/>
      <c r="BM74" s="610"/>
      <c r="BN74" s="610"/>
      <c r="BO74" s="610"/>
      <c r="BP74" s="610"/>
      <c r="BQ74" s="610"/>
      <c r="BR74" s="610"/>
      <c r="BS74" s="610"/>
      <c r="BT74" s="610"/>
      <c r="BU74" s="610"/>
      <c r="BV74" s="610"/>
      <c r="BW74" s="610"/>
      <c r="BX74" s="610"/>
      <c r="BY74" s="610"/>
      <c r="BZ74" s="610"/>
      <c r="CA74" s="610"/>
      <c r="CB74" s="610"/>
      <c r="CC74" s="610"/>
      <c r="CD74" s="610"/>
      <c r="CE74" s="610"/>
      <c r="CF74" s="610"/>
      <c r="CG74" s="610"/>
      <c r="CH74" s="610"/>
      <c r="CI74" s="610"/>
      <c r="CJ74" s="610"/>
      <c r="CK74" s="610"/>
      <c r="CL74" s="610"/>
      <c r="CM74" s="610"/>
      <c r="CN74" s="610"/>
      <c r="CO74" s="610"/>
      <c r="CP74" s="610"/>
      <c r="CQ74" s="610"/>
      <c r="CR74" s="610"/>
      <c r="CS74" s="610"/>
      <c r="CT74" s="610"/>
      <c r="CU74" s="610"/>
      <c r="CV74" s="610"/>
      <c r="CW74" s="610"/>
      <c r="CX74" s="610"/>
      <c r="CY74" s="610"/>
      <c r="CZ74" s="610"/>
      <c r="DA74" s="610"/>
      <c r="DB74" s="610"/>
      <c r="DC74" s="610"/>
      <c r="DD74" s="610"/>
      <c r="DE74" s="610"/>
      <c r="DF74" s="610"/>
      <c r="DG74" s="610"/>
      <c r="DH74" s="610"/>
      <c r="DI74" s="610"/>
      <c r="DJ74" s="610"/>
      <c r="DK74" s="610"/>
      <c r="IB74" s="612"/>
    </row>
    <row r="75" spans="1:236" s="611" customFormat="1" hidden="1" x14ac:dyDescent="0.15">
      <c r="A75" s="610"/>
      <c r="B75" s="610"/>
      <c r="C75" s="610"/>
      <c r="D75" s="61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610"/>
      <c r="Z75" s="610"/>
      <c r="AA75" s="610"/>
      <c r="AB75" s="610"/>
      <c r="AC75" s="610"/>
      <c r="AD75" s="610"/>
      <c r="AE75" s="610"/>
      <c r="AF75" s="610"/>
      <c r="AG75" s="610"/>
      <c r="AH75" s="610"/>
      <c r="AI75" s="610"/>
      <c r="AJ75" s="610"/>
      <c r="AK75" s="610"/>
      <c r="AL75" s="610"/>
      <c r="AM75" s="610"/>
      <c r="AN75" s="610"/>
      <c r="AO75" s="610"/>
      <c r="AP75" s="610"/>
      <c r="AQ75" s="610"/>
      <c r="AR75" s="610"/>
      <c r="AS75" s="610"/>
      <c r="AT75" s="610"/>
      <c r="AU75" s="610"/>
      <c r="AV75" s="610"/>
      <c r="AW75" s="610"/>
      <c r="AX75" s="610"/>
      <c r="AY75" s="610"/>
      <c r="AZ75" s="610"/>
      <c r="BA75" s="610"/>
      <c r="BB75" s="610"/>
      <c r="BC75" s="610"/>
      <c r="BD75" s="610"/>
      <c r="BE75" s="610"/>
      <c r="BF75" s="610"/>
      <c r="BG75" s="610"/>
      <c r="BH75" s="610"/>
      <c r="BI75" s="610"/>
      <c r="BJ75" s="610"/>
      <c r="BK75" s="610"/>
      <c r="BL75" s="610"/>
      <c r="BM75" s="610"/>
      <c r="BN75" s="610"/>
      <c r="BO75" s="610"/>
      <c r="BP75" s="610"/>
      <c r="BQ75" s="610"/>
      <c r="BR75" s="610"/>
      <c r="BS75" s="610"/>
      <c r="BT75" s="610"/>
      <c r="BU75" s="610"/>
      <c r="BV75" s="610"/>
      <c r="BW75" s="610"/>
      <c r="BX75" s="610"/>
      <c r="BY75" s="610"/>
      <c r="BZ75" s="610"/>
      <c r="CA75" s="610"/>
      <c r="CB75" s="610"/>
      <c r="CC75" s="610"/>
      <c r="CD75" s="610"/>
      <c r="CE75" s="610"/>
      <c r="CF75" s="610"/>
      <c r="CG75" s="610"/>
      <c r="CH75" s="610"/>
      <c r="CI75" s="610"/>
      <c r="CJ75" s="610"/>
      <c r="CK75" s="610"/>
      <c r="CL75" s="610"/>
      <c r="CM75" s="610"/>
      <c r="CN75" s="610"/>
      <c r="CO75" s="610"/>
      <c r="CP75" s="610"/>
      <c r="CQ75" s="610"/>
      <c r="CR75" s="610"/>
      <c r="CS75" s="610"/>
      <c r="CT75" s="610"/>
      <c r="CU75" s="610"/>
      <c r="CV75" s="610"/>
      <c r="CW75" s="610"/>
      <c r="CX75" s="610"/>
      <c r="CY75" s="610"/>
      <c r="CZ75" s="610"/>
      <c r="DA75" s="610"/>
      <c r="DB75" s="610"/>
      <c r="DC75" s="610"/>
      <c r="DD75" s="610"/>
      <c r="DE75" s="610"/>
      <c r="DF75" s="610"/>
      <c r="DG75" s="610"/>
      <c r="DH75" s="610"/>
      <c r="DI75" s="610"/>
      <c r="DJ75" s="610"/>
      <c r="DK75" s="610"/>
      <c r="IB75" s="612"/>
    </row>
    <row r="76" spans="1:236" s="611" customFormat="1" hidden="1" x14ac:dyDescent="0.15">
      <c r="A76" s="610"/>
      <c r="B76" s="610"/>
      <c r="C76" s="610"/>
      <c r="D76" s="61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0"/>
      <c r="R76" s="610"/>
      <c r="S76" s="610"/>
      <c r="T76" s="610"/>
      <c r="U76" s="610"/>
      <c r="V76" s="610"/>
      <c r="W76" s="610"/>
      <c r="X76" s="610"/>
      <c r="Y76" s="610"/>
      <c r="Z76" s="610"/>
      <c r="AA76" s="610"/>
      <c r="AB76" s="610"/>
      <c r="AC76" s="610"/>
      <c r="AD76" s="610"/>
      <c r="AE76" s="610"/>
      <c r="AF76" s="610"/>
      <c r="AG76" s="610"/>
      <c r="AH76" s="610"/>
      <c r="AI76" s="610"/>
      <c r="AJ76" s="610"/>
      <c r="AK76" s="610"/>
      <c r="AL76" s="610"/>
      <c r="AM76" s="610"/>
      <c r="AN76" s="610"/>
      <c r="AO76" s="610"/>
      <c r="AP76" s="610"/>
      <c r="AQ76" s="610"/>
      <c r="AR76" s="610"/>
      <c r="AS76" s="610"/>
      <c r="AT76" s="610"/>
      <c r="AU76" s="610"/>
      <c r="AV76" s="610"/>
      <c r="AW76" s="610"/>
      <c r="AX76" s="610"/>
      <c r="AY76" s="610"/>
      <c r="AZ76" s="610"/>
      <c r="BA76" s="610"/>
      <c r="BB76" s="610"/>
      <c r="BC76" s="610"/>
      <c r="BD76" s="610"/>
      <c r="BE76" s="610"/>
      <c r="BF76" s="610"/>
      <c r="BG76" s="610"/>
      <c r="BH76" s="610"/>
      <c r="BI76" s="610"/>
      <c r="BJ76" s="610"/>
      <c r="BK76" s="610"/>
      <c r="BL76" s="610"/>
      <c r="BM76" s="610"/>
      <c r="BN76" s="610"/>
      <c r="BO76" s="610"/>
      <c r="BP76" s="610"/>
      <c r="BQ76" s="610"/>
      <c r="BR76" s="610"/>
      <c r="BS76" s="610"/>
      <c r="BT76" s="610"/>
      <c r="BU76" s="610"/>
      <c r="BV76" s="610"/>
      <c r="BW76" s="610"/>
      <c r="BX76" s="610"/>
      <c r="BY76" s="610"/>
      <c r="BZ76" s="610"/>
      <c r="CA76" s="610"/>
      <c r="CB76" s="610"/>
      <c r="CC76" s="610"/>
      <c r="CD76" s="610"/>
      <c r="CE76" s="610"/>
      <c r="CF76" s="610"/>
      <c r="CG76" s="610"/>
      <c r="CH76" s="610"/>
      <c r="CI76" s="610"/>
      <c r="CJ76" s="610"/>
      <c r="CK76" s="610"/>
      <c r="CL76" s="610"/>
      <c r="CM76" s="610"/>
      <c r="CN76" s="610"/>
      <c r="CO76" s="610"/>
      <c r="CP76" s="610"/>
      <c r="CQ76" s="610"/>
      <c r="CR76" s="610"/>
      <c r="CS76" s="610"/>
      <c r="CT76" s="610"/>
      <c r="CU76" s="610"/>
      <c r="CV76" s="610"/>
      <c r="CW76" s="610"/>
      <c r="CX76" s="610"/>
      <c r="CY76" s="610"/>
      <c r="CZ76" s="610"/>
      <c r="DA76" s="610"/>
      <c r="DB76" s="610"/>
      <c r="DC76" s="610"/>
      <c r="DD76" s="610"/>
      <c r="DE76" s="610"/>
      <c r="DF76" s="610"/>
      <c r="DG76" s="610"/>
      <c r="DH76" s="610"/>
      <c r="DI76" s="610"/>
      <c r="DJ76" s="610"/>
      <c r="DK76" s="610"/>
      <c r="IB76" s="612"/>
    </row>
    <row r="77" spans="1:236" s="611" customFormat="1" hidden="1" x14ac:dyDescent="0.15">
      <c r="A77" s="686"/>
      <c r="B77" s="686"/>
      <c r="C77" s="686"/>
      <c r="D77" s="686"/>
      <c r="E77" s="686"/>
      <c r="F77" s="686"/>
      <c r="G77" s="686"/>
      <c r="H77" s="686"/>
      <c r="I77" s="686"/>
      <c r="J77" s="686"/>
      <c r="K77" s="686"/>
      <c r="L77" s="686"/>
      <c r="M77" s="686"/>
      <c r="N77" s="686"/>
      <c r="O77" s="686"/>
      <c r="P77" s="686"/>
      <c r="Q77" s="610"/>
      <c r="R77" s="610"/>
      <c r="S77" s="610"/>
      <c r="T77" s="610"/>
      <c r="U77" s="610"/>
      <c r="V77" s="610"/>
      <c r="W77" s="610"/>
      <c r="X77" s="610"/>
      <c r="Y77" s="610"/>
      <c r="Z77" s="610"/>
      <c r="AA77" s="610"/>
      <c r="AB77" s="610"/>
      <c r="AC77" s="610"/>
      <c r="AD77" s="610"/>
      <c r="AE77" s="610"/>
      <c r="AF77" s="610"/>
      <c r="AG77" s="610"/>
      <c r="AH77" s="610"/>
      <c r="AI77" s="610"/>
      <c r="AJ77" s="610"/>
      <c r="AK77" s="610"/>
      <c r="AL77" s="610"/>
      <c r="AM77" s="610"/>
      <c r="AN77" s="610"/>
      <c r="AO77" s="610"/>
      <c r="AP77" s="610"/>
      <c r="AQ77" s="610"/>
      <c r="AR77" s="610"/>
      <c r="AS77" s="610"/>
      <c r="AT77" s="610"/>
      <c r="AU77" s="610"/>
      <c r="AV77" s="610"/>
      <c r="AW77" s="610"/>
      <c r="AX77" s="610"/>
      <c r="AY77" s="610"/>
      <c r="AZ77" s="610"/>
      <c r="BA77" s="610"/>
      <c r="BB77" s="610"/>
      <c r="BC77" s="610"/>
      <c r="BD77" s="610"/>
      <c r="BE77" s="610"/>
      <c r="BF77" s="610"/>
      <c r="BG77" s="610"/>
      <c r="BH77" s="610"/>
      <c r="BI77" s="610"/>
      <c r="BJ77" s="610"/>
      <c r="BK77" s="610"/>
      <c r="BL77" s="610"/>
      <c r="BM77" s="610"/>
      <c r="BN77" s="610"/>
      <c r="BO77" s="610"/>
      <c r="BP77" s="610"/>
      <c r="BQ77" s="610"/>
      <c r="BR77" s="610"/>
      <c r="BS77" s="610"/>
      <c r="BT77" s="610"/>
      <c r="BU77" s="610"/>
      <c r="BV77" s="610"/>
      <c r="BW77" s="610"/>
      <c r="BX77" s="610"/>
      <c r="BY77" s="610"/>
      <c r="BZ77" s="610"/>
      <c r="CA77" s="610"/>
      <c r="CB77" s="610"/>
      <c r="CC77" s="610"/>
      <c r="CD77" s="610"/>
      <c r="CE77" s="610"/>
      <c r="CF77" s="610"/>
      <c r="CG77" s="610"/>
      <c r="CH77" s="610"/>
      <c r="CI77" s="610"/>
      <c r="CJ77" s="610"/>
      <c r="CK77" s="610"/>
      <c r="CL77" s="610"/>
      <c r="CM77" s="610"/>
      <c r="CN77" s="610"/>
      <c r="CO77" s="610"/>
      <c r="CP77" s="610"/>
      <c r="CQ77" s="610"/>
      <c r="CR77" s="610"/>
      <c r="CS77" s="610"/>
      <c r="CT77" s="610"/>
      <c r="CU77" s="610"/>
      <c r="CV77" s="610"/>
      <c r="CW77" s="610"/>
      <c r="CX77" s="610"/>
      <c r="CY77" s="610"/>
      <c r="CZ77" s="610"/>
      <c r="DA77" s="610"/>
      <c r="DB77" s="610"/>
      <c r="DC77" s="610"/>
      <c r="DD77" s="610"/>
      <c r="DE77" s="610"/>
      <c r="DF77" s="610"/>
      <c r="DG77" s="610"/>
      <c r="DH77" s="610"/>
      <c r="DI77" s="610"/>
      <c r="DJ77" s="610"/>
      <c r="DK77" s="610"/>
      <c r="IB77" s="612"/>
    </row>
    <row r="78" spans="1:236" s="611" customFormat="1" hidden="1" x14ac:dyDescent="0.15">
      <c r="A78" s="686"/>
      <c r="B78" s="686"/>
      <c r="C78" s="686"/>
      <c r="D78" s="686"/>
      <c r="E78" s="686"/>
      <c r="F78" s="686"/>
      <c r="G78" s="686"/>
      <c r="H78" s="686"/>
      <c r="I78" s="686"/>
      <c r="J78" s="686"/>
      <c r="K78" s="686"/>
      <c r="L78" s="686"/>
      <c r="M78" s="686"/>
      <c r="N78" s="686"/>
      <c r="O78" s="686"/>
      <c r="P78" s="686"/>
      <c r="Q78" s="610"/>
      <c r="R78" s="610"/>
      <c r="S78" s="610"/>
      <c r="T78" s="610"/>
      <c r="U78" s="610"/>
      <c r="V78" s="610"/>
      <c r="W78" s="610"/>
      <c r="X78" s="610"/>
      <c r="Y78" s="610"/>
      <c r="Z78" s="610"/>
      <c r="AA78" s="610"/>
      <c r="AB78" s="610"/>
      <c r="AC78" s="610"/>
      <c r="AD78" s="610"/>
      <c r="AE78" s="610"/>
      <c r="AF78" s="610"/>
      <c r="AG78" s="610"/>
      <c r="AH78" s="610"/>
      <c r="AI78" s="610"/>
      <c r="AJ78" s="610"/>
      <c r="AK78" s="610"/>
      <c r="AL78" s="610"/>
      <c r="AM78" s="610"/>
      <c r="AN78" s="610"/>
      <c r="AO78" s="610"/>
      <c r="AP78" s="610"/>
      <c r="AQ78" s="610"/>
      <c r="AR78" s="610"/>
      <c r="AS78" s="610"/>
      <c r="AT78" s="610"/>
      <c r="AU78" s="610"/>
      <c r="AV78" s="610"/>
      <c r="AW78" s="610"/>
      <c r="AX78" s="610"/>
      <c r="AY78" s="610"/>
      <c r="AZ78" s="610"/>
      <c r="BA78" s="610"/>
      <c r="BB78" s="610"/>
      <c r="BC78" s="610"/>
      <c r="BD78" s="610"/>
      <c r="BE78" s="610"/>
      <c r="BF78" s="610"/>
      <c r="BG78" s="610"/>
      <c r="BH78" s="610"/>
      <c r="BI78" s="610"/>
      <c r="BJ78" s="610"/>
      <c r="BK78" s="610"/>
      <c r="BL78" s="610"/>
      <c r="BM78" s="610"/>
      <c r="BN78" s="610"/>
      <c r="BO78" s="610"/>
      <c r="BP78" s="610"/>
      <c r="BQ78" s="610"/>
      <c r="BR78" s="610"/>
      <c r="BS78" s="610"/>
      <c r="BT78" s="610"/>
      <c r="BU78" s="610"/>
      <c r="BV78" s="610"/>
      <c r="BW78" s="610"/>
      <c r="BX78" s="610"/>
      <c r="BY78" s="610"/>
      <c r="BZ78" s="610"/>
      <c r="CA78" s="610"/>
      <c r="CB78" s="610"/>
      <c r="CC78" s="610"/>
      <c r="CD78" s="610"/>
      <c r="CE78" s="610"/>
      <c r="CF78" s="610"/>
      <c r="CG78" s="610"/>
      <c r="CH78" s="610"/>
      <c r="CI78" s="610"/>
      <c r="CJ78" s="610"/>
      <c r="CK78" s="610"/>
      <c r="CL78" s="610"/>
      <c r="CM78" s="610"/>
      <c r="CN78" s="610"/>
      <c r="CO78" s="610"/>
      <c r="CP78" s="610"/>
      <c r="CQ78" s="610"/>
      <c r="CR78" s="610"/>
      <c r="CS78" s="610"/>
      <c r="CT78" s="610"/>
      <c r="CU78" s="610"/>
      <c r="CV78" s="610"/>
      <c r="CW78" s="610"/>
      <c r="CX78" s="610"/>
      <c r="CY78" s="610"/>
      <c r="CZ78" s="610"/>
      <c r="DA78" s="610"/>
      <c r="DB78" s="610"/>
      <c r="DC78" s="610"/>
      <c r="DD78" s="610"/>
      <c r="DE78" s="610"/>
      <c r="DF78" s="610"/>
      <c r="DG78" s="610"/>
      <c r="DH78" s="610"/>
      <c r="DI78" s="610"/>
      <c r="DJ78" s="610"/>
      <c r="DK78" s="610"/>
      <c r="IB78" s="612"/>
    </row>
    <row r="79" spans="1:236" s="611" customFormat="1" hidden="1" x14ac:dyDescent="0.15">
      <c r="A79" s="686"/>
      <c r="B79" s="686"/>
      <c r="C79" s="686"/>
      <c r="D79" s="686"/>
      <c r="E79" s="686"/>
      <c r="F79" s="686"/>
      <c r="G79" s="686"/>
      <c r="H79" s="686"/>
      <c r="I79" s="686"/>
      <c r="J79" s="686"/>
      <c r="K79" s="686"/>
      <c r="L79" s="686"/>
      <c r="M79" s="686"/>
      <c r="N79" s="686"/>
      <c r="O79" s="686"/>
      <c r="P79" s="686"/>
      <c r="Q79" s="610"/>
      <c r="R79" s="610"/>
      <c r="S79" s="610"/>
      <c r="T79" s="610"/>
      <c r="U79" s="610"/>
      <c r="V79" s="610"/>
      <c r="W79" s="610"/>
      <c r="X79" s="610"/>
      <c r="Y79" s="610"/>
      <c r="Z79" s="610"/>
      <c r="AA79" s="610"/>
      <c r="AB79" s="610"/>
      <c r="AC79" s="610"/>
      <c r="AD79" s="610"/>
      <c r="AE79" s="610"/>
      <c r="AF79" s="610"/>
      <c r="AG79" s="610"/>
      <c r="AH79" s="610"/>
      <c r="AI79" s="610"/>
      <c r="AJ79" s="610"/>
      <c r="AK79" s="610"/>
      <c r="AL79" s="610"/>
      <c r="AM79" s="610"/>
      <c r="AN79" s="610"/>
      <c r="AO79" s="610"/>
      <c r="AP79" s="610"/>
      <c r="AQ79" s="610"/>
      <c r="AR79" s="610"/>
      <c r="AS79" s="610"/>
      <c r="AT79" s="610"/>
      <c r="AU79" s="610"/>
      <c r="AV79" s="610"/>
      <c r="AW79" s="610"/>
      <c r="AX79" s="610"/>
      <c r="AY79" s="610"/>
      <c r="AZ79" s="610"/>
      <c r="BA79" s="610"/>
      <c r="BB79" s="610"/>
      <c r="BC79" s="610"/>
      <c r="BD79" s="610"/>
      <c r="BE79" s="610"/>
      <c r="BF79" s="610"/>
      <c r="BG79" s="610"/>
      <c r="BH79" s="610"/>
      <c r="BI79" s="610"/>
      <c r="BJ79" s="610"/>
      <c r="BK79" s="610"/>
      <c r="BL79" s="610"/>
      <c r="BM79" s="610"/>
      <c r="BN79" s="610"/>
      <c r="BO79" s="610"/>
      <c r="BP79" s="610"/>
      <c r="BQ79" s="610"/>
      <c r="BR79" s="610"/>
      <c r="BS79" s="610"/>
      <c r="BT79" s="610"/>
      <c r="BU79" s="610"/>
      <c r="BV79" s="610"/>
      <c r="BW79" s="610"/>
      <c r="BX79" s="610"/>
      <c r="BY79" s="610"/>
      <c r="BZ79" s="610"/>
      <c r="CA79" s="610"/>
      <c r="CB79" s="610"/>
      <c r="CC79" s="610"/>
      <c r="CD79" s="610"/>
      <c r="CE79" s="610"/>
      <c r="CF79" s="610"/>
      <c r="CG79" s="610"/>
      <c r="CH79" s="610"/>
      <c r="CI79" s="610"/>
      <c r="CJ79" s="610"/>
      <c r="CK79" s="610"/>
      <c r="CL79" s="610"/>
      <c r="CM79" s="610"/>
      <c r="CN79" s="610"/>
      <c r="CO79" s="610"/>
      <c r="CP79" s="610"/>
      <c r="CQ79" s="610"/>
      <c r="CR79" s="610"/>
      <c r="CS79" s="610"/>
      <c r="CT79" s="610"/>
      <c r="CU79" s="610"/>
      <c r="CV79" s="610"/>
      <c r="CW79" s="610"/>
      <c r="CX79" s="610"/>
      <c r="CY79" s="610"/>
      <c r="CZ79" s="610"/>
      <c r="DA79" s="610"/>
      <c r="DB79" s="610"/>
      <c r="DC79" s="610"/>
      <c r="DD79" s="610"/>
      <c r="DE79" s="610"/>
      <c r="DF79" s="610"/>
      <c r="DG79" s="610"/>
      <c r="DH79" s="610"/>
      <c r="DI79" s="610"/>
      <c r="DJ79" s="610"/>
      <c r="DK79" s="610"/>
      <c r="IB79" s="612"/>
    </row>
    <row r="80" spans="1:236" s="611" customFormat="1" hidden="1" x14ac:dyDescent="0.15">
      <c r="A80" s="686"/>
      <c r="B80" s="686"/>
      <c r="C80" s="686"/>
      <c r="D80" s="686"/>
      <c r="E80" s="686"/>
      <c r="F80" s="686"/>
      <c r="G80" s="686"/>
      <c r="H80" s="686"/>
      <c r="I80" s="686"/>
      <c r="J80" s="686"/>
      <c r="K80" s="686"/>
      <c r="L80" s="686"/>
      <c r="M80" s="686"/>
      <c r="N80" s="686"/>
      <c r="O80" s="686"/>
      <c r="P80" s="686"/>
      <c r="Q80" s="610"/>
      <c r="R80" s="610"/>
      <c r="S80" s="610"/>
      <c r="T80" s="610"/>
      <c r="U80" s="610"/>
      <c r="V80" s="610"/>
      <c r="W80" s="610"/>
      <c r="X80" s="610"/>
      <c r="Y80" s="610"/>
      <c r="Z80" s="610"/>
      <c r="AA80" s="610"/>
      <c r="AB80" s="610"/>
      <c r="AC80" s="610"/>
      <c r="AD80" s="610"/>
      <c r="AE80" s="610"/>
      <c r="AF80" s="610"/>
      <c r="AG80" s="610"/>
      <c r="AH80" s="610"/>
      <c r="AI80" s="610"/>
      <c r="AJ80" s="610"/>
      <c r="AK80" s="610"/>
      <c r="AL80" s="610"/>
      <c r="AM80" s="610"/>
      <c r="AN80" s="610"/>
      <c r="AO80" s="610"/>
      <c r="AP80" s="610"/>
      <c r="AQ80" s="610"/>
      <c r="AR80" s="610"/>
      <c r="AS80" s="610"/>
      <c r="AT80" s="610"/>
      <c r="AU80" s="610"/>
      <c r="AV80" s="610"/>
      <c r="AW80" s="610"/>
      <c r="AX80" s="610"/>
      <c r="AY80" s="610"/>
      <c r="AZ80" s="610"/>
      <c r="BA80" s="610"/>
      <c r="BB80" s="610"/>
      <c r="BC80" s="610"/>
      <c r="BD80" s="610"/>
      <c r="BE80" s="610"/>
      <c r="BF80" s="610"/>
      <c r="BG80" s="610"/>
      <c r="BH80" s="610"/>
      <c r="BI80" s="610"/>
      <c r="BJ80" s="610"/>
      <c r="BK80" s="610"/>
      <c r="BL80" s="610"/>
      <c r="BM80" s="610"/>
      <c r="BN80" s="610"/>
      <c r="BO80" s="610"/>
      <c r="BP80" s="610"/>
      <c r="BQ80" s="610"/>
      <c r="BR80" s="610"/>
      <c r="BS80" s="610"/>
      <c r="BT80" s="610"/>
      <c r="BU80" s="610"/>
      <c r="BV80" s="610"/>
      <c r="BW80" s="610"/>
      <c r="BX80" s="610"/>
      <c r="BY80" s="610"/>
      <c r="BZ80" s="610"/>
      <c r="CA80" s="610"/>
      <c r="CB80" s="610"/>
      <c r="CC80" s="610"/>
      <c r="CD80" s="610"/>
      <c r="CE80" s="610"/>
      <c r="CF80" s="610"/>
      <c r="CG80" s="610"/>
      <c r="CH80" s="610"/>
      <c r="CI80" s="610"/>
      <c r="CJ80" s="610"/>
      <c r="CK80" s="610"/>
      <c r="CL80" s="610"/>
      <c r="CM80" s="610"/>
      <c r="CN80" s="610"/>
      <c r="CO80" s="610"/>
      <c r="CP80" s="610"/>
      <c r="CQ80" s="610"/>
      <c r="CR80" s="610"/>
      <c r="CS80" s="610"/>
      <c r="CT80" s="610"/>
      <c r="CU80" s="610"/>
      <c r="CV80" s="610"/>
      <c r="CW80" s="610"/>
      <c r="CX80" s="610"/>
      <c r="CY80" s="610"/>
      <c r="CZ80" s="610"/>
      <c r="DA80" s="610"/>
      <c r="DB80" s="610"/>
      <c r="DC80" s="610"/>
      <c r="DD80" s="610"/>
      <c r="DE80" s="610"/>
      <c r="DF80" s="610"/>
      <c r="DG80" s="610"/>
      <c r="DH80" s="610"/>
      <c r="DI80" s="610"/>
      <c r="DJ80" s="610"/>
      <c r="DK80" s="610"/>
      <c r="IB80" s="612"/>
    </row>
    <row r="81" spans="1:236" s="611" customFormat="1" hidden="1" x14ac:dyDescent="0.15">
      <c r="A81" s="686"/>
      <c r="B81" s="686"/>
      <c r="C81" s="686"/>
      <c r="D81" s="686"/>
      <c r="E81" s="686"/>
      <c r="F81" s="686"/>
      <c r="G81" s="686"/>
      <c r="H81" s="686"/>
      <c r="I81" s="686"/>
      <c r="J81" s="686"/>
      <c r="K81" s="686"/>
      <c r="L81" s="686"/>
      <c r="M81" s="686"/>
      <c r="N81" s="686"/>
      <c r="O81" s="686"/>
      <c r="P81" s="686"/>
      <c r="Q81" s="610"/>
      <c r="R81" s="610"/>
      <c r="S81" s="610"/>
      <c r="T81" s="610"/>
      <c r="U81" s="610"/>
      <c r="V81" s="610"/>
      <c r="W81" s="610"/>
      <c r="X81" s="610"/>
      <c r="Y81" s="610"/>
      <c r="Z81" s="610"/>
      <c r="AA81" s="610"/>
      <c r="AB81" s="610"/>
      <c r="AC81" s="610"/>
      <c r="AD81" s="610"/>
      <c r="AE81" s="610"/>
      <c r="AF81" s="610"/>
      <c r="AG81" s="610"/>
      <c r="AH81" s="610"/>
      <c r="AI81" s="610"/>
      <c r="AJ81" s="610"/>
      <c r="AK81" s="610"/>
      <c r="AL81" s="610"/>
      <c r="AM81" s="610"/>
      <c r="AN81" s="610"/>
      <c r="AO81" s="610"/>
      <c r="AP81" s="610"/>
      <c r="AQ81" s="610"/>
      <c r="AR81" s="610"/>
      <c r="AS81" s="610"/>
      <c r="AT81" s="610"/>
      <c r="AU81" s="610"/>
      <c r="AV81" s="610"/>
      <c r="AW81" s="610"/>
      <c r="AX81" s="610"/>
      <c r="AY81" s="610"/>
      <c r="AZ81" s="610"/>
      <c r="BA81" s="610"/>
      <c r="BB81" s="610"/>
      <c r="BC81" s="610"/>
      <c r="BD81" s="610"/>
      <c r="BE81" s="610"/>
      <c r="BF81" s="610"/>
      <c r="BG81" s="610"/>
      <c r="BH81" s="610"/>
      <c r="BI81" s="610"/>
      <c r="BJ81" s="610"/>
      <c r="BK81" s="610"/>
      <c r="BL81" s="610"/>
      <c r="BM81" s="610"/>
      <c r="BN81" s="610"/>
      <c r="BO81" s="610"/>
      <c r="BP81" s="610"/>
      <c r="BQ81" s="610"/>
      <c r="BR81" s="610"/>
      <c r="BS81" s="610"/>
      <c r="BT81" s="610"/>
      <c r="BU81" s="610"/>
      <c r="BV81" s="610"/>
      <c r="BW81" s="610"/>
      <c r="BX81" s="610"/>
      <c r="BY81" s="610"/>
      <c r="BZ81" s="610"/>
      <c r="CA81" s="610"/>
      <c r="CB81" s="610"/>
      <c r="CC81" s="610"/>
      <c r="CD81" s="610"/>
      <c r="CE81" s="610"/>
      <c r="CF81" s="610"/>
      <c r="CG81" s="610"/>
      <c r="CH81" s="610"/>
      <c r="CI81" s="610"/>
      <c r="CJ81" s="610"/>
      <c r="CK81" s="610"/>
      <c r="CL81" s="610"/>
      <c r="CM81" s="610"/>
      <c r="CN81" s="610"/>
      <c r="CO81" s="610"/>
      <c r="CP81" s="610"/>
      <c r="CQ81" s="610"/>
      <c r="CR81" s="610"/>
      <c r="CS81" s="610"/>
      <c r="CT81" s="610"/>
      <c r="CU81" s="610"/>
      <c r="CV81" s="610"/>
      <c r="CW81" s="610"/>
      <c r="CX81" s="610"/>
      <c r="CY81" s="610"/>
      <c r="CZ81" s="610"/>
      <c r="DA81" s="610"/>
      <c r="DB81" s="610"/>
      <c r="DC81" s="610"/>
      <c r="DD81" s="610"/>
      <c r="DE81" s="610"/>
      <c r="DF81" s="610"/>
      <c r="DG81" s="610"/>
      <c r="DH81" s="610"/>
      <c r="DI81" s="610"/>
      <c r="DJ81" s="610"/>
      <c r="DK81" s="610"/>
      <c r="IB81" s="612"/>
    </row>
    <row r="82" spans="1:236" s="611" customFormat="1" hidden="1" x14ac:dyDescent="0.15">
      <c r="A82" s="686"/>
      <c r="B82" s="686"/>
      <c r="C82" s="686"/>
      <c r="D82" s="686"/>
      <c r="E82" s="686"/>
      <c r="F82" s="686"/>
      <c r="G82" s="686"/>
      <c r="H82" s="686"/>
      <c r="I82" s="686"/>
      <c r="J82" s="686"/>
      <c r="K82" s="686"/>
      <c r="L82" s="686"/>
      <c r="M82" s="686"/>
      <c r="N82" s="686"/>
      <c r="O82" s="686"/>
      <c r="P82" s="686"/>
      <c r="Q82" s="610"/>
      <c r="R82" s="610"/>
      <c r="S82" s="610"/>
      <c r="T82" s="610"/>
      <c r="U82" s="610"/>
      <c r="V82" s="610"/>
      <c r="W82" s="610"/>
      <c r="X82" s="610"/>
      <c r="Y82" s="610"/>
      <c r="Z82" s="610"/>
      <c r="AA82" s="610"/>
      <c r="AB82" s="610"/>
      <c r="AC82" s="610"/>
      <c r="AD82" s="610"/>
      <c r="AE82" s="610"/>
      <c r="AF82" s="610"/>
      <c r="AG82" s="610"/>
      <c r="AH82" s="610"/>
      <c r="AI82" s="610"/>
      <c r="AJ82" s="610"/>
      <c r="AK82" s="610"/>
      <c r="AL82" s="610"/>
      <c r="AM82" s="610"/>
      <c r="AN82" s="610"/>
      <c r="AO82" s="610"/>
      <c r="AP82" s="610"/>
      <c r="AQ82" s="610"/>
      <c r="AR82" s="610"/>
      <c r="AS82" s="610"/>
      <c r="AT82" s="610"/>
      <c r="AU82" s="610"/>
      <c r="AV82" s="610"/>
      <c r="AW82" s="610"/>
      <c r="AX82" s="610"/>
      <c r="AY82" s="610"/>
      <c r="AZ82" s="610"/>
      <c r="BA82" s="610"/>
      <c r="BB82" s="610"/>
      <c r="BC82" s="610"/>
      <c r="BD82" s="610"/>
      <c r="BE82" s="610"/>
      <c r="BF82" s="610"/>
      <c r="BG82" s="610"/>
      <c r="BH82" s="610"/>
      <c r="BI82" s="610"/>
      <c r="BJ82" s="610"/>
      <c r="BK82" s="610"/>
      <c r="BL82" s="610"/>
      <c r="BM82" s="610"/>
      <c r="BN82" s="610"/>
      <c r="BO82" s="610"/>
      <c r="BP82" s="610"/>
      <c r="BQ82" s="610"/>
      <c r="BR82" s="610"/>
      <c r="BS82" s="610"/>
      <c r="BT82" s="610"/>
      <c r="BU82" s="610"/>
      <c r="BV82" s="610"/>
      <c r="BW82" s="610"/>
      <c r="BX82" s="610"/>
      <c r="BY82" s="610"/>
      <c r="BZ82" s="610"/>
      <c r="CA82" s="610"/>
      <c r="CB82" s="610"/>
      <c r="CC82" s="610"/>
      <c r="CD82" s="610"/>
      <c r="CE82" s="610"/>
      <c r="CF82" s="610"/>
      <c r="CG82" s="610"/>
      <c r="CH82" s="610"/>
      <c r="CI82" s="610"/>
      <c r="CJ82" s="610"/>
      <c r="CK82" s="610"/>
      <c r="CL82" s="610"/>
      <c r="CM82" s="610"/>
      <c r="CN82" s="610"/>
      <c r="CO82" s="610"/>
      <c r="CP82" s="610"/>
      <c r="CQ82" s="610"/>
      <c r="CR82" s="610"/>
      <c r="CS82" s="610"/>
      <c r="CT82" s="610"/>
      <c r="CU82" s="610"/>
      <c r="CV82" s="610"/>
      <c r="CW82" s="610"/>
      <c r="CX82" s="610"/>
      <c r="CY82" s="610"/>
      <c r="CZ82" s="610"/>
      <c r="DA82" s="610"/>
      <c r="DB82" s="610"/>
      <c r="DC82" s="610"/>
      <c r="DD82" s="610"/>
      <c r="DE82" s="610"/>
      <c r="DF82" s="610"/>
      <c r="DG82" s="610"/>
      <c r="DH82" s="610"/>
      <c r="DI82" s="610"/>
      <c r="DJ82" s="610"/>
      <c r="DK82" s="610"/>
      <c r="IB82" s="612"/>
    </row>
    <row r="83" spans="1:236" s="611" customFormat="1" hidden="1" x14ac:dyDescent="0.15">
      <c r="A83" s="612"/>
      <c r="B83" s="612"/>
      <c r="C83" s="612"/>
      <c r="D83" s="612"/>
      <c r="E83" s="612"/>
      <c r="F83" s="612"/>
      <c r="G83" s="612"/>
      <c r="H83" s="612"/>
      <c r="I83" s="612"/>
      <c r="J83" s="612"/>
      <c r="K83" s="612"/>
      <c r="L83" s="612"/>
      <c r="M83" s="612"/>
      <c r="N83" s="612"/>
      <c r="O83" s="612"/>
      <c r="P83" s="612"/>
      <c r="IB83" s="612"/>
    </row>
    <row r="84" spans="1:236" s="611" customFormat="1" hidden="1" x14ac:dyDescent="0.15">
      <c r="A84" s="612"/>
      <c r="B84" s="612"/>
      <c r="C84" s="612"/>
      <c r="D84" s="612"/>
      <c r="E84" s="612"/>
      <c r="F84" s="612"/>
      <c r="G84" s="612"/>
      <c r="H84" s="612"/>
      <c r="I84" s="612"/>
      <c r="J84" s="612"/>
      <c r="K84" s="612"/>
      <c r="L84" s="612"/>
      <c r="M84" s="612"/>
      <c r="N84" s="612"/>
      <c r="O84" s="612"/>
      <c r="P84" s="612"/>
      <c r="IB84" s="612"/>
    </row>
    <row r="85" spans="1:236" s="611" customFormat="1" hidden="1" x14ac:dyDescent="0.15">
      <c r="A85" s="612"/>
      <c r="B85" s="612"/>
      <c r="C85" s="612"/>
      <c r="D85" s="612"/>
      <c r="E85" s="612"/>
      <c r="F85" s="612"/>
      <c r="G85" s="612"/>
      <c r="H85" s="612"/>
      <c r="I85" s="612"/>
      <c r="J85" s="612"/>
      <c r="K85" s="612"/>
      <c r="L85" s="612"/>
      <c r="M85" s="612"/>
      <c r="N85" s="612"/>
      <c r="O85" s="612"/>
      <c r="P85" s="612"/>
      <c r="IB85" s="612"/>
    </row>
    <row r="86" spans="1:236" s="611" customFormat="1" hidden="1" x14ac:dyDescent="0.15">
      <c r="A86" s="612"/>
      <c r="B86" s="612"/>
      <c r="C86" s="612"/>
      <c r="D86" s="612"/>
      <c r="E86" s="612"/>
      <c r="F86" s="612"/>
      <c r="G86" s="612"/>
      <c r="H86" s="612"/>
      <c r="I86" s="612"/>
      <c r="J86" s="612"/>
      <c r="K86" s="612"/>
      <c r="L86" s="612"/>
      <c r="M86" s="612"/>
      <c r="N86" s="612"/>
      <c r="O86" s="612"/>
      <c r="P86" s="612"/>
      <c r="IB86" s="612"/>
    </row>
    <row r="87" spans="1:236" s="611" customFormat="1" hidden="1" x14ac:dyDescent="0.15">
      <c r="A87" s="612"/>
      <c r="B87" s="612"/>
      <c r="C87" s="612"/>
      <c r="D87" s="612"/>
      <c r="E87" s="612"/>
      <c r="F87" s="612"/>
      <c r="G87" s="612"/>
      <c r="H87" s="612"/>
      <c r="I87" s="612"/>
      <c r="J87" s="612"/>
      <c r="K87" s="612"/>
      <c r="L87" s="612"/>
      <c r="M87" s="612"/>
      <c r="N87" s="612"/>
      <c r="O87" s="612"/>
      <c r="P87" s="612"/>
      <c r="IB87" s="612"/>
    </row>
    <row r="88" spans="1:236" s="611" customFormat="1" hidden="1" x14ac:dyDescent="0.15">
      <c r="A88" s="612"/>
      <c r="B88" s="612"/>
      <c r="C88" s="612"/>
      <c r="D88" s="612"/>
      <c r="E88" s="612"/>
      <c r="F88" s="612"/>
      <c r="G88" s="612"/>
      <c r="H88" s="612"/>
      <c r="I88" s="612"/>
      <c r="J88" s="612"/>
      <c r="K88" s="612"/>
      <c r="L88" s="612"/>
      <c r="M88" s="612"/>
      <c r="N88" s="612"/>
      <c r="O88" s="612"/>
      <c r="P88" s="612"/>
      <c r="IB88" s="612"/>
    </row>
    <row r="89" spans="1:236" s="611" customFormat="1" hidden="1" x14ac:dyDescent="0.15">
      <c r="A89" s="612"/>
      <c r="B89" s="612"/>
      <c r="C89" s="612"/>
      <c r="D89" s="612"/>
      <c r="E89" s="612"/>
      <c r="F89" s="612"/>
      <c r="G89" s="612"/>
      <c r="H89" s="612"/>
      <c r="I89" s="612"/>
      <c r="J89" s="612"/>
      <c r="K89" s="612"/>
      <c r="L89" s="612"/>
      <c r="M89" s="612"/>
      <c r="N89" s="612"/>
      <c r="O89" s="612"/>
      <c r="P89" s="612"/>
      <c r="IB89" s="612"/>
    </row>
    <row r="90" spans="1:236" s="611" customFormat="1" hidden="1" x14ac:dyDescent="0.15">
      <c r="A90" s="612"/>
      <c r="B90" s="612"/>
      <c r="C90" s="612"/>
      <c r="D90" s="612"/>
      <c r="E90" s="612"/>
      <c r="F90" s="612"/>
      <c r="G90" s="612"/>
      <c r="H90" s="612"/>
      <c r="I90" s="612"/>
      <c r="J90" s="612"/>
      <c r="K90" s="612"/>
      <c r="L90" s="612"/>
      <c r="M90" s="612"/>
      <c r="N90" s="612"/>
      <c r="O90" s="612"/>
      <c r="P90" s="612"/>
      <c r="IB90" s="612"/>
    </row>
    <row r="91" spans="1:236" s="611" customFormat="1" hidden="1" x14ac:dyDescent="0.15">
      <c r="A91" s="612"/>
      <c r="B91" s="612"/>
      <c r="C91" s="612"/>
      <c r="D91" s="612"/>
      <c r="E91" s="612"/>
      <c r="F91" s="612"/>
      <c r="G91" s="612"/>
      <c r="H91" s="612"/>
      <c r="I91" s="612"/>
      <c r="J91" s="612"/>
      <c r="K91" s="612"/>
      <c r="L91" s="612"/>
      <c r="M91" s="612"/>
      <c r="N91" s="612"/>
      <c r="O91" s="612"/>
      <c r="P91" s="612"/>
      <c r="IB91" s="612"/>
    </row>
    <row r="92" spans="1:236" s="611" customFormat="1" hidden="1" x14ac:dyDescent="0.15">
      <c r="A92" s="612"/>
      <c r="B92" s="612"/>
      <c r="C92" s="612"/>
      <c r="D92" s="612"/>
      <c r="E92" s="612"/>
      <c r="F92" s="612"/>
      <c r="G92" s="612"/>
      <c r="H92" s="612"/>
      <c r="I92" s="612"/>
      <c r="J92" s="612"/>
      <c r="K92" s="612"/>
      <c r="L92" s="612"/>
      <c r="M92" s="612"/>
      <c r="N92" s="612"/>
      <c r="O92" s="612"/>
      <c r="P92" s="612"/>
      <c r="IB92" s="612"/>
    </row>
    <row r="93" spans="1:236" s="611" customFormat="1" hidden="1" x14ac:dyDescent="0.15">
      <c r="A93" s="612"/>
      <c r="B93" s="612"/>
      <c r="C93" s="612"/>
      <c r="D93" s="612"/>
      <c r="E93" s="612"/>
      <c r="F93" s="612"/>
      <c r="G93" s="612"/>
      <c r="H93" s="612"/>
      <c r="I93" s="612"/>
      <c r="J93" s="612"/>
      <c r="K93" s="612"/>
      <c r="L93" s="612"/>
      <c r="M93" s="612"/>
      <c r="N93" s="612"/>
      <c r="O93" s="612"/>
      <c r="P93" s="612"/>
      <c r="IB93" s="612"/>
    </row>
    <row r="94" spans="1:236" s="611" customFormat="1" hidden="1" x14ac:dyDescent="0.15">
      <c r="A94" s="612"/>
      <c r="B94" s="612"/>
      <c r="C94" s="612"/>
      <c r="D94" s="612"/>
      <c r="E94" s="612"/>
      <c r="F94" s="612"/>
      <c r="G94" s="612"/>
      <c r="H94" s="612"/>
      <c r="I94" s="612"/>
      <c r="J94" s="612"/>
      <c r="K94" s="612"/>
      <c r="L94" s="612"/>
      <c r="M94" s="612"/>
      <c r="N94" s="612"/>
      <c r="O94" s="612"/>
      <c r="P94" s="612"/>
      <c r="IB94" s="612"/>
    </row>
    <row r="95" spans="1:236" s="611" customFormat="1" hidden="1" x14ac:dyDescent="0.15">
      <c r="A95" s="612"/>
      <c r="B95" s="612"/>
      <c r="C95" s="612"/>
      <c r="D95" s="612"/>
      <c r="E95" s="612"/>
      <c r="F95" s="612"/>
      <c r="G95" s="612"/>
      <c r="H95" s="612"/>
      <c r="I95" s="612"/>
      <c r="J95" s="612"/>
      <c r="K95" s="612"/>
      <c r="L95" s="612"/>
      <c r="M95" s="612"/>
      <c r="N95" s="612"/>
      <c r="O95" s="612"/>
      <c r="P95" s="612"/>
      <c r="IB95" s="612"/>
    </row>
    <row r="96" spans="1:236" s="611" customFormat="1" hidden="1" x14ac:dyDescent="0.15">
      <c r="A96" s="612"/>
      <c r="B96" s="612"/>
      <c r="C96" s="612"/>
      <c r="D96" s="612"/>
      <c r="E96" s="612"/>
      <c r="F96" s="612"/>
      <c r="G96" s="612"/>
      <c r="H96" s="612"/>
      <c r="I96" s="612"/>
      <c r="J96" s="612"/>
      <c r="K96" s="612"/>
      <c r="L96" s="612"/>
      <c r="M96" s="612"/>
      <c r="N96" s="612"/>
      <c r="O96" s="612"/>
      <c r="P96" s="612"/>
      <c r="IB96" s="612"/>
    </row>
    <row r="97" spans="1:236" s="611" customFormat="1" hidden="1" x14ac:dyDescent="0.15">
      <c r="A97" s="612"/>
      <c r="B97" s="612"/>
      <c r="C97" s="612"/>
      <c r="D97" s="612"/>
      <c r="E97" s="612"/>
      <c r="F97" s="612"/>
      <c r="G97" s="612"/>
      <c r="H97" s="612"/>
      <c r="I97" s="612"/>
      <c r="J97" s="612"/>
      <c r="K97" s="612"/>
      <c r="L97" s="612"/>
      <c r="M97" s="612"/>
      <c r="N97" s="612"/>
      <c r="O97" s="612"/>
      <c r="P97" s="612"/>
      <c r="IB97" s="612"/>
    </row>
    <row r="98" spans="1:236" s="611" customFormat="1" hidden="1" x14ac:dyDescent="0.15">
      <c r="A98" s="612"/>
      <c r="B98" s="612"/>
      <c r="C98" s="612"/>
      <c r="D98" s="612"/>
      <c r="E98" s="612"/>
      <c r="F98" s="612"/>
      <c r="G98" s="612"/>
      <c r="H98" s="612"/>
      <c r="I98" s="612"/>
      <c r="J98" s="612"/>
      <c r="K98" s="612"/>
      <c r="L98" s="612"/>
      <c r="M98" s="612"/>
      <c r="N98" s="612"/>
      <c r="O98" s="612"/>
      <c r="P98" s="612"/>
      <c r="IB98" s="612"/>
    </row>
    <row r="99" spans="1:236" s="611" customFormat="1" hidden="1" x14ac:dyDescent="0.15">
      <c r="A99" s="612"/>
      <c r="B99" s="612"/>
      <c r="C99" s="612"/>
      <c r="D99" s="612"/>
      <c r="E99" s="612"/>
      <c r="F99" s="612"/>
      <c r="G99" s="612"/>
      <c r="H99" s="612"/>
      <c r="I99" s="612"/>
      <c r="J99" s="612"/>
      <c r="K99" s="612"/>
      <c r="L99" s="612"/>
      <c r="M99" s="612"/>
      <c r="N99" s="612"/>
      <c r="O99" s="612"/>
      <c r="P99" s="612"/>
      <c r="IB99" s="612"/>
    </row>
    <row r="100" spans="1:236" s="611" customFormat="1" hidden="1" x14ac:dyDescent="0.15">
      <c r="A100" s="612"/>
      <c r="B100" s="612"/>
      <c r="C100" s="612"/>
      <c r="D100" s="612"/>
      <c r="E100" s="612"/>
      <c r="F100" s="612"/>
      <c r="G100" s="612"/>
      <c r="H100" s="612"/>
      <c r="I100" s="612"/>
      <c r="J100" s="612"/>
      <c r="K100" s="612"/>
      <c r="L100" s="612"/>
      <c r="M100" s="612"/>
      <c r="N100" s="612"/>
      <c r="O100" s="612"/>
      <c r="P100" s="612"/>
      <c r="IB100" s="612"/>
    </row>
    <row r="101" spans="1:236" s="611" customFormat="1" hidden="1" x14ac:dyDescent="0.15">
      <c r="A101" s="612"/>
      <c r="B101" s="612"/>
      <c r="C101" s="612"/>
      <c r="D101" s="612"/>
      <c r="E101" s="612"/>
      <c r="F101" s="612"/>
      <c r="G101" s="612"/>
      <c r="H101" s="612"/>
      <c r="I101" s="612"/>
      <c r="J101" s="612"/>
      <c r="K101" s="612"/>
      <c r="L101" s="612"/>
      <c r="M101" s="612"/>
      <c r="N101" s="612"/>
      <c r="O101" s="612"/>
      <c r="P101" s="612"/>
      <c r="IB101" s="612"/>
    </row>
    <row r="102" spans="1:236" s="611" customFormat="1" hidden="1" x14ac:dyDescent="0.15">
      <c r="A102" s="612"/>
      <c r="B102" s="612"/>
      <c r="C102" s="612"/>
      <c r="D102" s="612"/>
      <c r="E102" s="612"/>
      <c r="F102" s="612"/>
      <c r="G102" s="612"/>
      <c r="H102" s="612"/>
      <c r="I102" s="612"/>
      <c r="J102" s="612"/>
      <c r="K102" s="612"/>
      <c r="L102" s="612"/>
      <c r="M102" s="612"/>
      <c r="N102" s="612"/>
      <c r="O102" s="612"/>
      <c r="P102" s="612"/>
      <c r="IB102" s="612"/>
    </row>
    <row r="103" spans="1:236" s="611" customFormat="1" hidden="1" x14ac:dyDescent="0.15">
      <c r="A103" s="612"/>
      <c r="B103" s="612"/>
      <c r="C103" s="612"/>
      <c r="D103" s="612"/>
      <c r="E103" s="612"/>
      <c r="F103" s="612"/>
      <c r="G103" s="612"/>
      <c r="H103" s="612"/>
      <c r="I103" s="612"/>
      <c r="J103" s="612"/>
      <c r="K103" s="612"/>
      <c r="L103" s="612"/>
      <c r="M103" s="612"/>
      <c r="N103" s="612"/>
      <c r="O103" s="612"/>
      <c r="P103" s="612"/>
      <c r="IB103" s="612"/>
    </row>
    <row r="104" spans="1:236" s="611" customFormat="1" hidden="1" x14ac:dyDescent="0.15">
      <c r="A104" s="612"/>
      <c r="B104" s="612"/>
      <c r="C104" s="612"/>
      <c r="D104" s="612"/>
      <c r="E104" s="612"/>
      <c r="F104" s="612"/>
      <c r="G104" s="612"/>
      <c r="H104" s="612"/>
      <c r="I104" s="612"/>
      <c r="J104" s="612"/>
      <c r="K104" s="612"/>
      <c r="L104" s="612"/>
      <c r="M104" s="612"/>
      <c r="N104" s="612"/>
      <c r="O104" s="612"/>
      <c r="P104" s="612"/>
      <c r="IB104" s="612"/>
    </row>
    <row r="105" spans="1:236" s="611" customFormat="1" hidden="1" x14ac:dyDescent="0.15">
      <c r="A105" s="612"/>
      <c r="B105" s="612"/>
      <c r="C105" s="612"/>
      <c r="D105" s="612"/>
      <c r="E105" s="612"/>
      <c r="F105" s="612"/>
      <c r="G105" s="612"/>
      <c r="H105" s="612"/>
      <c r="I105" s="612"/>
      <c r="J105" s="612"/>
      <c r="K105" s="612"/>
      <c r="L105" s="612"/>
      <c r="M105" s="612"/>
      <c r="N105" s="612"/>
      <c r="O105" s="612"/>
      <c r="P105" s="612"/>
      <c r="IB105" s="612"/>
    </row>
    <row r="106" spans="1:236" s="611" customFormat="1" hidden="1" x14ac:dyDescent="0.15">
      <c r="A106" s="612"/>
      <c r="B106" s="612"/>
      <c r="C106" s="612"/>
      <c r="D106" s="612"/>
      <c r="E106" s="612"/>
      <c r="F106" s="612"/>
      <c r="G106" s="612"/>
      <c r="H106" s="612"/>
      <c r="I106" s="612"/>
      <c r="J106" s="612"/>
      <c r="K106" s="612"/>
      <c r="L106" s="612"/>
      <c r="M106" s="612"/>
      <c r="N106" s="612"/>
      <c r="O106" s="612"/>
      <c r="P106" s="612"/>
      <c r="IB106" s="612"/>
    </row>
    <row r="107" spans="1:236" s="611" customFormat="1" hidden="1" x14ac:dyDescent="0.15">
      <c r="A107" s="612"/>
      <c r="B107" s="612"/>
      <c r="C107" s="612"/>
      <c r="D107" s="612"/>
      <c r="E107" s="612"/>
      <c r="F107" s="612"/>
      <c r="G107" s="612"/>
      <c r="H107" s="612"/>
      <c r="I107" s="612"/>
      <c r="J107" s="612"/>
      <c r="K107" s="612"/>
      <c r="L107" s="612"/>
      <c r="M107" s="612"/>
      <c r="N107" s="612"/>
      <c r="O107" s="612"/>
      <c r="P107" s="612"/>
      <c r="IB107" s="612"/>
    </row>
    <row r="108" spans="1:236" s="611" customFormat="1" hidden="1" x14ac:dyDescent="0.15">
      <c r="A108" s="612"/>
      <c r="B108" s="612"/>
      <c r="C108" s="612"/>
      <c r="D108" s="612"/>
      <c r="E108" s="612"/>
      <c r="F108" s="612"/>
      <c r="G108" s="612"/>
      <c r="H108" s="612"/>
      <c r="I108" s="612"/>
      <c r="J108" s="612"/>
      <c r="K108" s="612"/>
      <c r="L108" s="612"/>
      <c r="M108" s="612"/>
      <c r="N108" s="612"/>
      <c r="O108" s="612"/>
      <c r="P108" s="612"/>
      <c r="IB108" s="612"/>
    </row>
    <row r="109" spans="1:236" s="611" customFormat="1" hidden="1" x14ac:dyDescent="0.15">
      <c r="A109" s="612"/>
      <c r="B109" s="612"/>
      <c r="C109" s="612"/>
      <c r="D109" s="612"/>
      <c r="E109" s="612"/>
      <c r="F109" s="612"/>
      <c r="G109" s="612"/>
      <c r="H109" s="612"/>
      <c r="I109" s="612"/>
      <c r="J109" s="612"/>
      <c r="K109" s="612"/>
      <c r="L109" s="612"/>
      <c r="M109" s="612"/>
      <c r="N109" s="612"/>
      <c r="O109" s="612"/>
      <c r="P109" s="612"/>
      <c r="IB109" s="612"/>
    </row>
    <row r="110" spans="1:236" s="611" customFormat="1" hidden="1" x14ac:dyDescent="0.15">
      <c r="A110" s="612"/>
      <c r="B110" s="612"/>
      <c r="C110" s="612"/>
      <c r="D110" s="612"/>
      <c r="E110" s="612"/>
      <c r="F110" s="612"/>
      <c r="G110" s="612"/>
      <c r="H110" s="612"/>
      <c r="I110" s="612"/>
      <c r="J110" s="612"/>
      <c r="K110" s="612"/>
      <c r="L110" s="612"/>
      <c r="M110" s="612"/>
      <c r="N110" s="612"/>
      <c r="O110" s="612"/>
      <c r="P110" s="612"/>
      <c r="IB110" s="612"/>
    </row>
    <row r="111" spans="1:236" s="611" customFormat="1" hidden="1" x14ac:dyDescent="0.15">
      <c r="A111" s="612"/>
      <c r="B111" s="612"/>
      <c r="C111" s="612"/>
      <c r="D111" s="612"/>
      <c r="E111" s="612"/>
      <c r="F111" s="612"/>
      <c r="G111" s="612"/>
      <c r="H111" s="612"/>
      <c r="I111" s="612"/>
      <c r="J111" s="612"/>
      <c r="K111" s="612"/>
      <c r="L111" s="612"/>
      <c r="M111" s="612"/>
      <c r="N111" s="612"/>
      <c r="O111" s="612"/>
      <c r="P111" s="612"/>
      <c r="IB111" s="612"/>
    </row>
    <row r="112" spans="1:236" s="611" customFormat="1" hidden="1" x14ac:dyDescent="0.15">
      <c r="A112" s="612"/>
      <c r="B112" s="612"/>
      <c r="C112" s="612"/>
      <c r="D112" s="612"/>
      <c r="E112" s="612"/>
      <c r="F112" s="612"/>
      <c r="G112" s="612"/>
      <c r="H112" s="612"/>
      <c r="I112" s="612"/>
      <c r="J112" s="612"/>
      <c r="K112" s="612"/>
      <c r="L112" s="612"/>
      <c r="M112" s="612"/>
      <c r="N112" s="612"/>
      <c r="O112" s="612"/>
      <c r="P112" s="612"/>
      <c r="IB112" s="612"/>
    </row>
    <row r="113" spans="1:236" s="611" customFormat="1" hidden="1" x14ac:dyDescent="0.15">
      <c r="A113" s="612"/>
      <c r="B113" s="612"/>
      <c r="C113" s="612"/>
      <c r="D113" s="612"/>
      <c r="E113" s="612"/>
      <c r="F113" s="612"/>
      <c r="G113" s="612"/>
      <c r="H113" s="612"/>
      <c r="I113" s="612"/>
      <c r="J113" s="612"/>
      <c r="K113" s="612"/>
      <c r="L113" s="612"/>
      <c r="M113" s="612"/>
      <c r="N113" s="612"/>
      <c r="O113" s="612"/>
      <c r="P113" s="612"/>
      <c r="IB113" s="612"/>
    </row>
    <row r="114" spans="1:236" s="611" customFormat="1" hidden="1" x14ac:dyDescent="0.15">
      <c r="A114" s="612"/>
      <c r="B114" s="612"/>
      <c r="C114" s="612"/>
      <c r="D114" s="612"/>
      <c r="E114" s="612"/>
      <c r="F114" s="612"/>
      <c r="G114" s="612"/>
      <c r="H114" s="612"/>
      <c r="I114" s="612"/>
      <c r="J114" s="612"/>
      <c r="K114" s="612"/>
      <c r="L114" s="612"/>
      <c r="M114" s="612"/>
      <c r="N114" s="612"/>
      <c r="O114" s="612"/>
      <c r="P114" s="612"/>
      <c r="IB114" s="612"/>
    </row>
    <row r="115" spans="1:236" s="611" customFormat="1" hidden="1" x14ac:dyDescent="0.15">
      <c r="A115" s="612"/>
      <c r="B115" s="612"/>
      <c r="C115" s="612"/>
      <c r="D115" s="612"/>
      <c r="E115" s="612"/>
      <c r="F115" s="612"/>
      <c r="G115" s="612"/>
      <c r="H115" s="612"/>
      <c r="I115" s="612"/>
      <c r="J115" s="612"/>
      <c r="K115" s="612"/>
      <c r="L115" s="612"/>
      <c r="M115" s="612"/>
      <c r="N115" s="612"/>
      <c r="O115" s="612"/>
      <c r="P115" s="612"/>
      <c r="IB115" s="612"/>
    </row>
    <row r="116" spans="1:236" s="611" customFormat="1" hidden="1" x14ac:dyDescent="0.15">
      <c r="A116" s="612"/>
      <c r="B116" s="612"/>
      <c r="C116" s="612"/>
      <c r="D116" s="612"/>
      <c r="E116" s="612"/>
      <c r="F116" s="612"/>
      <c r="G116" s="612"/>
      <c r="H116" s="612"/>
      <c r="I116" s="612"/>
      <c r="J116" s="612"/>
      <c r="K116" s="612"/>
      <c r="L116" s="612"/>
      <c r="M116" s="612"/>
      <c r="N116" s="612"/>
      <c r="O116" s="612"/>
      <c r="P116" s="612"/>
      <c r="IB116" s="612"/>
    </row>
    <row r="117" spans="1:236" hidden="1" x14ac:dyDescent="0.15"/>
    <row r="118" spans="1:236" ht="13.5" hidden="1" customHeight="1" x14ac:dyDescent="0.15"/>
    <row r="119" spans="1:236" hidden="1" x14ac:dyDescent="0.15"/>
    <row r="120" spans="1:236" hidden="1" x14ac:dyDescent="0.15"/>
    <row r="121" spans="1:236" hidden="1" x14ac:dyDescent="0.15"/>
    <row r="122" spans="1:236" hidden="1" x14ac:dyDescent="0.15"/>
    <row r="123" spans="1:236" hidden="1" x14ac:dyDescent="0.15"/>
    <row r="124" spans="1:236" hidden="1" x14ac:dyDescent="0.15"/>
    <row r="125" spans="1:236" hidden="1" x14ac:dyDescent="0.15"/>
  </sheetData>
  <sheetProtection sheet="1" objects="1" scenarios="1"/>
  <mergeCells count="20">
    <mergeCell ref="M65:M66"/>
    <mergeCell ref="M43:M44"/>
    <mergeCell ref="N43:N44"/>
    <mergeCell ref="O43:O44"/>
    <mergeCell ref="G54:G55"/>
    <mergeCell ref="H54:H55"/>
    <mergeCell ref="L54:L55"/>
    <mergeCell ref="M54:M55"/>
    <mergeCell ref="N54:N55"/>
    <mergeCell ref="O54:O55"/>
    <mergeCell ref="E9:N9"/>
    <mergeCell ref="E21:E22"/>
    <mergeCell ref="I32:I33"/>
    <mergeCell ref="J32:J33"/>
    <mergeCell ref="G43:G44"/>
    <mergeCell ref="H43:H44"/>
    <mergeCell ref="I43:I44"/>
    <mergeCell ref="J43:J44"/>
    <mergeCell ref="K43:K44"/>
    <mergeCell ref="L43:L44"/>
  </mergeCells>
  <phoneticPr fontId="1"/>
  <dataValidations count="1">
    <dataValidation type="decimal" imeMode="off" allowBlank="1" showErrorMessage="1" errorTitle="000072E" error="数値のみ入力可能です。_x000d__x000a_-9,999,999,999 ～ 99,999,999,999" sqref="I34:K34 H35:K36 E12:H15 J12:N15 G23:L26 F34:G37 I37:K37 E45:I48 I56:N59 E67:H70 J67:L70 J16 N16 M34:N38 E49 H49:I49 L45:L49 E56:F60 E71" xr:uid="{5C99B6FC-BCAD-41C3-900B-60E10BA9598D}">
      <formula1>-9999999999</formula1>
      <formula2>99999999999</formula2>
    </dataValidation>
  </dataValidations>
  <pageMargins left="0.59055118110236227" right="0" top="0" bottom="0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41</vt:lpstr>
      <vt:lpstr>42</vt:lpstr>
      <vt:lpstr>43</vt:lpstr>
      <vt:lpstr>44</vt:lpstr>
      <vt:lpstr>45</vt:lpstr>
      <vt:lpstr>46</vt:lpstr>
      <vt:lpstr>47</vt:lpstr>
      <vt:lpstr>48</vt:lpstr>
      <vt:lpstr>50</vt:lpstr>
      <vt:lpstr>51</vt:lpstr>
      <vt:lpstr>52</vt:lpstr>
      <vt:lpstr>53</vt:lpstr>
      <vt:lpstr>56</vt:lpstr>
      <vt:lpstr>57</vt:lpstr>
      <vt:lpstr>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XP1</dc:description>
  <cp:lastModifiedBy>梶浦　由貴</cp:lastModifiedBy>
  <cp:lastPrinted>2015-05-26T07:46:47Z</cp:lastPrinted>
  <dcterms:created xsi:type="dcterms:W3CDTF">2001-11-11T12:23:45Z</dcterms:created>
  <dcterms:modified xsi:type="dcterms:W3CDTF">2019-08-16T00:39:41Z</dcterms:modified>
</cp:coreProperties>
</file>