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M:\41 住居確保給付金関係\06-1 ホームページに関すること\掲示用\R8.1月掲示\04_HP公開\"/>
    </mc:Choice>
  </mc:AlternateContent>
  <xr:revisionPtr revIDLastSave="0" documentId="13_ncr:1_{0B21D002-83F7-4D63-9F08-75CFC571DED8}" xr6:coauthVersionLast="47" xr6:coauthVersionMax="47" xr10:uidLastSave="{00000000-0000-0000-0000-000000000000}"/>
  <bookViews>
    <workbookView xWindow="-19310" yWindow="-110" windowWidth="19420" windowHeight="10300" xr2:uid="{00000000-000D-0000-FFFF-FFFF00000000}"/>
  </bookViews>
  <sheets>
    <sheet name="当月算定" sheetId="10" r:id="rId1"/>
    <sheet name="Sheet2" sheetId="2" r:id="rId2"/>
  </sheets>
  <externalReferences>
    <externalReference r:id="rId3"/>
  </externalReferences>
  <definedNames>
    <definedName name="_xlnm.Print_Area" localSheetId="0">当月算定!$A$1:$J$21</definedName>
    <definedName name="口座種別コード">[1]定義!$F$2:$F$4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" i="10" l="1"/>
  <c r="G8" i="10"/>
  <c r="I19" i="10"/>
  <c r="E19" i="10"/>
  <c r="H1" i="10"/>
  <c r="G19" i="10" l="1"/>
  <c r="E20" i="10" s="1"/>
  <c r="G10" i="10"/>
  <c r="C14" i="10" l="1"/>
  <c r="G14" i="10" l="1"/>
  <c r="B13" i="10"/>
</calcChain>
</file>

<file path=xl/sharedStrings.xml><?xml version="1.0" encoding="utf-8"?>
<sst xmlns="http://schemas.openxmlformats.org/spreadsheetml/2006/main" count="49" uniqueCount="38">
  <si>
    <t>世帯人数：</t>
    <rPh sb="0" eb="2">
      <t>セタイ</t>
    </rPh>
    <rPh sb="2" eb="4">
      <t>ニンズウ</t>
    </rPh>
    <phoneticPr fontId="1"/>
  </si>
  <si>
    <t>人</t>
    <rPh sb="0" eb="1">
      <t>ニン</t>
    </rPh>
    <phoneticPr fontId="1"/>
  </si>
  <si>
    <t>円</t>
    <rPh sb="0" eb="1">
      <t>エン</t>
    </rPh>
    <phoneticPr fontId="1"/>
  </si>
  <si>
    <t>家賃上限額：</t>
    <rPh sb="0" eb="2">
      <t>ヤチン</t>
    </rPh>
    <rPh sb="2" eb="5">
      <t>ジョウゲンガク</t>
    </rPh>
    <phoneticPr fontId="1"/>
  </si>
  <si>
    <t>世帯人数</t>
    <rPh sb="0" eb="2">
      <t>セタイ</t>
    </rPh>
    <rPh sb="2" eb="4">
      <t>ニンズウ</t>
    </rPh>
    <phoneticPr fontId="1"/>
  </si>
  <si>
    <t>－</t>
    <phoneticPr fontId="1"/>
  </si>
  <si>
    <t>-</t>
    <phoneticPr fontId="1"/>
  </si>
  <si>
    <t>＝</t>
    <phoneticPr fontId="1"/>
  </si>
  <si>
    <t>本人負担額：</t>
    <rPh sb="0" eb="2">
      <t>ホンニン</t>
    </rPh>
    <rPh sb="2" eb="4">
      <t>フタン</t>
    </rPh>
    <rPh sb="4" eb="5">
      <t>ガク</t>
    </rPh>
    <phoneticPr fontId="1"/>
  </si>
  <si>
    <t>=</t>
    <phoneticPr fontId="1"/>
  </si>
  <si>
    <t>【 計　算　式 】</t>
    <rPh sb="2" eb="3">
      <t>ケイ</t>
    </rPh>
    <rPh sb="4" eb="5">
      <t>サン</t>
    </rPh>
    <rPh sb="6" eb="7">
      <t>シキ</t>
    </rPh>
    <phoneticPr fontId="1"/>
  </si>
  <si>
    <t>支 給 額 ：</t>
    <rPh sb="0" eb="1">
      <t>シ</t>
    </rPh>
    <rPh sb="2" eb="3">
      <t>キュウ</t>
    </rPh>
    <rPh sb="4" eb="5">
      <t>ガク</t>
    </rPh>
    <phoneticPr fontId="1"/>
  </si>
  <si>
    <t>※家賃には、共益費等を含めません。　　</t>
    <rPh sb="1" eb="3">
      <t>ヤチン</t>
    </rPh>
    <rPh sb="6" eb="9">
      <t>キョウエキヒ</t>
    </rPh>
    <rPh sb="9" eb="10">
      <t>トウ</t>
    </rPh>
    <rPh sb="11" eb="12">
      <t>フク</t>
    </rPh>
    <phoneticPr fontId="1"/>
  </si>
  <si>
    <t>※収入基準額と家賃上限額は世帯人数によって
　 設定されています。</t>
    <phoneticPr fontId="1"/>
  </si>
  <si>
    <t>基  準  額：</t>
    <rPh sb="0" eb="1">
      <t>モト</t>
    </rPh>
    <rPh sb="3" eb="4">
      <t>ジュン</t>
    </rPh>
    <rPh sb="6" eb="7">
      <t>ガク</t>
    </rPh>
    <phoneticPr fontId="1"/>
  </si>
  <si>
    <t>基 準 額</t>
    <rPh sb="0" eb="1">
      <t>モト</t>
    </rPh>
    <rPh sb="2" eb="3">
      <t>ジュン</t>
    </rPh>
    <rPh sb="4" eb="5">
      <t>ガク</t>
    </rPh>
    <phoneticPr fontId="1"/>
  </si>
  <si>
    <t>実 家 賃：</t>
    <rPh sb="0" eb="1">
      <t>ジツ</t>
    </rPh>
    <rPh sb="2" eb="3">
      <t>イエ</t>
    </rPh>
    <rPh sb="4" eb="5">
      <t>チン</t>
    </rPh>
    <phoneticPr fontId="1"/>
  </si>
  <si>
    <t>①</t>
    <phoneticPr fontId="1"/>
  </si>
  <si>
    <t>③</t>
    <phoneticPr fontId="1"/>
  </si>
  <si>
    <t>④</t>
    <phoneticPr fontId="1"/>
  </si>
  <si>
    <t>⑤</t>
    <phoneticPr fontId="1"/>
  </si>
  <si>
    <t>⑥</t>
    <phoneticPr fontId="1"/>
  </si>
  <si>
    <t>②</t>
    <phoneticPr fontId="1"/>
  </si>
  <si>
    <t>世帯収入：</t>
    <rPh sb="0" eb="2">
      <t>セタイ</t>
    </rPh>
    <rPh sb="2" eb="3">
      <t>オサム</t>
    </rPh>
    <rPh sb="3" eb="4">
      <t>ニュウ</t>
    </rPh>
    <phoneticPr fontId="1"/>
  </si>
  <si>
    <t>⑧</t>
    <phoneticPr fontId="1"/>
  </si>
  <si>
    <t>◎世帯人数、実家賃、世帯収入を入力すると、支給概算額がわかります。</t>
    <rPh sb="1" eb="3">
      <t>セタイ</t>
    </rPh>
    <rPh sb="3" eb="5">
      <t>ニンズウ</t>
    </rPh>
    <rPh sb="6" eb="7">
      <t>ジツ</t>
    </rPh>
    <rPh sb="7" eb="9">
      <t>ヤチン</t>
    </rPh>
    <rPh sb="10" eb="12">
      <t>セタイ</t>
    </rPh>
    <rPh sb="12" eb="14">
      <t>シュウニュウ</t>
    </rPh>
    <rPh sb="15" eb="17">
      <t>ニュウリョク</t>
    </rPh>
    <rPh sb="21" eb="23">
      <t>シキュウ</t>
    </rPh>
    <rPh sb="23" eb="25">
      <t>ガイサン</t>
    </rPh>
    <rPh sb="25" eb="26">
      <t>ガク</t>
    </rPh>
    <phoneticPr fontId="1"/>
  </si>
  <si>
    <t>申請月の
世帯収入額</t>
    <rPh sb="0" eb="2">
      <t>シンセイ</t>
    </rPh>
    <rPh sb="2" eb="3">
      <t>ツキ</t>
    </rPh>
    <rPh sb="5" eb="7">
      <t>セタイ</t>
    </rPh>
    <rPh sb="7" eb="8">
      <t>オサム</t>
    </rPh>
    <rPh sb="8" eb="9">
      <t>ニュウ</t>
    </rPh>
    <rPh sb="9" eb="10">
      <t>ガク</t>
    </rPh>
    <phoneticPr fontId="1"/>
  </si>
  <si>
    <t>実家賃</t>
    <phoneticPr fontId="1"/>
  </si>
  <si>
    <t>+</t>
    <phoneticPr fontId="1"/>
  </si>
  <si>
    <t>円　※10円単位を切り上げ</t>
    <rPh sb="0" eb="1">
      <t>エン</t>
    </rPh>
    <phoneticPr fontId="1"/>
  </si>
  <si>
    <r>
      <rPr>
        <b/>
        <sz val="10"/>
        <color theme="1"/>
        <rFont val="ＭＳ Ｐゴシック"/>
        <family val="3"/>
        <charset val="128"/>
        <scheme val="minor"/>
      </rPr>
      <t>収入基準額</t>
    </r>
    <r>
      <rPr>
        <b/>
        <sz val="9"/>
        <color theme="1"/>
        <rFont val="ＭＳ Ｐゴシック"/>
        <family val="3"/>
        <charset val="128"/>
        <scheme val="minor"/>
      </rPr>
      <t xml:space="preserve">
</t>
    </r>
    <r>
      <rPr>
        <sz val="8"/>
        <color theme="1"/>
        <rFont val="ＭＳ Ｐゴシック"/>
        <family val="3"/>
        <charset val="128"/>
        <scheme val="minor"/>
      </rPr>
      <t>基準額＋実家賃(実家賃と上限額の低い方)</t>
    </r>
    <rPh sb="0" eb="2">
      <t>シュウニュウ</t>
    </rPh>
    <rPh sb="2" eb="4">
      <t>キジュン</t>
    </rPh>
    <rPh sb="4" eb="5">
      <t>ガク</t>
    </rPh>
    <rPh sb="6" eb="8">
      <t>キジュン</t>
    </rPh>
    <rPh sb="8" eb="9">
      <t>ガク</t>
    </rPh>
    <rPh sb="10" eb="11">
      <t>ジツ</t>
    </rPh>
    <rPh sb="11" eb="13">
      <t>ヤチン</t>
    </rPh>
    <rPh sb="14" eb="15">
      <t>ジツ</t>
    </rPh>
    <rPh sb="15" eb="17">
      <t>ヤチン</t>
    </rPh>
    <rPh sb="18" eb="20">
      <t>ジョウゲン</t>
    </rPh>
    <rPh sb="20" eb="21">
      <t>ガク</t>
    </rPh>
    <rPh sb="22" eb="23">
      <t>ヒク</t>
    </rPh>
    <rPh sb="24" eb="25">
      <t>ホウ</t>
    </rPh>
    <phoneticPr fontId="1"/>
  </si>
  <si>
    <t>※世帯人数が10人まで計算できます。</t>
    <rPh sb="1" eb="3">
      <t>セタイ</t>
    </rPh>
    <rPh sb="3" eb="5">
      <t>ニンズウ</t>
    </rPh>
    <rPh sb="8" eb="9">
      <t>ニン</t>
    </rPh>
    <rPh sb="11" eb="13">
      <t>ケイサン</t>
    </rPh>
    <phoneticPr fontId="1"/>
  </si>
  <si>
    <t>計算日</t>
    <rPh sb="0" eb="2">
      <t>ケイサン</t>
    </rPh>
    <rPh sb="2" eb="3">
      <t>ビ</t>
    </rPh>
    <phoneticPr fontId="1"/>
  </si>
  <si>
    <r>
      <t xml:space="preserve">※収入は、給付金を申請する月の直近に支給された月収で計算してください。
</t>
    </r>
    <r>
      <rPr>
        <sz val="11"/>
        <color rgb="FF0070C0"/>
        <rFont val="ＭＳ Ｐゴシック"/>
        <family val="3"/>
        <charset val="128"/>
        <scheme val="minor"/>
      </rPr>
      <t>※世帯全員の合計月収入金額を入力してください。
　年金や失業給付なども、１か月分相当の金額に割って収入に算入してください。</t>
    </r>
    <r>
      <rPr>
        <sz val="11"/>
        <color rgb="FFFF0000"/>
        <rFont val="ＭＳ Ｐゴシック"/>
        <family val="3"/>
        <charset val="128"/>
        <scheme val="minor"/>
      </rPr>
      <t xml:space="preserve">
</t>
    </r>
    <r>
      <rPr>
        <b/>
        <sz val="11"/>
        <color rgb="FFFF0000"/>
        <rFont val="ＭＳ Ｐゴシック"/>
        <family val="3"/>
        <charset val="128"/>
        <scheme val="minor"/>
      </rPr>
      <t>※③世帯収入が⑥収入基準額を上回る場合は、対象になりません。</t>
    </r>
    <rPh sb="1" eb="3">
      <t>シュウニュウ</t>
    </rPh>
    <rPh sb="5" eb="8">
      <t>キュウフキン</t>
    </rPh>
    <rPh sb="9" eb="11">
      <t>シンセイ</t>
    </rPh>
    <rPh sb="13" eb="14">
      <t>ツキ</t>
    </rPh>
    <rPh sb="15" eb="17">
      <t>チョッキン</t>
    </rPh>
    <rPh sb="18" eb="20">
      <t>シキュウ</t>
    </rPh>
    <rPh sb="23" eb="25">
      <t>ゲッシュウ</t>
    </rPh>
    <rPh sb="26" eb="28">
      <t>ケイサン</t>
    </rPh>
    <rPh sb="61" eb="63">
      <t>ネンキン</t>
    </rPh>
    <rPh sb="64" eb="68">
      <t>シツギョウキュウフ</t>
    </rPh>
    <rPh sb="74" eb="76">
      <t>ゲツブン</t>
    </rPh>
    <rPh sb="76" eb="78">
      <t>ソウトウ</t>
    </rPh>
    <rPh sb="79" eb="81">
      <t>キンガク</t>
    </rPh>
    <rPh sb="82" eb="83">
      <t>ワ</t>
    </rPh>
    <rPh sb="85" eb="87">
      <t>シュウニュウ</t>
    </rPh>
    <rPh sb="88" eb="90">
      <t>サンニュウ</t>
    </rPh>
    <rPh sb="100" eb="102">
      <t>セタイ</t>
    </rPh>
    <rPh sb="102" eb="104">
      <t>シュウニュウ</t>
    </rPh>
    <rPh sb="106" eb="108">
      <t>シュウニュウ</t>
    </rPh>
    <rPh sb="108" eb="110">
      <t>キジュン</t>
    </rPh>
    <rPh sb="110" eb="111">
      <t>ガク</t>
    </rPh>
    <rPh sb="112" eb="114">
      <t>ウワマワ</t>
    </rPh>
    <rPh sb="115" eb="117">
      <t>バアイ</t>
    </rPh>
    <rPh sb="119" eb="121">
      <t>タイショウ</t>
    </rPh>
    <phoneticPr fontId="1"/>
  </si>
  <si>
    <t>⑦</t>
    <phoneticPr fontId="1"/>
  </si>
  <si>
    <t>⑨ 算定支給額</t>
    <rPh sb="2" eb="4">
      <t>サンテイ</t>
    </rPh>
    <rPh sb="4" eb="7">
      <t>シキュウガク</t>
    </rPh>
    <phoneticPr fontId="1"/>
  </si>
  <si>
    <t>※②家賃額、⑤家賃上限額、⑨算定支給額のうち、最も低い金額になります。
※収入額に係わらず、家賃が家賃上限額を超える部分は、必ず本人の負担額になります。</t>
    <rPh sb="37" eb="39">
      <t>シュウニュウ</t>
    </rPh>
    <rPh sb="39" eb="40">
      <t>ガク</t>
    </rPh>
    <rPh sb="41" eb="42">
      <t>カカ</t>
    </rPh>
    <rPh sb="46" eb="48">
      <t>ヤチン</t>
    </rPh>
    <rPh sb="49" eb="51">
      <t>ヤチン</t>
    </rPh>
    <rPh sb="51" eb="53">
      <t>ジョウゲン</t>
    </rPh>
    <rPh sb="53" eb="54">
      <t>ガク</t>
    </rPh>
    <rPh sb="55" eb="56">
      <t>コ</t>
    </rPh>
    <rPh sb="58" eb="60">
      <t>ブブン</t>
    </rPh>
    <rPh sb="62" eb="63">
      <t>カナラ</t>
    </rPh>
    <rPh sb="64" eb="66">
      <t>ホンニン</t>
    </rPh>
    <rPh sb="67" eb="69">
      <t>フタン</t>
    </rPh>
    <rPh sb="69" eb="70">
      <t>ガク</t>
    </rPh>
    <phoneticPr fontId="1"/>
  </si>
  <si>
    <t>千葉市住居確保給付金（家賃補助）支給概算額算定票</t>
    <rPh sb="0" eb="3">
      <t>チバシ</t>
    </rPh>
    <rPh sb="3" eb="5">
      <t>ジュウキョ</t>
    </rPh>
    <rPh sb="5" eb="7">
      <t>カクホ</t>
    </rPh>
    <rPh sb="7" eb="10">
      <t>キュウフキン</t>
    </rPh>
    <rPh sb="11" eb="15">
      <t>ヤチンホジョ</t>
    </rPh>
    <rPh sb="16" eb="18">
      <t>シキュウ</t>
    </rPh>
    <rPh sb="18" eb="20">
      <t>ガイサン</t>
    </rPh>
    <rPh sb="20" eb="21">
      <t>ガク</t>
    </rPh>
    <rPh sb="21" eb="23">
      <t>サンテイ</t>
    </rPh>
    <rPh sb="23" eb="24">
      <t>ヒョウ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</si>
</sst>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0_ "/>
    <numFmt numFmtId="178" formatCode="[$-F800]dddd\,\ mmmm\ dd\,\ yyyy"/>
  </numFmts>
  <fonts count="2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b/>
      <sz val="9"/>
      <color theme="1"/>
      <name val="ＭＳ Ｐゴシック"/>
      <family val="3"/>
      <charset val="128"/>
      <scheme val="minor"/>
    </font>
    <font>
      <b/>
      <sz val="18"/>
      <color rgb="FFFF0000"/>
      <name val="ＭＳ Ｐゴシック"/>
      <family val="3"/>
      <charset val="128"/>
      <scheme val="minor"/>
    </font>
    <font>
      <sz val="19"/>
      <color theme="0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1"/>
      <color rgb="FF0070C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38" fontId="17" fillId="0" borderId="0" applyFont="0" applyFill="0" applyBorder="0" applyAlignment="0" applyProtection="0">
      <alignment vertical="center"/>
    </xf>
    <xf numFmtId="0" fontId="17" fillId="0" borderId="0">
      <alignment vertical="center"/>
    </xf>
    <xf numFmtId="0" fontId="21" fillId="0" borderId="0"/>
    <xf numFmtId="38" fontId="17" fillId="0" borderId="0" applyFont="0" applyFill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177" fontId="0" fillId="0" borderId="0" xfId="0" applyNumberFormat="1">
      <alignment vertical="center"/>
    </xf>
    <xf numFmtId="176" fontId="5" fillId="0" borderId="0" xfId="0" applyNumberFormat="1" applyFont="1" applyAlignment="1">
      <alignment horizontal="center" vertical="center"/>
    </xf>
    <xf numFmtId="177" fontId="5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176" fontId="5" fillId="0" borderId="0" xfId="0" applyNumberFormat="1" applyFont="1" applyAlignment="1">
      <alignment horizontal="center" vertical="center" wrapText="1"/>
    </xf>
    <xf numFmtId="0" fontId="2" fillId="0" borderId="0" xfId="0" applyFont="1">
      <alignment vertical="center"/>
    </xf>
    <xf numFmtId="177" fontId="4" fillId="0" borderId="0" xfId="0" applyNumberFormat="1" applyFont="1">
      <alignment vertical="center"/>
    </xf>
    <xf numFmtId="0" fontId="4" fillId="0" borderId="0" xfId="0" applyFont="1">
      <alignment vertical="center"/>
    </xf>
    <xf numFmtId="177" fontId="5" fillId="0" borderId="0" xfId="0" applyNumberFormat="1" applyFo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176" fontId="6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177" fontId="3" fillId="0" borderId="1" xfId="0" applyNumberFormat="1" applyFont="1" applyBorder="1" applyAlignment="1">
      <alignment horizontal="center" vertical="center"/>
    </xf>
    <xf numFmtId="176" fontId="3" fillId="2" borderId="1" xfId="0" applyNumberFormat="1" applyFont="1" applyFill="1" applyBorder="1">
      <alignment vertical="center"/>
    </xf>
    <xf numFmtId="176" fontId="3" fillId="3" borderId="1" xfId="0" applyNumberFormat="1" applyFont="1" applyFill="1" applyBorder="1" applyAlignment="1">
      <alignment horizontal="right" vertical="center"/>
    </xf>
    <xf numFmtId="177" fontId="3" fillId="4" borderId="1" xfId="0" applyNumberFormat="1" applyFont="1" applyFill="1" applyBorder="1" applyProtection="1">
      <alignment vertical="center"/>
      <protection locked="0"/>
    </xf>
    <xf numFmtId="176" fontId="3" fillId="4" borderId="1" xfId="0" applyNumberFormat="1" applyFont="1" applyFill="1" applyBorder="1" applyAlignment="1" applyProtection="1">
      <alignment horizontal="right" vertical="center"/>
      <protection locked="0"/>
    </xf>
    <xf numFmtId="0" fontId="9" fillId="0" borderId="0" xfId="0" applyFont="1">
      <alignment vertical="center"/>
    </xf>
    <xf numFmtId="176" fontId="3" fillId="4" borderId="1" xfId="0" applyNumberFormat="1" applyFont="1" applyFill="1" applyBorder="1" applyProtection="1">
      <alignment vertical="center"/>
      <protection locked="0"/>
    </xf>
    <xf numFmtId="176" fontId="3" fillId="3" borderId="1" xfId="0" applyNumberFormat="1" applyFont="1" applyFill="1" applyBorder="1">
      <alignment vertical="center"/>
    </xf>
    <xf numFmtId="177" fontId="3" fillId="0" borderId="0" xfId="0" applyNumberFormat="1" applyFont="1" applyAlignment="1">
      <alignment horizontal="right" vertical="center"/>
    </xf>
    <xf numFmtId="0" fontId="11" fillId="0" borderId="0" xfId="0" applyFont="1">
      <alignment vertical="center"/>
    </xf>
    <xf numFmtId="0" fontId="0" fillId="0" borderId="0" xfId="0" applyAlignment="1">
      <alignment horizontal="right" vertical="center"/>
    </xf>
    <xf numFmtId="177" fontId="5" fillId="0" borderId="2" xfId="0" applyNumberFormat="1" applyFont="1" applyBorder="1" applyAlignment="1">
      <alignment horizontal="center" vertical="center"/>
    </xf>
    <xf numFmtId="177" fontId="8" fillId="0" borderId="3" xfId="0" applyNumberFormat="1" applyFont="1" applyBorder="1" applyAlignment="1">
      <alignment horizontal="center" vertical="center" wrapText="1"/>
    </xf>
    <xf numFmtId="177" fontId="7" fillId="0" borderId="3" xfId="0" applyNumberFormat="1" applyFont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 wrapText="1"/>
    </xf>
    <xf numFmtId="176" fontId="11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5" fillId="0" borderId="0" xfId="0" applyFont="1">
      <alignment vertical="center"/>
    </xf>
    <xf numFmtId="177" fontId="4" fillId="0" borderId="3" xfId="0" applyNumberFormat="1" applyFont="1" applyBorder="1" applyAlignment="1">
      <alignment horizontal="center" vertical="center" wrapText="1"/>
    </xf>
    <xf numFmtId="38" fontId="7" fillId="0" borderId="0" xfId="1" applyFont="1" applyBorder="1" applyAlignment="1">
      <alignment horizontal="left" vertical="top" wrapText="1"/>
    </xf>
    <xf numFmtId="177" fontId="4" fillId="0" borderId="0" xfId="0" applyNumberFormat="1" applyFont="1" applyAlignment="1">
      <alignment horizontal="right" vertical="center"/>
    </xf>
    <xf numFmtId="177" fontId="10" fillId="0" borderId="0" xfId="0" applyNumberFormat="1" applyFont="1" applyAlignment="1">
      <alignment horizontal="left" vertical="top" wrapText="1"/>
    </xf>
    <xf numFmtId="0" fontId="3" fillId="0" borderId="0" xfId="0" applyFont="1">
      <alignment vertical="center"/>
    </xf>
    <xf numFmtId="177" fontId="16" fillId="5" borderId="0" xfId="0" applyNumberFormat="1" applyFont="1" applyFill="1" applyAlignment="1">
      <alignment horizontal="left" vertical="top" wrapText="1"/>
    </xf>
    <xf numFmtId="0" fontId="16" fillId="5" borderId="0" xfId="0" applyFont="1" applyFill="1" applyAlignment="1">
      <alignment horizontal="left" vertical="top" wrapText="1"/>
    </xf>
    <xf numFmtId="176" fontId="10" fillId="0" borderId="0" xfId="0" applyNumberFormat="1" applyFont="1" applyAlignment="1">
      <alignment horizontal="left" vertical="top" wrapText="1"/>
    </xf>
    <xf numFmtId="176" fontId="10" fillId="0" borderId="0" xfId="0" applyNumberFormat="1" applyFont="1" applyAlignment="1">
      <alignment horizontal="left" vertical="top"/>
    </xf>
    <xf numFmtId="0" fontId="0" fillId="0" borderId="0" xfId="0" applyAlignment="1">
      <alignment horizontal="left" vertical="top"/>
    </xf>
    <xf numFmtId="177" fontId="6" fillId="0" borderId="0" xfId="0" applyNumberFormat="1" applyFont="1" applyAlignment="1">
      <alignment horizontal="center" vertical="center"/>
    </xf>
    <xf numFmtId="177" fontId="10" fillId="0" borderId="0" xfId="0" applyNumberFormat="1" applyFont="1" applyAlignment="1">
      <alignment horizontal="left" vertical="top" wrapText="1"/>
    </xf>
    <xf numFmtId="177" fontId="10" fillId="0" borderId="0" xfId="0" applyNumberFormat="1" applyFont="1" applyAlignment="1">
      <alignment horizontal="left" vertical="top"/>
    </xf>
    <xf numFmtId="176" fontId="3" fillId="3" borderId="1" xfId="0" applyNumberFormat="1" applyFont="1" applyFill="1" applyBorder="1" applyAlignment="1" applyProtection="1">
      <alignment horizontal="right" vertical="center"/>
    </xf>
    <xf numFmtId="178" fontId="9" fillId="0" borderId="0" xfId="0" applyNumberFormat="1" applyFont="1" applyAlignment="1" applyProtection="1">
      <alignment horizontal="center" vertical="center"/>
      <protection locked="0"/>
    </xf>
  </cellXfs>
  <cellStyles count="5">
    <cellStyle name="桁区切り" xfId="1" builtinId="6"/>
    <cellStyle name="桁区切り 2" xfId="4" xr:uid="{00000000-0005-0000-0000-000001000000}"/>
    <cellStyle name="標準" xfId="0" builtinId="0"/>
    <cellStyle name="標準 2" xfId="3" xr:uid="{00000000-0005-0000-0000-000003000000}"/>
    <cellStyle name="標準 3" xfId="2" xr:uid="{00000000-0005-0000-0000-000004000000}"/>
  </cellStyles>
  <dxfs count="1">
    <dxf>
      <font>
        <color theme="1"/>
      </font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G82511\Desktop\&#33256;&#26178;&#23478;&#36035;&#30456;&#35527;&#12475;&#12531;&#12479;&#12540;&#32207;&#21512;&#65316;&#65314;&#65288;0709&#31639;&#23450;&#24460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データ定義"/>
      <sheetName val="20200612修正対象"/>
      <sheetName val="入力件数等集計"/>
      <sheetName val="延長算定 (202007作成)"/>
      <sheetName val="管理情報"/>
      <sheetName val="管理情報 (変更)"/>
      <sheetName val="管理情報 (追給分)"/>
      <sheetName val="支給情報"/>
      <sheetName val="定義"/>
      <sheetName val="全銀データ"/>
      <sheetName val="bak_集計表"/>
      <sheetName val="不支給の理由"/>
      <sheetName val="集計表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2">
          <cell r="F2">
            <v>1</v>
          </cell>
        </row>
        <row r="3">
          <cell r="F3">
            <v>2</v>
          </cell>
        </row>
        <row r="4">
          <cell r="F4">
            <v>9</v>
          </cell>
        </row>
      </sheetData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autoPageBreaks="0" fitToPage="1"/>
  </sheetPr>
  <dimension ref="A1:L21"/>
  <sheetViews>
    <sheetView tabSelected="1" showRuler="0" showWhiteSpace="0" view="pageBreakPreview" zoomScale="80" zoomScaleNormal="100" zoomScaleSheetLayoutView="80" workbookViewId="0">
      <selection activeCell="C6" sqref="C6"/>
    </sheetView>
  </sheetViews>
  <sheetFormatPr defaultRowHeight="13" x14ac:dyDescent="0.2"/>
  <cols>
    <col min="1" max="1" width="4.08984375" customWidth="1"/>
    <col min="2" max="2" width="12.453125" customWidth="1"/>
    <col min="3" max="3" width="12" customWidth="1"/>
    <col min="4" max="4" width="7.453125" customWidth="1"/>
    <col min="5" max="5" width="13.6328125" customWidth="1"/>
    <col min="6" max="6" width="14.6328125" customWidth="1"/>
    <col min="7" max="7" width="13" customWidth="1"/>
    <col min="8" max="8" width="7.453125" customWidth="1"/>
    <col min="9" max="9" width="12.81640625" bestFit="1" customWidth="1"/>
    <col min="10" max="10" width="3.08984375" customWidth="1"/>
    <col min="11" max="11" width="9.453125" bestFit="1" customWidth="1"/>
  </cols>
  <sheetData>
    <row r="1" spans="1:11" ht="30.75" customHeight="1" x14ac:dyDescent="0.2">
      <c r="B1" s="31"/>
      <c r="G1" s="24" t="s">
        <v>32</v>
      </c>
      <c r="H1" s="46">
        <f ca="1">TODAY()</f>
        <v>46029</v>
      </c>
      <c r="I1" s="46"/>
    </row>
    <row r="2" spans="1:11" ht="29.25" customHeight="1" x14ac:dyDescent="0.2">
      <c r="B2" s="6" t="s">
        <v>37</v>
      </c>
    </row>
    <row r="3" spans="1:11" ht="42" customHeight="1" x14ac:dyDescent="0.2">
      <c r="B3" s="6"/>
    </row>
    <row r="4" spans="1:11" ht="29.25" customHeight="1" x14ac:dyDescent="0.2">
      <c r="B4" s="36" t="s">
        <v>25</v>
      </c>
    </row>
    <row r="5" spans="1:11" ht="17" customHeight="1" x14ac:dyDescent="0.2">
      <c r="B5" s="19"/>
    </row>
    <row r="6" spans="1:11" ht="36.75" customHeight="1" x14ac:dyDescent="0.2">
      <c r="A6" s="22" t="s">
        <v>17</v>
      </c>
      <c r="B6" s="14" t="s">
        <v>0</v>
      </c>
      <c r="C6" s="17"/>
      <c r="D6" s="7" t="s">
        <v>1</v>
      </c>
      <c r="E6" s="22" t="s">
        <v>19</v>
      </c>
      <c r="F6" s="14" t="s">
        <v>14</v>
      </c>
      <c r="G6" s="45" t="str">
        <f>IF(C6=1,84000,IF(C6=2,130000,IF(C6=3,172000,IF(C6=4,214000,IF(C6=5,255000,IF(C6=6,297000,IF(C6=7,334000,IF(C6=8,370000,IF(C6=9,407000,IF(C6=10,443000,"0"))))))))))</f>
        <v>0</v>
      </c>
      <c r="H6" s="7" t="s">
        <v>2</v>
      </c>
      <c r="I6" s="7"/>
      <c r="J6" s="7"/>
      <c r="K6" s="1"/>
    </row>
    <row r="7" spans="1:11" ht="33" customHeight="1" x14ac:dyDescent="0.2">
      <c r="A7" s="23"/>
      <c r="B7" s="43" t="s">
        <v>31</v>
      </c>
      <c r="C7" s="44"/>
      <c r="D7" s="44"/>
      <c r="E7" s="44"/>
      <c r="F7" s="44"/>
      <c r="G7" s="44"/>
      <c r="H7" s="44"/>
      <c r="I7" s="44"/>
      <c r="J7" s="7"/>
      <c r="K7" s="1"/>
    </row>
    <row r="8" spans="1:11" ht="36.75" customHeight="1" x14ac:dyDescent="0.2">
      <c r="A8" s="22" t="s">
        <v>22</v>
      </c>
      <c r="B8" s="14" t="s">
        <v>16</v>
      </c>
      <c r="C8" s="20"/>
      <c r="D8" s="7" t="s">
        <v>2</v>
      </c>
      <c r="E8" s="22" t="s">
        <v>20</v>
      </c>
      <c r="F8" s="14" t="s">
        <v>3</v>
      </c>
      <c r="G8" s="16" t="str">
        <f>IF(C6=1,41000,IF(C6=2,49000,IF(C6=3,53000,IF(C6=4,53000,IF(C6=5,53000,IF(C6=6,57000,IF(C6&gt;=7,64000,"")))))))</f>
        <v/>
      </c>
      <c r="H8" s="7" t="s">
        <v>2</v>
      </c>
      <c r="I8" s="7"/>
      <c r="J8" s="7"/>
      <c r="K8" s="1"/>
    </row>
    <row r="9" spans="1:11" ht="33" customHeight="1" x14ac:dyDescent="0.2">
      <c r="A9" s="23"/>
      <c r="B9" s="44" t="s">
        <v>12</v>
      </c>
      <c r="C9" s="44"/>
      <c r="D9" s="44"/>
      <c r="E9" s="44"/>
      <c r="F9" s="43" t="s">
        <v>13</v>
      </c>
      <c r="G9" s="43"/>
      <c r="H9" s="43"/>
      <c r="I9" s="43"/>
      <c r="J9" s="7"/>
      <c r="K9" s="1"/>
    </row>
    <row r="10" spans="1:11" ht="36.75" customHeight="1" x14ac:dyDescent="0.2">
      <c r="A10" s="22" t="s">
        <v>18</v>
      </c>
      <c r="B10" s="14" t="s">
        <v>23</v>
      </c>
      <c r="C10" s="18"/>
      <c r="D10" s="7" t="s">
        <v>2</v>
      </c>
      <c r="E10" s="22" t="s">
        <v>21</v>
      </c>
      <c r="F10" s="28" t="s">
        <v>30</v>
      </c>
      <c r="G10" s="21">
        <f>G6+MIN(C8,G8)</f>
        <v>0</v>
      </c>
      <c r="H10" s="7" t="s">
        <v>2</v>
      </c>
      <c r="I10" s="7"/>
      <c r="J10" s="7"/>
      <c r="K10" s="1"/>
    </row>
    <row r="11" spans="1:11" ht="64.5" customHeight="1" x14ac:dyDescent="0.2">
      <c r="A11" s="23"/>
      <c r="B11" s="43" t="s">
        <v>33</v>
      </c>
      <c r="C11" s="43"/>
      <c r="D11" s="43"/>
      <c r="E11" s="43"/>
      <c r="F11" s="43"/>
      <c r="G11" s="43"/>
      <c r="H11" s="43"/>
      <c r="I11" s="43"/>
      <c r="J11" s="7"/>
      <c r="K11" s="1"/>
    </row>
    <row r="12" spans="1:11" ht="18" customHeight="1" x14ac:dyDescent="0.2">
      <c r="A12" s="23"/>
      <c r="B12" s="35"/>
      <c r="C12" s="35"/>
      <c r="D12" s="35"/>
      <c r="E12" s="33"/>
      <c r="F12" s="33"/>
      <c r="G12" s="35"/>
      <c r="H12" s="35"/>
      <c r="I12" s="35"/>
      <c r="J12" s="7"/>
      <c r="K12" s="1"/>
    </row>
    <row r="13" spans="1:11" ht="24" customHeight="1" x14ac:dyDescent="0.2">
      <c r="A13" s="23"/>
      <c r="B13" s="37" t="str">
        <f>IF(C14&gt;C8,"全額",IF(C14=MIN(C8,G8),"全額",IF(C14&lt;100,"却下(再確認してください) ","一部支給")))</f>
        <v>全額</v>
      </c>
      <c r="C13" s="38"/>
      <c r="D13" s="38"/>
      <c r="E13" s="38"/>
      <c r="F13" s="35"/>
      <c r="G13" s="35"/>
      <c r="H13" s="35"/>
      <c r="I13" s="35"/>
      <c r="J13" s="7"/>
      <c r="K13" s="1"/>
    </row>
    <row r="14" spans="1:11" ht="36.75" customHeight="1" x14ac:dyDescent="0.2">
      <c r="A14" s="22" t="s">
        <v>34</v>
      </c>
      <c r="B14" s="14" t="s">
        <v>11</v>
      </c>
      <c r="C14" s="15">
        <f>IF(C10&gt;G10,0,MIN(C8,G8,E20))</f>
        <v>0</v>
      </c>
      <c r="D14" s="7" t="s">
        <v>2</v>
      </c>
      <c r="E14" s="22" t="s">
        <v>24</v>
      </c>
      <c r="F14" s="14" t="s">
        <v>8</v>
      </c>
      <c r="G14" s="15">
        <f>C8-C14</f>
        <v>0</v>
      </c>
      <c r="H14" s="7" t="s">
        <v>2</v>
      </c>
      <c r="I14" s="7"/>
      <c r="J14" s="7"/>
      <c r="K14" s="1"/>
    </row>
    <row r="15" spans="1:11" ht="36" customHeight="1" x14ac:dyDescent="0.2">
      <c r="B15" s="39" t="s">
        <v>36</v>
      </c>
      <c r="C15" s="40"/>
      <c r="D15" s="40"/>
      <c r="E15" s="40"/>
      <c r="F15" s="40"/>
      <c r="G15" s="40"/>
      <c r="H15" s="40"/>
      <c r="I15" s="40"/>
      <c r="J15" s="7"/>
      <c r="K15" s="1"/>
    </row>
    <row r="16" spans="1:11" ht="15.75" customHeight="1" x14ac:dyDescent="0.2">
      <c r="B16" s="39"/>
      <c r="C16" s="41"/>
      <c r="D16" s="41"/>
      <c r="E16" s="41"/>
      <c r="F16" s="41"/>
      <c r="G16" s="41"/>
      <c r="H16" s="41"/>
      <c r="I16" s="41"/>
      <c r="J16" s="7"/>
      <c r="K16" s="1"/>
    </row>
    <row r="17" spans="2:12" ht="26.25" customHeight="1" x14ac:dyDescent="0.2">
      <c r="B17" s="42" t="s">
        <v>10</v>
      </c>
      <c r="C17" s="42"/>
      <c r="D17" s="9"/>
      <c r="E17" s="25" t="s">
        <v>22</v>
      </c>
      <c r="F17" s="3"/>
      <c r="G17" s="25" t="s">
        <v>19</v>
      </c>
      <c r="H17" s="3"/>
      <c r="I17" s="25" t="s">
        <v>18</v>
      </c>
      <c r="J17" s="10"/>
    </row>
    <row r="18" spans="2:12" ht="26.25" customHeight="1" x14ac:dyDescent="0.2">
      <c r="B18" s="7"/>
      <c r="C18" s="34" t="s">
        <v>35</v>
      </c>
      <c r="D18" s="3" t="s">
        <v>7</v>
      </c>
      <c r="E18" s="32" t="s">
        <v>27</v>
      </c>
      <c r="F18" s="4" t="s">
        <v>28</v>
      </c>
      <c r="G18" s="27" t="s">
        <v>15</v>
      </c>
      <c r="H18" s="3" t="s">
        <v>5</v>
      </c>
      <c r="I18" s="26" t="s">
        <v>26</v>
      </c>
      <c r="J18" s="13"/>
    </row>
    <row r="19" spans="2:12" ht="26.25" customHeight="1" x14ac:dyDescent="0.2">
      <c r="B19" s="7"/>
      <c r="C19" s="10"/>
      <c r="D19" s="3" t="s">
        <v>9</v>
      </c>
      <c r="E19" s="2">
        <f>C8</f>
        <v>0</v>
      </c>
      <c r="F19" s="4" t="s">
        <v>28</v>
      </c>
      <c r="G19" s="2" t="str">
        <f>G6</f>
        <v>0</v>
      </c>
      <c r="H19" s="3" t="s">
        <v>6</v>
      </c>
      <c r="I19" s="2">
        <f>C10</f>
        <v>0</v>
      </c>
      <c r="J19" s="10"/>
      <c r="L19" s="2"/>
    </row>
    <row r="20" spans="2:12" ht="26.25" customHeight="1" x14ac:dyDescent="0.2">
      <c r="B20" s="8"/>
      <c r="C20" s="10"/>
      <c r="D20" s="11" t="s">
        <v>9</v>
      </c>
      <c r="E20" s="12">
        <f>ROUNDUP(E19+G19-I19,-2)</f>
        <v>0</v>
      </c>
      <c r="F20" s="10" t="s">
        <v>29</v>
      </c>
      <c r="G20" s="10"/>
      <c r="H20" s="3"/>
      <c r="I20" s="10"/>
      <c r="J20" s="10"/>
      <c r="L20" s="5"/>
    </row>
    <row r="21" spans="2:12" ht="10.5" customHeight="1" x14ac:dyDescent="0.2">
      <c r="B21" s="8"/>
      <c r="C21" s="10"/>
      <c r="D21" s="11"/>
      <c r="F21" s="4"/>
      <c r="G21" s="29"/>
      <c r="H21" s="3"/>
      <c r="I21" s="30"/>
      <c r="J21" s="10"/>
    </row>
  </sheetData>
  <sheetProtection sheet="1" selectLockedCells="1"/>
  <mergeCells count="9">
    <mergeCell ref="B13:E13"/>
    <mergeCell ref="B15:I15"/>
    <mergeCell ref="B16:I16"/>
    <mergeCell ref="B17:C17"/>
    <mergeCell ref="H1:I1"/>
    <mergeCell ref="B7:I7"/>
    <mergeCell ref="B9:E9"/>
    <mergeCell ref="F9:I9"/>
    <mergeCell ref="B11:I11"/>
  </mergeCells>
  <phoneticPr fontId="1"/>
  <conditionalFormatting sqref="B13">
    <cfRule type="cellIs" dxfId="0" priority="1" operator="equal">
      <formula>"全額"</formula>
    </cfRule>
  </conditionalFormatting>
  <dataValidations count="1">
    <dataValidation imeMode="off" allowBlank="1" showInputMessage="1" showErrorMessage="1" sqref="C8 C10" xr:uid="{00000000-0002-0000-0000-000001000000}"/>
  </dataValidations>
  <printOptions horizontalCentered="1"/>
  <pageMargins left="0.70866141732283472" right="0.39370078740157483" top="0.74803149606299213" bottom="0.43307086614173229" header="0.31496062992125984" footer="0.31496062992125984"/>
  <pageSetup paperSize="9" scale="92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imeMode="off" allowBlank="1" showInputMessage="1" showErrorMessage="1" error="11人以上は問い合わせが必要ですよ！！！" xr:uid="{00000000-0002-0000-0000-000002000000}">
          <x14:formula1>
            <xm:f>Sheet2!$B$2:$B$11</xm:f>
          </x14:formula1>
          <xm:sqref>C6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7"/>
  <dimension ref="B1:B11"/>
  <sheetViews>
    <sheetView workbookViewId="0">
      <selection activeCell="G18" sqref="G18"/>
    </sheetView>
  </sheetViews>
  <sheetFormatPr defaultRowHeight="13" x14ac:dyDescent="0.2"/>
  <cols>
    <col min="1" max="1" width="3.6328125" customWidth="1"/>
  </cols>
  <sheetData>
    <row r="1" spans="2:2" x14ac:dyDescent="0.2">
      <c r="B1" t="s">
        <v>4</v>
      </c>
    </row>
    <row r="2" spans="2:2" x14ac:dyDescent="0.2">
      <c r="B2">
        <v>1</v>
      </c>
    </row>
    <row r="3" spans="2:2" x14ac:dyDescent="0.2">
      <c r="B3">
        <v>2</v>
      </c>
    </row>
    <row r="4" spans="2:2" x14ac:dyDescent="0.2">
      <c r="B4">
        <v>3</v>
      </c>
    </row>
    <row r="5" spans="2:2" x14ac:dyDescent="0.2">
      <c r="B5">
        <v>4</v>
      </c>
    </row>
    <row r="6" spans="2:2" x14ac:dyDescent="0.2">
      <c r="B6">
        <v>5</v>
      </c>
    </row>
    <row r="7" spans="2:2" x14ac:dyDescent="0.2">
      <c r="B7">
        <v>6</v>
      </c>
    </row>
    <row r="8" spans="2:2" x14ac:dyDescent="0.2">
      <c r="B8">
        <v>7</v>
      </c>
    </row>
    <row r="9" spans="2:2" x14ac:dyDescent="0.2">
      <c r="B9">
        <v>8</v>
      </c>
    </row>
    <row r="10" spans="2:2" x14ac:dyDescent="0.2">
      <c r="B10">
        <v>9</v>
      </c>
    </row>
    <row r="11" spans="2:2" x14ac:dyDescent="0.2">
      <c r="B11">
        <v>10</v>
      </c>
    </row>
  </sheetData>
  <phoneticPr fontId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C9800795FD04D4383200073274F1214" ma:contentTypeVersion="0" ma:contentTypeDescription="新しいドキュメントを作成します。" ma:contentTypeScope="" ma:versionID="35d90abafc2a556484823ef9ab7b9b72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8c216975fa0084bb3f54c3fd858a6103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C14AB5E-8605-4050-BB28-FF90E204602B}">
  <ds:schemaRefs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73D71617-6A0E-4E20-8126-7EB3FDF0F4E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DAFDA4-8CAD-4CA5-97B2-1EB58AF3F93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当月算定</vt:lpstr>
      <vt:lpstr>Sheet2</vt:lpstr>
      <vt:lpstr>当月算定!Print_Area</vt:lpstr>
    </vt:vector>
  </TitlesOfParts>
  <Manager>江戸川区福祉事務所</Manager>
  <Company>江戸川区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全庁ＬＡＮ利用者;江戸川区くらしごと相談室;生活援護第１課相談係</dc:creator>
  <cp:lastModifiedBy>中太　慎吾</cp:lastModifiedBy>
  <cp:lastPrinted>2025-06-27T05:41:22Z</cp:lastPrinted>
  <dcterms:created xsi:type="dcterms:W3CDTF">2016-01-21T06:06:13Z</dcterms:created>
  <dcterms:modified xsi:type="dcterms:W3CDTF">2026-01-07T11:44:24Z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0x0101005C9800795FD04D4383200073274F1214</vt:lpwstr>
  </property>
</Properties>
</file>