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M:\020_施設指導班\030_水道\頻度判定\"/>
    </mc:Choice>
  </mc:AlternateContent>
  <xr:revisionPtr revIDLastSave="0" documentId="13_ncr:1_{430DB5A0-B99D-4D11-8BF2-533B4435DFA6}" xr6:coauthVersionLast="36" xr6:coauthVersionMax="36" xr10:uidLastSave="{00000000-0000-0000-0000-000000000000}"/>
  <bookViews>
    <workbookView xWindow="-15" yWindow="-15" windowWidth="20520" windowHeight="4035" xr2:uid="{00000000-000D-0000-FFFF-FFFF00000000}"/>
  </bookViews>
  <sheets>
    <sheet name="井水等判定シート 原本" sheetId="6" r:id="rId1"/>
  </sheets>
  <calcPr calcId="191029"/>
</workbook>
</file>

<file path=xl/calcChain.xml><?xml version="1.0" encoding="utf-8"?>
<calcChain xmlns="http://schemas.openxmlformats.org/spreadsheetml/2006/main">
  <c r="I39" i="6" l="1"/>
  <c r="J47" i="6" l="1"/>
  <c r="J48" i="6"/>
  <c r="J19" i="6"/>
  <c r="J8" i="6" l="1"/>
  <c r="J49" i="6"/>
  <c r="H45" i="6"/>
  <c r="J45" i="6" s="1"/>
  <c r="J44" i="6"/>
  <c r="J42" i="6"/>
  <c r="J41" i="6"/>
  <c r="H40" i="6"/>
  <c r="H39" i="6"/>
  <c r="H37" i="6"/>
  <c r="J37" i="6" s="1"/>
  <c r="J25" i="6"/>
  <c r="J24" i="6"/>
  <c r="J23" i="6"/>
  <c r="J22" i="6"/>
  <c r="J21" i="6"/>
  <c r="J18" i="6"/>
  <c r="J17" i="6"/>
  <c r="G45" i="6"/>
  <c r="G40" i="6"/>
  <c r="G39" i="6"/>
  <c r="G37" i="6"/>
  <c r="J20" i="6"/>
  <c r="G16" i="6"/>
  <c r="J13" i="6"/>
  <c r="J12" i="6"/>
  <c r="H11" i="6"/>
  <c r="J10" i="6"/>
  <c r="G14" i="6"/>
  <c r="G11" i="6"/>
  <c r="J9" i="6"/>
  <c r="J11" i="6" l="1"/>
  <c r="I11" i="6"/>
  <c r="I40" i="6"/>
  <c r="J40" i="6"/>
  <c r="J16" i="6"/>
  <c r="I16" i="6"/>
  <c r="J14" i="6"/>
  <c r="I14" i="6"/>
  <c r="J50" i="6"/>
  <c r="J46" i="6"/>
  <c r="I45" i="6"/>
  <c r="J39" i="6"/>
  <c r="J38" i="6"/>
  <c r="I37" i="6"/>
</calcChain>
</file>

<file path=xl/sharedStrings.xml><?xml version="1.0" encoding="utf-8"?>
<sst xmlns="http://schemas.openxmlformats.org/spreadsheetml/2006/main" count="254" uniqueCount="90">
  <si>
    <t xml:space="preserve"> カドミウム及びその化合物</t>
    <rPh sb="6" eb="7">
      <t>オヨ</t>
    </rPh>
    <rPh sb="10" eb="13">
      <t>カゴウブツ</t>
    </rPh>
    <phoneticPr fontId="3"/>
  </si>
  <si>
    <t xml:space="preserve"> シアン化物イオン及び塩化シアン</t>
    <rPh sb="4" eb="5">
      <t>カ</t>
    </rPh>
    <rPh sb="5" eb="6">
      <t>ブツ</t>
    </rPh>
    <rPh sb="9" eb="10">
      <t>オヨ</t>
    </rPh>
    <rPh sb="11" eb="13">
      <t>エンカ</t>
    </rPh>
    <phoneticPr fontId="3"/>
  </si>
  <si>
    <t xml:space="preserve"> 硝酸態窒素及び亜硝酸態窒素</t>
    <rPh sb="3" eb="4">
      <t>タイ</t>
    </rPh>
    <rPh sb="11" eb="12">
      <t>タイ</t>
    </rPh>
    <phoneticPr fontId="3"/>
  </si>
  <si>
    <t xml:space="preserve"> ホウ素及びその化合物</t>
    <rPh sb="3" eb="4">
      <t>ソ</t>
    </rPh>
    <phoneticPr fontId="3"/>
  </si>
  <si>
    <t xml:space="preserve"> クロロ酢酸</t>
    <rPh sb="4" eb="6">
      <t>サクサン</t>
    </rPh>
    <phoneticPr fontId="3"/>
  </si>
  <si>
    <t xml:space="preserve"> ジクロロ酢酸</t>
    <rPh sb="5" eb="7">
      <t>サクサン</t>
    </rPh>
    <phoneticPr fontId="3"/>
  </si>
  <si>
    <t xml:space="preserve"> 臭素酸</t>
    <rPh sb="1" eb="2">
      <t>シュウ</t>
    </rPh>
    <rPh sb="2" eb="3">
      <t>ソ</t>
    </rPh>
    <rPh sb="3" eb="4">
      <t>サン</t>
    </rPh>
    <phoneticPr fontId="3"/>
  </si>
  <si>
    <t xml:space="preserve"> 総トリハロメタン</t>
    <rPh sb="1" eb="2">
      <t>ソウ</t>
    </rPh>
    <phoneticPr fontId="3"/>
  </si>
  <si>
    <t xml:space="preserve"> トリクロロ酢酸</t>
    <rPh sb="6" eb="8">
      <t>サクサン</t>
    </rPh>
    <phoneticPr fontId="3"/>
  </si>
  <si>
    <t xml:space="preserve"> 亜鉛及びその化合物</t>
    <rPh sb="1" eb="3">
      <t>アエン</t>
    </rPh>
    <phoneticPr fontId="3"/>
  </si>
  <si>
    <t xml:space="preserve"> 鉄及びその化合物</t>
    <rPh sb="1" eb="2">
      <t>テツ</t>
    </rPh>
    <phoneticPr fontId="3"/>
  </si>
  <si>
    <t xml:space="preserve"> 銅及びその化合物</t>
    <rPh sb="1" eb="2">
      <t>ドウ</t>
    </rPh>
    <phoneticPr fontId="3"/>
  </si>
  <si>
    <t xml:space="preserve"> 塩化物イオン</t>
    <rPh sb="1" eb="4">
      <t>エンカブツ</t>
    </rPh>
    <phoneticPr fontId="3"/>
  </si>
  <si>
    <t xml:space="preserve"> カルシウム，マグネシウム等(硬度)</t>
    <rPh sb="13" eb="14">
      <t>トウ</t>
    </rPh>
    <rPh sb="15" eb="17">
      <t>コウド</t>
    </rPh>
    <phoneticPr fontId="3"/>
  </si>
  <si>
    <t xml:space="preserve"> 蒸発残留物</t>
    <rPh sb="1" eb="3">
      <t>ジョウハツ</t>
    </rPh>
    <rPh sb="3" eb="5">
      <t>ザンリュウ</t>
    </rPh>
    <rPh sb="5" eb="6">
      <t>ブツ</t>
    </rPh>
    <phoneticPr fontId="3"/>
  </si>
  <si>
    <t xml:space="preserve"> 陰イオン界面活性剤</t>
    <rPh sb="1" eb="2">
      <t>イン</t>
    </rPh>
    <rPh sb="5" eb="7">
      <t>カイメン</t>
    </rPh>
    <rPh sb="7" eb="10">
      <t>カッセイザイ</t>
    </rPh>
    <phoneticPr fontId="3"/>
  </si>
  <si>
    <t xml:space="preserve"> 非イオン界面活性剤</t>
    <rPh sb="1" eb="2">
      <t>ヒ</t>
    </rPh>
    <rPh sb="5" eb="7">
      <t>カイメン</t>
    </rPh>
    <rPh sb="7" eb="10">
      <t>カッセイザイ</t>
    </rPh>
    <phoneticPr fontId="3"/>
  </si>
  <si>
    <t xml:space="preserve"> フェノール類</t>
    <rPh sb="6" eb="7">
      <t>ルイ</t>
    </rPh>
    <phoneticPr fontId="3"/>
  </si>
  <si>
    <t xml:space="preserve"> PH値</t>
    <rPh sb="3" eb="4">
      <t>チ</t>
    </rPh>
    <phoneticPr fontId="3"/>
  </si>
  <si>
    <t xml:space="preserve"> 味</t>
    <rPh sb="1" eb="2">
      <t>アジ</t>
    </rPh>
    <phoneticPr fontId="3"/>
  </si>
  <si>
    <t xml:space="preserve"> 臭気</t>
    <rPh sb="1" eb="3">
      <t>シュウキ</t>
    </rPh>
    <phoneticPr fontId="3"/>
  </si>
  <si>
    <t xml:space="preserve"> 色度</t>
    <rPh sb="1" eb="2">
      <t>イロ</t>
    </rPh>
    <rPh sb="2" eb="3">
      <t>ド</t>
    </rPh>
    <phoneticPr fontId="3"/>
  </si>
  <si>
    <t xml:space="preserve"> 濁度</t>
    <rPh sb="1" eb="2">
      <t>ダク</t>
    </rPh>
    <rPh sb="2" eb="3">
      <t>ド</t>
    </rPh>
    <phoneticPr fontId="3"/>
  </si>
  <si>
    <t>基準値</t>
  </si>
  <si>
    <t>検出されないこと</t>
  </si>
  <si>
    <t>100個/mL以下</t>
    <rPh sb="3" eb="4">
      <t>コ</t>
    </rPh>
    <phoneticPr fontId="3"/>
  </si>
  <si>
    <t>5.8以上8.6以下</t>
    <rPh sb="3" eb="5">
      <t>イジョウ</t>
    </rPh>
    <rPh sb="8" eb="10">
      <t>イカ</t>
    </rPh>
    <phoneticPr fontId="3"/>
  </si>
  <si>
    <t xml:space="preserve"> 有機物(TOC)</t>
    <rPh sb="1" eb="4">
      <t>ユウキブツ</t>
    </rPh>
    <phoneticPr fontId="3"/>
  </si>
  <si>
    <t>発生時期毎月</t>
    <rPh sb="0" eb="2">
      <t>ハッセイ</t>
    </rPh>
    <rPh sb="2" eb="4">
      <t>ジキ</t>
    </rPh>
    <rPh sb="4" eb="6">
      <t>マイツキ</t>
    </rPh>
    <phoneticPr fontId="1"/>
  </si>
  <si>
    <t>毎月</t>
    <rPh sb="0" eb="2">
      <t>マイツキ</t>
    </rPh>
    <phoneticPr fontId="1"/>
  </si>
  <si>
    <t>1回/3月</t>
    <rPh sb="1" eb="2">
      <t>カイ</t>
    </rPh>
    <rPh sb="4" eb="5">
      <t>ツキ</t>
    </rPh>
    <phoneticPr fontId="1"/>
  </si>
  <si>
    <t>施設名称</t>
    <rPh sb="0" eb="2">
      <t>シセツ</t>
    </rPh>
    <rPh sb="2" eb="4">
      <t>メイショウ</t>
    </rPh>
    <phoneticPr fontId="1"/>
  </si>
  <si>
    <t>整理番号　　S</t>
    <rPh sb="0" eb="2">
      <t>セイリ</t>
    </rPh>
    <rPh sb="2" eb="4">
      <t>バンゴウ</t>
    </rPh>
    <phoneticPr fontId="1"/>
  </si>
  <si>
    <t>根拠規定・備考</t>
    <rPh sb="0" eb="2">
      <t>コンキョ</t>
    </rPh>
    <rPh sb="2" eb="4">
      <t>キテイ</t>
    </rPh>
    <rPh sb="5" eb="7">
      <t>ビコウ</t>
    </rPh>
    <phoneticPr fontId="1"/>
  </si>
  <si>
    <t>項　  　目　　</t>
    <phoneticPr fontId="2"/>
  </si>
  <si>
    <t xml:space="preserve"> 一般細菌</t>
    <phoneticPr fontId="2"/>
  </si>
  <si>
    <t xml:space="preserve"> 大腸菌</t>
    <phoneticPr fontId="3"/>
  </si>
  <si>
    <t xml:space="preserve"> ヒ素及びその化合物</t>
    <phoneticPr fontId="3"/>
  </si>
  <si>
    <t xml:space="preserve"> フッ素及びその化合物</t>
    <phoneticPr fontId="3"/>
  </si>
  <si>
    <t xml:space="preserve"> クロロホルム</t>
    <phoneticPr fontId="3"/>
  </si>
  <si>
    <t xml:space="preserve"> ジブロモクロロメタン</t>
    <phoneticPr fontId="3"/>
  </si>
  <si>
    <t xml:space="preserve"> ブロモジクロロメタン</t>
    <phoneticPr fontId="3"/>
  </si>
  <si>
    <t xml:space="preserve"> ブロモホルム</t>
    <phoneticPr fontId="3"/>
  </si>
  <si>
    <t xml:space="preserve"> ホルムアルデヒド</t>
    <phoneticPr fontId="3"/>
  </si>
  <si>
    <t xml:space="preserve"> アルミニウム及びその化合物</t>
    <phoneticPr fontId="3"/>
  </si>
  <si>
    <t xml:space="preserve"> ナトリウム及びその化合物</t>
    <phoneticPr fontId="3"/>
  </si>
  <si>
    <t>異常でないこと</t>
    <phoneticPr fontId="1"/>
  </si>
  <si>
    <t>5度以下</t>
    <phoneticPr fontId="1"/>
  </si>
  <si>
    <t>2度以下</t>
    <phoneticPr fontId="1"/>
  </si>
  <si>
    <t>検査回数の減</t>
    <rPh sb="0" eb="2">
      <t>ケンサ</t>
    </rPh>
    <rPh sb="2" eb="4">
      <t>カイスウ</t>
    </rPh>
    <rPh sb="5" eb="6">
      <t>ゲン</t>
    </rPh>
    <phoneticPr fontId="1"/>
  </si>
  <si>
    <t>検査の省略</t>
    <rPh sb="0" eb="2">
      <t>ケンサ</t>
    </rPh>
    <rPh sb="3" eb="5">
      <t>ショウリャク</t>
    </rPh>
    <phoneticPr fontId="1"/>
  </si>
  <si>
    <t xml:space="preserve"> セレン及びその化合物</t>
    <phoneticPr fontId="3"/>
  </si>
  <si>
    <t xml:space="preserve"> 1,4-ジオキサン</t>
    <phoneticPr fontId="3"/>
  </si>
  <si>
    <t xml:space="preserve"> テトラクロロエチレン</t>
    <phoneticPr fontId="2"/>
  </si>
  <si>
    <t xml:space="preserve"> トリクロロエチレン</t>
    <phoneticPr fontId="3"/>
  </si>
  <si>
    <t xml:space="preserve"> 水銀及びその化合物</t>
    <phoneticPr fontId="3"/>
  </si>
  <si>
    <t xml:space="preserve"> 鉛及びその化合物</t>
    <phoneticPr fontId="3"/>
  </si>
  <si>
    <t xml:space="preserve"> 六価クロム化合物</t>
    <phoneticPr fontId="3"/>
  </si>
  <si>
    <t xml:space="preserve"> 四塩化炭素</t>
    <phoneticPr fontId="2"/>
  </si>
  <si>
    <t xml:space="preserve"> ジクロロメタン</t>
    <phoneticPr fontId="3"/>
  </si>
  <si>
    <t xml:space="preserve"> ベンゼン</t>
    <phoneticPr fontId="2"/>
  </si>
  <si>
    <t xml:space="preserve"> マンガン及びその化合物</t>
    <phoneticPr fontId="3"/>
  </si>
  <si>
    <t xml:space="preserve"> ジェオスミン</t>
    <phoneticPr fontId="3"/>
  </si>
  <si>
    <t xml:space="preserve"> ２-メチルイソボルネオール</t>
    <phoneticPr fontId="3"/>
  </si>
  <si>
    <t>異常でないこと</t>
    <phoneticPr fontId="1"/>
  </si>
  <si>
    <t>省略不可</t>
    <rPh sb="0" eb="2">
      <t>ショウリャク</t>
    </rPh>
    <rPh sb="2" eb="4">
      <t>フカ</t>
    </rPh>
    <phoneticPr fontId="1"/>
  </si>
  <si>
    <t>省略不可</t>
    <phoneticPr fontId="1"/>
  </si>
  <si>
    <t>省略後検査頻度</t>
    <rPh sb="0" eb="2">
      <t>ショウリャク</t>
    </rPh>
    <rPh sb="2" eb="3">
      <t>ゴ</t>
    </rPh>
    <rPh sb="3" eb="5">
      <t>ケンサ</t>
    </rPh>
    <rPh sb="5" eb="7">
      <t>ヒンド</t>
    </rPh>
    <phoneticPr fontId="1"/>
  </si>
  <si>
    <t>規則15条1項3号ｲ</t>
    <rPh sb="0" eb="2">
      <t>キソク</t>
    </rPh>
    <rPh sb="4" eb="5">
      <t>ジョウ</t>
    </rPh>
    <rPh sb="6" eb="7">
      <t>コウ</t>
    </rPh>
    <rPh sb="8" eb="9">
      <t>ゴウ</t>
    </rPh>
    <phoneticPr fontId="1"/>
  </si>
  <si>
    <t>規則15条1項3号ｲ</t>
    <rPh sb="0" eb="2">
      <t>キソク</t>
    </rPh>
    <rPh sb="4" eb="5">
      <t>ジョウ</t>
    </rPh>
    <rPh sb="8" eb="9">
      <t>ゴウ</t>
    </rPh>
    <phoneticPr fontId="1"/>
  </si>
  <si>
    <t>規則15条1項3号ﾊ</t>
    <rPh sb="0" eb="2">
      <t>キソク</t>
    </rPh>
    <rPh sb="4" eb="5">
      <t>ジョウ</t>
    </rPh>
    <rPh sb="8" eb="9">
      <t>ゴウ</t>
    </rPh>
    <phoneticPr fontId="1"/>
  </si>
  <si>
    <t xml:space="preserve"> 塩素酸</t>
    <rPh sb="1" eb="4">
      <t>エンソサン</t>
    </rPh>
    <phoneticPr fontId="1"/>
  </si>
  <si>
    <t>No.</t>
    <phoneticPr fontId="2"/>
  </si>
  <si>
    <t xml:space="preserve"> シス-1,2‐ジクロロエチレン及びトランス-1,2-ジクロロエチレン</t>
    <rPh sb="16" eb="17">
      <t>オヨ</t>
    </rPh>
    <phoneticPr fontId="3"/>
  </si>
  <si>
    <t xml:space="preserve"> 亜硝酸態窒素</t>
    <rPh sb="4" eb="5">
      <t>タイ</t>
    </rPh>
    <phoneticPr fontId="3"/>
  </si>
  <si>
    <t>過去３年間の
水質検査値
（最大値）</t>
    <rPh sb="0" eb="2">
      <t>カコ</t>
    </rPh>
    <rPh sb="3" eb="4">
      <t>ネン</t>
    </rPh>
    <rPh sb="4" eb="5">
      <t>カン</t>
    </rPh>
    <rPh sb="7" eb="9">
      <t>スイシツ</t>
    </rPh>
    <rPh sb="9" eb="12">
      <t>ケンサチ</t>
    </rPh>
    <rPh sb="14" eb="17">
      <t>サイダイチ</t>
    </rPh>
    <phoneticPr fontId="1"/>
  </si>
  <si>
    <t>過去の
水質検査値
（最大値）</t>
    <rPh sb="0" eb="2">
      <t>カコ</t>
    </rPh>
    <rPh sb="4" eb="6">
      <t>スイシツ</t>
    </rPh>
    <rPh sb="6" eb="9">
      <t>ケンサチ</t>
    </rPh>
    <rPh sb="11" eb="14">
      <t>サイダイチ</t>
    </rPh>
    <phoneticPr fontId="1"/>
  </si>
  <si>
    <t>適用外</t>
    <rPh sb="0" eb="2">
      <t>テキヨウ</t>
    </rPh>
    <rPh sb="2" eb="3">
      <t>ガイ</t>
    </rPh>
    <phoneticPr fontId="1"/>
  </si>
  <si>
    <t>浄水処理にオゾン処理を用いる場合及び消毒に次亜塩素酸を用いる場合は省略不可</t>
    <rPh sb="0" eb="2">
      <t>ジョウスイ</t>
    </rPh>
    <rPh sb="2" eb="4">
      <t>ショリ</t>
    </rPh>
    <rPh sb="8" eb="10">
      <t>ショリ</t>
    </rPh>
    <rPh sb="11" eb="12">
      <t>モチ</t>
    </rPh>
    <rPh sb="14" eb="16">
      <t>バアイ</t>
    </rPh>
    <rPh sb="16" eb="17">
      <t>オヨ</t>
    </rPh>
    <rPh sb="18" eb="20">
      <t>ショウドク</t>
    </rPh>
    <rPh sb="21" eb="26">
      <t>ジアエンソサン</t>
    </rPh>
    <rPh sb="27" eb="28">
      <t>モチ</t>
    </rPh>
    <rPh sb="30" eb="32">
      <t>バアイ</t>
    </rPh>
    <rPh sb="33" eb="35">
      <t>ショウリャク</t>
    </rPh>
    <rPh sb="35" eb="37">
      <t>フカ</t>
    </rPh>
    <phoneticPr fontId="1"/>
  </si>
  <si>
    <t>備考</t>
    <rPh sb="0" eb="2">
      <t>ビコウ</t>
    </rPh>
    <phoneticPr fontId="1"/>
  </si>
  <si>
    <t>規則15条1項3号ﾊ又は4号</t>
    <rPh sb="0" eb="2">
      <t>キソク</t>
    </rPh>
    <rPh sb="4" eb="5">
      <t>ジョウ</t>
    </rPh>
    <rPh sb="8" eb="9">
      <t>ゴウ</t>
    </rPh>
    <rPh sb="10" eb="11">
      <t>マタ</t>
    </rPh>
    <rPh sb="13" eb="14">
      <t>ゴウ</t>
    </rPh>
    <phoneticPr fontId="1"/>
  </si>
  <si>
    <t>規則15条1項4号</t>
    <rPh sb="0" eb="2">
      <t>キソク</t>
    </rPh>
    <rPh sb="4" eb="5">
      <t>ジョウ</t>
    </rPh>
    <rPh sb="8" eb="9">
      <t>ゴウ</t>
    </rPh>
    <phoneticPr fontId="1"/>
  </si>
  <si>
    <t>連続的に計測及び記録がなされている場合は1回/3月に省略可能</t>
    <rPh sb="0" eb="3">
      <t>レンゾクテキ</t>
    </rPh>
    <rPh sb="4" eb="6">
      <t>ケイソク</t>
    </rPh>
    <rPh sb="6" eb="7">
      <t>オヨ</t>
    </rPh>
    <rPh sb="8" eb="10">
      <t>キロク</t>
    </rPh>
    <rPh sb="17" eb="19">
      <t>バアイ</t>
    </rPh>
    <rPh sb="21" eb="22">
      <t>カイ</t>
    </rPh>
    <rPh sb="24" eb="25">
      <t>ツキ</t>
    </rPh>
    <rPh sb="26" eb="28">
      <t>ショウリャク</t>
    </rPh>
    <rPh sb="28" eb="30">
      <t>カノウ</t>
    </rPh>
    <phoneticPr fontId="1"/>
  </si>
  <si>
    <t>連続的に計測及び記録がなされている場合は1回/3月に省略可能</t>
    <rPh sb="0" eb="3">
      <t>レンゾクテキ</t>
    </rPh>
    <rPh sb="4" eb="6">
      <t>ケイソク</t>
    </rPh>
    <rPh sb="6" eb="7">
      <t>オヨ</t>
    </rPh>
    <rPh sb="8" eb="10">
      <t>キロク</t>
    </rPh>
    <rPh sb="17" eb="19">
      <t>バアイ</t>
    </rPh>
    <rPh sb="21" eb="22">
      <t>カイ</t>
    </rPh>
    <rPh sb="24" eb="25">
      <t>ガツ</t>
    </rPh>
    <rPh sb="26" eb="28">
      <t>ショウリャク</t>
    </rPh>
    <rPh sb="28" eb="30">
      <t>カノウ</t>
    </rPh>
    <phoneticPr fontId="1"/>
  </si>
  <si>
    <t>法定
検査頻度</t>
    <rPh sb="0" eb="2">
      <t>ホウテイ</t>
    </rPh>
    <rPh sb="3" eb="5">
      <t>ケンサ</t>
    </rPh>
    <rPh sb="5" eb="7">
      <t>ヒンド</t>
    </rPh>
    <phoneticPr fontId="1"/>
  </si>
  <si>
    <t>1/5以下→1回/年
1/10以下→1回/3年</t>
    <phoneticPr fontId="1"/>
  </si>
  <si>
    <t>1/2以下＆状況
→1回/3年</t>
    <phoneticPr fontId="1"/>
  </si>
  <si>
    <t>作成日　　令和　　年　　月　　日</t>
    <rPh sb="0" eb="3">
      <t>サクセイビ</t>
    </rPh>
    <rPh sb="5" eb="7">
      <t>レイワ</t>
    </rPh>
    <rPh sb="9" eb="10">
      <t>ネン</t>
    </rPh>
    <rPh sb="12" eb="13">
      <t>ガツ</t>
    </rPh>
    <rPh sb="15" eb="16">
      <t>ニチ</t>
    </rPh>
    <phoneticPr fontId="1"/>
  </si>
  <si>
    <t>上水受水のため省略</t>
    <rPh sb="0" eb="2">
      <t>ジョウスイ</t>
    </rPh>
    <rPh sb="2" eb="4">
      <t>ジュスイ</t>
    </rPh>
    <rPh sb="7" eb="9">
      <t>ショウリャク</t>
    </rPh>
    <phoneticPr fontId="1"/>
  </si>
  <si>
    <t>◇定期水質検査頻度判定シート（上水受水）</t>
    <rPh sb="1" eb="3">
      <t>テイキ</t>
    </rPh>
    <rPh sb="3" eb="5">
      <t>スイシツ</t>
    </rPh>
    <rPh sb="5" eb="7">
      <t>ケンサ</t>
    </rPh>
    <rPh sb="7" eb="9">
      <t>ヒンド</t>
    </rPh>
    <rPh sb="9" eb="11">
      <t>ハンテイ</t>
    </rPh>
    <rPh sb="15" eb="17">
      <t>ジョウスイ</t>
    </rPh>
    <rPh sb="17" eb="19">
      <t>ジュスイ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</si>
</sst>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mg/L以下&quot;"/>
    <numFmt numFmtId="177" formatCode="#.#0&quot;mg/L以下&quot;"/>
  </numFmts>
  <fonts count="9" x14ac:knownFonts="1">
    <font>
      <sz val="11"/>
      <name val="ＭＳ Ｐゴシック"/>
      <family val="3"/>
      <charset val="128"/>
    </font>
    <font>
      <sz val="6"/>
      <name val="ＭＳ Ｐゴシック"/>
      <family val="3"/>
      <charset val="128"/>
    </font>
    <font>
      <sz val="6"/>
      <name val="ＭＳ 明朝"/>
      <family val="1"/>
      <charset val="128"/>
    </font>
    <font>
      <sz val="6"/>
      <name val="ＭＳ Ｐ明朝"/>
      <family val="1"/>
      <charset val="128"/>
    </font>
    <font>
      <sz val="10.5"/>
      <name val="ＭＳ Ｐゴシック"/>
      <family val="3"/>
      <charset val="128"/>
    </font>
    <font>
      <sz val="12"/>
      <name val="ＭＳ Ｐゴシック"/>
      <family val="3"/>
      <charset val="128"/>
    </font>
    <font>
      <sz val="10.5"/>
      <color indexed="9"/>
      <name val="ＭＳ Ｐゴシック"/>
      <family val="3"/>
      <charset val="128"/>
    </font>
    <font>
      <sz val="10.5"/>
      <color theme="0"/>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63"/>
        <bgColor indexed="64"/>
      </patternFill>
    </fill>
    <fill>
      <patternFill patternType="solid">
        <fgColor indexed="43"/>
        <bgColor indexed="64"/>
      </patternFill>
    </fill>
    <fill>
      <patternFill patternType="solid">
        <fgColor theme="0"/>
        <bgColor indexed="64"/>
      </patternFill>
    </fill>
    <fill>
      <patternFill patternType="solid">
        <fgColor theme="1" tint="0.249977111117893"/>
        <bgColor indexed="64"/>
      </patternFill>
    </fill>
  </fills>
  <borders count="40">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ck">
        <color indexed="64"/>
      </left>
      <right style="thick">
        <color indexed="64"/>
      </right>
      <top style="hair">
        <color indexed="64"/>
      </top>
      <bottom style="hair">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ck">
        <color indexed="64"/>
      </left>
      <right style="thick">
        <color indexed="64"/>
      </right>
      <top style="hair">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n">
        <color indexed="64"/>
      </left>
      <right style="medium">
        <color indexed="64"/>
      </right>
      <top style="hair">
        <color indexed="64"/>
      </top>
      <bottom style="hair">
        <color indexed="64"/>
      </bottom>
      <diagonal/>
    </border>
    <border>
      <left/>
      <right style="thick">
        <color indexed="64"/>
      </right>
      <top style="thin">
        <color indexed="64"/>
      </top>
      <bottom style="hair">
        <color indexed="64"/>
      </bottom>
      <diagonal/>
    </border>
    <border>
      <left/>
      <right style="thick">
        <color indexed="64"/>
      </right>
      <top style="hair">
        <color indexed="64"/>
      </top>
      <bottom style="hair">
        <color indexed="64"/>
      </bottom>
      <diagonal/>
    </border>
    <border>
      <left/>
      <right style="thick">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ck">
        <color indexed="64"/>
      </left>
      <right style="thin">
        <color indexed="64"/>
      </right>
      <top style="hair">
        <color indexed="64"/>
      </top>
      <bottom style="hair">
        <color indexed="64"/>
      </bottom>
      <diagonal/>
    </border>
    <border>
      <left/>
      <right/>
      <top style="thin">
        <color indexed="64"/>
      </top>
      <bottom/>
      <diagonal/>
    </border>
    <border>
      <left style="thick">
        <color indexed="64"/>
      </left>
      <right style="thin">
        <color indexed="64"/>
      </right>
      <top style="hair">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hair">
        <color indexed="64"/>
      </top>
      <bottom style="hair">
        <color indexed="64"/>
      </bottom>
      <diagonal/>
    </border>
  </borders>
  <cellStyleXfs count="1">
    <xf numFmtId="0" fontId="0" fillId="0" borderId="0">
      <alignment vertical="center"/>
    </xf>
  </cellStyleXfs>
  <cellXfs count="87">
    <xf numFmtId="0" fontId="0" fillId="0" borderId="0" xfId="0">
      <alignmen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0" xfId="0" applyFont="1">
      <alignment vertical="center"/>
    </xf>
    <xf numFmtId="49" fontId="4" fillId="0" borderId="3" xfId="0" applyNumberFormat="1" applyFont="1" applyBorder="1" applyAlignment="1">
      <alignment horizontal="center" vertical="center"/>
    </xf>
    <xf numFmtId="0" fontId="4" fillId="0" borderId="3" xfId="0" applyFont="1" applyFill="1" applyBorder="1" applyAlignment="1">
      <alignment horizontal="center" vertical="center" wrapText="1"/>
    </xf>
    <xf numFmtId="0" fontId="4" fillId="0" borderId="0" xfId="0" applyFont="1" applyAlignment="1">
      <alignment horizontal="left" vertical="center" indent="1"/>
    </xf>
    <xf numFmtId="0" fontId="4" fillId="0" borderId="4" xfId="0" applyFont="1" applyFill="1" applyBorder="1" applyAlignment="1">
      <alignment horizontal="center" vertical="center"/>
    </xf>
    <xf numFmtId="0" fontId="4" fillId="0" borderId="4"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5" xfId="0" applyFont="1" applyBorder="1">
      <alignment vertical="center"/>
    </xf>
    <xf numFmtId="0" fontId="4" fillId="0" borderId="6" xfId="0" applyFont="1" applyBorder="1">
      <alignment vertical="center"/>
    </xf>
    <xf numFmtId="49" fontId="4" fillId="0" borderId="4"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5" fillId="0" borderId="0" xfId="0" applyFont="1">
      <alignment vertical="center"/>
    </xf>
    <xf numFmtId="0" fontId="4" fillId="0" borderId="0" xfId="0" applyFont="1" applyProtection="1">
      <alignment vertical="center"/>
      <protection locked="0"/>
    </xf>
    <xf numFmtId="0" fontId="4" fillId="0" borderId="0" xfId="0" applyNumberFormat="1" applyFont="1" applyAlignment="1">
      <alignment horizontal="center" vertical="center"/>
    </xf>
    <xf numFmtId="0" fontId="4" fillId="0" borderId="0" xfId="0" applyFont="1" applyAlignment="1">
      <alignment horizontal="center" vertical="center"/>
    </xf>
    <xf numFmtId="0" fontId="4" fillId="0" borderId="7" xfId="0" applyNumberFormat="1" applyFont="1" applyFill="1" applyBorder="1" applyAlignment="1">
      <alignment horizontal="center" vertical="center"/>
    </xf>
    <xf numFmtId="0" fontId="4" fillId="0" borderId="10" xfId="0" applyFont="1" applyFill="1" applyBorder="1" applyAlignment="1" applyProtection="1">
      <alignment horizontal="center" vertical="center"/>
    </xf>
    <xf numFmtId="0" fontId="4" fillId="0" borderId="11" xfId="0" applyNumberFormat="1" applyFont="1" applyBorder="1" applyAlignment="1">
      <alignment horizontal="center" vertical="center"/>
    </xf>
    <xf numFmtId="0" fontId="4" fillId="0" borderId="11" xfId="0" applyNumberFormat="1" applyFont="1" applyFill="1" applyBorder="1" applyAlignment="1">
      <alignment horizontal="center" vertical="center" wrapText="1"/>
    </xf>
    <xf numFmtId="0" fontId="4" fillId="3" borderId="1" xfId="0" applyFont="1" applyFill="1" applyBorder="1" applyAlignment="1">
      <alignment horizontal="left" vertical="center"/>
    </xf>
    <xf numFmtId="0" fontId="4" fillId="0" borderId="0" xfId="0" applyNumberFormat="1" applyFont="1" applyAlignment="1">
      <alignment vertical="center"/>
    </xf>
    <xf numFmtId="0" fontId="4" fillId="0" borderId="15" xfId="0" applyFont="1" applyFill="1" applyBorder="1" applyAlignment="1" applyProtection="1">
      <alignment horizontal="center" vertical="center"/>
    </xf>
    <xf numFmtId="0" fontId="4" fillId="0" borderId="2" xfId="0" applyFont="1" applyFill="1" applyBorder="1" applyAlignment="1">
      <alignment horizontal="center" vertical="center"/>
    </xf>
    <xf numFmtId="0" fontId="4" fillId="0" borderId="0" xfId="0" applyFont="1" applyAlignment="1">
      <alignment vertical="center"/>
    </xf>
    <xf numFmtId="0" fontId="4" fillId="0" borderId="13" xfId="0" applyFont="1" applyFill="1" applyBorder="1" applyAlignment="1">
      <alignment horizontal="center" vertical="center"/>
    </xf>
    <xf numFmtId="49" fontId="4" fillId="0" borderId="22" xfId="0" applyNumberFormat="1" applyFont="1" applyBorder="1" applyAlignment="1">
      <alignment horizontal="center" vertical="center"/>
    </xf>
    <xf numFmtId="0" fontId="4" fillId="0" borderId="4" xfId="0" applyNumberFormat="1" applyFont="1" applyBorder="1" applyAlignment="1" applyProtection="1">
      <alignment horizontal="center" vertical="center"/>
      <protection locked="0"/>
    </xf>
    <xf numFmtId="0" fontId="4" fillId="0" borderId="1" xfId="0" applyNumberFormat="1" applyFont="1" applyBorder="1" applyAlignment="1" applyProtection="1">
      <alignment horizontal="center" vertical="center"/>
      <protection locked="0"/>
    </xf>
    <xf numFmtId="0" fontId="4" fillId="3" borderId="12" xfId="0" applyNumberFormat="1" applyFont="1" applyFill="1" applyBorder="1" applyAlignment="1" applyProtection="1">
      <alignment horizontal="center" vertical="center"/>
      <protection locked="0"/>
    </xf>
    <xf numFmtId="0" fontId="7" fillId="2" borderId="7" xfId="0" applyNumberFormat="1" applyFont="1" applyFill="1" applyBorder="1" applyAlignment="1">
      <alignment horizontal="center" vertical="center"/>
    </xf>
    <xf numFmtId="0" fontId="4" fillId="0" borderId="29" xfId="0" applyFont="1" applyBorder="1">
      <alignment vertical="center"/>
    </xf>
    <xf numFmtId="0" fontId="4" fillId="0" borderId="30" xfId="0" applyFont="1" applyFill="1" applyBorder="1" applyAlignment="1" applyProtection="1">
      <alignment horizontal="center" vertical="center"/>
    </xf>
    <xf numFmtId="49" fontId="4" fillId="0" borderId="26" xfId="0" applyNumberFormat="1" applyFont="1" applyBorder="1" applyAlignment="1">
      <alignment horizontal="center" vertical="center"/>
    </xf>
    <xf numFmtId="0" fontId="4" fillId="4" borderId="10" xfId="0" applyFont="1" applyFill="1" applyBorder="1" applyAlignment="1" applyProtection="1">
      <alignment horizontal="center" vertical="center"/>
    </xf>
    <xf numFmtId="0" fontId="4" fillId="0" borderId="32" xfId="0" applyFont="1" applyFill="1" applyBorder="1" applyAlignment="1" applyProtection="1">
      <alignment horizontal="center" vertical="center"/>
    </xf>
    <xf numFmtId="0" fontId="4" fillId="0" borderId="31" xfId="0" applyFont="1" applyBorder="1">
      <alignment vertical="center"/>
    </xf>
    <xf numFmtId="0" fontId="8" fillId="0" borderId="30" xfId="0" applyFont="1" applyFill="1" applyBorder="1" applyAlignment="1" applyProtection="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xf>
    <xf numFmtId="0" fontId="4" fillId="2" borderId="10"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0" fontId="4" fillId="0" borderId="33" xfId="0" applyNumberFormat="1" applyFont="1" applyFill="1" applyBorder="1" applyAlignment="1" applyProtection="1">
      <alignment horizontal="center" vertical="center"/>
    </xf>
    <xf numFmtId="0" fontId="4" fillId="0" borderId="34" xfId="0" applyNumberFormat="1" applyFont="1" applyFill="1" applyBorder="1" applyAlignment="1" applyProtection="1">
      <alignment horizontal="center" vertical="center"/>
    </xf>
    <xf numFmtId="0" fontId="4" fillId="0" borderId="35" xfId="0" applyNumberFormat="1" applyFont="1" applyFill="1" applyBorder="1" applyAlignment="1" applyProtection="1">
      <alignment horizontal="center" vertical="center"/>
    </xf>
    <xf numFmtId="0" fontId="4" fillId="0" borderId="13" xfId="0" applyNumberFormat="1" applyFont="1" applyBorder="1" applyAlignment="1" applyProtection="1">
      <alignment horizontal="center" vertical="center"/>
    </xf>
    <xf numFmtId="0" fontId="4" fillId="0" borderId="38" xfId="0" applyNumberFormat="1" applyFont="1" applyFill="1" applyBorder="1" applyAlignment="1" applyProtection="1">
      <alignment horizontal="center" vertical="center"/>
    </xf>
    <xf numFmtId="0" fontId="7" fillId="2" borderId="39" xfId="0" applyNumberFormat="1" applyFont="1" applyFill="1" applyBorder="1" applyAlignment="1">
      <alignment horizontal="center" vertical="center"/>
    </xf>
    <xf numFmtId="0" fontId="4" fillId="0" borderId="14" xfId="0" applyNumberFormat="1" applyFont="1" applyFill="1" applyBorder="1" applyAlignment="1" applyProtection="1">
      <alignment horizontal="center" vertical="center"/>
    </xf>
    <xf numFmtId="0" fontId="4" fillId="0" borderId="14" xfId="0" applyNumberFormat="1" applyFont="1" applyBorder="1" applyAlignment="1" applyProtection="1">
      <alignment horizontal="center" vertical="center"/>
    </xf>
    <xf numFmtId="0" fontId="4" fillId="0" borderId="1" xfId="0" applyNumberFormat="1" applyFont="1" applyBorder="1" applyAlignment="1" applyProtection="1">
      <alignment horizontal="center" vertical="center"/>
    </xf>
    <xf numFmtId="0" fontId="4" fillId="0" borderId="36" xfId="0" applyNumberFormat="1" applyFont="1" applyFill="1" applyBorder="1" applyAlignment="1" applyProtection="1">
      <alignment horizontal="center" vertical="center"/>
    </xf>
    <xf numFmtId="0" fontId="4" fillId="0" borderId="37" xfId="0" applyNumberFormat="1" applyFont="1" applyFill="1" applyBorder="1" applyAlignment="1" applyProtection="1">
      <alignment horizontal="center" vertical="center"/>
    </xf>
    <xf numFmtId="0" fontId="4" fillId="0" borderId="2" xfId="0" applyNumberFormat="1" applyFont="1" applyBorder="1" applyAlignment="1" applyProtection="1">
      <alignment horizontal="center" vertical="center"/>
    </xf>
    <xf numFmtId="0" fontId="4" fillId="0" borderId="4" xfId="0" applyFont="1" applyFill="1" applyBorder="1" applyAlignment="1" applyProtection="1">
      <alignment horizontal="left" vertical="center" indent="1"/>
      <protection locked="0"/>
    </xf>
    <xf numFmtId="0" fontId="4" fillId="0" borderId="1" xfId="0" applyFont="1" applyFill="1" applyBorder="1" applyAlignment="1" applyProtection="1">
      <alignment horizontal="left" vertical="center" indent="1"/>
      <protection locked="0"/>
    </xf>
    <xf numFmtId="176" fontId="4" fillId="0" borderId="1" xfId="0" applyNumberFormat="1" applyFont="1" applyFill="1" applyBorder="1" applyAlignment="1" applyProtection="1">
      <alignment horizontal="left" vertical="center" indent="1"/>
      <protection locked="0"/>
    </xf>
    <xf numFmtId="176" fontId="4" fillId="0" borderId="7" xfId="0" applyNumberFormat="1" applyFont="1" applyFill="1" applyBorder="1" applyAlignment="1" applyProtection="1">
      <alignment horizontal="left" vertical="center" indent="1"/>
      <protection locked="0"/>
    </xf>
    <xf numFmtId="177" fontId="4" fillId="0" borderId="1" xfId="0" applyNumberFormat="1" applyFont="1" applyFill="1" applyBorder="1" applyAlignment="1" applyProtection="1">
      <alignment horizontal="left" vertical="center" indent="1"/>
      <protection locked="0"/>
    </xf>
    <xf numFmtId="0" fontId="4" fillId="0" borderId="1" xfId="0" applyFont="1" applyBorder="1" applyAlignment="1" applyProtection="1">
      <alignment horizontal="left" vertical="center" indent="1"/>
      <protection locked="0"/>
    </xf>
    <xf numFmtId="0" fontId="4" fillId="0" borderId="2" xfId="0" applyFont="1" applyBorder="1" applyAlignment="1" applyProtection="1">
      <alignment horizontal="left" vertical="center" indent="1"/>
      <protection locked="0"/>
    </xf>
    <xf numFmtId="0" fontId="4" fillId="5" borderId="30" xfId="0" applyFont="1" applyFill="1" applyBorder="1" applyAlignment="1" applyProtection="1">
      <alignment horizontal="center" vertical="center"/>
    </xf>
    <xf numFmtId="0" fontId="4" fillId="0" borderId="0" xfId="0" applyNumberFormat="1" applyFont="1" applyAlignment="1" applyProtection="1">
      <alignment horizontal="left" vertical="center" shrinkToFit="1"/>
    </xf>
    <xf numFmtId="49" fontId="6" fillId="2" borderId="7" xfId="0" applyNumberFormat="1" applyFont="1" applyFill="1" applyBorder="1" applyAlignment="1">
      <alignment horizontal="center" vertical="center"/>
    </xf>
    <xf numFmtId="49" fontId="6" fillId="2" borderId="24" xfId="0" applyNumberFormat="1" applyFont="1" applyFill="1" applyBorder="1" applyAlignment="1">
      <alignment horizontal="center" vertical="center"/>
    </xf>
    <xf numFmtId="49" fontId="4" fillId="0" borderId="16" xfId="0" applyNumberFormat="1"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49" fontId="4" fillId="0" borderId="20" xfId="0" applyNumberFormat="1" applyFont="1" applyFill="1" applyBorder="1" applyAlignment="1">
      <alignment horizontal="center" vertical="center" wrapText="1"/>
    </xf>
    <xf numFmtId="0" fontId="4" fillId="0" borderId="21" xfId="0" applyFont="1" applyBorder="1" applyAlignment="1">
      <alignment vertical="center" wrapText="1"/>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6" xfId="0" applyNumberFormat="1" applyFont="1" applyBorder="1" applyAlignment="1">
      <alignment horizontal="center" vertical="center" wrapText="1"/>
    </xf>
    <xf numFmtId="0" fontId="4" fillId="0" borderId="17" xfId="0" applyNumberFormat="1" applyFont="1" applyBorder="1" applyAlignment="1">
      <alignment horizontal="center" vertical="center"/>
    </xf>
    <xf numFmtId="49" fontId="6" fillId="2" borderId="9" xfId="0" applyNumberFormat="1" applyFont="1" applyFill="1" applyBorder="1" applyAlignment="1">
      <alignment horizontal="center" vertical="center"/>
    </xf>
    <xf numFmtId="49" fontId="6" fillId="2" borderId="25" xfId="0" applyNumberFormat="1" applyFont="1" applyFill="1" applyBorder="1" applyAlignment="1">
      <alignment horizontal="center" vertical="center"/>
    </xf>
    <xf numFmtId="49" fontId="4" fillId="0" borderId="18"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4" fillId="0" borderId="0" xfId="0" applyNumberFormat="1" applyFont="1" applyAlignment="1" applyProtection="1">
      <alignment horizontal="left" vertical="center" shrinkToFit="1"/>
      <protection locked="0"/>
    </xf>
    <xf numFmtId="49" fontId="6" fillId="2" borderId="8" xfId="0" applyNumberFormat="1" applyFont="1" applyFill="1" applyBorder="1" applyAlignment="1">
      <alignment horizontal="center" vertical="center"/>
    </xf>
    <xf numFmtId="49" fontId="6" fillId="2" borderId="23" xfId="0" applyNumberFormat="1" applyFont="1" applyFill="1" applyBorder="1" applyAlignment="1">
      <alignment horizontal="center" vertical="center"/>
    </xf>
  </cellXfs>
  <cellStyles count="1">
    <cellStyle name="標準" xfId="0" builtinId="0"/>
  </cellStyles>
  <dxfs count="18">
    <dxf>
      <font>
        <color theme="1"/>
      </font>
      <fill>
        <patternFill>
          <bgColor rgb="FFFFFF00"/>
        </patternFill>
      </fill>
    </dxf>
    <dxf>
      <fill>
        <patternFill>
          <bgColor rgb="FFFFFF00"/>
        </patternFill>
      </fill>
    </dxf>
    <dxf>
      <font>
        <color theme="1"/>
      </font>
      <fill>
        <patternFill>
          <bgColor rgb="FFFFFF00"/>
        </patternFill>
      </fill>
    </dxf>
    <dxf>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2"/>
  <sheetViews>
    <sheetView tabSelected="1" workbookViewId="0">
      <pane xSplit="2" ySplit="5" topLeftCell="C6" activePane="bottomRight" state="frozen"/>
      <selection pane="topRight" activeCell="C1" sqref="C1"/>
      <selection pane="bottomLeft" activeCell="A6" sqref="A6"/>
      <selection pane="bottomRight"/>
    </sheetView>
  </sheetViews>
  <sheetFormatPr defaultColWidth="31.625" defaultRowHeight="12.75" x14ac:dyDescent="0.15"/>
  <cols>
    <col min="1" max="1" width="4" style="3" customWidth="1"/>
    <col min="2" max="2" width="30.75" style="3" customWidth="1"/>
    <col min="3" max="3" width="18" style="6" customWidth="1"/>
    <col min="4" max="4" width="13" style="3" customWidth="1"/>
    <col min="5" max="5" width="11.625" style="20" bestFit="1" customWidth="1"/>
    <col min="6" max="6" width="11.625" style="19" customWidth="1"/>
    <col min="7" max="7" width="17.875" style="20" customWidth="1"/>
    <col min="8" max="8" width="16.875" style="19" customWidth="1"/>
    <col min="9" max="9" width="18.625" style="3" customWidth="1"/>
    <col min="10" max="10" width="68.125" style="3" customWidth="1"/>
    <col min="11" max="11" width="22.25" style="3" bestFit="1" customWidth="1"/>
    <col min="12" max="16384" width="31.625" style="3"/>
  </cols>
  <sheetData>
    <row r="1" spans="1:11" ht="15" customHeight="1" x14ac:dyDescent="0.15">
      <c r="A1" s="17" t="s">
        <v>89</v>
      </c>
      <c r="D1" s="84" t="s">
        <v>87</v>
      </c>
      <c r="E1" s="84"/>
      <c r="F1" s="84"/>
      <c r="G1" s="18" t="s">
        <v>32</v>
      </c>
    </row>
    <row r="2" spans="1:11" ht="15" customHeight="1" x14ac:dyDescent="0.15">
      <c r="D2" s="67"/>
      <c r="E2" s="67"/>
      <c r="F2" s="67"/>
      <c r="G2" s="18" t="s">
        <v>31</v>
      </c>
    </row>
    <row r="3" spans="1:11" ht="6.75" customHeight="1" thickBot="1" x14ac:dyDescent="0.2"/>
    <row r="4" spans="1:11" ht="15" customHeight="1" thickTop="1" x14ac:dyDescent="0.15">
      <c r="A4" s="76" t="s">
        <v>72</v>
      </c>
      <c r="B4" s="76" t="s">
        <v>34</v>
      </c>
      <c r="C4" s="76" t="s">
        <v>23</v>
      </c>
      <c r="D4" s="70" t="s">
        <v>84</v>
      </c>
      <c r="E4" s="78" t="s">
        <v>75</v>
      </c>
      <c r="F4" s="78" t="s">
        <v>76</v>
      </c>
      <c r="G4" s="4" t="s">
        <v>49</v>
      </c>
      <c r="H4" s="23" t="s">
        <v>50</v>
      </c>
      <c r="I4" s="74" t="s">
        <v>67</v>
      </c>
      <c r="J4" s="82" t="s">
        <v>79</v>
      </c>
      <c r="K4" s="72" t="s">
        <v>33</v>
      </c>
    </row>
    <row r="5" spans="1:11" ht="30" customHeight="1" x14ac:dyDescent="0.15">
      <c r="A5" s="77"/>
      <c r="B5" s="77"/>
      <c r="C5" s="77"/>
      <c r="D5" s="71"/>
      <c r="E5" s="79"/>
      <c r="F5" s="79"/>
      <c r="G5" s="5" t="s">
        <v>85</v>
      </c>
      <c r="H5" s="24" t="s">
        <v>86</v>
      </c>
      <c r="I5" s="75"/>
      <c r="J5" s="83"/>
      <c r="K5" s="73"/>
    </row>
    <row r="6" spans="1:11" ht="15" customHeight="1" x14ac:dyDescent="0.15">
      <c r="A6" s="7">
        <v>1</v>
      </c>
      <c r="B6" s="8" t="s">
        <v>35</v>
      </c>
      <c r="C6" s="59" t="s">
        <v>25</v>
      </c>
      <c r="D6" s="13" t="s">
        <v>29</v>
      </c>
      <c r="E6" s="32"/>
      <c r="F6" s="32"/>
      <c r="G6" s="85" t="s">
        <v>65</v>
      </c>
      <c r="H6" s="86"/>
      <c r="I6" s="39" t="s">
        <v>29</v>
      </c>
      <c r="J6" s="37"/>
      <c r="K6" s="11" t="s">
        <v>68</v>
      </c>
    </row>
    <row r="7" spans="1:11" ht="15" customHeight="1" x14ac:dyDescent="0.15">
      <c r="A7" s="9">
        <v>2</v>
      </c>
      <c r="B7" s="10" t="s">
        <v>36</v>
      </c>
      <c r="C7" s="60" t="s">
        <v>24</v>
      </c>
      <c r="D7" s="14" t="s">
        <v>29</v>
      </c>
      <c r="E7" s="33"/>
      <c r="F7" s="33"/>
      <c r="G7" s="68" t="s">
        <v>66</v>
      </c>
      <c r="H7" s="69"/>
      <c r="I7" s="22" t="s">
        <v>29</v>
      </c>
      <c r="J7" s="37"/>
      <c r="K7" s="12" t="s">
        <v>69</v>
      </c>
    </row>
    <row r="8" spans="1:11" ht="15" customHeight="1" x14ac:dyDescent="0.15">
      <c r="A8" s="9">
        <v>3</v>
      </c>
      <c r="B8" s="10" t="s">
        <v>0</v>
      </c>
      <c r="C8" s="61">
        <v>3.0000000000000001E-3</v>
      </c>
      <c r="D8" s="14" t="s">
        <v>30</v>
      </c>
      <c r="E8" s="46"/>
      <c r="F8" s="46"/>
      <c r="G8" s="68" t="s">
        <v>88</v>
      </c>
      <c r="H8" s="69"/>
      <c r="I8" s="45"/>
      <c r="J8" s="66" t="str">
        <f>IF(ISBLANK(F8),"",IF(H8="1/2以下","原水、水源及びその周辺の状況を勘案し検査の必要がないと認められる場合",IF(G8="×","","原水の水質が大きく変わるおそれが少ないと認められる場合")))</f>
        <v/>
      </c>
      <c r="K8" s="12" t="s">
        <v>80</v>
      </c>
    </row>
    <row r="9" spans="1:11" ht="15" customHeight="1" x14ac:dyDescent="0.15">
      <c r="A9" s="9">
        <v>4</v>
      </c>
      <c r="B9" s="10" t="s">
        <v>55</v>
      </c>
      <c r="C9" s="61">
        <v>5.0000000000000001E-4</v>
      </c>
      <c r="D9" s="14" t="s">
        <v>30</v>
      </c>
      <c r="E9" s="46"/>
      <c r="F9" s="46"/>
      <c r="G9" s="68" t="s">
        <v>88</v>
      </c>
      <c r="H9" s="69"/>
      <c r="I9" s="45"/>
      <c r="J9" s="66" t="str">
        <f>IF(ISBLANK(F9),"",IF(H9="1/2以下","原水、水源及びその周辺の状況を勘案し検査の必要がないと認められる場合",IF(G9="×","","原水の水質が大きく変わるおそれが少ないと認められる場合")))</f>
        <v/>
      </c>
      <c r="K9" s="12" t="s">
        <v>80</v>
      </c>
    </row>
    <row r="10" spans="1:11" ht="15" customHeight="1" thickBot="1" x14ac:dyDescent="0.2">
      <c r="A10" s="9">
        <v>5</v>
      </c>
      <c r="B10" s="10" t="s">
        <v>51</v>
      </c>
      <c r="C10" s="61">
        <v>0.01</v>
      </c>
      <c r="D10" s="14" t="s">
        <v>30</v>
      </c>
      <c r="E10" s="47"/>
      <c r="F10" s="47"/>
      <c r="G10" s="68" t="s">
        <v>88</v>
      </c>
      <c r="H10" s="69"/>
      <c r="I10" s="45"/>
      <c r="J10" s="66" t="str">
        <f>IF(ISBLANK(F10),"",IF(H10="1/2以下","原水、水源及びその周辺の状況を勘案し検査の必要がないと認められる場合",IF(G10="×","","原水の水質が大きく変わるおそれが少ないと認められる場合")))</f>
        <v/>
      </c>
      <c r="K10" s="12" t="s">
        <v>80</v>
      </c>
    </row>
    <row r="11" spans="1:11" ht="15" customHeight="1" thickBot="1" x14ac:dyDescent="0.2">
      <c r="A11" s="9">
        <v>6</v>
      </c>
      <c r="B11" s="25" t="s">
        <v>56</v>
      </c>
      <c r="C11" s="62">
        <v>0.01</v>
      </c>
      <c r="D11" s="31" t="s">
        <v>30</v>
      </c>
      <c r="E11" s="34"/>
      <c r="F11" s="34"/>
      <c r="G11" s="9" t="str">
        <f t="shared" ref="G11:G14" si="0">IF(ISBLANK(E11),"",IF(E11&lt;=(C11*0.1),"1/10以下",IF(E11&lt;=(C11*0.2),"1/5以下","×")))</f>
        <v/>
      </c>
      <c r="H11" s="21" t="str">
        <f t="shared" ref="H11" si="1">IF(ISBLANK(F11),"",IF(F11&lt;=(C11*0.5),"1/2以下","×"))</f>
        <v/>
      </c>
      <c r="I11" s="22" t="str">
        <f>IF(ISBLANK(F11),"",IF(H11="1/2以下","1回/3年",IF(G11="1/10以下","1回/3年",IF(G11="1/5以下","1回/年","1回/3月"))))</f>
        <v/>
      </c>
      <c r="J11" s="37" t="str">
        <f>IF(ISBLANK(F11),"",IF(H11="1/2以下","薬品等及び資機材等の使用状況を勘案し検査の必要がないと認められる場合",IF(G11="×","","原水の水質が大きく変わるおそれが少ないと認められる場合")))</f>
        <v/>
      </c>
      <c r="K11" s="12" t="s">
        <v>80</v>
      </c>
    </row>
    <row r="12" spans="1:11" ht="15" customHeight="1" x14ac:dyDescent="0.15">
      <c r="A12" s="9">
        <v>7</v>
      </c>
      <c r="B12" s="10" t="s">
        <v>37</v>
      </c>
      <c r="C12" s="61">
        <v>0.01</v>
      </c>
      <c r="D12" s="14" t="s">
        <v>30</v>
      </c>
      <c r="E12" s="48"/>
      <c r="F12" s="48"/>
      <c r="G12" s="68" t="s">
        <v>88</v>
      </c>
      <c r="H12" s="69"/>
      <c r="I12" s="45"/>
      <c r="J12" s="66" t="str">
        <f>IF(ISBLANK(F12),"",IF(H12="1/2以下","原水、水源及びその周辺の状況を勘案し検査の必要がないと認められる場合",IF(G12="×","","原水の水質が大きく変わるおそれが少ないと認められる場合")))</f>
        <v/>
      </c>
      <c r="K12" s="12" t="s">
        <v>80</v>
      </c>
    </row>
    <row r="13" spans="1:11" ht="15" customHeight="1" thickBot="1" x14ac:dyDescent="0.2">
      <c r="A13" s="9">
        <v>8</v>
      </c>
      <c r="B13" s="10" t="s">
        <v>57</v>
      </c>
      <c r="C13" s="61">
        <v>0.02</v>
      </c>
      <c r="D13" s="14" t="s">
        <v>30</v>
      </c>
      <c r="E13" s="49"/>
      <c r="F13" s="51"/>
      <c r="G13" s="68" t="s">
        <v>88</v>
      </c>
      <c r="H13" s="69"/>
      <c r="I13" s="45"/>
      <c r="J13" s="66" t="str">
        <f>IF(ISBLANK(F13),"",IF(H13="1/2以下","薬品等及び資機材等の使用状況を勘案し検査の必要がないと認められる場合",IF(G13="×","","原水の水質が大きく変わるおそれが少ないと認められる場合")))</f>
        <v/>
      </c>
      <c r="K13" s="12" t="s">
        <v>80</v>
      </c>
    </row>
    <row r="14" spans="1:11" ht="15" customHeight="1" thickBot="1" x14ac:dyDescent="0.2">
      <c r="A14" s="9">
        <v>9</v>
      </c>
      <c r="B14" s="25" t="s">
        <v>74</v>
      </c>
      <c r="C14" s="61">
        <v>0.04</v>
      </c>
      <c r="D14" s="15" t="s">
        <v>30</v>
      </c>
      <c r="E14" s="34"/>
      <c r="F14" s="52" t="s">
        <v>77</v>
      </c>
      <c r="G14" s="9" t="str">
        <f t="shared" si="0"/>
        <v/>
      </c>
      <c r="H14" s="35" t="s">
        <v>77</v>
      </c>
      <c r="I14" s="22" t="str">
        <f>IF(ISBLANK(E14),"",IF(G14="1/10以下","1回/3年",IF(G14="1/5以下","1回/年","1回/3月")))</f>
        <v/>
      </c>
      <c r="J14" s="37" t="str">
        <f>IF(ISBLANK(E14),"",IF(G14="×","","原水の水質が大きく変わるおそれが少ないと認められる場合"))</f>
        <v/>
      </c>
      <c r="K14" s="12" t="s">
        <v>70</v>
      </c>
    </row>
    <row r="15" spans="1:11" ht="15" customHeight="1" thickBot="1" x14ac:dyDescent="0.2">
      <c r="A15" s="9">
        <v>10</v>
      </c>
      <c r="B15" s="10" t="s">
        <v>1</v>
      </c>
      <c r="C15" s="61">
        <v>0.01</v>
      </c>
      <c r="D15" s="14" t="s">
        <v>30</v>
      </c>
      <c r="E15" s="50"/>
      <c r="F15" s="50"/>
      <c r="G15" s="68" t="s">
        <v>66</v>
      </c>
      <c r="H15" s="69"/>
      <c r="I15" s="22" t="s">
        <v>30</v>
      </c>
      <c r="J15" s="37"/>
      <c r="K15" s="12" t="s">
        <v>70</v>
      </c>
    </row>
    <row r="16" spans="1:11" ht="15" customHeight="1" thickBot="1" x14ac:dyDescent="0.2">
      <c r="A16" s="9">
        <v>11</v>
      </c>
      <c r="B16" s="25" t="s">
        <v>2</v>
      </c>
      <c r="C16" s="62">
        <v>10</v>
      </c>
      <c r="D16" s="31" t="s">
        <v>30</v>
      </c>
      <c r="E16" s="34"/>
      <c r="F16" s="52" t="s">
        <v>77</v>
      </c>
      <c r="G16" s="9" t="str">
        <f t="shared" ref="G16" si="2">IF(ISBLANK(E16),"",IF(E16&lt;=(C16*0.1),"1/10以下",IF(E16&lt;=(C16*0.2),"1/5以下","×")))</f>
        <v/>
      </c>
      <c r="H16" s="35" t="s">
        <v>77</v>
      </c>
      <c r="I16" s="22" t="str">
        <f>IF(ISBLANK(E16),"",IF(G16="1/10以下","1回/3年",IF(G16="1/5以下","1回/年","1回/3月")))</f>
        <v/>
      </c>
      <c r="J16" s="37" t="str">
        <f>IF(ISBLANK(E16),"",IF(G16="×","","原水の水質が大きく変わるおそれが少ないと認められる場合"))</f>
        <v/>
      </c>
      <c r="K16" s="12" t="s">
        <v>70</v>
      </c>
    </row>
    <row r="17" spans="1:11" ht="15" customHeight="1" x14ac:dyDescent="0.15">
      <c r="A17" s="9">
        <v>12</v>
      </c>
      <c r="B17" s="10" t="s">
        <v>38</v>
      </c>
      <c r="C17" s="61">
        <v>0.8</v>
      </c>
      <c r="D17" s="14" t="s">
        <v>30</v>
      </c>
      <c r="E17" s="48"/>
      <c r="F17" s="53"/>
      <c r="G17" s="68" t="s">
        <v>88</v>
      </c>
      <c r="H17" s="69"/>
      <c r="I17" s="45"/>
      <c r="J17" s="66" t="str">
        <f>IF(ISBLANK(F17),"",IF(H17="1/2以下","原水、水源及びその周辺の状況を勘案し検査の必要がないと認められる場合",IF(G17="×","","原水の水質が大きく変わるおそれが少ないと認められる場合")))</f>
        <v/>
      </c>
      <c r="K17" s="12" t="s">
        <v>80</v>
      </c>
    </row>
    <row r="18" spans="1:11" ht="15" customHeight="1" x14ac:dyDescent="0.15">
      <c r="A18" s="9">
        <v>13</v>
      </c>
      <c r="B18" s="10" t="s">
        <v>3</v>
      </c>
      <c r="C18" s="63">
        <v>1</v>
      </c>
      <c r="D18" s="14" t="s">
        <v>30</v>
      </c>
      <c r="E18" s="46"/>
      <c r="F18" s="46"/>
      <c r="G18" s="68" t="s">
        <v>88</v>
      </c>
      <c r="H18" s="69"/>
      <c r="I18" s="45"/>
      <c r="J18" s="66" t="str">
        <f>IF(ISBLANK(F18),"",IF(H18="1/2以下","原水、水源及びその周辺の状況を勘案し検査の必要がないと認められる場合",IF(G18="×","","原水の水質が大きく変わるおそれが少ないと認められる場合")))</f>
        <v/>
      </c>
      <c r="K18" s="12" t="s">
        <v>80</v>
      </c>
    </row>
    <row r="19" spans="1:11" ht="15" customHeight="1" x14ac:dyDescent="0.15">
      <c r="A19" s="9">
        <v>14</v>
      </c>
      <c r="B19" s="10" t="s">
        <v>58</v>
      </c>
      <c r="C19" s="61">
        <v>2E-3</v>
      </c>
      <c r="D19" s="14" t="s">
        <v>30</v>
      </c>
      <c r="E19" s="46"/>
      <c r="F19" s="46"/>
      <c r="G19" s="68" t="s">
        <v>88</v>
      </c>
      <c r="H19" s="69"/>
      <c r="I19" s="45"/>
      <c r="J19" s="66" t="str">
        <f t="shared" ref="J19:J25" si="3">IF(ISBLANK(F19),"",IF(H19="1/2以下","近傍の地域における地下水の状況を勘案し検査の必要がないと認められる場合",IF(G19="×","","原水の水質が大きく変わるおそれが少ないと認められる場合")))</f>
        <v/>
      </c>
      <c r="K19" s="12" t="s">
        <v>80</v>
      </c>
    </row>
    <row r="20" spans="1:11" ht="15" customHeight="1" x14ac:dyDescent="0.15">
      <c r="A20" s="9">
        <v>15</v>
      </c>
      <c r="B20" s="10" t="s">
        <v>52</v>
      </c>
      <c r="C20" s="61">
        <v>0.05</v>
      </c>
      <c r="D20" s="14" t="s">
        <v>30</v>
      </c>
      <c r="E20" s="46"/>
      <c r="F20" s="46"/>
      <c r="G20" s="68" t="s">
        <v>88</v>
      </c>
      <c r="H20" s="69"/>
      <c r="I20" s="45"/>
      <c r="J20" s="66" t="str">
        <f t="shared" si="3"/>
        <v/>
      </c>
      <c r="K20" s="12" t="s">
        <v>80</v>
      </c>
    </row>
    <row r="21" spans="1:11" ht="25.5" x14ac:dyDescent="0.15">
      <c r="A21" s="9">
        <v>16</v>
      </c>
      <c r="B21" s="43" t="s">
        <v>73</v>
      </c>
      <c r="C21" s="61">
        <v>0.04</v>
      </c>
      <c r="D21" s="14" t="s">
        <v>30</v>
      </c>
      <c r="E21" s="46"/>
      <c r="F21" s="46"/>
      <c r="G21" s="68" t="s">
        <v>88</v>
      </c>
      <c r="H21" s="69"/>
      <c r="I21" s="45"/>
      <c r="J21" s="66" t="str">
        <f t="shared" si="3"/>
        <v/>
      </c>
      <c r="K21" s="12" t="s">
        <v>80</v>
      </c>
    </row>
    <row r="22" spans="1:11" ht="15" customHeight="1" x14ac:dyDescent="0.15">
      <c r="A22" s="9">
        <v>17</v>
      </c>
      <c r="B22" s="44" t="s">
        <v>59</v>
      </c>
      <c r="C22" s="61">
        <v>0.02</v>
      </c>
      <c r="D22" s="14" t="s">
        <v>30</v>
      </c>
      <c r="E22" s="46"/>
      <c r="F22" s="46"/>
      <c r="G22" s="68" t="s">
        <v>88</v>
      </c>
      <c r="H22" s="69"/>
      <c r="I22" s="45"/>
      <c r="J22" s="66" t="str">
        <f t="shared" si="3"/>
        <v/>
      </c>
      <c r="K22" s="12" t="s">
        <v>80</v>
      </c>
    </row>
    <row r="23" spans="1:11" ht="15" customHeight="1" x14ac:dyDescent="0.15">
      <c r="A23" s="9">
        <v>18</v>
      </c>
      <c r="B23" s="10" t="s">
        <v>53</v>
      </c>
      <c r="C23" s="61">
        <v>0.01</v>
      </c>
      <c r="D23" s="14" t="s">
        <v>30</v>
      </c>
      <c r="E23" s="46"/>
      <c r="F23" s="46"/>
      <c r="G23" s="68" t="s">
        <v>88</v>
      </c>
      <c r="H23" s="69"/>
      <c r="I23" s="45"/>
      <c r="J23" s="66" t="str">
        <f t="shared" si="3"/>
        <v/>
      </c>
      <c r="K23" s="12" t="s">
        <v>80</v>
      </c>
    </row>
    <row r="24" spans="1:11" ht="15" customHeight="1" x14ac:dyDescent="0.15">
      <c r="A24" s="9">
        <v>19</v>
      </c>
      <c r="B24" s="10" t="s">
        <v>54</v>
      </c>
      <c r="C24" s="61">
        <v>0.01</v>
      </c>
      <c r="D24" s="14" t="s">
        <v>30</v>
      </c>
      <c r="E24" s="46"/>
      <c r="F24" s="46"/>
      <c r="G24" s="68" t="s">
        <v>88</v>
      </c>
      <c r="H24" s="69"/>
      <c r="I24" s="45"/>
      <c r="J24" s="66" t="str">
        <f t="shared" si="3"/>
        <v/>
      </c>
      <c r="K24" s="12" t="s">
        <v>80</v>
      </c>
    </row>
    <row r="25" spans="1:11" ht="15" customHeight="1" x14ac:dyDescent="0.15">
      <c r="A25" s="9">
        <v>20</v>
      </c>
      <c r="B25" s="10" t="s">
        <v>60</v>
      </c>
      <c r="C25" s="61">
        <v>0.01</v>
      </c>
      <c r="D25" s="14" t="s">
        <v>30</v>
      </c>
      <c r="E25" s="46"/>
      <c r="F25" s="46"/>
      <c r="G25" s="68" t="s">
        <v>88</v>
      </c>
      <c r="H25" s="69"/>
      <c r="I25" s="45"/>
      <c r="J25" s="66" t="str">
        <f t="shared" si="3"/>
        <v/>
      </c>
      <c r="K25" s="12" t="s">
        <v>80</v>
      </c>
    </row>
    <row r="26" spans="1:11" ht="15" customHeight="1" x14ac:dyDescent="0.15">
      <c r="A26" s="9">
        <v>21</v>
      </c>
      <c r="B26" s="10" t="s">
        <v>71</v>
      </c>
      <c r="C26" s="61">
        <v>0.6</v>
      </c>
      <c r="D26" s="15" t="s">
        <v>30</v>
      </c>
      <c r="E26" s="54"/>
      <c r="F26" s="54"/>
      <c r="G26" s="68" t="s">
        <v>66</v>
      </c>
      <c r="H26" s="69"/>
      <c r="I26" s="22" t="s">
        <v>30</v>
      </c>
      <c r="J26" s="37"/>
      <c r="K26" s="12" t="s">
        <v>70</v>
      </c>
    </row>
    <row r="27" spans="1:11" ht="15" customHeight="1" x14ac:dyDescent="0.15">
      <c r="A27" s="9">
        <v>22</v>
      </c>
      <c r="B27" s="10" t="s">
        <v>4</v>
      </c>
      <c r="C27" s="61">
        <v>0.02</v>
      </c>
      <c r="D27" s="14" t="s">
        <v>30</v>
      </c>
      <c r="E27" s="55"/>
      <c r="F27" s="55"/>
      <c r="G27" s="68" t="s">
        <v>66</v>
      </c>
      <c r="H27" s="69"/>
      <c r="I27" s="22" t="s">
        <v>30</v>
      </c>
      <c r="J27" s="37"/>
      <c r="K27" s="12" t="s">
        <v>70</v>
      </c>
    </row>
    <row r="28" spans="1:11" ht="15" customHeight="1" x14ac:dyDescent="0.15">
      <c r="A28" s="9">
        <v>23</v>
      </c>
      <c r="B28" s="10" t="s">
        <v>39</v>
      </c>
      <c r="C28" s="61">
        <v>0.06</v>
      </c>
      <c r="D28" s="14" t="s">
        <v>30</v>
      </c>
      <c r="E28" s="55"/>
      <c r="F28" s="55"/>
      <c r="G28" s="68" t="s">
        <v>66</v>
      </c>
      <c r="H28" s="69"/>
      <c r="I28" s="22" t="s">
        <v>30</v>
      </c>
      <c r="J28" s="37"/>
      <c r="K28" s="12" t="s">
        <v>70</v>
      </c>
    </row>
    <row r="29" spans="1:11" ht="15" customHeight="1" x14ac:dyDescent="0.15">
      <c r="A29" s="9">
        <v>24</v>
      </c>
      <c r="B29" s="10" t="s">
        <v>5</v>
      </c>
      <c r="C29" s="61">
        <v>0.03</v>
      </c>
      <c r="D29" s="14" t="s">
        <v>30</v>
      </c>
      <c r="E29" s="55"/>
      <c r="F29" s="55"/>
      <c r="G29" s="68" t="s">
        <v>66</v>
      </c>
      <c r="H29" s="69"/>
      <c r="I29" s="22" t="s">
        <v>30</v>
      </c>
      <c r="J29" s="37"/>
      <c r="K29" s="12" t="s">
        <v>70</v>
      </c>
    </row>
    <row r="30" spans="1:11" ht="15" customHeight="1" x14ac:dyDescent="0.15">
      <c r="A30" s="9">
        <v>25</v>
      </c>
      <c r="B30" s="10" t="s">
        <v>40</v>
      </c>
      <c r="C30" s="61">
        <v>0.1</v>
      </c>
      <c r="D30" s="14" t="s">
        <v>30</v>
      </c>
      <c r="E30" s="55"/>
      <c r="F30" s="55"/>
      <c r="G30" s="68" t="s">
        <v>66</v>
      </c>
      <c r="H30" s="69"/>
      <c r="I30" s="22" t="s">
        <v>30</v>
      </c>
      <c r="J30" s="37"/>
      <c r="K30" s="12" t="s">
        <v>70</v>
      </c>
    </row>
    <row r="31" spans="1:11" ht="15" customHeight="1" x14ac:dyDescent="0.15">
      <c r="A31" s="9">
        <v>26</v>
      </c>
      <c r="B31" s="10" t="s">
        <v>6</v>
      </c>
      <c r="C31" s="61">
        <v>0.01</v>
      </c>
      <c r="D31" s="14" t="s">
        <v>30</v>
      </c>
      <c r="E31" s="55"/>
      <c r="F31" s="55"/>
      <c r="G31" s="68" t="s">
        <v>66</v>
      </c>
      <c r="H31" s="69"/>
      <c r="I31" s="22" t="s">
        <v>30</v>
      </c>
      <c r="J31" s="42" t="s">
        <v>78</v>
      </c>
      <c r="K31" s="12" t="s">
        <v>80</v>
      </c>
    </row>
    <row r="32" spans="1:11" ht="15" customHeight="1" x14ac:dyDescent="0.15">
      <c r="A32" s="9">
        <v>27</v>
      </c>
      <c r="B32" s="10" t="s">
        <v>7</v>
      </c>
      <c r="C32" s="61">
        <v>0.1</v>
      </c>
      <c r="D32" s="14" t="s">
        <v>30</v>
      </c>
      <c r="E32" s="55"/>
      <c r="F32" s="55"/>
      <c r="G32" s="68" t="s">
        <v>66</v>
      </c>
      <c r="H32" s="69"/>
      <c r="I32" s="22" t="s">
        <v>30</v>
      </c>
      <c r="J32" s="37"/>
      <c r="K32" s="12" t="s">
        <v>70</v>
      </c>
    </row>
    <row r="33" spans="1:11" ht="15" customHeight="1" x14ac:dyDescent="0.15">
      <c r="A33" s="9">
        <v>28</v>
      </c>
      <c r="B33" s="10" t="s">
        <v>8</v>
      </c>
      <c r="C33" s="61">
        <v>0.03</v>
      </c>
      <c r="D33" s="14" t="s">
        <v>30</v>
      </c>
      <c r="E33" s="55"/>
      <c r="F33" s="55"/>
      <c r="G33" s="68" t="s">
        <v>66</v>
      </c>
      <c r="H33" s="69"/>
      <c r="I33" s="22" t="s">
        <v>30</v>
      </c>
      <c r="J33" s="37"/>
      <c r="K33" s="12" t="s">
        <v>70</v>
      </c>
    </row>
    <row r="34" spans="1:11" ht="15" customHeight="1" x14ac:dyDescent="0.15">
      <c r="A34" s="9">
        <v>29</v>
      </c>
      <c r="B34" s="10" t="s">
        <v>41</v>
      </c>
      <c r="C34" s="61">
        <v>0.03</v>
      </c>
      <c r="D34" s="14" t="s">
        <v>30</v>
      </c>
      <c r="E34" s="55"/>
      <c r="F34" s="55"/>
      <c r="G34" s="68" t="s">
        <v>66</v>
      </c>
      <c r="H34" s="69"/>
      <c r="I34" s="22" t="s">
        <v>30</v>
      </c>
      <c r="J34" s="37"/>
      <c r="K34" s="12" t="s">
        <v>70</v>
      </c>
    </row>
    <row r="35" spans="1:11" ht="15" customHeight="1" x14ac:dyDescent="0.15">
      <c r="A35" s="9">
        <v>30</v>
      </c>
      <c r="B35" s="10" t="s">
        <v>42</v>
      </c>
      <c r="C35" s="61">
        <v>0.09</v>
      </c>
      <c r="D35" s="14" t="s">
        <v>30</v>
      </c>
      <c r="E35" s="55"/>
      <c r="F35" s="55"/>
      <c r="G35" s="68" t="s">
        <v>66</v>
      </c>
      <c r="H35" s="69"/>
      <c r="I35" s="22" t="s">
        <v>30</v>
      </c>
      <c r="J35" s="37"/>
      <c r="K35" s="12" t="s">
        <v>70</v>
      </c>
    </row>
    <row r="36" spans="1:11" ht="15" customHeight="1" thickBot="1" x14ac:dyDescent="0.2">
      <c r="A36" s="9">
        <v>31</v>
      </c>
      <c r="B36" s="10" t="s">
        <v>43</v>
      </c>
      <c r="C36" s="61">
        <v>0.08</v>
      </c>
      <c r="D36" s="14" t="s">
        <v>30</v>
      </c>
      <c r="E36" s="50"/>
      <c r="F36" s="50"/>
      <c r="G36" s="68" t="s">
        <v>66</v>
      </c>
      <c r="H36" s="69"/>
      <c r="I36" s="22" t="s">
        <v>30</v>
      </c>
      <c r="J36" s="37"/>
      <c r="K36" s="12" t="s">
        <v>70</v>
      </c>
    </row>
    <row r="37" spans="1:11" ht="15" customHeight="1" thickBot="1" x14ac:dyDescent="0.2">
      <c r="A37" s="9">
        <v>32</v>
      </c>
      <c r="B37" s="25" t="s">
        <v>9</v>
      </c>
      <c r="C37" s="63">
        <v>1</v>
      </c>
      <c r="D37" s="15" t="s">
        <v>30</v>
      </c>
      <c r="E37" s="34"/>
      <c r="F37" s="34"/>
      <c r="G37" s="9" t="str">
        <f t="shared" ref="G37:G40" si="4">IF(ISBLANK(E37),"",IF(E37&lt;=(C37*0.1),"1/10以下",IF(E37&lt;=(C37*0.2),"1/5以下","×")))</f>
        <v/>
      </c>
      <c r="H37" s="21" t="str">
        <f t="shared" ref="H37:H45" si="5">IF(ISBLANK(F37),"",IF(F37&lt;=(C37*0.5),"1/2以下","×"))</f>
        <v/>
      </c>
      <c r="I37" s="22" t="str">
        <f t="shared" ref="I37:I40" si="6">IF(ISBLANK(F37),"",IF(H37="1/2以下","1回/3年",IF(G37="1/10以下","1回/3年",IF(G37="1/5以下","1回/年","1回/3月"))))</f>
        <v/>
      </c>
      <c r="J37" s="37" t="str">
        <f>IF(ISBLANK(F37),"",IF(H37="1/2以下","薬品等及び資機材等の使用状況を勘案し検査の必要がないと認められる場合",IF(G37="×","","原水の水質が大きく変わるおそれが少ないと認められる場合")))</f>
        <v/>
      </c>
      <c r="K37" s="12" t="s">
        <v>80</v>
      </c>
    </row>
    <row r="38" spans="1:11" ht="15" customHeight="1" thickBot="1" x14ac:dyDescent="0.2">
      <c r="A38" s="9">
        <v>33</v>
      </c>
      <c r="B38" s="10" t="s">
        <v>44</v>
      </c>
      <c r="C38" s="61">
        <v>0.2</v>
      </c>
      <c r="D38" s="38" t="s">
        <v>30</v>
      </c>
      <c r="E38" s="56"/>
      <c r="F38" s="56"/>
      <c r="G38" s="68" t="s">
        <v>88</v>
      </c>
      <c r="H38" s="69"/>
      <c r="I38" s="45"/>
      <c r="J38" s="66" t="str">
        <f>IF(ISBLANK(F38),"",IF(H38="1/2以下","薬品等及び資機材等の使用状況を勘案し検査の必要がないと認められる場合",IF(G38="×","","原水の水質が大きく変わるおそれが少ないと認められる場合")))</f>
        <v/>
      </c>
      <c r="K38" s="12" t="s">
        <v>80</v>
      </c>
    </row>
    <row r="39" spans="1:11" ht="15" customHeight="1" thickBot="1" x14ac:dyDescent="0.2">
      <c r="A39" s="9">
        <v>34</v>
      </c>
      <c r="B39" s="25" t="s">
        <v>10</v>
      </c>
      <c r="C39" s="61">
        <v>0.3</v>
      </c>
      <c r="D39" s="15" t="s">
        <v>30</v>
      </c>
      <c r="E39" s="34"/>
      <c r="F39" s="34"/>
      <c r="G39" s="9" t="str">
        <f t="shared" si="4"/>
        <v/>
      </c>
      <c r="H39" s="21" t="str">
        <f t="shared" si="5"/>
        <v/>
      </c>
      <c r="I39" s="22" t="str">
        <f>IF(ISBLANK(F39),"",IF(H39="1/2以下","1回/3年",IF(G39="1/10以下","1回/3年",IF(G39="1/5以下","1回/年","1回/3月"))))</f>
        <v/>
      </c>
      <c r="J39" s="37" t="str">
        <f>IF(ISBLANK(F39),"",IF(H39="1/2以下","薬品等及び資機材等の使用状況を勘案し検査の必要がないと認められる場合",IF(G39="×","","原水の水質が大きく変わるおそれが少ないと認められる場合")))</f>
        <v/>
      </c>
      <c r="K39" s="12" t="s">
        <v>80</v>
      </c>
    </row>
    <row r="40" spans="1:11" ht="15" customHeight="1" thickBot="1" x14ac:dyDescent="0.2">
      <c r="A40" s="9">
        <v>35</v>
      </c>
      <c r="B40" s="25" t="s">
        <v>11</v>
      </c>
      <c r="C40" s="63">
        <v>1</v>
      </c>
      <c r="D40" s="15" t="s">
        <v>30</v>
      </c>
      <c r="E40" s="34"/>
      <c r="F40" s="34"/>
      <c r="G40" s="9" t="str">
        <f t="shared" si="4"/>
        <v/>
      </c>
      <c r="H40" s="21" t="str">
        <f t="shared" si="5"/>
        <v/>
      </c>
      <c r="I40" s="22" t="str">
        <f>IF(ISBLANK(F40),"",IF(H40="1/2以下","1回/3年",IF(G40="1/10以下","1回/3年",IF(G40="1/5以下","1回/年","1回/3月"))))</f>
        <v/>
      </c>
      <c r="J40" s="37" t="str">
        <f>IF(ISBLANK(F40),"",IF(H40="1/2以下","薬品等及び資機材等の使用状況を勘案し検査の必要がないと認められる場合",IF(G40="×","","原水の水質が大きく変わるおそれが少ないと認められる場合")))</f>
        <v/>
      </c>
      <c r="K40" s="12" t="s">
        <v>80</v>
      </c>
    </row>
    <row r="41" spans="1:11" ht="15" customHeight="1" x14ac:dyDescent="0.15">
      <c r="A41" s="9">
        <v>36</v>
      </c>
      <c r="B41" s="10" t="s">
        <v>45</v>
      </c>
      <c r="C41" s="61">
        <v>200</v>
      </c>
      <c r="D41" s="14" t="s">
        <v>30</v>
      </c>
      <c r="E41" s="48"/>
      <c r="F41" s="48"/>
      <c r="G41" s="68" t="s">
        <v>88</v>
      </c>
      <c r="H41" s="69"/>
      <c r="I41" s="45"/>
      <c r="J41" s="66" t="str">
        <f>IF(ISBLANK(F41),"",IF(H41="1/2以下","原水、水源及びその周辺の状況を勘案し検査の必要がないと認められる場合",IF(G41="×","","原水の水質が大きく変わるおそれが少ないと認められる場合")))</f>
        <v/>
      </c>
      <c r="K41" s="12" t="s">
        <v>80</v>
      </c>
    </row>
    <row r="42" spans="1:11" ht="15" customHeight="1" x14ac:dyDescent="0.15">
      <c r="A42" s="9">
        <v>37</v>
      </c>
      <c r="B42" s="10" t="s">
        <v>61</v>
      </c>
      <c r="C42" s="61">
        <v>0.05</v>
      </c>
      <c r="D42" s="14" t="s">
        <v>30</v>
      </c>
      <c r="E42" s="46"/>
      <c r="F42" s="46"/>
      <c r="G42" s="68" t="s">
        <v>88</v>
      </c>
      <c r="H42" s="69"/>
      <c r="I42" s="45"/>
      <c r="J42" s="66" t="str">
        <f>IF(ISBLANK(F42),"",IF(H42="1/2以下","原水、水源及びその周辺の状況を勘案し検査の必要がないと認められる場合",IF(G42="×","","原水の水質が大きく変わるおそれが少ないと認められる場合")))</f>
        <v/>
      </c>
      <c r="K42" s="12" t="s">
        <v>80</v>
      </c>
    </row>
    <row r="43" spans="1:11" ht="15" customHeight="1" x14ac:dyDescent="0.15">
      <c r="A43" s="9">
        <v>38</v>
      </c>
      <c r="B43" s="10" t="s">
        <v>12</v>
      </c>
      <c r="C43" s="61">
        <v>200</v>
      </c>
      <c r="D43" s="14" t="s">
        <v>29</v>
      </c>
      <c r="E43" s="55"/>
      <c r="F43" s="55"/>
      <c r="G43" s="68" t="s">
        <v>66</v>
      </c>
      <c r="H43" s="69"/>
      <c r="I43" s="22" t="s">
        <v>29</v>
      </c>
      <c r="J43" s="37" t="s">
        <v>83</v>
      </c>
      <c r="K43" s="12" t="s">
        <v>68</v>
      </c>
    </row>
    <row r="44" spans="1:11" ht="15" customHeight="1" thickBot="1" x14ac:dyDescent="0.2">
      <c r="A44" s="9">
        <v>39</v>
      </c>
      <c r="B44" s="10" t="s">
        <v>13</v>
      </c>
      <c r="C44" s="61">
        <v>300</v>
      </c>
      <c r="D44" s="38" t="s">
        <v>30</v>
      </c>
      <c r="E44" s="57"/>
      <c r="F44" s="57"/>
      <c r="G44" s="68" t="s">
        <v>88</v>
      </c>
      <c r="H44" s="69"/>
      <c r="I44" s="45"/>
      <c r="J44" s="66" t="str">
        <f>IF(ISBLANK(F44),"",IF(H44="1/2以下","原水、水源及びその周辺の状況を勘案し検査の必要がないと認められる場合",IF(G44="×","","原水の水質が大きく変わるおそれが少ないと認められる場合")))</f>
        <v/>
      </c>
      <c r="K44" s="12" t="s">
        <v>80</v>
      </c>
    </row>
    <row r="45" spans="1:11" ht="15" customHeight="1" thickBot="1" x14ac:dyDescent="0.2">
      <c r="A45" s="9">
        <v>40</v>
      </c>
      <c r="B45" s="25" t="s">
        <v>14</v>
      </c>
      <c r="C45" s="62">
        <v>500</v>
      </c>
      <c r="D45" s="31" t="s">
        <v>30</v>
      </c>
      <c r="E45" s="34"/>
      <c r="F45" s="34"/>
      <c r="G45" s="9" t="str">
        <f>IF(ISBLANK(E45),"",IF(E45&lt;=(C45*0.1),"1/10以下",IF(E45&lt;=(C45*0.2),"1/5以下","×")))</f>
        <v/>
      </c>
      <c r="H45" s="21" t="str">
        <f t="shared" si="5"/>
        <v/>
      </c>
      <c r="I45" s="22" t="str">
        <f>IF(ISBLANK(F45),"",IF(H45="1/2以下","1回/3年",IF(G45="1/10以下","1回/3年",IF(G45="1/5以下","1回/年","1回/3月"))))</f>
        <v/>
      </c>
      <c r="J45" s="37" t="str">
        <f>IF(ISBLANK(F45),"",IF(H45="1/2以下","原水、水源及びその周辺の状況を勘案し検査の必要がないと認められる場合",IF(G45="×","","原水の水質が大きく変わるおそれが少ないと認められる場合")))</f>
        <v/>
      </c>
      <c r="K45" s="12" t="s">
        <v>80</v>
      </c>
    </row>
    <row r="46" spans="1:11" ht="15" customHeight="1" x14ac:dyDescent="0.15">
      <c r="A46" s="9">
        <v>41</v>
      </c>
      <c r="B46" s="10" t="s">
        <v>15</v>
      </c>
      <c r="C46" s="61">
        <v>0.2</v>
      </c>
      <c r="D46" s="14" t="s">
        <v>30</v>
      </c>
      <c r="E46" s="48"/>
      <c r="F46" s="48"/>
      <c r="G46" s="68" t="s">
        <v>88</v>
      </c>
      <c r="H46" s="69"/>
      <c r="I46" s="45"/>
      <c r="J46" s="66" t="str">
        <f>IF(ISBLANK(F46),"",IF(H46="1/2以下","原水、水源及びその周辺の状況を勘案し検査の必要がないと認められる場合",IF(G46="×","","原水の水質が大きく変わるおそれが少ないと認められる場合")))</f>
        <v/>
      </c>
      <c r="K46" s="12" t="s">
        <v>80</v>
      </c>
    </row>
    <row r="47" spans="1:11" ht="15" customHeight="1" x14ac:dyDescent="0.15">
      <c r="A47" s="9">
        <v>42</v>
      </c>
      <c r="B47" s="10" t="s">
        <v>62</v>
      </c>
      <c r="C47" s="61">
        <v>1.0000000000000001E-5</v>
      </c>
      <c r="D47" s="14" t="s">
        <v>28</v>
      </c>
      <c r="E47" s="51"/>
      <c r="F47" s="51"/>
      <c r="G47" s="68" t="s">
        <v>88</v>
      </c>
      <c r="H47" s="69"/>
      <c r="I47" s="45"/>
      <c r="J47" s="66" t="str">
        <f>IF(ISBLANK(F47),"",IF(H47="1/2以下","藻類の発生状況を勘案し検査の必要がないと認められる場合","水源に藻類の発生が少なく検査を行う必要がないと認められる期間は省略可能"))</f>
        <v/>
      </c>
      <c r="K47" s="12" t="s">
        <v>81</v>
      </c>
    </row>
    <row r="48" spans="1:11" ht="15" customHeight="1" x14ac:dyDescent="0.15">
      <c r="A48" s="9">
        <v>43</v>
      </c>
      <c r="B48" s="10" t="s">
        <v>63</v>
      </c>
      <c r="C48" s="61">
        <v>1.0000000000000001E-5</v>
      </c>
      <c r="D48" s="14" t="s">
        <v>28</v>
      </c>
      <c r="E48" s="46"/>
      <c r="F48" s="46"/>
      <c r="G48" s="68" t="s">
        <v>88</v>
      </c>
      <c r="H48" s="69"/>
      <c r="I48" s="45"/>
      <c r="J48" s="66" t="str">
        <f>IF(ISBLANK(F48),"",IF(H48="1/2以下","藻類の発生状況を勘案し検査の必要がないと認められる場合","水源に藻類の発生が少なく検査を行う必要がないと認められる期間は省略可能"))</f>
        <v/>
      </c>
      <c r="K48" s="12" t="s">
        <v>81</v>
      </c>
    </row>
    <row r="49" spans="1:11" ht="15" customHeight="1" x14ac:dyDescent="0.15">
      <c r="A49" s="9">
        <v>44</v>
      </c>
      <c r="B49" s="10" t="s">
        <v>16</v>
      </c>
      <c r="C49" s="61">
        <v>0.02</v>
      </c>
      <c r="D49" s="14" t="s">
        <v>30</v>
      </c>
      <c r="E49" s="46"/>
      <c r="F49" s="46"/>
      <c r="G49" s="68" t="s">
        <v>88</v>
      </c>
      <c r="H49" s="69"/>
      <c r="I49" s="45"/>
      <c r="J49" s="66" t="str">
        <f>IF(ISBLANK(F49),"",IF(H49="1/2以下","原水、水源及びその周辺の状況を勘案し検査の必要がないと認められる場合",IF(G49="×","","原水の水質が大きく変わるおそれが少ないと認められる場合")))</f>
        <v/>
      </c>
      <c r="K49" s="12" t="s">
        <v>80</v>
      </c>
    </row>
    <row r="50" spans="1:11" ht="15" customHeight="1" x14ac:dyDescent="0.15">
      <c r="A50" s="9">
        <v>45</v>
      </c>
      <c r="B50" s="10" t="s">
        <v>17</v>
      </c>
      <c r="C50" s="62">
        <v>5.0000000000000001E-3</v>
      </c>
      <c r="D50" s="14" t="s">
        <v>30</v>
      </c>
      <c r="E50" s="46"/>
      <c r="F50" s="46"/>
      <c r="G50" s="68" t="s">
        <v>88</v>
      </c>
      <c r="H50" s="69"/>
      <c r="I50" s="45"/>
      <c r="J50" s="66" t="str">
        <f>IF(ISBLANK(F50),"",IF(H50="1/2以下","原水、水源及びその周辺の状況を勘案し検査の必要がないと認められる場合",IF(G50="×","","原水の水質が大きく変わるおそれが少ないと認められる場合")))</f>
        <v/>
      </c>
      <c r="K50" s="12" t="s">
        <v>80</v>
      </c>
    </row>
    <row r="51" spans="1:11" ht="15" customHeight="1" x14ac:dyDescent="0.15">
      <c r="A51" s="9">
        <v>46</v>
      </c>
      <c r="B51" s="10" t="s">
        <v>27</v>
      </c>
      <c r="C51" s="61">
        <v>3</v>
      </c>
      <c r="D51" s="14" t="s">
        <v>29</v>
      </c>
      <c r="E51" s="54"/>
      <c r="F51" s="54"/>
      <c r="G51" s="68" t="s">
        <v>66</v>
      </c>
      <c r="H51" s="69"/>
      <c r="I51" s="22" t="s">
        <v>29</v>
      </c>
      <c r="J51" s="37" t="s">
        <v>83</v>
      </c>
      <c r="K51" s="12" t="s">
        <v>68</v>
      </c>
    </row>
    <row r="52" spans="1:11" ht="15" customHeight="1" x14ac:dyDescent="0.15">
      <c r="A52" s="9">
        <v>47</v>
      </c>
      <c r="B52" s="1" t="s">
        <v>18</v>
      </c>
      <c r="C52" s="64" t="s">
        <v>26</v>
      </c>
      <c r="D52" s="14" t="s">
        <v>29</v>
      </c>
      <c r="E52" s="55"/>
      <c r="F52" s="55"/>
      <c r="G52" s="68" t="s">
        <v>66</v>
      </c>
      <c r="H52" s="69"/>
      <c r="I52" s="22" t="s">
        <v>29</v>
      </c>
      <c r="J52" s="37" t="s">
        <v>83</v>
      </c>
      <c r="K52" s="12" t="s">
        <v>68</v>
      </c>
    </row>
    <row r="53" spans="1:11" ht="15" customHeight="1" x14ac:dyDescent="0.15">
      <c r="A53" s="9">
        <v>48</v>
      </c>
      <c r="B53" s="1" t="s">
        <v>19</v>
      </c>
      <c r="C53" s="64" t="s">
        <v>64</v>
      </c>
      <c r="D53" s="14" t="s">
        <v>29</v>
      </c>
      <c r="E53" s="55"/>
      <c r="F53" s="55"/>
      <c r="G53" s="68" t="s">
        <v>66</v>
      </c>
      <c r="H53" s="69"/>
      <c r="I53" s="22" t="s">
        <v>29</v>
      </c>
      <c r="J53" s="37" t="s">
        <v>83</v>
      </c>
      <c r="K53" s="12" t="s">
        <v>68</v>
      </c>
    </row>
    <row r="54" spans="1:11" ht="15" customHeight="1" x14ac:dyDescent="0.15">
      <c r="A54" s="9">
        <v>49</v>
      </c>
      <c r="B54" s="1" t="s">
        <v>20</v>
      </c>
      <c r="C54" s="64" t="s">
        <v>46</v>
      </c>
      <c r="D54" s="14" t="s">
        <v>29</v>
      </c>
      <c r="E54" s="55"/>
      <c r="F54" s="55"/>
      <c r="G54" s="68" t="s">
        <v>66</v>
      </c>
      <c r="H54" s="69"/>
      <c r="I54" s="22" t="s">
        <v>29</v>
      </c>
      <c r="J54" s="37" t="s">
        <v>83</v>
      </c>
      <c r="K54" s="12" t="s">
        <v>68</v>
      </c>
    </row>
    <row r="55" spans="1:11" ht="15" customHeight="1" x14ac:dyDescent="0.15">
      <c r="A55" s="30">
        <v>50</v>
      </c>
      <c r="B55" s="1" t="s">
        <v>21</v>
      </c>
      <c r="C55" s="64" t="s">
        <v>47</v>
      </c>
      <c r="D55" s="14" t="s">
        <v>29</v>
      </c>
      <c r="E55" s="55"/>
      <c r="F55" s="55"/>
      <c r="G55" s="68" t="s">
        <v>66</v>
      </c>
      <c r="H55" s="69"/>
      <c r="I55" s="22" t="s">
        <v>29</v>
      </c>
      <c r="J55" s="37" t="s">
        <v>83</v>
      </c>
      <c r="K55" s="12" t="s">
        <v>68</v>
      </c>
    </row>
    <row r="56" spans="1:11" ht="15" customHeight="1" thickBot="1" x14ac:dyDescent="0.2">
      <c r="A56" s="28">
        <v>51</v>
      </c>
      <c r="B56" s="2" t="s">
        <v>22</v>
      </c>
      <c r="C56" s="65" t="s">
        <v>48</v>
      </c>
      <c r="D56" s="16" t="s">
        <v>29</v>
      </c>
      <c r="E56" s="58"/>
      <c r="F56" s="58"/>
      <c r="G56" s="80" t="s">
        <v>66</v>
      </c>
      <c r="H56" s="81"/>
      <c r="I56" s="27" t="s">
        <v>29</v>
      </c>
      <c r="J56" s="40" t="s">
        <v>82</v>
      </c>
      <c r="K56" s="36" t="s">
        <v>68</v>
      </c>
    </row>
    <row r="57" spans="1:11" ht="13.5" thickTop="1" x14ac:dyDescent="0.15">
      <c r="H57" s="26"/>
      <c r="J57" s="41"/>
    </row>
    <row r="58" spans="1:11" x14ac:dyDescent="0.15">
      <c r="A58" s="29"/>
      <c r="K58" s="20"/>
    </row>
    <row r="59" spans="1:11" ht="3" customHeight="1" x14ac:dyDescent="0.15"/>
    <row r="62" spans="1:11" x14ac:dyDescent="0.15">
      <c r="G62" s="19"/>
    </row>
  </sheetData>
  <sheetProtection password="C6E1" sheet="1" formatCells="0"/>
  <mergeCells count="54">
    <mergeCell ref="G54:H54"/>
    <mergeCell ref="G55:H55"/>
    <mergeCell ref="G56:H56"/>
    <mergeCell ref="J4:J5"/>
    <mergeCell ref="D1:F1"/>
    <mergeCell ref="G51:H51"/>
    <mergeCell ref="G52:H52"/>
    <mergeCell ref="G53:H53"/>
    <mergeCell ref="G33:H33"/>
    <mergeCell ref="G34:H34"/>
    <mergeCell ref="G35:H35"/>
    <mergeCell ref="G36:H36"/>
    <mergeCell ref="G43:H43"/>
    <mergeCell ref="G28:H28"/>
    <mergeCell ref="G29:H29"/>
    <mergeCell ref="G6:H6"/>
    <mergeCell ref="G7:H7"/>
    <mergeCell ref="G15:H15"/>
    <mergeCell ref="G26:H26"/>
    <mergeCell ref="G27:H27"/>
    <mergeCell ref="G8:H8"/>
    <mergeCell ref="G9:H9"/>
    <mergeCell ref="G10:H10"/>
    <mergeCell ref="G12:H12"/>
    <mergeCell ref="G13:H13"/>
    <mergeCell ref="G17:H17"/>
    <mergeCell ref="G18:H18"/>
    <mergeCell ref="G19:H19"/>
    <mergeCell ref="G20:H20"/>
    <mergeCell ref="G21:H21"/>
    <mergeCell ref="G22:H22"/>
    <mergeCell ref="G23:H23"/>
    <mergeCell ref="D4:D5"/>
    <mergeCell ref="K4:K5"/>
    <mergeCell ref="I4:I5"/>
    <mergeCell ref="A4:A5"/>
    <mergeCell ref="B4:B5"/>
    <mergeCell ref="C4:C5"/>
    <mergeCell ref="F4:F5"/>
    <mergeCell ref="E4:E5"/>
    <mergeCell ref="G30:H30"/>
    <mergeCell ref="G31:H31"/>
    <mergeCell ref="G32:H32"/>
    <mergeCell ref="G46:H46"/>
    <mergeCell ref="G24:H24"/>
    <mergeCell ref="G25:H25"/>
    <mergeCell ref="G38:H38"/>
    <mergeCell ref="G41:H41"/>
    <mergeCell ref="G42:H42"/>
    <mergeCell ref="G47:H47"/>
    <mergeCell ref="G48:H48"/>
    <mergeCell ref="G49:H49"/>
    <mergeCell ref="G50:H50"/>
    <mergeCell ref="G44:H44"/>
  </mergeCells>
  <phoneticPr fontId="1"/>
  <conditionalFormatting sqref="I6:I7 I14:I16 I26:I37 I39:I40 I43 I45 I51:I56">
    <cfRule type="containsText" dxfId="17" priority="23" stopIfTrue="1" operator="containsText" text="/">
      <formula>NOT(ISERROR(SEARCH("/",I6)))</formula>
    </cfRule>
  </conditionalFormatting>
  <conditionalFormatting sqref="I8:I10 I12:I13">
    <cfRule type="containsText" dxfId="16" priority="19" stopIfTrue="1" operator="containsText" text="毎月">
      <formula>NOT(ISERROR(SEARCH("毎月",I8)))</formula>
    </cfRule>
    <cfRule type="containsText" dxfId="15" priority="20" stopIfTrue="1" operator="containsText" text="/">
      <formula>NOT(ISERROR(SEARCH("/",I8)))</formula>
    </cfRule>
  </conditionalFormatting>
  <conditionalFormatting sqref="I17:I25">
    <cfRule type="containsText" dxfId="14" priority="15" stopIfTrue="1" operator="containsText" text="毎月">
      <formula>NOT(ISERROR(SEARCH("毎月",I17)))</formula>
    </cfRule>
    <cfRule type="containsText" dxfId="13" priority="16" stopIfTrue="1" operator="containsText" text="/">
      <formula>NOT(ISERROR(SEARCH("/",I17)))</formula>
    </cfRule>
  </conditionalFormatting>
  <conditionalFormatting sqref="I38">
    <cfRule type="containsText" dxfId="12" priority="13" stopIfTrue="1" operator="containsText" text="毎月">
      <formula>NOT(ISERROR(SEARCH("毎月",I38)))</formula>
    </cfRule>
    <cfRule type="containsText" dxfId="11" priority="14" stopIfTrue="1" operator="containsText" text="/">
      <formula>NOT(ISERROR(SEARCH("/",I38)))</formula>
    </cfRule>
  </conditionalFormatting>
  <conditionalFormatting sqref="I41:I42">
    <cfRule type="containsText" dxfId="10" priority="11" stopIfTrue="1" operator="containsText" text="毎月">
      <formula>NOT(ISERROR(SEARCH("毎月",I41)))</formula>
    </cfRule>
    <cfRule type="containsText" dxfId="9" priority="12" stopIfTrue="1" operator="containsText" text="/">
      <formula>NOT(ISERROR(SEARCH("/",I41)))</formula>
    </cfRule>
  </conditionalFormatting>
  <conditionalFormatting sqref="I44">
    <cfRule type="containsText" dxfId="8" priority="9" stopIfTrue="1" operator="containsText" text="毎月">
      <formula>NOT(ISERROR(SEARCH("毎月",I44)))</formula>
    </cfRule>
    <cfRule type="containsText" dxfId="7" priority="10" stopIfTrue="1" operator="containsText" text="/">
      <formula>NOT(ISERROR(SEARCH("/",I44)))</formula>
    </cfRule>
  </conditionalFormatting>
  <conditionalFormatting sqref="I46:I50">
    <cfRule type="containsText" dxfId="6" priority="5" stopIfTrue="1" operator="containsText" text="毎月">
      <formula>NOT(ISERROR(SEARCH("毎月",I46)))</formula>
    </cfRule>
    <cfRule type="containsText" dxfId="5" priority="6" stopIfTrue="1" operator="containsText" text="/">
      <formula>NOT(ISERROR(SEARCH("/",I46)))</formula>
    </cfRule>
  </conditionalFormatting>
  <conditionalFormatting sqref="I11">
    <cfRule type="containsText" dxfId="1" priority="1" stopIfTrue="1" operator="containsText" text="/">
      <formula>NOT(ISERROR(SEARCH("/",I11)))</formula>
    </cfRule>
  </conditionalFormatting>
  <pageMargins left="0.98425196850393704" right="0.39370078740157483" top="0.94488188976377963" bottom="0.19685039370078741" header="0.51181102362204722" footer="0.19685039370078741"/>
  <pageSetup paperSize="8" scale="84" fitToHeight="0"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24" stopIfTrue="1" operator="containsText" id="{F73618E7-C4E5-43A1-A733-316D9B9A4F94}">
            <xm:f>NOT(ISERROR(SEARCH("毎月",I6)))</xm:f>
            <xm:f>"毎月"</xm:f>
            <x14:dxf>
              <font>
                <color theme="1"/>
              </font>
              <fill>
                <patternFill>
                  <bgColor rgb="FFFFFF00"/>
                </patternFill>
              </fill>
            </x14:dxf>
          </x14:cfRule>
          <xm:sqref>I6:I7 I14:I16 I26:I37 I39:I40 I43 I45 I51:I56</xm:sqref>
        </x14:conditionalFormatting>
        <x14:conditionalFormatting xmlns:xm="http://schemas.microsoft.com/office/excel/2006/main">
          <x14:cfRule type="containsText" priority="2" stopIfTrue="1" operator="containsText" id="{A8DA9E80-7FD1-4DA6-9D38-9E9F6C32D85C}">
            <xm:f>NOT(ISERROR(SEARCH("毎月",I11)))</xm:f>
            <xm:f>"毎月"</xm:f>
            <x14:dxf>
              <font>
                <color theme="1"/>
              </font>
              <fill>
                <patternFill>
                  <bgColor rgb="FFFFFF00"/>
                </patternFill>
              </fill>
            </x14:dxf>
          </x14:cfRule>
          <xm:sqref>I11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井水等判定シート 原本</vt:lpstr>
    </vt:vector>
  </TitlesOfParts>
  <Company>千葉市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石渡　奈美枝</dc:creator>
  <cp:lastModifiedBy>千葉市</cp:lastModifiedBy>
  <cp:lastPrinted>2020-06-10T04:14:13Z</cp:lastPrinted>
  <dcterms:created xsi:type="dcterms:W3CDTF">2004-04-15T06:10:18Z</dcterms:created>
  <dcterms:modified xsi:type="dcterms:W3CDTF">2020-07-09T01:18:04Z</dcterms:modified>
</cp:coreProperties>
</file>