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202300"/>
  <mc:AlternateContent xmlns:mc="http://schemas.openxmlformats.org/markup-compatibility/2006">
    <mc:Choice Requires="x15">
      <x15ac:absPath xmlns:x15ac="http://schemas.microsoft.com/office/spreadsheetml/2010/11/ac" url="M:\11　地域包括支援班\10 あんしんケアセンター\10 ■あんしんケアセンター運営部会■\R7年度\第１回\05_事前送付資料&amp;当日資料\議題２（R6あんしん実績）\資料作成用\実績報告シート\"/>
    </mc:Choice>
  </mc:AlternateContent>
  <xr:revisionPtr revIDLastSave="0" documentId="13_ncr:1_{A9B0A65E-2A63-417C-BFFC-0EEB2F4A3E1C}" xr6:coauthVersionLast="47" xr6:coauthVersionMax="47" xr10:uidLastSave="{00000000-0000-0000-0000-000000000000}"/>
  <bookViews>
    <workbookView xWindow="-110" yWindow="-110" windowWidth="19420" windowHeight="10300" xr2:uid="{6061C1D0-102F-4B12-8051-8E1FC84B348D}"/>
  </bookViews>
  <sheets>
    <sheet name="目次" sheetId="62" r:id="rId1"/>
    <sheet name="目次（裏）" sheetId="63" r:id="rId2"/>
    <sheet name="01 弁天" sheetId="32" r:id="rId3"/>
    <sheet name="02 中央" sheetId="33" r:id="rId4"/>
    <sheet name="03 千葉寺" sheetId="34" r:id="rId5"/>
    <sheet name="04 松ケ丘" sheetId="35" r:id="rId6"/>
    <sheet name="05 浜野" sheetId="36" r:id="rId7"/>
    <sheet name="06 こてはし台" sheetId="37" r:id="rId8"/>
    <sheet name="07 花見川" sheetId="38" r:id="rId9"/>
    <sheet name="08 さつきが丘" sheetId="39" r:id="rId10"/>
    <sheet name="09 にれの木台" sheetId="40" r:id="rId11"/>
    <sheet name="10 花園" sheetId="41" r:id="rId12"/>
    <sheet name="11 幕張" sheetId="42" r:id="rId13"/>
    <sheet name="12 山王" sheetId="43" r:id="rId14"/>
    <sheet name="13 園生" sheetId="44" r:id="rId15"/>
    <sheet name="14 天台" sheetId="45" r:id="rId16"/>
    <sheet name="15 小仲台" sheetId="46" r:id="rId17"/>
    <sheet name="16 稲毛" sheetId="47" r:id="rId18"/>
    <sheet name="17 みつわ台" sheetId="50" r:id="rId19"/>
    <sheet name="18 都賀" sheetId="51" r:id="rId20"/>
    <sheet name="19 桜木" sheetId="52" r:id="rId21"/>
    <sheet name="20 千城台" sheetId="53" r:id="rId22"/>
    <sheet name="21 大宮台" sheetId="54" r:id="rId23"/>
    <sheet name="22 鎌取" sheetId="55" r:id="rId24"/>
    <sheet name="23 誉田" sheetId="56" r:id="rId25"/>
    <sheet name="24 土気" sheetId="57" r:id="rId26"/>
    <sheet name="25 真砂" sheetId="58" r:id="rId27"/>
    <sheet name="26 磯辺" sheetId="59" r:id="rId28"/>
    <sheet name="27 高洲" sheetId="60" r:id="rId29"/>
    <sheet name="28 幸町" sheetId="61"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xlnm.Print_Area" localSheetId="2">'01 弁天'!$A$1:$F$32</definedName>
    <definedName name="_xlnm.Print_Area" localSheetId="3">'02 中央'!$A$1:$F$36</definedName>
    <definedName name="_xlnm.Print_Area" localSheetId="4">'03 千葉寺'!$A$1:$F$54</definedName>
    <definedName name="_xlnm.Print_Area" localSheetId="5">'04 松ケ丘'!$A$1:$F$32</definedName>
    <definedName name="_xlnm.Print_Area" localSheetId="6">'05 浜野'!$A$1:$F$45</definedName>
    <definedName name="_xlnm.Print_Area" localSheetId="7">'06 こてはし台'!$A$1:$F$55</definedName>
    <definedName name="_xlnm.Print_Area" localSheetId="8">'07 花見川'!$A$1:$F$32</definedName>
    <definedName name="_xlnm.Print_Area" localSheetId="9">'08 さつきが丘'!$A$1:$F$32</definedName>
    <definedName name="_xlnm.Print_Area" localSheetId="10">'09 にれの木台'!$A$1:$F$32</definedName>
    <definedName name="_xlnm.Print_Area" localSheetId="11">'10 花園'!$A$1:$F$42</definedName>
    <definedName name="_xlnm.Print_Area" localSheetId="12">'11 幕張'!$A$1:$F$57</definedName>
    <definedName name="_xlnm.Print_Area" localSheetId="13">'12 山王'!$A$1:$F$58</definedName>
    <definedName name="_xlnm.Print_Area" localSheetId="14">'13 園生'!$A$1:$F$52</definedName>
    <definedName name="_xlnm.Print_Area" localSheetId="15">'14 天台'!$A$1:$F$48</definedName>
    <definedName name="_xlnm.Print_Area" localSheetId="16">'15 小仲台'!$A$1:$F$32</definedName>
    <definedName name="_xlnm.Print_Area" localSheetId="17">'16 稲毛'!$A$1:$F$52</definedName>
    <definedName name="_xlnm.Print_Area" localSheetId="18">'17 みつわ台'!$A$1:$F$43</definedName>
    <definedName name="_xlnm.Print_Area" localSheetId="19">'18 都賀'!$A$1:$F$32</definedName>
    <definedName name="_xlnm.Print_Area" localSheetId="20">'19 桜木'!$A$1:$F$62</definedName>
    <definedName name="_xlnm.Print_Area" localSheetId="21">'20 千城台'!$A$1:$F$53</definedName>
    <definedName name="_xlnm.Print_Area" localSheetId="22">'21 大宮台'!$A$1:$F$47</definedName>
    <definedName name="_xlnm.Print_Area" localSheetId="23">'22 鎌取'!$A$1:$F$57</definedName>
    <definedName name="_xlnm.Print_Area" localSheetId="24">'23 誉田'!$A$1:$F$54</definedName>
    <definedName name="_xlnm.Print_Area" localSheetId="25">'24 土気'!$A$1:$F$32</definedName>
    <definedName name="_xlnm.Print_Area" localSheetId="26">'25 真砂'!$A$1:$F$54</definedName>
    <definedName name="_xlnm.Print_Area" localSheetId="27">'26 磯辺'!$A$1:$F$53</definedName>
    <definedName name="_xlnm.Print_Area" localSheetId="28">'27 高洲'!$A$1:$F$58</definedName>
    <definedName name="_xlnm.Print_Area" localSheetId="29">'28 幸町'!$A$1:$F$65</definedName>
    <definedName name="_xlnm.Print_Area" localSheetId="0">目次!$A$1:$E$33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9" l="1"/>
  <c r="D19" i="53" l="1"/>
  <c r="D4" i="53"/>
  <c r="D4" i="35" l="1"/>
  <c r="D24" i="35"/>
  <c r="D19" i="38" l="1"/>
  <c r="J31" i="61" l="1"/>
  <c r="J29" i="61"/>
  <c r="D29" i="61"/>
  <c r="J26" i="61"/>
  <c r="J24" i="61"/>
  <c r="J21" i="61"/>
  <c r="J19" i="61"/>
  <c r="D19" i="61"/>
  <c r="J16" i="61"/>
  <c r="J14" i="61"/>
  <c r="D14" i="61"/>
  <c r="J11" i="61"/>
  <c r="J9" i="61"/>
  <c r="D3" i="61"/>
  <c r="A3" i="61"/>
  <c r="D2" i="61"/>
  <c r="J31" i="60" l="1"/>
  <c r="J30" i="60"/>
  <c r="J26" i="60"/>
  <c r="J25" i="60"/>
  <c r="J21" i="60"/>
  <c r="J20" i="60"/>
  <c r="J16" i="60"/>
  <c r="J15" i="60"/>
  <c r="J11" i="60"/>
  <c r="J10" i="60"/>
  <c r="A3" i="60"/>
  <c r="D2" i="60"/>
  <c r="J31" i="59" l="1"/>
  <c r="J30" i="59"/>
  <c r="D29" i="59"/>
  <c r="J26" i="59"/>
  <c r="J25" i="59"/>
  <c r="D24" i="59"/>
  <c r="J21" i="59"/>
  <c r="J20" i="59"/>
  <c r="J16" i="59"/>
  <c r="J15" i="59"/>
  <c r="J11" i="59"/>
  <c r="J10" i="59"/>
  <c r="D3" i="59"/>
  <c r="A3" i="59"/>
  <c r="D2" i="59"/>
  <c r="J31" i="58" l="1"/>
  <c r="J30" i="58"/>
  <c r="J26" i="58"/>
  <c r="J25" i="58"/>
  <c r="J21" i="58"/>
  <c r="J20" i="58"/>
  <c r="J16" i="58"/>
  <c r="J15" i="58"/>
  <c r="J11" i="58"/>
  <c r="J10" i="58"/>
  <c r="D3" i="58"/>
  <c r="A3" i="58"/>
  <c r="D2" i="58"/>
  <c r="J31" i="57" l="1"/>
  <c r="J30" i="57"/>
  <c r="D29" i="57"/>
  <c r="J26" i="57"/>
  <c r="J25" i="57"/>
  <c r="J21" i="57"/>
  <c r="J20" i="57"/>
  <c r="D19" i="57"/>
  <c r="J16" i="57"/>
  <c r="J15" i="57"/>
  <c r="J11" i="57"/>
  <c r="J10" i="57"/>
  <c r="D3" i="57"/>
  <c r="A3" i="57"/>
  <c r="D2" i="57"/>
  <c r="J31" i="56" l="1"/>
  <c r="J30" i="56"/>
  <c r="D29" i="56"/>
  <c r="J26" i="56"/>
  <c r="J25" i="56"/>
  <c r="D24" i="56"/>
  <c r="J21" i="56"/>
  <c r="J20" i="56"/>
  <c r="D19" i="56"/>
  <c r="J16" i="56"/>
  <c r="J15" i="56"/>
  <c r="J11" i="56"/>
  <c r="J10" i="56"/>
  <c r="A3" i="56"/>
  <c r="D2" i="56"/>
  <c r="J31" i="55" l="1"/>
  <c r="J30" i="55"/>
  <c r="D29" i="55"/>
  <c r="J26" i="55"/>
  <c r="J25" i="55"/>
  <c r="J21" i="55"/>
  <c r="J20" i="55"/>
  <c r="J16" i="55"/>
  <c r="J15" i="55"/>
  <c r="J11" i="55"/>
  <c r="J10" i="55"/>
  <c r="D3" i="55"/>
  <c r="A3" i="55"/>
  <c r="D2" i="55"/>
  <c r="J31" i="54" l="1"/>
  <c r="J30" i="54"/>
  <c r="D29" i="54"/>
  <c r="J26" i="54"/>
  <c r="J25" i="54"/>
  <c r="D24" i="54"/>
  <c r="J21" i="54"/>
  <c r="J20" i="54"/>
  <c r="D19" i="54"/>
  <c r="J16" i="54"/>
  <c r="J15" i="54"/>
  <c r="D14" i="54"/>
  <c r="J11" i="54"/>
  <c r="J10" i="54"/>
  <c r="D3" i="54"/>
  <c r="A3" i="54"/>
  <c r="D2" i="54"/>
  <c r="J31" i="53" l="1"/>
  <c r="J30" i="53"/>
  <c r="D29" i="53"/>
  <c r="J26" i="53"/>
  <c r="J25" i="53"/>
  <c r="D24" i="53"/>
  <c r="J21" i="53"/>
  <c r="J20" i="53"/>
  <c r="J16" i="53"/>
  <c r="J15" i="53"/>
  <c r="D14" i="53"/>
  <c r="J11" i="53"/>
  <c r="J10" i="53"/>
  <c r="D3" i="53"/>
  <c r="A3" i="53"/>
  <c r="D2" i="53"/>
  <c r="J31" i="52" l="1"/>
  <c r="J30" i="52"/>
  <c r="J26" i="52"/>
  <c r="J25" i="52"/>
  <c r="J21" i="52"/>
  <c r="J20" i="52"/>
  <c r="J16" i="52"/>
  <c r="J15" i="52"/>
  <c r="J11" i="52"/>
  <c r="J10" i="52"/>
  <c r="D3" i="52"/>
  <c r="A3" i="52"/>
  <c r="D2" i="52"/>
  <c r="J31" i="51" l="1"/>
  <c r="J30" i="51"/>
  <c r="D29" i="51"/>
  <c r="J26" i="51"/>
  <c r="J25" i="51"/>
  <c r="D24" i="51"/>
  <c r="J21" i="51"/>
  <c r="J20" i="51"/>
  <c r="J16" i="51"/>
  <c r="J15" i="51"/>
  <c r="D14" i="51"/>
  <c r="J11" i="51"/>
  <c r="J10" i="51"/>
  <c r="D3" i="51"/>
  <c r="A3" i="51"/>
  <c r="D2" i="51"/>
  <c r="J31" i="50" l="1"/>
  <c r="J30" i="50"/>
  <c r="D29" i="50"/>
  <c r="J26" i="50"/>
  <c r="J25" i="50"/>
  <c r="J21" i="50"/>
  <c r="J20" i="50"/>
  <c r="D19" i="50"/>
  <c r="J16" i="50"/>
  <c r="J15" i="50"/>
  <c r="J11" i="50"/>
  <c r="J10" i="50"/>
  <c r="D3" i="50"/>
  <c r="A3" i="50"/>
  <c r="D2" i="50"/>
  <c r="J31" i="47" l="1"/>
  <c r="J30" i="47"/>
  <c r="D29" i="47"/>
  <c r="J26" i="47"/>
  <c r="J25" i="47"/>
  <c r="D24" i="47"/>
  <c r="J21" i="47"/>
  <c r="J20" i="47"/>
  <c r="D19" i="47"/>
  <c r="J16" i="47"/>
  <c r="J15" i="47"/>
  <c r="D14" i="47"/>
  <c r="J11" i="47"/>
  <c r="J10" i="47"/>
  <c r="A3" i="47"/>
  <c r="D2" i="47"/>
  <c r="J31" i="46" l="1"/>
  <c r="J30" i="46"/>
  <c r="D29" i="46"/>
  <c r="J26" i="46"/>
  <c r="J25" i="46"/>
  <c r="D24" i="46"/>
  <c r="J21" i="46"/>
  <c r="J20" i="46"/>
  <c r="D19" i="46"/>
  <c r="J16" i="46"/>
  <c r="J15" i="46"/>
  <c r="D14" i="46"/>
  <c r="J11" i="46"/>
  <c r="J10" i="46"/>
  <c r="D3" i="46"/>
  <c r="A3" i="46"/>
  <c r="D2" i="46"/>
  <c r="J31" i="45" l="1"/>
  <c r="J30" i="45"/>
  <c r="J26" i="45"/>
  <c r="J25" i="45"/>
  <c r="J21" i="45"/>
  <c r="J20" i="45"/>
  <c r="D19" i="45"/>
  <c r="J16" i="45"/>
  <c r="J15" i="45"/>
  <c r="J11" i="45"/>
  <c r="J10" i="45"/>
  <c r="A3" i="45"/>
  <c r="D2" i="45"/>
  <c r="J31" i="44" l="1"/>
  <c r="J30" i="44"/>
  <c r="D29" i="44"/>
  <c r="J26" i="44"/>
  <c r="J25" i="44"/>
  <c r="D24" i="44"/>
  <c r="J21" i="44"/>
  <c r="J20" i="44"/>
  <c r="D19" i="44"/>
  <c r="J16" i="44"/>
  <c r="J15" i="44"/>
  <c r="J11" i="44"/>
  <c r="J10" i="44"/>
  <c r="D3" i="44"/>
  <c r="A3" i="44"/>
  <c r="D2" i="44"/>
  <c r="J31" i="43" l="1"/>
  <c r="J30" i="43"/>
  <c r="D29" i="43"/>
  <c r="J26" i="43"/>
  <c r="J25" i="43"/>
  <c r="D24" i="43"/>
  <c r="J21" i="43"/>
  <c r="J20" i="43"/>
  <c r="D19" i="43"/>
  <c r="J16" i="43"/>
  <c r="J15" i="43"/>
  <c r="J11" i="43"/>
  <c r="J10" i="43"/>
  <c r="D3" i="43"/>
  <c r="A3" i="43"/>
  <c r="D2" i="43"/>
  <c r="J31" i="42" l="1"/>
  <c r="J30" i="42"/>
  <c r="D29" i="42"/>
  <c r="J26" i="42"/>
  <c r="J25" i="42"/>
  <c r="D24" i="42"/>
  <c r="J21" i="42"/>
  <c r="J20" i="42"/>
  <c r="J16" i="42"/>
  <c r="J15" i="42"/>
  <c r="D14" i="42"/>
  <c r="J11" i="42"/>
  <c r="J10" i="42"/>
  <c r="D3" i="42"/>
  <c r="A3" i="42"/>
  <c r="D2" i="42"/>
  <c r="J31" i="41" l="1"/>
  <c r="J30" i="41"/>
  <c r="D29" i="41"/>
  <c r="J26" i="41"/>
  <c r="J25" i="41"/>
  <c r="D24" i="41"/>
  <c r="J21" i="41"/>
  <c r="J20" i="41"/>
  <c r="D19" i="41"/>
  <c r="J16" i="41"/>
  <c r="J15" i="41"/>
  <c r="J11" i="41"/>
  <c r="J10" i="41"/>
  <c r="D3" i="41"/>
  <c r="A3" i="41"/>
  <c r="D2" i="41"/>
  <c r="J31" i="40"/>
  <c r="J30" i="40"/>
  <c r="D29" i="40"/>
  <c r="J26" i="40"/>
  <c r="J25" i="40"/>
  <c r="D24" i="40"/>
  <c r="J21" i="40"/>
  <c r="J20" i="40"/>
  <c r="D19" i="40"/>
  <c r="J16" i="40"/>
  <c r="J15" i="40"/>
  <c r="D14" i="40"/>
  <c r="J11" i="40"/>
  <c r="J10" i="40"/>
  <c r="D3" i="40"/>
  <c r="A3" i="40"/>
  <c r="D2" i="40"/>
  <c r="J31" i="39" l="1"/>
  <c r="J30" i="39"/>
  <c r="D29" i="39"/>
  <c r="J26" i="39"/>
  <c r="J25" i="39"/>
  <c r="D24" i="39"/>
  <c r="J21" i="39"/>
  <c r="J20" i="39"/>
  <c r="D19" i="39"/>
  <c r="J16" i="39"/>
  <c r="J15" i="39"/>
  <c r="D14" i="39"/>
  <c r="J11" i="39"/>
  <c r="J10" i="39"/>
  <c r="D3" i="39"/>
  <c r="A3" i="39"/>
  <c r="D2" i="39"/>
  <c r="J31" i="38"/>
  <c r="J30" i="38"/>
  <c r="D29" i="38"/>
  <c r="J26" i="38"/>
  <c r="J25" i="38"/>
  <c r="J21" i="38"/>
  <c r="J20" i="38"/>
  <c r="J16" i="38"/>
  <c r="J15" i="38"/>
  <c r="J11" i="38"/>
  <c r="J10" i="38"/>
  <c r="A3" i="38"/>
  <c r="D2" i="38"/>
  <c r="J31" i="37" l="1"/>
  <c r="J30" i="37"/>
  <c r="D29" i="37"/>
  <c r="J26" i="37"/>
  <c r="J25" i="37"/>
  <c r="J21" i="37"/>
  <c r="J20" i="37"/>
  <c r="J16" i="37"/>
  <c r="J15" i="37"/>
  <c r="J11" i="37"/>
  <c r="J10" i="37"/>
  <c r="D3" i="37"/>
  <c r="A3" i="37"/>
  <c r="D2" i="37"/>
  <c r="J31" i="36" l="1"/>
  <c r="J30" i="36"/>
  <c r="D29" i="36"/>
  <c r="J26" i="36"/>
  <c r="J25" i="36"/>
  <c r="D24" i="36"/>
  <c r="J21" i="36"/>
  <c r="J20" i="36"/>
  <c r="J16" i="36"/>
  <c r="J15" i="36"/>
  <c r="D14" i="36"/>
  <c r="J11" i="36"/>
  <c r="J10" i="36"/>
  <c r="D3" i="36"/>
  <c r="A3" i="36"/>
  <c r="D2" i="36"/>
  <c r="J31" i="35" l="1"/>
  <c r="J30" i="35"/>
  <c r="J26" i="35"/>
  <c r="J25" i="35"/>
  <c r="J21" i="35"/>
  <c r="J20" i="35"/>
  <c r="J16" i="35"/>
  <c r="J15" i="35"/>
  <c r="D14" i="35"/>
  <c r="J11" i="35"/>
  <c r="J10" i="35"/>
  <c r="D3" i="35"/>
  <c r="A3" i="35"/>
  <c r="D2" i="35"/>
  <c r="J31" i="34" l="1"/>
  <c r="J30" i="34"/>
  <c r="D29" i="34"/>
  <c r="J26" i="34"/>
  <c r="J25" i="34"/>
  <c r="D24" i="34"/>
  <c r="J21" i="34"/>
  <c r="J20" i="34"/>
  <c r="J16" i="34"/>
  <c r="J15" i="34"/>
  <c r="D14" i="34"/>
  <c r="J11" i="34"/>
  <c r="J10" i="34"/>
  <c r="D3" i="34"/>
  <c r="A3" i="34"/>
  <c r="D2" i="34"/>
  <c r="J31" i="33" l="1"/>
  <c r="J30" i="33"/>
  <c r="D29" i="33"/>
  <c r="J26" i="33"/>
  <c r="J25" i="33"/>
  <c r="D24" i="33"/>
  <c r="J21" i="33"/>
  <c r="J20" i="33"/>
  <c r="D19" i="33"/>
  <c r="J16" i="33"/>
  <c r="J15" i="33"/>
  <c r="D14" i="33"/>
  <c r="J11" i="33"/>
  <c r="J10" i="33"/>
  <c r="D3" i="33"/>
  <c r="A3" i="33"/>
  <c r="D2" i="33"/>
  <c r="J31" i="32" l="1"/>
  <c r="J30" i="32"/>
  <c r="J26" i="32"/>
  <c r="J25" i="32"/>
  <c r="J21" i="32"/>
  <c r="J20" i="32"/>
  <c r="D19" i="32"/>
  <c r="J16" i="32"/>
  <c r="J15" i="32"/>
  <c r="J11" i="32"/>
  <c r="J10" i="32"/>
  <c r="D3" i="32"/>
  <c r="A3" i="32"/>
  <c r="D2" i="32"/>
</calcChain>
</file>

<file path=xl/sharedStrings.xml><?xml version="1.0" encoding="utf-8"?>
<sst xmlns="http://schemas.openxmlformats.org/spreadsheetml/2006/main" count="2888" uniqueCount="669">
  <si>
    <t>令和6年度千葉市あんしんケアセンター運営事業計画・実績報告シート（年度末提出）</t>
    <rPh sb="0" eb="2">
      <t>レイワ</t>
    </rPh>
    <rPh sb="3" eb="5">
      <t>ネンド</t>
    </rPh>
    <rPh sb="4" eb="5">
      <t>ド</t>
    </rPh>
    <rPh sb="33" eb="36">
      <t>ネンドマツ</t>
    </rPh>
    <rPh sb="36" eb="38">
      <t>テイシュツ</t>
    </rPh>
    <phoneticPr fontId="6"/>
  </si>
  <si>
    <t>センター名</t>
    <rPh sb="4" eb="5">
      <t>メイ</t>
    </rPh>
    <phoneticPr fontId="6"/>
  </si>
  <si>
    <t>年度当初に作成していただいた地区課題、活動方針、年度計画が自動的に参照されます。</t>
    <rPh sb="0" eb="2">
      <t>ネンド</t>
    </rPh>
    <rPh sb="2" eb="4">
      <t>トウショ</t>
    </rPh>
    <rPh sb="5" eb="7">
      <t>サクセイ</t>
    </rPh>
    <rPh sb="14" eb="16">
      <t>チク</t>
    </rPh>
    <rPh sb="16" eb="18">
      <t>カダイ</t>
    </rPh>
    <rPh sb="19" eb="21">
      <t>カツドウ</t>
    </rPh>
    <rPh sb="21" eb="23">
      <t>ホウシン</t>
    </rPh>
    <rPh sb="24" eb="26">
      <t>ネンド</t>
    </rPh>
    <rPh sb="26" eb="28">
      <t>ケイカク</t>
    </rPh>
    <rPh sb="29" eb="32">
      <t>ジドウテキ</t>
    </rPh>
    <rPh sb="33" eb="35">
      <t>サンショウ</t>
    </rPh>
    <phoneticPr fontId="2"/>
  </si>
  <si>
    <t>活動方針
（総合）</t>
    <rPh sb="0" eb="2">
      <t>カツドウ</t>
    </rPh>
    <rPh sb="2" eb="4">
      <t>ホウシン</t>
    </rPh>
    <rPh sb="6" eb="8">
      <t>ソウゴウ</t>
    </rPh>
    <phoneticPr fontId="6"/>
  </si>
  <si>
    <t>1　活動方針（総合）に対する全体の総括</t>
    <rPh sb="2" eb="4">
      <t>カツドウ</t>
    </rPh>
    <rPh sb="4" eb="6">
      <t>ホウシン</t>
    </rPh>
    <rPh sb="7" eb="9">
      <t>ソウゴウ</t>
    </rPh>
    <rPh sb="11" eb="12">
      <t>タイ</t>
    </rPh>
    <rPh sb="14" eb="16">
      <t>ゼンタイ</t>
    </rPh>
    <rPh sb="17" eb="19">
      <t>ソウカツ</t>
    </rPh>
    <phoneticPr fontId="2"/>
  </si>
  <si>
    <t>年度総括</t>
    <rPh sb="0" eb="2">
      <t>ネンド</t>
    </rPh>
    <rPh sb="2" eb="4">
      <t>ソウカツ</t>
    </rPh>
    <phoneticPr fontId="2"/>
  </si>
  <si>
    <t>自己評価</t>
    <rPh sb="0" eb="2">
      <t>ジコ</t>
    </rPh>
    <rPh sb="2" eb="4">
      <t>ヒョウカ</t>
    </rPh>
    <phoneticPr fontId="2"/>
  </si>
  <si>
    <t>B</t>
  </si>
  <si>
    <t>自己評価を選択した理由</t>
    <rPh sb="0" eb="2">
      <t>ジコ</t>
    </rPh>
    <rPh sb="2" eb="4">
      <t>ヒョウカ</t>
    </rPh>
    <rPh sb="5" eb="7">
      <t>センタク</t>
    </rPh>
    <rPh sb="9" eb="11">
      <t>リユウ</t>
    </rPh>
    <phoneticPr fontId="2"/>
  </si>
  <si>
    <t>総合相談件数は前年度と比較して40件ほど減少した。複合化・複雑化した課題は他機関連携を心掛けた。民児協や地域団体の活動等に参加して、業務周知や広報活動を実施した。今までの福祉イベントに加えて、新たな地域で福祉イベントを開催することが出来た。地域からの要望で、終活や防災に関する講座を開催することができた。</t>
    <rPh sb="0" eb="4">
      <t>ソウゴウソウダン</t>
    </rPh>
    <rPh sb="4" eb="6">
      <t>ケンスウ</t>
    </rPh>
    <rPh sb="7" eb="10">
      <t>ゼンネンド</t>
    </rPh>
    <rPh sb="11" eb="13">
      <t>ヒカク</t>
    </rPh>
    <rPh sb="17" eb="18">
      <t>ケン</t>
    </rPh>
    <rPh sb="20" eb="22">
      <t>ゲンショウ</t>
    </rPh>
    <rPh sb="25" eb="28">
      <t>フクゴウカ</t>
    </rPh>
    <rPh sb="29" eb="32">
      <t>フクザツカ</t>
    </rPh>
    <rPh sb="34" eb="36">
      <t>カダイ</t>
    </rPh>
    <rPh sb="37" eb="38">
      <t>タ</t>
    </rPh>
    <rPh sb="38" eb="40">
      <t>キカン</t>
    </rPh>
    <rPh sb="40" eb="42">
      <t>レンケイ</t>
    </rPh>
    <rPh sb="43" eb="45">
      <t>ココロガ</t>
    </rPh>
    <rPh sb="48" eb="51">
      <t>ミンジキョウ</t>
    </rPh>
    <rPh sb="52" eb="54">
      <t>チイキ</t>
    </rPh>
    <rPh sb="54" eb="56">
      <t>ダンタイ</t>
    </rPh>
    <rPh sb="57" eb="59">
      <t>カツドウ</t>
    </rPh>
    <rPh sb="59" eb="60">
      <t>トウ</t>
    </rPh>
    <rPh sb="61" eb="63">
      <t>サンカ</t>
    </rPh>
    <rPh sb="66" eb="68">
      <t>ギョウム</t>
    </rPh>
    <rPh sb="68" eb="70">
      <t>シュウチ</t>
    </rPh>
    <rPh sb="71" eb="73">
      <t>コウホウ</t>
    </rPh>
    <rPh sb="73" eb="75">
      <t>カツドウ</t>
    </rPh>
    <rPh sb="76" eb="78">
      <t>ジッシ</t>
    </rPh>
    <rPh sb="81" eb="82">
      <t>イマ</t>
    </rPh>
    <rPh sb="85" eb="87">
      <t>フクシ</t>
    </rPh>
    <rPh sb="92" eb="93">
      <t>クワ</t>
    </rPh>
    <rPh sb="96" eb="97">
      <t>アラ</t>
    </rPh>
    <rPh sb="99" eb="101">
      <t>チイキ</t>
    </rPh>
    <rPh sb="102" eb="104">
      <t>フクシ</t>
    </rPh>
    <rPh sb="109" eb="111">
      <t>カイサイ</t>
    </rPh>
    <rPh sb="116" eb="118">
      <t>デキ</t>
    </rPh>
    <rPh sb="120" eb="122">
      <t>チイキ</t>
    </rPh>
    <rPh sb="125" eb="127">
      <t>ヨウボウ</t>
    </rPh>
    <rPh sb="129" eb="131">
      <t>シュウカツ</t>
    </rPh>
    <rPh sb="132" eb="134">
      <t>ボウサイ</t>
    </rPh>
    <rPh sb="135" eb="136">
      <t>カン</t>
    </rPh>
    <rPh sb="138" eb="140">
      <t>コウザ</t>
    </rPh>
    <rPh sb="141" eb="143">
      <t>カイサイ</t>
    </rPh>
    <phoneticPr fontId="2"/>
  </si>
  <si>
    <t>次年度に向けた展望</t>
    <rPh sb="0" eb="3">
      <t>ジネンド</t>
    </rPh>
    <rPh sb="4" eb="5">
      <t>ム</t>
    </rPh>
    <rPh sb="7" eb="9">
      <t>テンボウ</t>
    </rPh>
    <phoneticPr fontId="2"/>
  </si>
  <si>
    <t>2　第1号介護予防支援事業</t>
    <phoneticPr fontId="2"/>
  </si>
  <si>
    <t>前期</t>
    <rPh sb="0" eb="2">
      <t>ゼンキ</t>
    </rPh>
    <phoneticPr fontId="2"/>
  </si>
  <si>
    <t>具体的な取り組み状況</t>
    <rPh sb="0" eb="3">
      <t>グタイテキ</t>
    </rPh>
    <rPh sb="4" eb="5">
      <t>ト</t>
    </rPh>
    <rPh sb="6" eb="7">
      <t>ク</t>
    </rPh>
    <rPh sb="8" eb="10">
      <t>ジョウキョウ</t>
    </rPh>
    <phoneticPr fontId="2"/>
  </si>
  <si>
    <t>後期</t>
    <rPh sb="0" eb="2">
      <t>コウキ</t>
    </rPh>
    <phoneticPr fontId="2"/>
  </si>
  <si>
    <t>年度計画</t>
    <rPh sb="0" eb="2">
      <t>ネンド</t>
    </rPh>
    <rPh sb="2" eb="4">
      <t>ケイカク</t>
    </rPh>
    <phoneticPr fontId="2"/>
  </si>
  <si>
    <t>運営目標</t>
    <rPh sb="0" eb="2">
      <t>ウンエイ</t>
    </rPh>
    <rPh sb="2" eb="4">
      <t>モクヒョウ</t>
    </rPh>
    <phoneticPr fontId="2"/>
  </si>
  <si>
    <t>C</t>
  </si>
  <si>
    <t>居宅ケアマネジャーや地域団体等とのネットワーク構築や課題共有が出来た。地域に向けた福祉イベント開催でセルフケア促進に関する取り組みが出来た。自立促進ケア会議を開催して、予防ケアプランの作成方法やインフォーマルサービス活用について事例検討することが出来た。</t>
    <rPh sb="23" eb="25">
      <t>コウチク</t>
    </rPh>
    <rPh sb="26" eb="28">
      <t>カダイ</t>
    </rPh>
    <rPh sb="28" eb="30">
      <t>キョウユウ</t>
    </rPh>
    <rPh sb="31" eb="33">
      <t>デキ</t>
    </rPh>
    <rPh sb="35" eb="37">
      <t>チイキ</t>
    </rPh>
    <rPh sb="38" eb="39">
      <t>ム</t>
    </rPh>
    <rPh sb="41" eb="43">
      <t>フクシ</t>
    </rPh>
    <rPh sb="70" eb="74">
      <t>ジリツソクシン</t>
    </rPh>
    <rPh sb="76" eb="78">
      <t>カイギ</t>
    </rPh>
    <rPh sb="79" eb="81">
      <t>カイサイ</t>
    </rPh>
    <rPh sb="84" eb="86">
      <t>ヨボウ</t>
    </rPh>
    <rPh sb="92" eb="96">
      <t>サクセイホウホウ</t>
    </rPh>
    <rPh sb="108" eb="110">
      <t>カツヨウ</t>
    </rPh>
    <rPh sb="123" eb="125">
      <t>デキ</t>
    </rPh>
    <phoneticPr fontId="2"/>
  </si>
  <si>
    <t>具体的な
取り組み
計画</t>
    <rPh sb="0" eb="3">
      <t>グタイテキ</t>
    </rPh>
    <rPh sb="5" eb="6">
      <t>ト</t>
    </rPh>
    <rPh sb="7" eb="8">
      <t>ク</t>
    </rPh>
    <rPh sb="10" eb="12">
      <t>ケイカク</t>
    </rPh>
    <phoneticPr fontId="2"/>
  </si>
  <si>
    <t>3　総合相談支援</t>
    <phoneticPr fontId="2"/>
  </si>
  <si>
    <t>3職種ミーティングを活用した支援方法の検討・情報共有は予定通り実施できた。新規相談は主に電話相談だが、必要に応じて自宅訪問に繋げた。体操教室、福祉イベント、民児協定例会などで出張相談を実施した。</t>
    <rPh sb="1" eb="3">
      <t>ショクシュ</t>
    </rPh>
    <rPh sb="10" eb="12">
      <t>カツヨウ</t>
    </rPh>
    <rPh sb="14" eb="18">
      <t>シエンホウホウ</t>
    </rPh>
    <rPh sb="19" eb="21">
      <t>ケントウ</t>
    </rPh>
    <rPh sb="22" eb="26">
      <t>ジョウホウキョウユウ</t>
    </rPh>
    <rPh sb="27" eb="29">
      <t>ヨテイ</t>
    </rPh>
    <rPh sb="29" eb="30">
      <t>ドオ</t>
    </rPh>
    <rPh sb="31" eb="33">
      <t>ジッシ</t>
    </rPh>
    <rPh sb="37" eb="41">
      <t>シンキソウダン</t>
    </rPh>
    <rPh sb="42" eb="43">
      <t>オモ</t>
    </rPh>
    <rPh sb="44" eb="48">
      <t>デンワソウダン</t>
    </rPh>
    <rPh sb="51" eb="53">
      <t>ヒツヨウ</t>
    </rPh>
    <rPh sb="54" eb="55">
      <t>オウ</t>
    </rPh>
    <rPh sb="57" eb="61">
      <t>ジタクホウモン</t>
    </rPh>
    <rPh sb="62" eb="63">
      <t>ツナ</t>
    </rPh>
    <rPh sb="66" eb="70">
      <t>タイソウキョウシツ</t>
    </rPh>
    <rPh sb="71" eb="73">
      <t>フクシ</t>
    </rPh>
    <rPh sb="78" eb="81">
      <t>ミンジキョウ</t>
    </rPh>
    <rPh sb="81" eb="84">
      <t>テイレイカイ</t>
    </rPh>
    <rPh sb="87" eb="89">
      <t>シュッチョウ</t>
    </rPh>
    <rPh sb="89" eb="91">
      <t>ソウダン</t>
    </rPh>
    <rPh sb="92" eb="94">
      <t>ジッシ</t>
    </rPh>
    <phoneticPr fontId="2"/>
  </si>
  <si>
    <t>・地域の身近な相談機関として窓口機能の充実を図る。
・高齢者機関のみに限らず、様々な関係機関とのネットワーク構築を図る。</t>
    <phoneticPr fontId="2"/>
  </si>
  <si>
    <t>4　権利擁護</t>
    <rPh sb="2" eb="4">
      <t>ケンリ</t>
    </rPh>
    <rPh sb="4" eb="6">
      <t>ヨウゴ</t>
    </rPh>
    <phoneticPr fontId="2"/>
  </si>
  <si>
    <t>市民向けの詐欺対策講座や認知症キッズサポーター養成講座を計画通り開催できた。地域団体に向けて、くらしの巡回講座の開催案内をしたが要望が無かった。終活セミナーは計画以上に実施することができた。</t>
    <rPh sb="38" eb="42">
      <t>チイキダンタイ</t>
    </rPh>
    <rPh sb="43" eb="44">
      <t>ム</t>
    </rPh>
    <rPh sb="51" eb="53">
      <t>ジュンカイ</t>
    </rPh>
    <rPh sb="53" eb="55">
      <t>コウザ</t>
    </rPh>
    <rPh sb="56" eb="58">
      <t>カイサイ</t>
    </rPh>
    <rPh sb="58" eb="60">
      <t>アンナイ</t>
    </rPh>
    <rPh sb="64" eb="66">
      <t>ヨウボウ</t>
    </rPh>
    <rPh sb="67" eb="68">
      <t>ナ</t>
    </rPh>
    <rPh sb="72" eb="74">
      <t>シュウカツ</t>
    </rPh>
    <rPh sb="79" eb="83">
      <t>ケイカクイジョウ</t>
    </rPh>
    <rPh sb="84" eb="86">
      <t>ジッシ</t>
    </rPh>
    <phoneticPr fontId="2"/>
  </si>
  <si>
    <t>・地域住民や関係機関に、防犯や消費者被害等の普及啓発や周知活動を継続的に実施する。
・高齢者虐待や消費者被害などの早期発見・課題解決に努める。</t>
    <rPh sb="12" eb="14">
      <t>ボウハン</t>
    </rPh>
    <rPh sb="15" eb="18">
      <t>ショウヒシャ</t>
    </rPh>
    <rPh sb="18" eb="20">
      <t>ヒガイ</t>
    </rPh>
    <rPh sb="20" eb="21">
      <t>トウ</t>
    </rPh>
    <phoneticPr fontId="2"/>
  </si>
  <si>
    <t>5　包括的・継続的ケアマネジメント支援</t>
    <phoneticPr fontId="2"/>
  </si>
  <si>
    <t>困難事例対応の相談や同行訪問、個別ケースの地域ケア会議など適宜実施できた。居宅ケアマネジャー向け研修、多職種連携会議、事例検討会も予定通り実施した。医師会、薬剤師会、弁護士会、障害者基幹相談支援センター、社会福祉協議会、福祉まるごとサポートセンターなど、他機関連携は予定以上に実施することができた。</t>
    <rPh sb="37" eb="39">
      <t>キョタク</t>
    </rPh>
    <rPh sb="46" eb="47">
      <t>ム</t>
    </rPh>
    <rPh sb="48" eb="50">
      <t>ケンシュウ</t>
    </rPh>
    <rPh sb="65" eb="68">
      <t>ヨテイドオ</t>
    </rPh>
    <rPh sb="69" eb="71">
      <t>ジッシ</t>
    </rPh>
    <rPh sb="74" eb="77">
      <t>イシカイ</t>
    </rPh>
    <rPh sb="78" eb="82">
      <t>ヤクザイシカイ</t>
    </rPh>
    <rPh sb="83" eb="87">
      <t>ベンゴシカイ</t>
    </rPh>
    <rPh sb="88" eb="95">
      <t>ショウガイシャキカンソウダン</t>
    </rPh>
    <rPh sb="95" eb="97">
      <t>シエン</t>
    </rPh>
    <rPh sb="102" eb="106">
      <t>シャカイフクシ</t>
    </rPh>
    <rPh sb="106" eb="109">
      <t>キョウギカイ</t>
    </rPh>
    <rPh sb="110" eb="112">
      <t>フクシ</t>
    </rPh>
    <rPh sb="127" eb="130">
      <t>タキカン</t>
    </rPh>
    <rPh sb="130" eb="132">
      <t>レンケイ</t>
    </rPh>
    <rPh sb="133" eb="137">
      <t>ヨテイイジョウ</t>
    </rPh>
    <rPh sb="138" eb="140">
      <t>ジッシ</t>
    </rPh>
    <phoneticPr fontId="2"/>
  </si>
  <si>
    <t>6　一般介護予防事業</t>
    <phoneticPr fontId="2"/>
  </si>
  <si>
    <t>・登戸・祐光・道場北地区の体操教室を継続支援した(各月2回)
・自立化に向け、祐光地区において体操のＤＶＤ操作を推進し、参加者にて操作できるようになった。
･自主活動に赴き、活動把握を実施した(23団体)
・自主活動の継続支援を実施した(3団体)
・基本チェックリストを実施した(一般介護予防20件)
・いきいき活動手帳を交付した(2団体21件)
・介護保険事業者と協働し、歩行力測定会を実施した(3回)
・行政と協働し、ボッチャ体験会を実施したことで、その後の地域活動の充実に繋がった。
・住民ボランティア育成のための講習に参加し、地域の情報を共有した。
・地域のイベントに参加し、あんしんケアセンターの周知と介護予防の普及啓発を図った。
・地域活動で、講話の広報を実施、ニーズを抽出し、他職種の講座に繋げた。</t>
    <rPh sb="26" eb="27">
      <t>ツキ</t>
    </rPh>
    <rPh sb="36" eb="37">
      <t>ム</t>
    </rPh>
    <rPh sb="53" eb="55">
      <t>ソウサ</t>
    </rPh>
    <rPh sb="56" eb="58">
      <t>スイシン</t>
    </rPh>
    <rPh sb="60" eb="63">
      <t>サンカシャ</t>
    </rPh>
    <rPh sb="65" eb="67">
      <t>ソウサ</t>
    </rPh>
    <rPh sb="87" eb="89">
      <t>カツドウ</t>
    </rPh>
    <rPh sb="89" eb="91">
      <t>ハアク</t>
    </rPh>
    <rPh sb="92" eb="94">
      <t>ジッシ</t>
    </rPh>
    <rPh sb="99" eb="101">
      <t>ダンタイ</t>
    </rPh>
    <rPh sb="104" eb="108">
      <t>ジシュカツドウ</t>
    </rPh>
    <rPh sb="109" eb="111">
      <t>ケイゾク</t>
    </rPh>
    <rPh sb="111" eb="113">
      <t>シエン</t>
    </rPh>
    <rPh sb="114" eb="116">
      <t>ジッシ</t>
    </rPh>
    <rPh sb="120" eb="122">
      <t>ダンタイ</t>
    </rPh>
    <rPh sb="125" eb="127">
      <t>キホン</t>
    </rPh>
    <rPh sb="135" eb="137">
      <t>ジッシ</t>
    </rPh>
    <rPh sb="140" eb="146">
      <t>イッパンカイゴヨボウ</t>
    </rPh>
    <rPh sb="148" eb="149">
      <t>ケン</t>
    </rPh>
    <rPh sb="167" eb="169">
      <t>ダンタイ</t>
    </rPh>
    <rPh sb="171" eb="172">
      <t>ケン</t>
    </rPh>
    <rPh sb="175" eb="182">
      <t>カイゴホケンジギョウシャ</t>
    </rPh>
    <rPh sb="183" eb="185">
      <t>キョウドウ</t>
    </rPh>
    <rPh sb="187" eb="193">
      <t>ホコウリョクソクテイカイ</t>
    </rPh>
    <rPh sb="194" eb="196">
      <t>ジッシ</t>
    </rPh>
    <rPh sb="200" eb="201">
      <t>カイ</t>
    </rPh>
    <rPh sb="204" eb="206">
      <t>ギョウセイ</t>
    </rPh>
    <rPh sb="207" eb="209">
      <t>キョウドウ</t>
    </rPh>
    <rPh sb="215" eb="217">
      <t>タイケン</t>
    </rPh>
    <rPh sb="217" eb="218">
      <t>カイ</t>
    </rPh>
    <rPh sb="219" eb="221">
      <t>ジッシ</t>
    </rPh>
    <rPh sb="229" eb="230">
      <t>ゴ</t>
    </rPh>
    <rPh sb="233" eb="235">
      <t>カツドウ</t>
    </rPh>
    <rPh sb="236" eb="238">
      <t>ジュウジツ</t>
    </rPh>
    <rPh sb="239" eb="240">
      <t>ツナ</t>
    </rPh>
    <rPh sb="246" eb="248">
      <t>ジュウミン</t>
    </rPh>
    <rPh sb="254" eb="256">
      <t>イクセイ</t>
    </rPh>
    <rPh sb="260" eb="262">
      <t>コウシュウ</t>
    </rPh>
    <rPh sb="263" eb="265">
      <t>サンカ</t>
    </rPh>
    <rPh sb="267" eb="269">
      <t>チイキ</t>
    </rPh>
    <rPh sb="270" eb="272">
      <t>ジョウホウ</t>
    </rPh>
    <rPh sb="273" eb="275">
      <t>キョウユウ</t>
    </rPh>
    <rPh sb="280" eb="282">
      <t>チイキ</t>
    </rPh>
    <rPh sb="288" eb="290">
      <t>サンカ</t>
    </rPh>
    <rPh sb="303" eb="305">
      <t>シュウチ</t>
    </rPh>
    <rPh sb="306" eb="310">
      <t>カイゴヨボウ</t>
    </rPh>
    <rPh sb="311" eb="315">
      <t>フキュウケイハツ</t>
    </rPh>
    <rPh sb="316" eb="317">
      <t>ハカ</t>
    </rPh>
    <rPh sb="322" eb="324">
      <t>チイキ</t>
    </rPh>
    <rPh sb="324" eb="326">
      <t>カツドウ</t>
    </rPh>
    <rPh sb="328" eb="330">
      <t>コウワ</t>
    </rPh>
    <rPh sb="331" eb="333">
      <t>コウホウ</t>
    </rPh>
    <rPh sb="334" eb="336">
      <t>ジッシ</t>
    </rPh>
    <rPh sb="341" eb="343">
      <t>チュウシュツ</t>
    </rPh>
    <rPh sb="345" eb="348">
      <t>タショクシュ</t>
    </rPh>
    <rPh sb="349" eb="351">
      <t>コウザ</t>
    </rPh>
    <rPh sb="352" eb="353">
      <t>ツナ</t>
    </rPh>
    <phoneticPr fontId="2"/>
  </si>
  <si>
    <r>
      <t>介護予防活動・自主活動の継続支援を図り、従来の活動を継続できた。測定会や基本チェックリストを実施し、状態把握や意欲向上を図った。地域のニーズに合わせた提案を行い、フレイル予防講話や</t>
    </r>
    <r>
      <rPr>
        <sz val="10"/>
        <color theme="1"/>
        <rFont val="Meiryo UI"/>
        <family val="3"/>
        <charset val="128"/>
      </rPr>
      <t>測定・体験会を実施できた。介護予防の普及啓発を図りながら、終活や防災などのニーズを聞き取り、多職種と連携したことで講座開催に繋がった。</t>
    </r>
    <rPh sb="0" eb="4">
      <t>カイゴヨボウ</t>
    </rPh>
    <rPh sb="4" eb="6">
      <t>カツドウ</t>
    </rPh>
    <rPh sb="7" eb="11">
      <t>ジシュカツドウ</t>
    </rPh>
    <rPh sb="12" eb="14">
      <t>ケイゾク</t>
    </rPh>
    <rPh sb="14" eb="16">
      <t>シエン</t>
    </rPh>
    <rPh sb="17" eb="18">
      <t>ハカ</t>
    </rPh>
    <rPh sb="20" eb="22">
      <t>ジュウライ</t>
    </rPh>
    <rPh sb="23" eb="25">
      <t>カツドウ</t>
    </rPh>
    <rPh sb="26" eb="28">
      <t>ケイゾク</t>
    </rPh>
    <rPh sb="32" eb="35">
      <t>ソクテイカイ</t>
    </rPh>
    <rPh sb="36" eb="38">
      <t>キホン</t>
    </rPh>
    <rPh sb="46" eb="48">
      <t>ジッシ</t>
    </rPh>
    <rPh sb="50" eb="54">
      <t>ジョウタイハアク</t>
    </rPh>
    <rPh sb="55" eb="57">
      <t>イヨク</t>
    </rPh>
    <rPh sb="57" eb="59">
      <t>コウジョウ</t>
    </rPh>
    <rPh sb="60" eb="61">
      <t>ハカ</t>
    </rPh>
    <rPh sb="103" eb="107">
      <t>カイゴヨボウ</t>
    </rPh>
    <rPh sb="108" eb="112">
      <t>フキュウケイハツ</t>
    </rPh>
    <rPh sb="113" eb="114">
      <t>ハカ</t>
    </rPh>
    <rPh sb="119" eb="121">
      <t>シュウカツ</t>
    </rPh>
    <rPh sb="122" eb="124">
      <t>ボウサイ</t>
    </rPh>
    <rPh sb="131" eb="132">
      <t>キ</t>
    </rPh>
    <rPh sb="133" eb="134">
      <t>ト</t>
    </rPh>
    <rPh sb="136" eb="139">
      <t>タショクシュ</t>
    </rPh>
    <rPh sb="140" eb="142">
      <t>レンケイ</t>
    </rPh>
    <rPh sb="147" eb="151">
      <t>コウザカイサイ</t>
    </rPh>
    <rPh sb="152" eb="153">
      <t>ツナ</t>
    </rPh>
    <phoneticPr fontId="2"/>
  </si>
  <si>
    <t>どの事業もおおむね計画通りに行うことができたため。
センター内だけでなく、区内のほかのあんしんケアセンターや他分野の関係機関とも協力し運営することができた。</t>
    <phoneticPr fontId="2"/>
  </si>
  <si>
    <t>事業計画に沿った活動を生活支援コーディネーターと連携し行うことができたためCとする。</t>
  </si>
  <si>
    <t>①生活支援コーディネーターと連携し、自ら自分に合った地域資源を選択できるよう情報整理を行う。
②介護予防・日常生活支援総合事業の利用者のケアプランにインフォーマルサービスが位置づけられているかを確認し、必要時には情報提供を行う。</t>
    <phoneticPr fontId="2"/>
  </si>
  <si>
    <t>・総合相談対応について所内のケース会議で協議ができた。会議では個々の相談内容を共有し３職種が協働して相談対応することができた。
・2事例の対応困難事例について、それぞれ地域ケア会議を実施した。
・後期の広報誌回覧は３月までに実施予定である。</t>
    <phoneticPr fontId="2"/>
  </si>
  <si>
    <t>後期の広報誌回覧が未実施であるが、総合相談対応について所内ケース会議の活用や地域
ケア会議の実施など概ね計画通り実施できたのでCとした。</t>
    <phoneticPr fontId="2"/>
  </si>
  <si>
    <t>・10月に中央区内5センター共同開催の市民向け講座を開催できた。アンケートにて次年度も開催を望む声が聞かれた。
・11月の介護支援専門員対象の圏域内研修にて、権利擁護に加え所内保健師より感染症についての研修も合わせて実施した。</t>
    <phoneticPr fontId="2"/>
  </si>
  <si>
    <t>・圏域内研修は保健師と共同で開催し、制度上必要な感染症対策研修も実施することが出来た。計画していた研修等の実施が出来たのでCとした。</t>
    <phoneticPr fontId="2"/>
  </si>
  <si>
    <t>①中央区のあんしん５センターで協働し、成年後見制度等の権利擁護についての市民向け講座を開催する。(年1回)
②圏域内の介護支援専門員対象に権利擁護についての研修会を開催する。（年1回）
③後見制度や消費者被害予防等の権利擁護について、広報誌の活用や民児協定例会に参加し情報共有する。
④社会福祉士連絡会にて、他センター・高齢障害支援課と虐待の早期発見・対応に活用できる資料作りをする。</t>
    <phoneticPr fontId="2"/>
  </si>
  <si>
    <t>・圏域内多職種連携会議は千葉寺・松ケ丘圏域と合同で開催することで、リハビリテーションをテーマに多機関と協力し、充実した内容の多職種連携会議とすることができた。
・区内のあんしんケアセンターと協力し中央区実践事例報告会を開催した。他分野の方からも実践報告いただき、参加者から好評だった。ほかに介護支援専門員を対象に障害者福祉に関する研修会も開催した。</t>
    <phoneticPr fontId="2"/>
  </si>
  <si>
    <t>おおむね計画通りに取り組めたほか、中央区実践事例報告会の開催や多職種連携会議の内容の充実等、計画していたより高い水準の事業を行うことができたため。</t>
    <phoneticPr fontId="2"/>
  </si>
  <si>
    <t>今年度の活動内容を振り返り、改善すべき部分を改善して次年度も取り組んできたい。特に中央区実践事例報告会は他分野の人たちにも協力していただき、開催したい。
引き続き圏域内の主任介護支援専門員と協力し、介護支援専門員が活躍しやすい環境づくりに努めたい。</t>
    <phoneticPr fontId="2"/>
  </si>
  <si>
    <t>・ボッチャの会については毎回15人以上の参加があった。また、歩こう会は行き先を再検討し、20人以上の参加してもらえた。
・新宿公民館の文化祭で健康相談ブース、測定ブースを開設した。また市民向け講座を企画し、介護予防について普及啓発を行った。
・生活支援コーディネーターと連携し、新しいサークルを立ち上がり活動支援を行っている。また、既存のサークルに対しても活動支援を行った。</t>
    <phoneticPr fontId="2"/>
  </si>
  <si>
    <t>事業計画に沿った活動を行い、新たなサークルの立ち上げを行うことができたためBとする。</t>
    <phoneticPr fontId="2"/>
  </si>
  <si>
    <t>①センター主催の歩こう会、ボッチャの会のどちらかを毎月開催する。
②介護予防普及啓発のため、地域のイベントで健康相談ブース等を設置する。
③住民活動の継続のため、活動内容や活動場所についてなどの相談や提案を適時行い、関係機関と協働する。
④現在支援を行っている活動の場などで基本チェックリストの実施やいきいき活動手帳の配布を行い、セルフケアマネジメントを促していく。</t>
    <phoneticPr fontId="2"/>
  </si>
  <si>
    <t xml:space="preserve">・ケースの複合化・複雑化、社会資源の不足が見られる中で、課題の早期解決を目指し、他機関と連携しながら対応することができた。
・総合相談業務の比重が大きく、介護予防サービス支援計画書の検証や相談ケースからの圏域課題の追求ができていない。
</t>
    <rPh sb="5" eb="8">
      <t>フクゴウカ</t>
    </rPh>
    <rPh sb="9" eb="12">
      <t>フクザツカ</t>
    </rPh>
    <rPh sb="13" eb="15">
      <t>シャカイ</t>
    </rPh>
    <rPh sb="15" eb="17">
      <t>シゲン</t>
    </rPh>
    <rPh sb="18" eb="20">
      <t>フソク</t>
    </rPh>
    <rPh sb="21" eb="22">
      <t>ミ</t>
    </rPh>
    <rPh sb="25" eb="26">
      <t>ナカ</t>
    </rPh>
    <rPh sb="28" eb="30">
      <t>カダイ</t>
    </rPh>
    <rPh sb="31" eb="33">
      <t>ソウキ</t>
    </rPh>
    <rPh sb="33" eb="35">
      <t>カイケツ</t>
    </rPh>
    <rPh sb="36" eb="38">
      <t>メザ</t>
    </rPh>
    <rPh sb="40" eb="41">
      <t>タ</t>
    </rPh>
    <rPh sb="41" eb="43">
      <t>キカン</t>
    </rPh>
    <rPh sb="44" eb="46">
      <t>レンケイ</t>
    </rPh>
    <rPh sb="50" eb="52">
      <t>タイオウ</t>
    </rPh>
    <rPh sb="63" eb="65">
      <t>ソウゴウ</t>
    </rPh>
    <rPh sb="65" eb="67">
      <t>ソウダン</t>
    </rPh>
    <rPh sb="67" eb="69">
      <t>ギョウム</t>
    </rPh>
    <rPh sb="70" eb="72">
      <t>ヒジュウ</t>
    </rPh>
    <rPh sb="73" eb="74">
      <t>オオ</t>
    </rPh>
    <rPh sb="77" eb="79">
      <t>カイゴ</t>
    </rPh>
    <rPh sb="79" eb="81">
      <t>ヨボウ</t>
    </rPh>
    <rPh sb="85" eb="87">
      <t>シエン</t>
    </rPh>
    <rPh sb="87" eb="90">
      <t>ケイカクショ</t>
    </rPh>
    <rPh sb="91" eb="93">
      <t>ケンショウ</t>
    </rPh>
    <rPh sb="94" eb="96">
      <t>ソウダン</t>
    </rPh>
    <rPh sb="102" eb="104">
      <t>ケンイキ</t>
    </rPh>
    <rPh sb="104" eb="106">
      <t>カダイ</t>
    </rPh>
    <rPh sb="107" eb="109">
      <t>ツイキュウ</t>
    </rPh>
    <phoneticPr fontId="2"/>
  </si>
  <si>
    <t xml:space="preserve">"・介護認定状況や地域特性を踏まえ、自立支援に資する介護予防ケアマネジメントが実践できるよう介護予防サービス・支援計画書の内容について、定期的なケース検討会議を開催する。（年2回）
・生活支援コーディネーターと連携しながら、インフォーマルサービスについての情報を地域住民や高齢者、ケアマネジャー等に発信していく。"		</t>
    <phoneticPr fontId="2"/>
  </si>
  <si>
    <t>・居宅介護支援事業所に対し社会資源の活用を呼びかけ、ケアマネジャーからセンターへの社会資源活用についての問い合わせが増えた。
・ケアマネジャーをはじめとする介護保険サービスの現状を伝え続け、地域に理解を求めた。</t>
    <rPh sb="3" eb="5">
      <t>カイゴ</t>
    </rPh>
    <rPh sb="5" eb="7">
      <t>シエン</t>
    </rPh>
    <rPh sb="7" eb="10">
      <t>ジギョウショ</t>
    </rPh>
    <rPh sb="12" eb="14">
      <t>キョタク</t>
    </rPh>
    <rPh sb="15" eb="16">
      <t>タイ</t>
    </rPh>
    <rPh sb="17" eb="19">
      <t>シャカイ</t>
    </rPh>
    <rPh sb="19" eb="21">
      <t>シゲン</t>
    </rPh>
    <rPh sb="22" eb="24">
      <t>カツヨウ</t>
    </rPh>
    <rPh sb="45" eb="47">
      <t>カツヨウ</t>
    </rPh>
    <rPh sb="47" eb="49">
      <t>シャカイ</t>
    </rPh>
    <rPh sb="49" eb="51">
      <t>シゲン</t>
    </rPh>
    <rPh sb="56" eb="57">
      <t>ト</t>
    </rPh>
    <rPh sb="58" eb="59">
      <t>アフ</t>
    </rPh>
    <rPh sb="78" eb="80">
      <t>カイゴ</t>
    </rPh>
    <rPh sb="80" eb="82">
      <t>ホケン</t>
    </rPh>
    <rPh sb="87" eb="89">
      <t>ゲンジョウ</t>
    </rPh>
    <rPh sb="90" eb="91">
      <t>ツタ</t>
    </rPh>
    <rPh sb="92" eb="93">
      <t>ツヅ</t>
    </rPh>
    <rPh sb="95" eb="97">
      <t>チイキ</t>
    </rPh>
    <rPh sb="98" eb="100">
      <t>リカイ</t>
    </rPh>
    <rPh sb="101" eb="102">
      <t>モト</t>
    </rPh>
    <phoneticPr fontId="2"/>
  </si>
  <si>
    <t>・個別ケースの相談対応や地域行事への参加を通して、センターの業務や役割周知が行えた。
・あんしんケアセンターだよりの掲示、ホームページによる広報でセンター周知と相談経路の拡大を目指した。
・定期的にセンター内でケース検討を行い、終結を意識した支援並びにハラスメントや虐待対応についての理解を深めた。</t>
    <rPh sb="7" eb="9">
      <t>ソウダン</t>
    </rPh>
    <rPh sb="9" eb="11">
      <t>タイオウ</t>
    </rPh>
    <rPh sb="12" eb="14">
      <t>チイキ</t>
    </rPh>
    <rPh sb="14" eb="16">
      <t>ギョウジ</t>
    </rPh>
    <rPh sb="18" eb="20">
      <t>サンカ</t>
    </rPh>
    <rPh sb="21" eb="22">
      <t>トオ</t>
    </rPh>
    <rPh sb="30" eb="32">
      <t>ギョウム</t>
    </rPh>
    <rPh sb="38" eb="39">
      <t>オコナ</t>
    </rPh>
    <rPh sb="58" eb="60">
      <t>ケイジ</t>
    </rPh>
    <rPh sb="70" eb="72">
      <t>コウホウ</t>
    </rPh>
    <rPh sb="77" eb="79">
      <t>シュウチ</t>
    </rPh>
    <rPh sb="80" eb="82">
      <t>ソウダン</t>
    </rPh>
    <rPh sb="82" eb="84">
      <t>ケイロ</t>
    </rPh>
    <rPh sb="85" eb="87">
      <t>カクダイ</t>
    </rPh>
    <rPh sb="88" eb="90">
      <t>メザ</t>
    </rPh>
    <rPh sb="95" eb="98">
      <t>テイキテキ</t>
    </rPh>
    <rPh sb="103" eb="104">
      <t>ナイ</t>
    </rPh>
    <rPh sb="108" eb="110">
      <t>ケントウ</t>
    </rPh>
    <rPh sb="111" eb="112">
      <t>オコナ</t>
    </rPh>
    <rPh sb="114" eb="116">
      <t>シュウケツ</t>
    </rPh>
    <rPh sb="117" eb="119">
      <t>イシキ</t>
    </rPh>
    <rPh sb="121" eb="123">
      <t>シエン</t>
    </rPh>
    <rPh sb="123" eb="124">
      <t>ナラ</t>
    </rPh>
    <rPh sb="133" eb="135">
      <t>ギャクタイ</t>
    </rPh>
    <rPh sb="135" eb="137">
      <t>タイオウ</t>
    </rPh>
    <rPh sb="142" eb="144">
      <t>リカイ</t>
    </rPh>
    <rPh sb="145" eb="146">
      <t>フカ</t>
    </rPh>
    <phoneticPr fontId="2"/>
  </si>
  <si>
    <t xml:space="preserve">・ケースが複雑化・長期化している中、他機関と連携し早期解決に向けた対応を行った。また、他機関を交えたケース会議の企画や参加を通して解決を目指した。
・ハラスメントや高齢者虐待に該当するケースの相談では、支援が長期にわたるケースも多々あり、終結まで時間を要した。
</t>
    <rPh sb="16" eb="17">
      <t>ナカ</t>
    </rPh>
    <rPh sb="25" eb="27">
      <t>ソウキ</t>
    </rPh>
    <rPh sb="27" eb="29">
      <t>カイケツ</t>
    </rPh>
    <rPh sb="30" eb="31">
      <t>ム</t>
    </rPh>
    <rPh sb="82" eb="85">
      <t>コウレイシャ</t>
    </rPh>
    <rPh sb="85" eb="87">
      <t>ギャクタイ</t>
    </rPh>
    <rPh sb="88" eb="90">
      <t>ガイトウ</t>
    </rPh>
    <rPh sb="101" eb="103">
      <t>シエン</t>
    </rPh>
    <rPh sb="104" eb="106">
      <t>チョウキ</t>
    </rPh>
    <rPh sb="114" eb="116">
      <t>タタ</t>
    </rPh>
    <rPh sb="119" eb="121">
      <t>シュウケツ</t>
    </rPh>
    <rPh sb="123" eb="125">
      <t>ジカン</t>
    </rPh>
    <rPh sb="126" eb="127">
      <t>ヨウ</t>
    </rPh>
    <phoneticPr fontId="2"/>
  </si>
  <si>
    <r>
      <rPr>
        <sz val="10"/>
        <color theme="1"/>
        <rFont val="Meiryo UI"/>
        <family val="3"/>
        <charset val="128"/>
      </rPr>
      <t>・センター業務全体に対して、総合相談業務の評価、対応に長い時間を要するケースへの支援方法を検討することで相談対応の効率化を図る。</t>
    </r>
    <r>
      <rPr>
        <sz val="10"/>
        <color indexed="8"/>
        <rFont val="Meiryo UI"/>
        <family val="3"/>
        <charset val="128"/>
      </rPr>
      <t xml:space="preserve">
・ICT活用を進め、相談ルートや手段を増やすことで多世代の方が相談しやすいセンターを目指す。</t>
    </r>
    <rPh sb="5" eb="7">
      <t>ギョウム</t>
    </rPh>
    <rPh sb="7" eb="9">
      <t>ゼンタイ</t>
    </rPh>
    <rPh sb="10" eb="11">
      <t>タイ</t>
    </rPh>
    <rPh sb="14" eb="16">
      <t>ソウゴウ</t>
    </rPh>
    <rPh sb="16" eb="18">
      <t>ソウダン</t>
    </rPh>
    <rPh sb="18" eb="20">
      <t>ギョウム</t>
    </rPh>
    <rPh sb="21" eb="23">
      <t>ヒョウカ</t>
    </rPh>
    <rPh sb="24" eb="26">
      <t>タイオウ</t>
    </rPh>
    <rPh sb="27" eb="28">
      <t>ナガ</t>
    </rPh>
    <rPh sb="29" eb="31">
      <t>ジカン</t>
    </rPh>
    <rPh sb="32" eb="33">
      <t>ヨウ</t>
    </rPh>
    <rPh sb="40" eb="44">
      <t>シエンホウホウ</t>
    </rPh>
    <rPh sb="45" eb="47">
      <t>ケントウ</t>
    </rPh>
    <rPh sb="52" eb="56">
      <t>ソウダンタイオウ</t>
    </rPh>
    <rPh sb="57" eb="60">
      <t>コウリツカ</t>
    </rPh>
    <rPh sb="61" eb="62">
      <t>ハカ</t>
    </rPh>
    <rPh sb="69" eb="71">
      <t>カツヨウ</t>
    </rPh>
    <rPh sb="72" eb="73">
      <t>スス</t>
    </rPh>
    <rPh sb="75" eb="77">
      <t>ソウダン</t>
    </rPh>
    <rPh sb="81" eb="83">
      <t>シュダン</t>
    </rPh>
    <rPh sb="84" eb="85">
      <t>フ</t>
    </rPh>
    <rPh sb="90" eb="91">
      <t>タ</t>
    </rPh>
    <rPh sb="91" eb="93">
      <t>セダイ</t>
    </rPh>
    <rPh sb="94" eb="95">
      <t>カタ</t>
    </rPh>
    <rPh sb="96" eb="98">
      <t>ソウダン</t>
    </rPh>
    <rPh sb="107" eb="109">
      <t>メザ</t>
    </rPh>
    <phoneticPr fontId="2"/>
  </si>
  <si>
    <t>4　権利擁護</t>
    <phoneticPr fontId="2"/>
  </si>
  <si>
    <t>・高齢者虐待の早期発見・解決のために、積極的に情報発信並びに関係機関と連携した。
・区内５センターと成年後見制度の講座を開催し、権利擁護について市民に広く周知を行うことができた。
・認知症サポーター養成講座を受講した金融機関から相談が入り、支援に繋ぐことができた。</t>
    <rPh sb="1" eb="4">
      <t>コウレイシャ</t>
    </rPh>
    <rPh sb="4" eb="6">
      <t>ギャクタイ</t>
    </rPh>
    <rPh sb="7" eb="9">
      <t>ソウキ</t>
    </rPh>
    <rPh sb="9" eb="11">
      <t>ハッケン</t>
    </rPh>
    <rPh sb="12" eb="14">
      <t>カイケツ</t>
    </rPh>
    <rPh sb="19" eb="22">
      <t>セッキョクテキ</t>
    </rPh>
    <rPh sb="23" eb="25">
      <t>ジョウホウ</t>
    </rPh>
    <rPh sb="25" eb="27">
      <t>ハッシン</t>
    </rPh>
    <rPh sb="27" eb="28">
      <t>ナラ</t>
    </rPh>
    <rPh sb="30" eb="32">
      <t>カンケイ</t>
    </rPh>
    <rPh sb="32" eb="34">
      <t>キカン</t>
    </rPh>
    <rPh sb="35" eb="37">
      <t>レンケイ</t>
    </rPh>
    <rPh sb="42" eb="44">
      <t>クナイ</t>
    </rPh>
    <rPh sb="50" eb="52">
      <t>セイネン</t>
    </rPh>
    <rPh sb="52" eb="54">
      <t>コウケン</t>
    </rPh>
    <rPh sb="54" eb="56">
      <t>セイド</t>
    </rPh>
    <rPh sb="57" eb="59">
      <t>コウザ</t>
    </rPh>
    <rPh sb="60" eb="62">
      <t>カイサイ</t>
    </rPh>
    <rPh sb="64" eb="66">
      <t>ケンリ</t>
    </rPh>
    <rPh sb="66" eb="68">
      <t>ヨウゴ</t>
    </rPh>
    <rPh sb="72" eb="74">
      <t>シミン</t>
    </rPh>
    <rPh sb="75" eb="76">
      <t>ヒロ</t>
    </rPh>
    <rPh sb="77" eb="79">
      <t>シュウチ</t>
    </rPh>
    <rPh sb="80" eb="81">
      <t>オコナ</t>
    </rPh>
    <rPh sb="91" eb="94">
      <t>ニンチショウ</t>
    </rPh>
    <rPh sb="99" eb="101">
      <t>ヨウセイ</t>
    </rPh>
    <rPh sb="101" eb="103">
      <t>コウザ</t>
    </rPh>
    <rPh sb="104" eb="106">
      <t>ジュコウ</t>
    </rPh>
    <rPh sb="108" eb="110">
      <t>キンユウ</t>
    </rPh>
    <rPh sb="110" eb="112">
      <t>キカン</t>
    </rPh>
    <rPh sb="114" eb="116">
      <t>ソウダン</t>
    </rPh>
    <rPh sb="117" eb="118">
      <t>ハイ</t>
    </rPh>
    <rPh sb="120" eb="122">
      <t>シエン</t>
    </rPh>
    <rPh sb="123" eb="124">
      <t>ツナ</t>
    </rPh>
    <phoneticPr fontId="2"/>
  </si>
  <si>
    <t>・高齢者虐待の早期発見に向け、区内５センターと共に高齢者虐待研修プログラムの作成に取り組む。
・成年後見制度の更なる周知を図るため、市民にとってわかりやすい内容を検討するなど市民向け講座を企画する。
・認知症サポーター養成講座を開催して認知症の理解を深め、地域共生社会を推進する。</t>
    <rPh sb="55" eb="56">
      <t>サラ</t>
    </rPh>
    <rPh sb="128" eb="130">
      <t>チイキ</t>
    </rPh>
    <rPh sb="130" eb="132">
      <t>キョウセイ</t>
    </rPh>
    <rPh sb="132" eb="134">
      <t>シャカイ</t>
    </rPh>
    <rPh sb="135" eb="137">
      <t>スイシン</t>
    </rPh>
    <phoneticPr fontId="2"/>
  </si>
  <si>
    <t>・総合相談から抽出された圏域全体の地域課題の共有・課題解決を目指し、民生委員、ケアマネジャー、各関係機関等と地域特性を踏まえながら、おひとり様支援、駐車場や事業所不足等をテーマとした意見交換会を開催する。
・圏域のケアマネジャーのケアマネジメント力向上を目指し、ケアマネ支援、研修の開催や事例検討会の開催をする。
・地域の活性化や課題解決を目指した地域のイベントや事業に参加し、地域団体とのネットワークを構築する。</t>
    <rPh sb="1" eb="3">
      <t>ソウゴウ</t>
    </rPh>
    <rPh sb="3" eb="5">
      <t>ソウダン</t>
    </rPh>
    <rPh sb="12" eb="14">
      <t>ケンイキ</t>
    </rPh>
    <rPh sb="14" eb="16">
      <t>ゼンタイ</t>
    </rPh>
    <rPh sb="54" eb="56">
      <t>チイキ</t>
    </rPh>
    <rPh sb="56" eb="58">
      <t>トクセイ</t>
    </rPh>
    <rPh sb="59" eb="60">
      <t>フ</t>
    </rPh>
    <rPh sb="105" eb="106">
      <t>リョク</t>
    </rPh>
    <rPh sb="106" eb="108">
      <t>コウジョウ</t>
    </rPh>
    <rPh sb="109" eb="111">
      <t>メザ</t>
    </rPh>
    <rPh sb="117" eb="119">
      <t>シエン</t>
    </rPh>
    <rPh sb="120" eb="122">
      <t>ケンシュウ</t>
    </rPh>
    <rPh sb="123" eb="125">
      <t>カイサイ</t>
    </rPh>
    <rPh sb="126" eb="131">
      <t>ジレイケントウカイ</t>
    </rPh>
    <rPh sb="132" eb="134">
      <t>カイサイ</t>
    </rPh>
    <rPh sb="140" eb="142">
      <t>チイキ</t>
    </rPh>
    <rPh sb="143" eb="146">
      <t>カッセイカ</t>
    </rPh>
    <rPh sb="147" eb="149">
      <t>カダイ</t>
    </rPh>
    <rPh sb="149" eb="151">
      <t>カイケツ</t>
    </rPh>
    <rPh sb="152" eb="154">
      <t>メザ</t>
    </rPh>
    <rPh sb="156" eb="158">
      <t>チイキ</t>
    </rPh>
    <rPh sb="164" eb="166">
      <t>ジギョウ</t>
    </rPh>
    <rPh sb="167" eb="169">
      <t>サンカ</t>
    </rPh>
    <rPh sb="171" eb="173">
      <t>チイキ</t>
    </rPh>
    <rPh sb="173" eb="175">
      <t>ダンタイ</t>
    </rPh>
    <rPh sb="184" eb="186">
      <t>コウチク</t>
    </rPh>
    <phoneticPr fontId="2"/>
  </si>
  <si>
    <t xml:space="preserve">・区内５センターと連携し、ケアマネジャー等に向けた実践事例報告会、障害福祉をテーマにした研修を開催した。
・多職種連携会議の開催、相談支援機関連携会議等に参加し、多機関ネットワークの構築や地域課題の共有並びに検討を行った。
</t>
    <rPh sb="1" eb="3">
      <t>クナイ</t>
    </rPh>
    <rPh sb="9" eb="11">
      <t>レンケイ</t>
    </rPh>
    <rPh sb="20" eb="21">
      <t>トウ</t>
    </rPh>
    <rPh sb="22" eb="23">
      <t>ム</t>
    </rPh>
    <rPh sb="25" eb="27">
      <t>ジッセン</t>
    </rPh>
    <rPh sb="27" eb="29">
      <t>ジレイ</t>
    </rPh>
    <rPh sb="29" eb="31">
      <t>ホウコク</t>
    </rPh>
    <rPh sb="31" eb="32">
      <t>カイ</t>
    </rPh>
    <rPh sb="33" eb="35">
      <t>ショウガイ</t>
    </rPh>
    <rPh sb="35" eb="37">
      <t>フクシ</t>
    </rPh>
    <rPh sb="44" eb="46">
      <t>ケンシュウ</t>
    </rPh>
    <rPh sb="47" eb="49">
      <t>カイサイ</t>
    </rPh>
    <rPh sb="54" eb="55">
      <t>タ</t>
    </rPh>
    <rPh sb="55" eb="57">
      <t>ショクシュ</t>
    </rPh>
    <rPh sb="57" eb="59">
      <t>レンケイ</t>
    </rPh>
    <rPh sb="59" eb="61">
      <t>カイギ</t>
    </rPh>
    <rPh sb="62" eb="64">
      <t>カイサイ</t>
    </rPh>
    <rPh sb="65" eb="67">
      <t>ソウダン</t>
    </rPh>
    <rPh sb="67" eb="69">
      <t>シエン</t>
    </rPh>
    <rPh sb="69" eb="71">
      <t>キカン</t>
    </rPh>
    <rPh sb="71" eb="73">
      <t>レンケイ</t>
    </rPh>
    <rPh sb="73" eb="75">
      <t>カイギ</t>
    </rPh>
    <rPh sb="75" eb="76">
      <t>トウ</t>
    </rPh>
    <rPh sb="77" eb="79">
      <t>サンカ</t>
    </rPh>
    <rPh sb="81" eb="82">
      <t>タ</t>
    </rPh>
    <rPh sb="82" eb="84">
      <t>キカン</t>
    </rPh>
    <rPh sb="91" eb="93">
      <t>コウチク</t>
    </rPh>
    <rPh sb="94" eb="96">
      <t>チイキ</t>
    </rPh>
    <rPh sb="96" eb="98">
      <t>カダイ</t>
    </rPh>
    <rPh sb="99" eb="101">
      <t>キョウユウ</t>
    </rPh>
    <rPh sb="101" eb="102">
      <t>ナラ</t>
    </rPh>
    <rPh sb="104" eb="106">
      <t>ケントウ</t>
    </rPh>
    <rPh sb="107" eb="108">
      <t>オコナ</t>
    </rPh>
    <phoneticPr fontId="2"/>
  </si>
  <si>
    <t>・地域に暮らす障害高齢者の避難訓練や民生委員との意見交換会等を行い、地域に暮らす高齢者の課題の把握や対応についての意見交換を行った。
・支援者の資質向上や知見を広げることを目指して、中央区に勤務する多職種に向けた実践事例報告会を５センターで協働して開催した。</t>
    <rPh sb="68" eb="70">
      <t>シエン</t>
    </rPh>
    <rPh sb="70" eb="71">
      <t>シャ</t>
    </rPh>
    <rPh sb="72" eb="74">
      <t>シシツ</t>
    </rPh>
    <rPh sb="74" eb="76">
      <t>コウジョウ</t>
    </rPh>
    <rPh sb="77" eb="79">
      <t>チケン</t>
    </rPh>
    <rPh sb="80" eb="81">
      <t>ヒロ</t>
    </rPh>
    <rPh sb="86" eb="88">
      <t>メザ</t>
    </rPh>
    <rPh sb="91" eb="94">
      <t>チュウオウク</t>
    </rPh>
    <rPh sb="95" eb="97">
      <t>キンム</t>
    </rPh>
    <rPh sb="99" eb="100">
      <t>タ</t>
    </rPh>
    <rPh sb="100" eb="102">
      <t>ショクシュ</t>
    </rPh>
    <rPh sb="103" eb="104">
      <t>ム</t>
    </rPh>
    <rPh sb="106" eb="108">
      <t>ジッセン</t>
    </rPh>
    <rPh sb="108" eb="110">
      <t>ジレイ</t>
    </rPh>
    <rPh sb="110" eb="113">
      <t>ホウコクカイ</t>
    </rPh>
    <rPh sb="120" eb="122">
      <t>キョウドウ</t>
    </rPh>
    <rPh sb="124" eb="126">
      <t>カイサイ</t>
    </rPh>
    <phoneticPr fontId="2"/>
  </si>
  <si>
    <t>・健康課と連携し、サロン参加者の実態把握を行い、基本チェックリストやいきいき活動手帳の活用やセルフケアマネジメントの重要性を伝えていく。
・生活支援コーディネーターと連携し、地域住民向けにセルフケアマネジメントのイベントを企画・運営する。
・一人でも多くの方に介護予防の重要性を伝えるためにICTの活用も含め、周知に努める。</t>
    <rPh sb="1" eb="3">
      <t>ケンコウ</t>
    </rPh>
    <rPh sb="3" eb="4">
      <t>カ</t>
    </rPh>
    <rPh sb="5" eb="7">
      <t>レンケイ</t>
    </rPh>
    <rPh sb="12" eb="14">
      <t>サンカ</t>
    </rPh>
    <rPh sb="14" eb="15">
      <t>シャ</t>
    </rPh>
    <rPh sb="21" eb="22">
      <t>オコナ</t>
    </rPh>
    <rPh sb="24" eb="26">
      <t>キホン</t>
    </rPh>
    <rPh sb="38" eb="40">
      <t>カツドウ</t>
    </rPh>
    <rPh sb="40" eb="42">
      <t>テチョウ</t>
    </rPh>
    <rPh sb="43" eb="45">
      <t>カツヨウ</t>
    </rPh>
    <rPh sb="62" eb="63">
      <t>ツタ</t>
    </rPh>
    <rPh sb="70" eb="74">
      <t>セイカツシエン</t>
    </rPh>
    <rPh sb="83" eb="85">
      <t>レンケイ</t>
    </rPh>
    <rPh sb="87" eb="89">
      <t>チイキ</t>
    </rPh>
    <rPh sb="89" eb="91">
      <t>ジュウミン</t>
    </rPh>
    <rPh sb="91" eb="92">
      <t>ム</t>
    </rPh>
    <rPh sb="111" eb="113">
      <t>キカク</t>
    </rPh>
    <rPh sb="114" eb="116">
      <t>ウンエイ</t>
    </rPh>
    <rPh sb="121" eb="123">
      <t>ヒトリ</t>
    </rPh>
    <rPh sb="125" eb="126">
      <t>オオ</t>
    </rPh>
    <rPh sb="128" eb="129">
      <t>カタ</t>
    </rPh>
    <rPh sb="130" eb="132">
      <t>カイゴ</t>
    </rPh>
    <rPh sb="132" eb="134">
      <t>ヨボウ</t>
    </rPh>
    <rPh sb="135" eb="138">
      <t>ジュウヨウセイ</t>
    </rPh>
    <rPh sb="139" eb="140">
      <t>ツタ</t>
    </rPh>
    <rPh sb="149" eb="151">
      <t>カツヨウ</t>
    </rPh>
    <rPh sb="152" eb="153">
      <t>フク</t>
    </rPh>
    <rPh sb="155" eb="157">
      <t>シュウチ</t>
    </rPh>
    <rPh sb="158" eb="159">
      <t>ツト</t>
    </rPh>
    <phoneticPr fontId="2"/>
  </si>
  <si>
    <t>・積極的に地域に出向き、あんしんケアセンターの周知だけでなく、介護予防や消費者被害などの啓発活動を行った。
・相談件数が過去１番の件数を更新する中、他機関と共同した研修会や地域ケア会議を開催するなどした。</t>
    <rPh sb="1" eb="4">
      <t>セッキョクテキ</t>
    </rPh>
    <rPh sb="5" eb="7">
      <t>チイキ</t>
    </rPh>
    <rPh sb="8" eb="10">
      <t>デム</t>
    </rPh>
    <rPh sb="23" eb="25">
      <t>シュウチ</t>
    </rPh>
    <rPh sb="31" eb="35">
      <t>カイゴヨボウ</t>
    </rPh>
    <rPh sb="36" eb="41">
      <t>ショウヒシャヒガイ</t>
    </rPh>
    <rPh sb="44" eb="48">
      <t>ケイハツカツドウ</t>
    </rPh>
    <rPh sb="49" eb="50">
      <t>オコナ</t>
    </rPh>
    <rPh sb="55" eb="59">
      <t>ソウダンケンスウ</t>
    </rPh>
    <rPh sb="60" eb="62">
      <t>カコ</t>
    </rPh>
    <rPh sb="63" eb="64">
      <t>バン</t>
    </rPh>
    <rPh sb="65" eb="67">
      <t>ケンスウ</t>
    </rPh>
    <rPh sb="68" eb="70">
      <t>コウシン</t>
    </rPh>
    <rPh sb="72" eb="73">
      <t>ナカ</t>
    </rPh>
    <rPh sb="74" eb="77">
      <t>タキカン</t>
    </rPh>
    <rPh sb="78" eb="80">
      <t>キョウドウ</t>
    </rPh>
    <rPh sb="82" eb="85">
      <t>ケンシュウカイ</t>
    </rPh>
    <rPh sb="86" eb="88">
      <t>チイキ</t>
    </rPh>
    <rPh sb="90" eb="92">
      <t>カイギ</t>
    </rPh>
    <rPh sb="93" eb="95">
      <t>カイサイ</t>
    </rPh>
    <phoneticPr fontId="2"/>
  </si>
  <si>
    <r>
      <t>・今年度</t>
    </r>
    <r>
      <rPr>
        <sz val="10"/>
        <color theme="1"/>
        <rFont val="Meiryo UI"/>
        <family val="3"/>
        <charset val="128"/>
      </rPr>
      <t>は介護保険を</t>
    </r>
    <r>
      <rPr>
        <sz val="10"/>
        <color indexed="8"/>
        <rFont val="Meiryo UI"/>
        <family val="3"/>
        <charset val="128"/>
      </rPr>
      <t>利用したくても、担当可能なケアマネジャーがおらず（センター内、委託共に）待機者が出る状況となった。来年度は圏域内外の居宅介護支援事業所向けにプラン委託が可能かどうかのアンケートを適宜FAXで送付し、担当可能なケアマネジャーを迅速に探すように努める。
・引き続き、適切なケアマネジメントが行えるように千葉市の関係部署とも連携をとりながら対応をする。</t>
    </r>
    <rPh sb="1" eb="4">
      <t>コンネンド</t>
    </rPh>
    <rPh sb="5" eb="9">
      <t>カイゴホケン</t>
    </rPh>
    <rPh sb="10" eb="12">
      <t>リヨウ</t>
    </rPh>
    <rPh sb="18" eb="22">
      <t>タントウカノウ</t>
    </rPh>
    <rPh sb="39" eb="40">
      <t>ナイ</t>
    </rPh>
    <rPh sb="41" eb="43">
      <t>イタク</t>
    </rPh>
    <rPh sb="43" eb="44">
      <t>トモ</t>
    </rPh>
    <rPh sb="46" eb="49">
      <t>タイキシャ</t>
    </rPh>
    <rPh sb="50" eb="51">
      <t>デ</t>
    </rPh>
    <rPh sb="52" eb="54">
      <t>ジョウキョウ</t>
    </rPh>
    <rPh sb="59" eb="62">
      <t>ライネンド</t>
    </rPh>
    <rPh sb="63" eb="65">
      <t>ケンイキ</t>
    </rPh>
    <rPh sb="65" eb="67">
      <t>ナイガイ</t>
    </rPh>
    <rPh sb="68" eb="70">
      <t>キョタク</t>
    </rPh>
    <rPh sb="70" eb="77">
      <t>カイゴシエンジギョウショ</t>
    </rPh>
    <rPh sb="77" eb="78">
      <t>ム</t>
    </rPh>
    <rPh sb="83" eb="85">
      <t>イタク</t>
    </rPh>
    <rPh sb="86" eb="88">
      <t>カノウ</t>
    </rPh>
    <rPh sb="99" eb="101">
      <t>テキギ</t>
    </rPh>
    <rPh sb="105" eb="107">
      <t>ソウフ</t>
    </rPh>
    <rPh sb="109" eb="113">
      <t>タントウカノウ</t>
    </rPh>
    <rPh sb="122" eb="124">
      <t>ジンソク</t>
    </rPh>
    <rPh sb="125" eb="126">
      <t>サガ</t>
    </rPh>
    <rPh sb="130" eb="131">
      <t>ツト</t>
    </rPh>
    <rPh sb="136" eb="137">
      <t>ヒ</t>
    </rPh>
    <rPh sb="138" eb="139">
      <t>ツヅ</t>
    </rPh>
    <rPh sb="141" eb="143">
      <t>テキセツ</t>
    </rPh>
    <rPh sb="153" eb="154">
      <t>オコナ</t>
    </rPh>
    <rPh sb="159" eb="162">
      <t>チバシ</t>
    </rPh>
    <rPh sb="163" eb="167">
      <t>カンケイブショ</t>
    </rPh>
    <rPh sb="169" eb="171">
      <t>レンケイ</t>
    </rPh>
    <rPh sb="177" eb="179">
      <t>タイオウ</t>
    </rPh>
    <phoneticPr fontId="2"/>
  </si>
  <si>
    <t>・周知活動として、スーパーでのポスター掲示、パンフレットの配布を行った。シニアリーダー体操教室や高齢者の集いの場に参加して地域の身近な相談窓口として呼びかけを行った。
・蘇我コミュニティーセンターの出張相談会では健康チェックを通し次世代の方々に対しても周知することができた。
・朝礼や総合相談ミーティング(月１回開催)にて情報の共有、支援方法の検討を行い終結に向けて支援を行った。
・複合的な課題を抱える困難ケースに対して地域ケア会議を6回、個別ケース会議を4回開催し各関係機関と情報共有・協働して対応に当たった。</t>
    <phoneticPr fontId="2"/>
  </si>
  <si>
    <t>・出張相談会や地域行事、ポスター掲示、パンフレット配布等の様々な手法を用いて、あんしんケアセンターが幅広い年代の方の目に触れる活動をし世代横断的、複合的な課題を抱える方からの相談をいただくことが多くなった。
・職員間だけではなく各関係機関とも情報の共有を図り、課題解決のために支援を行った。
・複合的な課題解決のために、地域ケア会議、個別ケース会議を積極的に開催して支援方法の検討や支援者とのネットワーク構築を図ることができた。</t>
    <phoneticPr fontId="2"/>
  </si>
  <si>
    <t>・高齢者の方、8050世帯、ヤングケアラーなどの課題を抱えている方や幅広い年代の方に対して、あんしんケアセンターの周知を図りワンストップの相談窓口としての機能の強化に努める。
・介護サービスを希望される方が増加する中で、介護保険の利用だけでなく地域資源などの提案も併せて行っていく。
・複合的な課題を抱えるケースに関しては、各関係機関と連携して対応をしていく。</t>
    <rPh sb="83" eb="84">
      <t>ツト</t>
    </rPh>
    <phoneticPr fontId="2"/>
  </si>
  <si>
    <t>・虐待が疑われるケースに対し、各関係機関や高齢障害支援課と連携して支援を行った。
・高齢者の集いの場・シニアリーダー体操教室に出向き、19教室271人の方にセンターで作成した特殊詐欺や防犯に対するチラシ・クイズを用いて注意喚起を呼びかけた。
・中央区5センターの社会福祉士と共同で10/29に成年後見制度に関しての市民向け講座(参加者69名)を開催した。
・認知症サポーター養成講座(2回21人)、認知症キッズサポーター養成講座(1回162人)を開催。認知症関連のイベントではRUN伴(16チーム85名)や中央いきいきプラザとの共催のイベント(どこシル伝言板体験・認知症クイズ)等を開催して、当事者や若い世代の方にも参加をいただき理解促進・啓発活動に取り組んだ。</t>
    <rPh sb="157" eb="160">
      <t>シミンム</t>
    </rPh>
    <phoneticPr fontId="2"/>
  </si>
  <si>
    <t>・高齢者虐待防止研修の開催により虐待への理解を深め、圏域内の事業所と虐待を早期発見するための関係構築を図ることができた。
・虐待が疑われるケースに対しては各関係機関と連携して支援を行うことができた。
・高齢者の集いの場、シニアリーダー体操教室にて防犯の注意喚起、啓発活動を行った。
・成年後見制度に関しての市民向け講座を開催した。
・認知症サポーター養成講座やRUN伴、中央いきいきプラザとの共催のイベントを開催して幅広い年代の方に対して認知症理解促進・啓発活動に取り組んだ。</t>
    <rPh sb="119" eb="121">
      <t>キョウシツ</t>
    </rPh>
    <phoneticPr fontId="2"/>
  </si>
  <si>
    <t>・虐待の早期発見と予防のための研修会の開催、虐待が疑われるケースでは各関係機関と連携して対応にあたる。
・地域の集まりに出向いて、消費者被害の講座やクイズなどの手法を用いて継続した啓発活動に取り組む。
・次年度も中央区５センターの社会福祉士と共同で成年後見制度に関しての講座を開催する。
・エンディングサポートのニーズの高まりがあるため、地域住民を対象に必要な情報の収集、提供をおこなう。
・認知症サポーター養成講座の開催、認知症関連イベントに参加をして、理解促進・啓発活動に取り組む。</t>
    <phoneticPr fontId="2"/>
  </si>
  <si>
    <t>・圏域内研修会では「災害に備える」「居宅介護支援事業所のBCPについて」を実施し日ごろからの備え、心構えを一緒に考えることができた。
・特定事業所加算を算定している圏域内居宅介護支援事業所の主催する事例検討会の後方支援を行った。
・中央区あんしんケアセンター5センターで実践事例報告会を開催。他分野との連携した事例から連携の取り方、情報の共有を行うことができた。
・中央区あんしんケアセンター中央、千葉寺、松ヶ丘で「地域で暮らす」を題材とし、リハビリテーションについて事例を通し必要性の検討、ケアプランへの位置づけなど一緒に考えることができた。
・ケアマネシャーからの個別相談を継続して行った。個別ケース相談では地域ケア会議の個別ケース会議を開催した。</t>
    <phoneticPr fontId="2"/>
  </si>
  <si>
    <t>・事例検討会や研修会を予定通り実施することができた。
・中央区あんしんケアセンター5センター合同で主任介護支援専門員の更新要件である3時間研修を実施し修了書を発行した。
・防災に関する研修（BCP研修）を実施し修了書を発行した。
・多職種連携会議や実践事例報告会など多くの方に参加いただき、情報交換、意見交換ができた。</t>
    <phoneticPr fontId="2"/>
  </si>
  <si>
    <t>・圏域内居宅介護支援事業所へのアンケートを実施し、それぞれの事業所が今抱えている課題等の把握をする。
・主任介護支援専門員の更新要件である3時間研修を実施し修了書を発行する。
・圏域内多職種連携会議を開催し医療と介護の連携強化を図る。</t>
    <rPh sb="6" eb="13">
      <t>カイゴシエンジギョウショ</t>
    </rPh>
    <phoneticPr fontId="2"/>
  </si>
  <si>
    <t>・フレイル、ゲートキーパー、ビジネスケアラーに関するをリーフレットを作成し、広報板、民児協、通いの場、スーパーにて情報を発信すると共にあんしんケアセンターが相談機関であることを周知した。
・自治会や公民館、社協、健康課等と連携し、チェックリストを用いた介護予防に質する講座や測定会を実施した(29か所)</t>
    <rPh sb="23" eb="24">
      <t>カン</t>
    </rPh>
    <rPh sb="34" eb="36">
      <t>サクセイ</t>
    </rPh>
    <rPh sb="40" eb="41">
      <t>イタ</t>
    </rPh>
    <rPh sb="42" eb="45">
      <t>ミンジキョウ</t>
    </rPh>
    <rPh sb="46" eb="47">
      <t>カヨ</t>
    </rPh>
    <rPh sb="49" eb="50">
      <t>バ</t>
    </rPh>
    <rPh sb="57" eb="59">
      <t>ジョウホウ</t>
    </rPh>
    <rPh sb="60" eb="62">
      <t>ハッシン</t>
    </rPh>
    <rPh sb="65" eb="66">
      <t>トモ</t>
    </rPh>
    <rPh sb="78" eb="80">
      <t>ソウダン</t>
    </rPh>
    <rPh sb="80" eb="82">
      <t>キカン</t>
    </rPh>
    <rPh sb="88" eb="90">
      <t>シュウチ</t>
    </rPh>
    <rPh sb="96" eb="99">
      <t>ジチカイ</t>
    </rPh>
    <rPh sb="100" eb="103">
      <t>コウミンカン</t>
    </rPh>
    <rPh sb="104" eb="106">
      <t>シャキョウ</t>
    </rPh>
    <rPh sb="107" eb="110">
      <t>ケンコウカ</t>
    </rPh>
    <rPh sb="110" eb="111">
      <t>トウ</t>
    </rPh>
    <rPh sb="112" eb="114">
      <t>レンケイ</t>
    </rPh>
    <rPh sb="124" eb="125">
      <t>モチ</t>
    </rPh>
    <rPh sb="138" eb="140">
      <t>ソクテイ</t>
    </rPh>
    <rPh sb="140" eb="141">
      <t>カイ</t>
    </rPh>
    <rPh sb="142" eb="144">
      <t>ジッシ</t>
    </rPh>
    <rPh sb="150" eb="151">
      <t>ショ</t>
    </rPh>
    <phoneticPr fontId="2"/>
  </si>
  <si>
    <t>A</t>
  </si>
  <si>
    <t>・圏域多職種連携会議では、地域の代表者にも参加いただいて介護保険サービスの現状や課題について共有することができた。会議をきっかけに、社協地区部会を中心にゴミ捨て支援立ち上げに向けて動き始めることができ、地域に向けた活動を形にすることができた。
・多世代に向けた周知啓発活動を目的としたSDGsイベントを全小学校で開催できた。</t>
    <rPh sb="1" eb="6">
      <t>ケンイキタショクシュ</t>
    </rPh>
    <rPh sb="6" eb="10">
      <t>レンケイカイギ</t>
    </rPh>
    <rPh sb="13" eb="15">
      <t>チイキ</t>
    </rPh>
    <rPh sb="16" eb="19">
      <t>ダイヒョウシャ</t>
    </rPh>
    <rPh sb="21" eb="23">
      <t>サンカ</t>
    </rPh>
    <rPh sb="28" eb="32">
      <t>カイゴホケン</t>
    </rPh>
    <rPh sb="37" eb="39">
      <t>ゲンジョウ</t>
    </rPh>
    <rPh sb="40" eb="42">
      <t>カダイ</t>
    </rPh>
    <rPh sb="46" eb="48">
      <t>キョウユウ</t>
    </rPh>
    <rPh sb="57" eb="59">
      <t>カイギ</t>
    </rPh>
    <rPh sb="66" eb="72">
      <t>シャキョウチクブカイ</t>
    </rPh>
    <rPh sb="73" eb="75">
      <t>チュウシン</t>
    </rPh>
    <rPh sb="78" eb="79">
      <t>ス</t>
    </rPh>
    <rPh sb="80" eb="82">
      <t>シエン</t>
    </rPh>
    <rPh sb="82" eb="83">
      <t>タ</t>
    </rPh>
    <rPh sb="84" eb="85">
      <t>ア</t>
    </rPh>
    <rPh sb="87" eb="88">
      <t>ム</t>
    </rPh>
    <rPh sb="90" eb="91">
      <t>ウゴ</t>
    </rPh>
    <rPh sb="92" eb="93">
      <t>ハジ</t>
    </rPh>
    <rPh sb="101" eb="103">
      <t>チイキ</t>
    </rPh>
    <rPh sb="104" eb="105">
      <t>ム</t>
    </rPh>
    <rPh sb="107" eb="109">
      <t>カツドウ</t>
    </rPh>
    <rPh sb="110" eb="111">
      <t>カタチ</t>
    </rPh>
    <rPh sb="123" eb="126">
      <t>タセダイ</t>
    </rPh>
    <rPh sb="127" eb="128">
      <t>ム</t>
    </rPh>
    <rPh sb="130" eb="136">
      <t>シュウチケイハツカツドウ</t>
    </rPh>
    <rPh sb="137" eb="139">
      <t>モクテキ</t>
    </rPh>
    <rPh sb="151" eb="155">
      <t>ゼンショウガッコウ</t>
    </rPh>
    <rPh sb="156" eb="158">
      <t>カイサイ</t>
    </rPh>
    <phoneticPr fontId="2"/>
  </si>
  <si>
    <t xml:space="preserve">・運営指導に合わせて、センター及び委託分の個別ファイルの確認を行い、不足書類等がないように準備できた。ケアプランチェックの機会とすることもでき、各自振り返りができた。
・センター会議室の体操や認知症カフェには、介護保険サービスを利用されている方の参加も増えてきており、チラシ等を活用した声掛けの成果があった。
</t>
    <rPh sb="1" eb="5">
      <t>ウンエイシドウ</t>
    </rPh>
    <rPh sb="6" eb="7">
      <t>ア</t>
    </rPh>
    <rPh sb="15" eb="16">
      <t>オヨ</t>
    </rPh>
    <rPh sb="17" eb="20">
      <t>イタクブン</t>
    </rPh>
    <rPh sb="21" eb="23">
      <t>コベツ</t>
    </rPh>
    <rPh sb="28" eb="30">
      <t>カクニン</t>
    </rPh>
    <rPh sb="31" eb="32">
      <t>オコナ</t>
    </rPh>
    <rPh sb="34" eb="38">
      <t>フソクショルイ</t>
    </rPh>
    <rPh sb="38" eb="39">
      <t>トウ</t>
    </rPh>
    <rPh sb="45" eb="47">
      <t>ジュンビ</t>
    </rPh>
    <rPh sb="61" eb="63">
      <t>キカイ</t>
    </rPh>
    <rPh sb="72" eb="74">
      <t>カクジ</t>
    </rPh>
    <rPh sb="74" eb="75">
      <t>フ</t>
    </rPh>
    <rPh sb="76" eb="77">
      <t>カエ</t>
    </rPh>
    <rPh sb="89" eb="92">
      <t>カイギシツ</t>
    </rPh>
    <rPh sb="93" eb="95">
      <t>タイソウ</t>
    </rPh>
    <rPh sb="96" eb="99">
      <t>ニンチショウ</t>
    </rPh>
    <rPh sb="105" eb="109">
      <t>カイゴホケン</t>
    </rPh>
    <rPh sb="114" eb="116">
      <t>リヨウ</t>
    </rPh>
    <rPh sb="121" eb="122">
      <t>カタ</t>
    </rPh>
    <rPh sb="123" eb="125">
      <t>サンカ</t>
    </rPh>
    <rPh sb="126" eb="127">
      <t>フ</t>
    </rPh>
    <rPh sb="137" eb="138">
      <t>トウ</t>
    </rPh>
    <rPh sb="139" eb="141">
      <t>カツヨウ</t>
    </rPh>
    <rPh sb="143" eb="145">
      <t>コエカ</t>
    </rPh>
    <rPh sb="147" eb="149">
      <t>セイカ</t>
    </rPh>
    <phoneticPr fontId="2"/>
  </si>
  <si>
    <t>・地域に暮らす高齢者が、孤立せず、生きがいをもって社会参加できるように、身近にある住民主体の通いの場の情報提供のために、生活支援コーディネーターと連携して情報収集を行う。集めた情報を必要に応じて提供できるようにセンター内でも情報共有を行い、介護予防ケアマネジメントの実践に活用していく。
・居宅介護支援事業所に委託している利用者の書類管理を適切に行い、必要に応じて支援する。</t>
    <rPh sb="1" eb="3">
      <t>チイキ</t>
    </rPh>
    <rPh sb="4" eb="5">
      <t>ク</t>
    </rPh>
    <rPh sb="7" eb="10">
      <t>コウレイシャ</t>
    </rPh>
    <rPh sb="12" eb="14">
      <t>コリツ</t>
    </rPh>
    <rPh sb="17" eb="18">
      <t>イ</t>
    </rPh>
    <rPh sb="25" eb="29">
      <t>シャカイサンカ</t>
    </rPh>
    <rPh sb="36" eb="38">
      <t>ミジカ</t>
    </rPh>
    <rPh sb="41" eb="45">
      <t>ジュウミンシュタイ</t>
    </rPh>
    <rPh sb="46" eb="47">
      <t>カヨ</t>
    </rPh>
    <rPh sb="49" eb="50">
      <t>バ</t>
    </rPh>
    <rPh sb="51" eb="55">
      <t>ジョウホウテイキョウ</t>
    </rPh>
    <rPh sb="60" eb="64">
      <t>セイカツシエン</t>
    </rPh>
    <rPh sb="73" eb="75">
      <t>レンケイ</t>
    </rPh>
    <rPh sb="77" eb="81">
      <t>ジョウホウシュウシュウ</t>
    </rPh>
    <rPh sb="82" eb="83">
      <t>オコナ</t>
    </rPh>
    <rPh sb="85" eb="86">
      <t>アツ</t>
    </rPh>
    <rPh sb="88" eb="90">
      <t>ジョウホウ</t>
    </rPh>
    <rPh sb="91" eb="93">
      <t>ヒツヨウ</t>
    </rPh>
    <rPh sb="94" eb="95">
      <t>オウ</t>
    </rPh>
    <rPh sb="97" eb="99">
      <t>テイキョウ</t>
    </rPh>
    <rPh sb="109" eb="110">
      <t>ナイ</t>
    </rPh>
    <rPh sb="112" eb="116">
      <t>ジョウホウキョウユウ</t>
    </rPh>
    <rPh sb="117" eb="118">
      <t>オコナ</t>
    </rPh>
    <rPh sb="120" eb="124">
      <t>カイゴヨボウ</t>
    </rPh>
    <rPh sb="133" eb="135">
      <t>ジッセン</t>
    </rPh>
    <rPh sb="136" eb="138">
      <t>カツヨウ</t>
    </rPh>
    <phoneticPr fontId="2"/>
  </si>
  <si>
    <t xml:space="preserve">・1月に広報紙を発行し、あんしんケアセンターの周知活動を行った。
・センターに初回連絡が入った時点で、重度化、複雑化した困難事例と思われる相談が続いており、三職種複数対応で支援にあたった。状況に応じて、高齢障害支援課等の関係機関と連携を図った。
・社協主催のいきいきサロンに毎回参加し、あんしんケアセンターの周知活動を継続した。
</t>
    <rPh sb="39" eb="41">
      <t>ショカイ</t>
    </rPh>
    <rPh sb="41" eb="43">
      <t>レンラク</t>
    </rPh>
    <rPh sb="44" eb="45">
      <t>ハイ</t>
    </rPh>
    <rPh sb="47" eb="49">
      <t>ジテン</t>
    </rPh>
    <rPh sb="51" eb="54">
      <t>ジュウドカ</t>
    </rPh>
    <rPh sb="55" eb="58">
      <t>フクザツカ</t>
    </rPh>
    <rPh sb="60" eb="62">
      <t>コンナン</t>
    </rPh>
    <rPh sb="62" eb="64">
      <t>ジレイ</t>
    </rPh>
    <rPh sb="65" eb="66">
      <t>オモ</t>
    </rPh>
    <rPh sb="69" eb="71">
      <t>ソウダン</t>
    </rPh>
    <rPh sb="72" eb="73">
      <t>ツヅ</t>
    </rPh>
    <rPh sb="78" eb="81">
      <t>サンショクシュ</t>
    </rPh>
    <rPh sb="81" eb="85">
      <t>フクスウタイオウ</t>
    </rPh>
    <rPh sb="86" eb="88">
      <t>シエン</t>
    </rPh>
    <rPh sb="94" eb="96">
      <t>ジョウキョウ</t>
    </rPh>
    <rPh sb="97" eb="98">
      <t>オウ</t>
    </rPh>
    <rPh sb="101" eb="105">
      <t>コウレイショウガイ</t>
    </rPh>
    <rPh sb="105" eb="108">
      <t>シエンカ</t>
    </rPh>
    <rPh sb="108" eb="109">
      <t>トウ</t>
    </rPh>
    <rPh sb="110" eb="114">
      <t>カンケイキカン</t>
    </rPh>
    <rPh sb="115" eb="117">
      <t>レンケイ</t>
    </rPh>
    <rPh sb="118" eb="119">
      <t>ハカ</t>
    </rPh>
    <rPh sb="124" eb="128">
      <t>シャキョウシュサイ</t>
    </rPh>
    <rPh sb="137" eb="139">
      <t>マイカイ</t>
    </rPh>
    <rPh sb="139" eb="141">
      <t>サンカ</t>
    </rPh>
    <rPh sb="154" eb="158">
      <t>シュウチカツドウ</t>
    </rPh>
    <rPh sb="159" eb="161">
      <t>ケイゾク</t>
    </rPh>
    <phoneticPr fontId="2"/>
  </si>
  <si>
    <t>・センターに寄せられる相談に対し、チームアプローチを実践することができた。必要に応じて、様々な機関とも連携し、解決に向けて支援することができた。
・民生委員との町別意見交換会を継続し、支援を必要とする方の早期発見と顔の見える関係性の構築を図った。また、広報紙を発行することで地域に向けた周知活動を継続できた。</t>
    <rPh sb="6" eb="7">
      <t>ヨ</t>
    </rPh>
    <rPh sb="11" eb="13">
      <t>ソウダン</t>
    </rPh>
    <rPh sb="14" eb="15">
      <t>タイ</t>
    </rPh>
    <rPh sb="26" eb="28">
      <t>ジッセン</t>
    </rPh>
    <rPh sb="37" eb="39">
      <t>ヒツヨウ</t>
    </rPh>
    <rPh sb="40" eb="41">
      <t>オウ</t>
    </rPh>
    <rPh sb="44" eb="49">
      <t>サマザマナキカン</t>
    </rPh>
    <rPh sb="51" eb="53">
      <t>レンケイ</t>
    </rPh>
    <rPh sb="55" eb="57">
      <t>カイケツ</t>
    </rPh>
    <rPh sb="58" eb="59">
      <t>ム</t>
    </rPh>
    <rPh sb="61" eb="63">
      <t>シエン</t>
    </rPh>
    <rPh sb="74" eb="78">
      <t>ミンセイイイン</t>
    </rPh>
    <rPh sb="80" eb="82">
      <t>チョウベツ</t>
    </rPh>
    <rPh sb="82" eb="87">
      <t>イケンコウカンカイ</t>
    </rPh>
    <rPh sb="88" eb="90">
      <t>ケイゾク</t>
    </rPh>
    <rPh sb="92" eb="94">
      <t>シエン</t>
    </rPh>
    <rPh sb="95" eb="97">
      <t>ヒツヨウ</t>
    </rPh>
    <rPh sb="100" eb="101">
      <t>カタ</t>
    </rPh>
    <rPh sb="102" eb="106">
      <t>ソウキハッケン</t>
    </rPh>
    <rPh sb="107" eb="108">
      <t>カオ</t>
    </rPh>
    <rPh sb="109" eb="110">
      <t>ミ</t>
    </rPh>
    <rPh sb="112" eb="115">
      <t>カンケイセイ</t>
    </rPh>
    <rPh sb="116" eb="118">
      <t>コウチク</t>
    </rPh>
    <rPh sb="119" eb="120">
      <t>ハカ</t>
    </rPh>
    <rPh sb="126" eb="129">
      <t>コウホウシ</t>
    </rPh>
    <rPh sb="130" eb="132">
      <t>ハッコウ</t>
    </rPh>
    <rPh sb="137" eb="139">
      <t>チイキ</t>
    </rPh>
    <rPh sb="140" eb="141">
      <t>ム</t>
    </rPh>
    <rPh sb="143" eb="147">
      <t>シュウチカツドウ</t>
    </rPh>
    <rPh sb="148" eb="150">
      <t>ケイゾク</t>
    </rPh>
    <phoneticPr fontId="2"/>
  </si>
  <si>
    <t>・高齢者の身近な相談窓口としての周知活動のために、広報紙の発行や公民館を活用した出張講座を継続する。
・複雑化、複合化する相談に対してワンストップで対応できるように、地域の様々な関係者や関係機関、専門職とのネットワーク構築に努める。支援に向けては、終結を意識しながら三職種でチームアプローチを実践する。
・町別の民生委員意見交換会を継続し、高齢者支援とその解決だけでなく、地域課題の共有にも努める。</t>
    <rPh sb="1" eb="4">
      <t>コウレイシャ</t>
    </rPh>
    <rPh sb="5" eb="7">
      <t>ミジカ</t>
    </rPh>
    <rPh sb="8" eb="12">
      <t>ソウダンマドグチ</t>
    </rPh>
    <rPh sb="16" eb="20">
      <t>シュウチカツドウ</t>
    </rPh>
    <rPh sb="25" eb="28">
      <t>コウホウシ</t>
    </rPh>
    <rPh sb="29" eb="31">
      <t>ハッコウ</t>
    </rPh>
    <rPh sb="32" eb="35">
      <t>コウミンカン</t>
    </rPh>
    <rPh sb="36" eb="38">
      <t>カツヨウ</t>
    </rPh>
    <rPh sb="40" eb="44">
      <t>シュッチョウコウザ</t>
    </rPh>
    <rPh sb="45" eb="47">
      <t>ケイゾク</t>
    </rPh>
    <rPh sb="52" eb="54">
      <t>フクザツ</t>
    </rPh>
    <rPh sb="54" eb="55">
      <t>カ</t>
    </rPh>
    <rPh sb="56" eb="58">
      <t>フクゴウ</t>
    </rPh>
    <rPh sb="58" eb="59">
      <t>カ</t>
    </rPh>
    <rPh sb="61" eb="63">
      <t>ソウダン</t>
    </rPh>
    <rPh sb="64" eb="65">
      <t>タイ</t>
    </rPh>
    <rPh sb="74" eb="76">
      <t>タイオウ</t>
    </rPh>
    <rPh sb="83" eb="85">
      <t>チイキ</t>
    </rPh>
    <rPh sb="86" eb="88">
      <t>サマザマ</t>
    </rPh>
    <rPh sb="89" eb="92">
      <t>カンケイシャ</t>
    </rPh>
    <rPh sb="93" eb="97">
      <t>カンケイキカン</t>
    </rPh>
    <rPh sb="98" eb="101">
      <t>センモンショク</t>
    </rPh>
    <rPh sb="109" eb="111">
      <t>コウチク</t>
    </rPh>
    <rPh sb="112" eb="113">
      <t>ツト</t>
    </rPh>
    <rPh sb="116" eb="118">
      <t>シエン</t>
    </rPh>
    <rPh sb="119" eb="120">
      <t>ム</t>
    </rPh>
    <rPh sb="124" eb="126">
      <t>シュウケツ</t>
    </rPh>
    <rPh sb="127" eb="129">
      <t>イシキ</t>
    </rPh>
    <rPh sb="133" eb="136">
      <t>サンショクシュ</t>
    </rPh>
    <rPh sb="146" eb="148">
      <t>ジッセン</t>
    </rPh>
    <rPh sb="152" eb="153">
      <t>ツト</t>
    </rPh>
    <rPh sb="153" eb="155">
      <t>チョウベツ</t>
    </rPh>
    <rPh sb="156" eb="160">
      <t>ミンセイイイン</t>
    </rPh>
    <rPh sb="160" eb="165">
      <t>イケンコウカンカイ</t>
    </rPh>
    <rPh sb="166" eb="168">
      <t>ケイゾク</t>
    </rPh>
    <rPh sb="170" eb="175">
      <t>コウレイシャシエン</t>
    </rPh>
    <rPh sb="178" eb="180">
      <t>カイケツ</t>
    </rPh>
    <rPh sb="186" eb="190">
      <t>チイキカダイ</t>
    </rPh>
    <rPh sb="191" eb="193">
      <t>キョウユウ</t>
    </rPh>
    <rPh sb="195" eb="196">
      <t>ツト</t>
    </rPh>
    <phoneticPr fontId="2"/>
  </si>
  <si>
    <r>
      <t>・10/4「生浜地区緊急捜索ネットワーク」</t>
    </r>
    <r>
      <rPr>
        <sz val="10"/>
        <color theme="1"/>
        <rFont val="Meiryo UI"/>
        <family val="3"/>
        <charset val="128"/>
      </rPr>
      <t>を</t>
    </r>
    <r>
      <rPr>
        <sz val="10"/>
        <rFont val="Meiryo UI"/>
        <family val="3"/>
        <charset val="128"/>
      </rPr>
      <t xml:space="preserve">活用した徘徊模擬訓練を実施、参加者にどこシル伝言板を体験してもらった。
・10/29区内あんしんケアセンターと協働で成年後見制度の講演会を開催し、聴覚障害者を含む76名の参加があった。
・12/17高齢障害支援課の協力を得て、圏域内福祉事業所に向けた高齢者虐待防止研修を開催した。
</t>
    </r>
    <phoneticPr fontId="2"/>
  </si>
  <si>
    <t xml:space="preserve">・緊急捜索ネットワークを活用した徘徊模擬訓練を実施することができた。定期開催することで、ネットワークの周知にもつながり、ケアマネジャーより担当利用者の捜索依頼を受けた。
・区内あんしんケアセンターと協働して、市民向けの成年後見制度講座を開催することができた。また、圏域内福祉事業所向けの虐待防止研修を開催することができた。
</t>
    <rPh sb="1" eb="5">
      <t>キンキュウソウサク</t>
    </rPh>
    <rPh sb="12" eb="14">
      <t>カツヨウ</t>
    </rPh>
    <rPh sb="69" eb="74">
      <t>タントウリヨウシャ</t>
    </rPh>
    <rPh sb="99" eb="101">
      <t>キョウドウ</t>
    </rPh>
    <rPh sb="104" eb="107">
      <t>シミンム</t>
    </rPh>
    <rPh sb="132" eb="137">
      <t>ケンイキナイフクシ</t>
    </rPh>
    <rPh sb="137" eb="140">
      <t>ジギョウショ</t>
    </rPh>
    <rPh sb="140" eb="141">
      <t>ム</t>
    </rPh>
    <rPh sb="143" eb="147">
      <t>ギャクタイボウシ</t>
    </rPh>
    <rPh sb="147" eb="149">
      <t>ケンシュウ</t>
    </rPh>
    <rPh sb="150" eb="152">
      <t>カイサイ</t>
    </rPh>
    <phoneticPr fontId="2"/>
  </si>
  <si>
    <t>・虐待相談では高齢障害支援課と連携して支援にあたり、必要に応じて専門職とも連携を図っていく。
・虐待の早期発見を目的とした事業所向けの研修内容を区内あんしんケアセンターと協働で作成し、開催する。
・区内あんしんケアセンターと連携して、権利擁護に関する市民向け講座を開催し、普及啓発活動を行う。
・認知症の理解を深めるために認知症サポーター養成講座を開催する。また、地域と連携して徘徊模擬訓練を行う。</t>
    <rPh sb="3" eb="5">
      <t>ソウダン</t>
    </rPh>
    <rPh sb="19" eb="21">
      <t>シエン</t>
    </rPh>
    <rPh sb="26" eb="28">
      <t>ヒツヨウ</t>
    </rPh>
    <rPh sb="29" eb="30">
      <t>オウ</t>
    </rPh>
    <rPh sb="32" eb="35">
      <t>センモンショク</t>
    </rPh>
    <rPh sb="37" eb="39">
      <t>レンケイ</t>
    </rPh>
    <rPh sb="40" eb="41">
      <t>ハカ</t>
    </rPh>
    <rPh sb="48" eb="50">
      <t>ギャクタイ</t>
    </rPh>
    <rPh sb="56" eb="58">
      <t>モクテキ</t>
    </rPh>
    <rPh sb="69" eb="71">
      <t>ナイヨウ</t>
    </rPh>
    <rPh sb="72" eb="74">
      <t>クナイ</t>
    </rPh>
    <rPh sb="85" eb="87">
      <t>キョウドウ</t>
    </rPh>
    <rPh sb="88" eb="90">
      <t>サクセイ</t>
    </rPh>
    <rPh sb="92" eb="94">
      <t>カイサイ</t>
    </rPh>
    <rPh sb="99" eb="101">
      <t>クナイ</t>
    </rPh>
    <rPh sb="125" eb="128">
      <t>シミンム</t>
    </rPh>
    <rPh sb="129" eb="131">
      <t>コウザ</t>
    </rPh>
    <rPh sb="132" eb="134">
      <t>カイサイ</t>
    </rPh>
    <rPh sb="148" eb="151">
      <t>ニンチショウ</t>
    </rPh>
    <rPh sb="152" eb="154">
      <t>リカイ</t>
    </rPh>
    <rPh sb="155" eb="156">
      <t>フカ</t>
    </rPh>
    <rPh sb="161" eb="164">
      <t>ニンチショウ</t>
    </rPh>
    <rPh sb="169" eb="173">
      <t>ヨウセイコウザ</t>
    </rPh>
    <rPh sb="174" eb="176">
      <t>カイサイ</t>
    </rPh>
    <rPh sb="182" eb="184">
      <t>チイキ</t>
    </rPh>
    <rPh sb="185" eb="187">
      <t>レンケイ</t>
    </rPh>
    <rPh sb="189" eb="193">
      <t>ハイカイモギ</t>
    </rPh>
    <rPh sb="193" eb="195">
      <t>クンレン</t>
    </rPh>
    <rPh sb="196" eb="197">
      <t>オコナ</t>
    </rPh>
    <phoneticPr fontId="2"/>
  </si>
  <si>
    <t>・区内合同でケアマネ研修会（3時間受講票あり）を2回開催することができた。そのうち1回は実践事例報告会として多機関の協力のもと、新しい取り組みとして開催することができた。
・圏域多職種連携会議ではケアマネやヘルパー不足等を含む地域課題について、現状の共有だけでなく、課題解決に向けた取り組みについても検討することができたことを評価した。</t>
    <rPh sb="1" eb="3">
      <t>クナイ</t>
    </rPh>
    <rPh sb="3" eb="5">
      <t>ゴウドウ</t>
    </rPh>
    <rPh sb="10" eb="13">
      <t>ケンシュウカイ</t>
    </rPh>
    <rPh sb="15" eb="17">
      <t>ジカン</t>
    </rPh>
    <rPh sb="17" eb="20">
      <t>ジュコウヒョウ</t>
    </rPh>
    <rPh sb="25" eb="26">
      <t>カイ</t>
    </rPh>
    <rPh sb="26" eb="28">
      <t>カイサイ</t>
    </rPh>
    <rPh sb="42" eb="43">
      <t>カイ</t>
    </rPh>
    <rPh sb="54" eb="57">
      <t>タキカン</t>
    </rPh>
    <rPh sb="58" eb="60">
      <t>キョウリョク</t>
    </rPh>
    <rPh sb="64" eb="65">
      <t>アタラ</t>
    </rPh>
    <rPh sb="67" eb="68">
      <t>ト</t>
    </rPh>
    <rPh sb="69" eb="70">
      <t>ク</t>
    </rPh>
    <rPh sb="74" eb="76">
      <t>カイサイ</t>
    </rPh>
    <rPh sb="87" eb="89">
      <t>ケンイキ</t>
    </rPh>
    <rPh sb="89" eb="94">
      <t>タショクシュレンケイ</t>
    </rPh>
    <rPh sb="94" eb="96">
      <t>カイギ</t>
    </rPh>
    <rPh sb="107" eb="109">
      <t>フソク</t>
    </rPh>
    <rPh sb="109" eb="110">
      <t>トウ</t>
    </rPh>
    <rPh sb="111" eb="112">
      <t>フク</t>
    </rPh>
    <rPh sb="113" eb="117">
      <t>チイキカダイ</t>
    </rPh>
    <rPh sb="122" eb="124">
      <t>ゲンジョウ</t>
    </rPh>
    <rPh sb="125" eb="127">
      <t>キョウユウ</t>
    </rPh>
    <rPh sb="150" eb="152">
      <t>ケントウ</t>
    </rPh>
    <rPh sb="163" eb="165">
      <t>ヒョウカ</t>
    </rPh>
    <phoneticPr fontId="2"/>
  </si>
  <si>
    <t>・圏域内の居宅介護支援事業所や主任介護支援専門員と協力し、圏域事例検討会を継続開催する。
・主任介護支援専門員の更新研修受講要件となっている3時間研修を開催する。
・多職種連携会議をきっかけとして動き出した「ゴミ捨て支援」や「貧困・食料支援」といった地域課題解決に向け、多世代への普及啓発を目的としたイベントを、地域住民や圏域内の福祉事業所と連携して開催する。</t>
    <rPh sb="1" eb="4">
      <t>ケンイキナイ</t>
    </rPh>
    <rPh sb="5" eb="9">
      <t>キョタクカイゴ</t>
    </rPh>
    <rPh sb="9" eb="14">
      <t>シエンジギョウショ</t>
    </rPh>
    <rPh sb="15" eb="24">
      <t>シュニンカイゴシエンセンモンイン</t>
    </rPh>
    <rPh sb="25" eb="27">
      <t>キョウリョク</t>
    </rPh>
    <rPh sb="29" eb="31">
      <t>ケンイキ</t>
    </rPh>
    <rPh sb="31" eb="36">
      <t>ジレイケントウカイ</t>
    </rPh>
    <rPh sb="37" eb="39">
      <t>ケイゾク</t>
    </rPh>
    <rPh sb="39" eb="41">
      <t>カイサイ</t>
    </rPh>
    <rPh sb="46" eb="55">
      <t>シュニンカイゴシエンセンモンイン</t>
    </rPh>
    <rPh sb="56" eb="58">
      <t>コウシン</t>
    </rPh>
    <rPh sb="58" eb="60">
      <t>ケンシュウ</t>
    </rPh>
    <rPh sb="60" eb="64">
      <t>ジュコウヨウケン</t>
    </rPh>
    <rPh sb="71" eb="73">
      <t>ジカン</t>
    </rPh>
    <rPh sb="73" eb="75">
      <t>ケンシュウ</t>
    </rPh>
    <rPh sb="76" eb="78">
      <t>カイサイ</t>
    </rPh>
    <rPh sb="83" eb="90">
      <t>タショクシュレンケイカイギ</t>
    </rPh>
    <rPh sb="98" eb="99">
      <t>ウゴ</t>
    </rPh>
    <rPh sb="100" eb="101">
      <t>ダ</t>
    </rPh>
    <rPh sb="106" eb="107">
      <t>ス</t>
    </rPh>
    <rPh sb="108" eb="110">
      <t>シエン</t>
    </rPh>
    <rPh sb="113" eb="115">
      <t>ヒンコン</t>
    </rPh>
    <rPh sb="116" eb="118">
      <t>ショクリョウ</t>
    </rPh>
    <rPh sb="118" eb="120">
      <t>シエン</t>
    </rPh>
    <rPh sb="125" eb="129">
      <t>チイキカダイ</t>
    </rPh>
    <rPh sb="129" eb="131">
      <t>カイケツ</t>
    </rPh>
    <rPh sb="132" eb="133">
      <t>ム</t>
    </rPh>
    <rPh sb="135" eb="138">
      <t>タセダイ</t>
    </rPh>
    <rPh sb="140" eb="144">
      <t>フキュウケイハツ</t>
    </rPh>
    <rPh sb="145" eb="147">
      <t>モクテキ</t>
    </rPh>
    <rPh sb="156" eb="160">
      <t>チイキジュウミン</t>
    </rPh>
    <rPh sb="161" eb="164">
      <t>ケンイキナイ</t>
    </rPh>
    <rPh sb="165" eb="170">
      <t>フクシジギョウショ</t>
    </rPh>
    <rPh sb="171" eb="173">
      <t>レンケイ</t>
    </rPh>
    <rPh sb="175" eb="177">
      <t>カイサイ</t>
    </rPh>
    <phoneticPr fontId="2"/>
  </si>
  <si>
    <t>・11/12に生浜歩こう会、10/8と3/12に通いの場の少ない地域にて歩行測定会を開催した。
・新たな地域活動の担い手として、男性調理師とヘルスサポーターに協力いただき、12/27に孤食予防を目的としたカレーパーティーを開催した。2/28には地域活動の担い手向けに、活動前の準備運動について講習した。
・ラジオ体操自主化後の後方支援として「保健事業と介護予防の一体的な実施」の紹介と出張講座を開催した。</t>
    <rPh sb="49" eb="50">
      <t>アラ</t>
    </rPh>
    <rPh sb="52" eb="56">
      <t>チイキカツドウ</t>
    </rPh>
    <rPh sb="57" eb="58">
      <t>ニナ</t>
    </rPh>
    <rPh sb="59" eb="60">
      <t>テ</t>
    </rPh>
    <rPh sb="64" eb="66">
      <t>ダンセイ</t>
    </rPh>
    <rPh sb="66" eb="69">
      <t>チョウリシ</t>
    </rPh>
    <rPh sb="79" eb="81">
      <t>キョウリョク</t>
    </rPh>
    <rPh sb="97" eb="99">
      <t>モクテキ</t>
    </rPh>
    <rPh sb="122" eb="126">
      <t>チイキカツドウ</t>
    </rPh>
    <rPh sb="127" eb="128">
      <t>ニナ</t>
    </rPh>
    <rPh sb="129" eb="131">
      <t>テム</t>
    </rPh>
    <rPh sb="134" eb="137">
      <t>カツドウマエ</t>
    </rPh>
    <rPh sb="138" eb="140">
      <t>ジュンビ</t>
    </rPh>
    <rPh sb="140" eb="142">
      <t>ウンドウ</t>
    </rPh>
    <rPh sb="146" eb="148">
      <t>コウシュウ</t>
    </rPh>
    <phoneticPr fontId="2"/>
  </si>
  <si>
    <t>・新たな担い手の発掘と担い手の育成に取り組むことができ、地域の活性化や高齢者の生きがいづくり、介護予防普及啓発にもつなげることができた。
・歩こう会や歩行測定会を通し、自身の体力評価やセルフケアマネジメントの動機づけの機会を作ることができた。イベントを通して、外出の機会、交流の場を提供することができた。</t>
    <rPh sb="130" eb="132">
      <t>ガイシュツ</t>
    </rPh>
    <rPh sb="133" eb="135">
      <t>キカイ</t>
    </rPh>
    <rPh sb="137" eb="138">
      <t>リュウ</t>
    </rPh>
    <rPh sb="139" eb="140">
      <t>バ</t>
    </rPh>
    <rPh sb="141" eb="143">
      <t>テイキョウ</t>
    </rPh>
    <phoneticPr fontId="2"/>
  </si>
  <si>
    <t>・生活支援コーディネーターと連携し、インフォーマルサービス（通いの場・交流の場）を含め、自身で適切なサービスが選択できるよう支援する。
・基本チェックリスト等を活用し、自身では気づきにくい心身の衰えやリスクなどを確認することで、「孤立や閉じこもり予防」「社会参加」「生きがいづくり」等、介護予防に意識が向けられるよう支援する。</t>
    <phoneticPr fontId="2"/>
  </si>
  <si>
    <t>・定期的な訪問、電話連絡が必要な方へのアプローチを包括3職種で協議し、各関係機関と連携をとりながら支援にあたることが出来た。
・地域ケア会議（鷹の台・千代の台）では、障害者基幹相談支援センターにも参加してもらうようになり、高齢世帯だけでなく、障害等の世帯に対しても支援対象者の早期発見・早期対応を行う事が出来た。</t>
    <rPh sb="82" eb="84">
      <t>ショウガイ</t>
    </rPh>
    <rPh sb="84" eb="85">
      <t>シャ</t>
    </rPh>
    <rPh sb="85" eb="87">
      <t>キカン</t>
    </rPh>
    <rPh sb="87" eb="91">
      <t>ソウダンシエン</t>
    </rPh>
    <rPh sb="97" eb="99">
      <t>サンカ</t>
    </rPh>
    <rPh sb="110" eb="114">
      <t>コウレイセタイ</t>
    </rPh>
    <rPh sb="124" eb="126">
      <t>セタイ</t>
    </rPh>
    <rPh sb="127" eb="128">
      <t>タイ</t>
    </rPh>
    <phoneticPr fontId="2"/>
  </si>
  <si>
    <t>・地域ケア会議を通じ、自治会、民生委員児童委員等と顔の見える関係づくりを構築でた。
・継続的な支援等で適宜包括３職種で協議し、支援することができた。</t>
    <rPh sb="11" eb="14">
      <t>ジチカイ</t>
    </rPh>
    <rPh sb="15" eb="23">
      <t>ミンセイイインジドウイイン</t>
    </rPh>
    <rPh sb="23" eb="24">
      <t>トウ</t>
    </rPh>
    <rPh sb="25" eb="26">
      <t>カオ</t>
    </rPh>
    <rPh sb="27" eb="28">
      <t>ミ</t>
    </rPh>
    <rPh sb="30" eb="32">
      <t>カンケイ</t>
    </rPh>
    <rPh sb="36" eb="38">
      <t>コウチク</t>
    </rPh>
    <rPh sb="43" eb="46">
      <t>ケイゾクテキ</t>
    </rPh>
    <rPh sb="47" eb="50">
      <t>シエントウ</t>
    </rPh>
    <rPh sb="51" eb="53">
      <t>テキギ</t>
    </rPh>
    <rPh sb="53" eb="55">
      <t>ホウカツ</t>
    </rPh>
    <rPh sb="56" eb="58">
      <t>ショクシュ</t>
    </rPh>
    <rPh sb="59" eb="61">
      <t>キョウギ</t>
    </rPh>
    <rPh sb="63" eb="65">
      <t>シエン</t>
    </rPh>
    <phoneticPr fontId="2"/>
  </si>
  <si>
    <t>・地域ケア会議等を活用し、地域の関係機関（自治会、民生委員児童委員等）にあんしんケアセンターの機能周知を行う。
・緊急性の判断、支援方法、終結について、包括３職種で適宜進捗状況を共有し、支援を行う。
・関係機関と連携し、地域の資源を最大限に活用することで、家族全体に対する包括的な支援を行う。</t>
    <phoneticPr fontId="2"/>
  </si>
  <si>
    <t>・認知症等による判断能力の低下、金銭管理が困難等のケースに対し、日常生活自立支援事業や成年後見制度利用に向けた支援を行った。
・虐待（疑）ケースの相談が入った際に、関係機関と連携し情報収集・訪問等行い状況の改善に向けて支援した。
・センター内職員に向け、高齢者虐待についての研修を実施。・高齢者虐待防止に関する指針の作成。</t>
    <phoneticPr fontId="2"/>
  </si>
  <si>
    <t>・家族が急逝したことにより、住まい・生活支援・金銭管理等の複合的な課題がある高齢者に対し、行政手続きや金融機関の手続き支援、日常生活の立て直しをサポートし、施設入所まで支援した。
・高齢者虐待の防止のための指針に則り、必要な会議や研修等を実施した。
・地域の高齢者に向けた終活等に関する講座を開催した。
・花見川区社会福祉士会議の活動において、成年後見制度等の支援に関する課題を盛り込んだ事例集を作成した。</t>
    <rPh sb="1" eb="3">
      <t>カゾク</t>
    </rPh>
    <rPh sb="4" eb="6">
      <t>キュウセイ</t>
    </rPh>
    <rPh sb="14" eb="15">
      <t>ス</t>
    </rPh>
    <rPh sb="18" eb="22">
      <t>セイカツシエン</t>
    </rPh>
    <rPh sb="23" eb="27">
      <t>キンセンカンリ</t>
    </rPh>
    <rPh sb="27" eb="28">
      <t>トウ</t>
    </rPh>
    <rPh sb="33" eb="35">
      <t>カダイ</t>
    </rPh>
    <rPh sb="38" eb="41">
      <t>コウレイシャ</t>
    </rPh>
    <rPh sb="42" eb="43">
      <t>タイ</t>
    </rPh>
    <rPh sb="45" eb="47">
      <t>ギョウセイ</t>
    </rPh>
    <rPh sb="47" eb="49">
      <t>テツヅ</t>
    </rPh>
    <rPh sb="51" eb="55">
      <t>キンユウキカン</t>
    </rPh>
    <rPh sb="56" eb="58">
      <t>テツヅ</t>
    </rPh>
    <rPh sb="59" eb="61">
      <t>シエン</t>
    </rPh>
    <rPh sb="62" eb="66">
      <t>ニチジョウセイカツ</t>
    </rPh>
    <rPh sb="67" eb="68">
      <t>タ</t>
    </rPh>
    <rPh sb="69" eb="70">
      <t>ナオ</t>
    </rPh>
    <rPh sb="78" eb="80">
      <t>シセツ</t>
    </rPh>
    <rPh sb="80" eb="82">
      <t>ニュウショ</t>
    </rPh>
    <rPh sb="84" eb="86">
      <t>シエン</t>
    </rPh>
    <rPh sb="91" eb="94">
      <t>コウレイシャ</t>
    </rPh>
    <rPh sb="94" eb="96">
      <t>ギャクタイ</t>
    </rPh>
    <rPh sb="97" eb="99">
      <t>ボウシ</t>
    </rPh>
    <rPh sb="103" eb="105">
      <t>シシン</t>
    </rPh>
    <rPh sb="106" eb="107">
      <t>ノット</t>
    </rPh>
    <rPh sb="109" eb="111">
      <t>ヒツヨウ</t>
    </rPh>
    <rPh sb="112" eb="114">
      <t>カイギ</t>
    </rPh>
    <rPh sb="115" eb="117">
      <t>ケンシュウ</t>
    </rPh>
    <rPh sb="117" eb="118">
      <t>トウ</t>
    </rPh>
    <rPh sb="119" eb="121">
      <t>ジッシ</t>
    </rPh>
    <rPh sb="126" eb="128">
      <t>チイキ</t>
    </rPh>
    <rPh sb="129" eb="132">
      <t>コウレイシャ</t>
    </rPh>
    <rPh sb="133" eb="134">
      <t>ム</t>
    </rPh>
    <rPh sb="136" eb="138">
      <t>シュウカツ</t>
    </rPh>
    <rPh sb="138" eb="139">
      <t>トウ</t>
    </rPh>
    <rPh sb="140" eb="141">
      <t>カン</t>
    </rPh>
    <rPh sb="143" eb="145">
      <t>コウザ</t>
    </rPh>
    <rPh sb="146" eb="148">
      <t>カイサイ</t>
    </rPh>
    <rPh sb="153" eb="157">
      <t>ハナミガワク</t>
    </rPh>
    <rPh sb="157" eb="161">
      <t>シャカイフクシ</t>
    </rPh>
    <rPh sb="161" eb="162">
      <t>シ</t>
    </rPh>
    <rPh sb="162" eb="164">
      <t>カイギ</t>
    </rPh>
    <rPh sb="165" eb="167">
      <t>カツドウ</t>
    </rPh>
    <rPh sb="172" eb="176">
      <t>セイネンコウケン</t>
    </rPh>
    <rPh sb="176" eb="178">
      <t>セイド</t>
    </rPh>
    <rPh sb="178" eb="179">
      <t>トウ</t>
    </rPh>
    <rPh sb="180" eb="182">
      <t>シエン</t>
    </rPh>
    <rPh sb="183" eb="184">
      <t>カン</t>
    </rPh>
    <rPh sb="186" eb="188">
      <t>カダイ</t>
    </rPh>
    <rPh sb="189" eb="190">
      <t>モ</t>
    </rPh>
    <rPh sb="191" eb="192">
      <t>コ</t>
    </rPh>
    <rPh sb="194" eb="197">
      <t>ジレイシュウ</t>
    </rPh>
    <rPh sb="198" eb="200">
      <t>サクセイ</t>
    </rPh>
    <phoneticPr fontId="2"/>
  </si>
  <si>
    <t>・安全・安心な生活が損なわれている状況の高齢者に対し、目の前の生活を支えると共に安定した生活が送れるよう丁寧に繋ぎまで行ったこと。
・地域の高齢者に対する啓発活動を行い、自分の将来について考える機会を作れたこと。
・センター内での高齢者虐待研修では、現場に則した時間や内容で資質向上を図ったこと。</t>
    <rPh sb="1" eb="3">
      <t>アンゼン</t>
    </rPh>
    <rPh sb="4" eb="6">
      <t>アンシン</t>
    </rPh>
    <rPh sb="7" eb="9">
      <t>セイカツ</t>
    </rPh>
    <rPh sb="10" eb="11">
      <t>ソコ</t>
    </rPh>
    <rPh sb="17" eb="19">
      <t>ジョウキョウ</t>
    </rPh>
    <rPh sb="20" eb="23">
      <t>コウレイシャ</t>
    </rPh>
    <rPh sb="24" eb="25">
      <t>タイ</t>
    </rPh>
    <rPh sb="27" eb="28">
      <t>メ</t>
    </rPh>
    <rPh sb="29" eb="30">
      <t>マエ</t>
    </rPh>
    <rPh sb="31" eb="33">
      <t>セイカツ</t>
    </rPh>
    <rPh sb="34" eb="35">
      <t>ササ</t>
    </rPh>
    <rPh sb="38" eb="39">
      <t>トモ</t>
    </rPh>
    <rPh sb="40" eb="42">
      <t>アンテイ</t>
    </rPh>
    <rPh sb="44" eb="46">
      <t>セイカツ</t>
    </rPh>
    <rPh sb="47" eb="48">
      <t>オク</t>
    </rPh>
    <rPh sb="52" eb="54">
      <t>テイネイ</t>
    </rPh>
    <rPh sb="55" eb="56">
      <t>ツナ</t>
    </rPh>
    <rPh sb="59" eb="60">
      <t>オコナ</t>
    </rPh>
    <rPh sb="67" eb="69">
      <t>チイキ</t>
    </rPh>
    <rPh sb="70" eb="73">
      <t>コウレイシャ</t>
    </rPh>
    <rPh sb="74" eb="75">
      <t>タイ</t>
    </rPh>
    <rPh sb="77" eb="79">
      <t>ケイハツ</t>
    </rPh>
    <rPh sb="79" eb="81">
      <t>カツドウ</t>
    </rPh>
    <rPh sb="82" eb="83">
      <t>オコナ</t>
    </rPh>
    <rPh sb="85" eb="87">
      <t>ジブン</t>
    </rPh>
    <rPh sb="88" eb="90">
      <t>ショウライ</t>
    </rPh>
    <rPh sb="94" eb="95">
      <t>カンガ</t>
    </rPh>
    <rPh sb="97" eb="99">
      <t>キカイ</t>
    </rPh>
    <rPh sb="100" eb="101">
      <t>ツク</t>
    </rPh>
    <rPh sb="112" eb="113">
      <t>ナイ</t>
    </rPh>
    <rPh sb="115" eb="118">
      <t>コウレイシャ</t>
    </rPh>
    <rPh sb="118" eb="120">
      <t>ギャクタイ</t>
    </rPh>
    <rPh sb="120" eb="122">
      <t>ケンシュウ</t>
    </rPh>
    <rPh sb="125" eb="127">
      <t>ゲンバ</t>
    </rPh>
    <rPh sb="128" eb="129">
      <t>ソク</t>
    </rPh>
    <rPh sb="131" eb="133">
      <t>ジカン</t>
    </rPh>
    <rPh sb="134" eb="136">
      <t>ナイヨウ</t>
    </rPh>
    <rPh sb="137" eb="139">
      <t>シシツ</t>
    </rPh>
    <rPh sb="139" eb="141">
      <t>コウジョウ</t>
    </rPh>
    <rPh sb="142" eb="143">
      <t>ハカ</t>
    </rPh>
    <phoneticPr fontId="2"/>
  </si>
  <si>
    <t>・引き続き、地域の高齢者の権利が脅かされることのないよう注意喚起や情報発信することで予防啓発を図り、権利侵害が起きている場合には、不適切な状況の改善に務める。
・高齢者一人ひとりが、最期まで自己選択ができるよう、考える機会を作る。</t>
    <rPh sb="1" eb="2">
      <t>ヒ</t>
    </rPh>
    <rPh sb="3" eb="4">
      <t>ツヅ</t>
    </rPh>
    <rPh sb="6" eb="8">
      <t>チイキ</t>
    </rPh>
    <rPh sb="9" eb="12">
      <t>コウレイシャ</t>
    </rPh>
    <rPh sb="13" eb="15">
      <t>ケンリ</t>
    </rPh>
    <rPh sb="16" eb="17">
      <t>オビヤ</t>
    </rPh>
    <rPh sb="28" eb="32">
      <t>チュウイカンキ</t>
    </rPh>
    <rPh sb="33" eb="35">
      <t>ジョウホウ</t>
    </rPh>
    <rPh sb="35" eb="37">
      <t>ハッシン</t>
    </rPh>
    <rPh sb="42" eb="44">
      <t>ヨボウ</t>
    </rPh>
    <rPh sb="44" eb="46">
      <t>ケイハツ</t>
    </rPh>
    <rPh sb="47" eb="48">
      <t>ハカ</t>
    </rPh>
    <rPh sb="50" eb="54">
      <t>ケンリシンガイ</t>
    </rPh>
    <rPh sb="55" eb="56">
      <t>オ</t>
    </rPh>
    <rPh sb="60" eb="62">
      <t>バアイ</t>
    </rPh>
    <rPh sb="65" eb="68">
      <t>フテキセツ</t>
    </rPh>
    <rPh sb="69" eb="71">
      <t>ジョウキョウ</t>
    </rPh>
    <rPh sb="72" eb="74">
      <t>カイゼン</t>
    </rPh>
    <rPh sb="75" eb="76">
      <t>ツト</t>
    </rPh>
    <rPh sb="81" eb="84">
      <t>コウレイシャ</t>
    </rPh>
    <rPh sb="84" eb="86">
      <t>ヒトリ</t>
    </rPh>
    <rPh sb="91" eb="93">
      <t>サイゴ</t>
    </rPh>
    <rPh sb="95" eb="99">
      <t>ジコセンタク</t>
    </rPh>
    <rPh sb="106" eb="107">
      <t>カンガ</t>
    </rPh>
    <rPh sb="109" eb="111">
      <t>キカイ</t>
    </rPh>
    <rPh sb="112" eb="113">
      <t>ツク</t>
    </rPh>
    <phoneticPr fontId="2"/>
  </si>
  <si>
    <t>・花見川区障害者基幹相談支援センターと共催し、研修会を行い介護・障害の制度の違いや連携に関する理解を深め、顔の見える関係づくりをすることができた。
・多職種連携会議や地域ケア会議を計画通りに実施し、それぞれ課題解決に向けての意識づけをすることが出来た。</t>
    <rPh sb="27" eb="28">
      <t>オコナ</t>
    </rPh>
    <rPh sb="29" eb="31">
      <t>カイゴ</t>
    </rPh>
    <rPh sb="32" eb="34">
      <t>ショウガイ</t>
    </rPh>
    <rPh sb="38" eb="39">
      <t>チガ</t>
    </rPh>
    <rPh sb="50" eb="51">
      <t>フカ</t>
    </rPh>
    <rPh sb="53" eb="54">
      <t>カオ</t>
    </rPh>
    <rPh sb="55" eb="56">
      <t>ミ</t>
    </rPh>
    <rPh sb="58" eb="60">
      <t>カンケイ</t>
    </rPh>
    <rPh sb="103" eb="105">
      <t>カダイ</t>
    </rPh>
    <rPh sb="105" eb="107">
      <t>カイケツ</t>
    </rPh>
    <rPh sb="108" eb="109">
      <t>ム</t>
    </rPh>
    <rPh sb="112" eb="114">
      <t>イシキ</t>
    </rPh>
    <phoneticPr fontId="2"/>
  </si>
  <si>
    <t xml:space="preserve">・研修会を通じて、地域の介護支援専門員に対し、ケアマネジメントの質の向上や関係機関との円滑な連携が取れるように図る。
・介護支援専門員からの多岐にわたる相談に対応するため、センター職員とチーム支援が行えるように連携を図る。
</t>
    <phoneticPr fontId="2"/>
  </si>
  <si>
    <t>・シニアサロン（足の測定会）を開催（コミュニティースペース「そよ風」を活用）することができた。
・生活支援コーディネーターと連携し、地域の活動団体に対し講座等を行ったり、センター主催の認知症カフェの開催（月一回）ふらっと横戸台への後方支援や参加者への相談を行った。
・認知症高齢者声かけ訓練をいきいきプラザ・柏井子ども会連絡会と共同開催することが出来た。</t>
    <rPh sb="8" eb="9">
      <t>アシ</t>
    </rPh>
    <rPh sb="10" eb="12">
      <t>ソクテイ</t>
    </rPh>
    <rPh sb="12" eb="13">
      <t>カイ</t>
    </rPh>
    <phoneticPr fontId="2"/>
  </si>
  <si>
    <t xml:space="preserve">・生活支援コーディネーターと連携し、介護予防等の講座や認知症カフェの定期開催、後方支援等が行うことができた。
・センター主催での体力測定会を開催し、介護予防に対しての意識付けを行う事が出来た。
</t>
    <rPh sb="1" eb="5">
      <t>セイカツシエン</t>
    </rPh>
    <rPh sb="14" eb="16">
      <t>レンケイ</t>
    </rPh>
    <rPh sb="18" eb="23">
      <t>カイゴヨボウトウ</t>
    </rPh>
    <rPh sb="24" eb="26">
      <t>コウザ</t>
    </rPh>
    <rPh sb="27" eb="30">
      <t>ニンチショウ</t>
    </rPh>
    <rPh sb="34" eb="38">
      <t>テイキカイサイ</t>
    </rPh>
    <rPh sb="39" eb="41">
      <t>コウホウ</t>
    </rPh>
    <rPh sb="41" eb="43">
      <t>シエン</t>
    </rPh>
    <rPh sb="43" eb="44">
      <t>トウ</t>
    </rPh>
    <rPh sb="45" eb="46">
      <t>オコナ</t>
    </rPh>
    <rPh sb="60" eb="62">
      <t>シュサイ</t>
    </rPh>
    <rPh sb="64" eb="66">
      <t>タイリョク</t>
    </rPh>
    <phoneticPr fontId="2"/>
  </si>
  <si>
    <t>・介護予防に取り組む活動の後方支援を行う。また、生活支援コーディネーターと連携し、新たな取り組みのニーズを把握し支援する。
・基本チェックリスト・いきいき活動手帳を活用し、住民の生きがいづくりになるよう介護予防普及啓発活動を行う。</t>
    <rPh sb="24" eb="28">
      <t>セイカツシエン</t>
    </rPh>
    <rPh sb="37" eb="39">
      <t>レンケイ</t>
    </rPh>
    <phoneticPr fontId="2"/>
  </si>
  <si>
    <t>圏域内の民児協、自治会、地区社協、地域運営委員会に参加し、あんしんの周知と地域課題の共有を行った。その結果、地域づくりの活動において、継続的に関わりを持つことができた。働きかけの結果、地域支援者が、直接保健福祉センターへ行き、介護保険や生活保護の申請を行えるようになり、あんしんと情報を確認しながら高齢者と関わる自治会ができたことは、大きな成果である。
また、総合相談時には、フォーマルなサービスを利用せずとも、地域の通いの場や買い物代行などの社会資源で支援が足りる高齢者に対して、生活支援サイトや２層SCが作成した独自の地域資源情報を紹介し、その利用へと繋げることができた。</t>
    <rPh sb="99" eb="101">
      <t>チョクセツ</t>
    </rPh>
    <rPh sb="167" eb="168">
      <t>オオ</t>
    </rPh>
    <rPh sb="170" eb="172">
      <t>セイカ</t>
    </rPh>
    <phoneticPr fontId="2"/>
  </si>
  <si>
    <t>センターで受け付ける相談に加え、地域に出向いた際に寄せられた相談が多くあったことを今年度実感している。地域活動を通じて、あんしんケアセンターの周知活動を行い、その場で相談を受け付け、その後の対応につなげることができた。</t>
    <phoneticPr fontId="2"/>
  </si>
  <si>
    <t>日頃から地域の関係者と関わっていたことで、被害をこれ以上広げることなく食い止めることができた。また、地域づくりを主軸に、権利擁護に関する取り組みについても、センター職員一人一人が「共に考える」「協力する」「地域の発展」を意識して、3職種全体で取り組むことができたと強く感じている。この結果、ボトムアップでの力量向上に繋がった。</t>
    <phoneticPr fontId="2"/>
  </si>
  <si>
    <t>地域に出向いた際には、認知症の普及啓発、虐待、詐欺被害への注意喚起を行い、「気づき」と「未然に防ぐ」地域づくりを目指していきたい。</t>
    <phoneticPr fontId="2"/>
  </si>
  <si>
    <t>圏域内の主任ケアマネジャーの会において、当センターの主任ケアマネジャーは「社会資源班」に所属し、ゴミ出し支援についての検討を花見川団地住宅自治会に提案した。他の地域で取り組まれている事例を提示し、自治会内でアンケートを実施した結果、実行に向けて進めている。
花見川団地地域ケア会議では、様々な課題がある中で、認知症普及啓発を含めた内容（認知症の勉強会イベントと連動）について意見交換を重ねた。さらに、地域活動などに福祉の視点から関わり、地域づくりのきっかけ作りを視野に、天戸地域運営委員会に参加した。この参加を通じて、これまで関わりが薄かった自治会とのつながりが持て、次年度の活動に繋がる成果が得られた。</t>
    <phoneticPr fontId="2"/>
  </si>
  <si>
    <t>職員一人一人が地域づくりを意識し、地域に出向き、様々な方と意見交換や相談に対応した結果が出てきている。</t>
    <rPh sb="0" eb="2">
      <t>ショクイン</t>
    </rPh>
    <rPh sb="2" eb="4">
      <t>ヒトリ</t>
    </rPh>
    <rPh sb="4" eb="6">
      <t>ヒトリ</t>
    </rPh>
    <rPh sb="7" eb="9">
      <t>チイキ</t>
    </rPh>
    <rPh sb="13" eb="15">
      <t>イシキ</t>
    </rPh>
    <rPh sb="17" eb="19">
      <t>チイキ</t>
    </rPh>
    <rPh sb="20" eb="22">
      <t>デム</t>
    </rPh>
    <rPh sb="24" eb="26">
      <t>サマザマ</t>
    </rPh>
    <rPh sb="27" eb="28">
      <t>カタ</t>
    </rPh>
    <rPh sb="29" eb="31">
      <t>イケン</t>
    </rPh>
    <rPh sb="31" eb="33">
      <t>コウカン</t>
    </rPh>
    <rPh sb="34" eb="36">
      <t>ソウダン</t>
    </rPh>
    <rPh sb="37" eb="39">
      <t>タイオウ</t>
    </rPh>
    <rPh sb="41" eb="43">
      <t>ケッカ</t>
    </rPh>
    <rPh sb="44" eb="45">
      <t>デ</t>
    </rPh>
    <phoneticPr fontId="2"/>
  </si>
  <si>
    <t xml:space="preserve">花見川団地での取り組みは継続しつつ、天戸地域運営委員会に参加している地域の自治会や関係者と地域課題を共有し、これを地域ケア会議に発展させていきたい。
</t>
    <phoneticPr fontId="2"/>
  </si>
  <si>
    <t>既存のSL体操教室や地域の方が開催する体操教室に加え、10月に新規で開始された長作東急地区のSL体操の後方支援を継続した。また、長作町には体操教室や集いの場が限られており、谷や崖がある地域では、限られた場所での参加が難しい方々がいるという課題を受け、長作町中心部で体操教室を開催できないかと、1層・2層コーディネーターや地域の町医者と相談し、模索した。あんしんケアセンター主催のラジオ体操では、参加者が日々増加し、ほぼ毎日20名以上が参加する状況となった。</t>
    <phoneticPr fontId="2"/>
  </si>
  <si>
    <t>新たにSL体操教室を立ち上げ、支援を行った。また、既存の体操教室にはリハビリの専門職を招待し、健康を意識した活動を通じて介護予防を促進できた。</t>
    <phoneticPr fontId="2"/>
  </si>
  <si>
    <t>長作町の中心部に体操教室を設けることを検討し、長作町の町内会長や地域で活動している支援者を交えた意見交換を開催した。この取り組みを地域ケア会議に発展させたい。</t>
    <rPh sb="0" eb="2">
      <t>チョウサク</t>
    </rPh>
    <phoneticPr fontId="2"/>
  </si>
  <si>
    <t>令和6年度千葉市あんしんケアセンター運営事業計画・実績報告シート（年度末提出）</t>
  </si>
  <si>
    <t>センター名</t>
  </si>
  <si>
    <t>年度当初に作成していただいた地区課題、活動方針、年度計画が自動的に参照されます。</t>
  </si>
  <si>
    <t>活動方針
（総合）</t>
  </si>
  <si>
    <t>1　活動方針（総合）に対する全体の総括</t>
  </si>
  <si>
    <t>年度総括</t>
  </si>
  <si>
    <t>自己評価</t>
  </si>
  <si>
    <t>自己評価を選択した理由</t>
  </si>
  <si>
    <t>・事業所の職員が1名増員されたことにより、特に介護予防活動を強化することができた。
・事業所主催にて、前年度まで犢橋公民館出張介護予防を開催していたが、参加者の人数に伸び悩んだこともあり、今年度より場所をさつきが丘公民館に変更して出張介護予防教室を開催した。計2回の開催であったが、多くの地域高齢者に参加していただくことができた。
・新たな試みとして、認知症VR体験会を開催することができた。
・認知症サポーター養成講座含む出張講座を計7回開催することができたが、認知症サポーター養成講座に限って言えば、前年度の4回から今年度は2回と開催頻度が減少した。</t>
    <phoneticPr fontId="3"/>
  </si>
  <si>
    <t>次年度に向けた展望</t>
  </si>
  <si>
    <t>2　第1号介護予防支援事業</t>
  </si>
  <si>
    <t>前期</t>
  </si>
  <si>
    <t>具体的な取り組み状況</t>
  </si>
  <si>
    <t>後期</t>
  </si>
  <si>
    <t>年度計画</t>
  </si>
  <si>
    <t>運営目標</t>
  </si>
  <si>
    <t xml:space="preserve">・介護予防の内容を主とした事業所作成の「あんしんさつきが丘便り」を新たに2部作成し、地域の高齢者に配布することができた。
・今年度より新たに配置された第2層生活支援コーディネーターと上手く連携することができ、地域の介護支援専門員に対するインフォーマルサービスを中心とした情報提供を行うことができた。
・前年度と同様に自然観察会を開催することができた。
・要支援利用者のケアプランについて、直営、委託共にインフォーマルサービスの位置付けが徹底されていなかった。
</t>
  </si>
  <si>
    <t>具体的な
取り組み
計画</t>
  </si>
  <si>
    <t>・今年度と同様に新たな内容にて、介護予防に関連する「あんしんさつきが丘」を発行する。
・第2層生活支援コーディネーターと連携し、公的サービス（デイサービス）を利用している高齢者が1人でも多く住民主体のサービスへ移行できるよう、住民主体サービスの周知活動を強化する。
・地域の高齢者（民生委員含む）と介護支援専門員の一部については、市生活支援サイトの周知不足が見られるため、第2層生活支援コーディネーターと連携し、周知不足の解消と実際にインフォーマルサービスの利用に繋げる。</t>
    <phoneticPr fontId="3"/>
  </si>
  <si>
    <t>3　総合相談支援</t>
  </si>
  <si>
    <t xml:space="preserve">・毎月の包括3職種会議にて、総合相談が多いケースの確認を行った他、2回の継続、終結の進捗管理を行った。
・困難ケースについては、包括3職種間でケース検討を行い、適切な支援に繋げた。また、市生活自立仕事相談センター花見川と連携したケースが3件あった。
・10/8（火）に花見川いきいきプラザにて、終活講座を行った。講師は株式会社金宝堂小さな森の家に依頼。参加者は13名であった。
・終活に関する新規相談が1件あった。
・安否確認リストに掲載されている高齢者に対し、適宜訪問や電話にて対応を行った。また、安否確認リストに関しては、3ヶ月に1回の更新とし、10月と1月に更新している。
・家族に対する支援の重要性を再確認し、特に認知症高齢者の介護に携わって家族に対し、精神面のフォローを重点的に支援を行った。
</t>
    <phoneticPr fontId="3"/>
  </si>
  <si>
    <t xml:space="preserve">・困難ケースについては、管理者と社会福祉士が主となり、課題解決を図ることができた。
・安否確認リストに掲載されている高齢者について、課題解決にて支援終結になるケースが多く、適宜安否確認を行ったことにより、早期対応、早期解決を図ることができた。
・事業所主催にて、2回目の終活講座を行うことができたが、終活に関する新規相談は2件と少なかった。
</t>
  </si>
  <si>
    <t xml:space="preserve">・困難ケースについては、その都度、野中式事例検討会の開催や包括3職種間でのケース検討の他、地域住民が関わっているケースであれば、個別課題の地域ケア会議を開催し、課題解決を図る。また、必要時には行政機関を中心とした各種関係機関と連携する。
・安否確認リストに掲載されている高齢者については、1名を除いて独居高齢者であるため、緊急連絡先の家族等と適宜連絡を取り合い、緊急時の対応方法を予め決めておく。
・終活講座について、今年度は犢橋地区での講座であったため、次年度はさつきが丘地区での講座開催を計画する。
・民生委員より相談があったケースについては、細目に報告することを心掛け、民生委員のラポール形成に繋げる。
・医療依存度の高い高齢者への支援については、病院を中心とした医療機関との連携を強化する。
</t>
  </si>
  <si>
    <t>4　権利擁護</t>
  </si>
  <si>
    <t>・高齢者虐待が疑われるケース2件に対し、行政機関や医療機関と連携して支援を行った。
・金銭管理等が困難な高齢者に対し、社協日常生活自立支援事業に1件繋げた。
・金銭管理等が困難な高齢者に対し、行政機関と連携し、成年後見制度の市長申し立てを2件行った。
・11/18（月）と11/29（金）の2回に分けて、法人内の居宅介護支援事業所とあんしんケアセンター合同で高齢者虐待研修を行った。
・あんしんケアセンターこてはし台と協働し、12/14（土）に花見川いきいきプラザのクリスマス会において、認知症声掛け訓練を行った。
・1/15（水）に事業所内で消費者被害についての勉強会を行った。
・行政機関の依頼にて、1/29（水）に犢橋小学校6年生を対象としたキッズ認知症サポーター養成講座を開催した。参加者は教師も含めて39名であった。
・2/1（土）に214地区の民生委員を対象とした認知症VR体験会を行った。参加者は9名であった。
・区認知症初期集中支援チームへ1件依頼し、連携して認知症高齢者の支援を行った。
・認知症地域支援推進員2名は、高齢者見守り班と認知症ステップアップ講座班の活動に参加した。</t>
    <phoneticPr fontId="3"/>
  </si>
  <si>
    <t>・計6件の高齢者虐待ケースについては、全て行政機関に連絡し、指示仰いだ。
・認知症が疑われる高齢者に対し、各種関係機関と連携し、適切な支援に繋ぐことができた。
・権利擁護に関する研修を計3回、行うことができた。
・新たな試みであった認知症VR体験会を始め、前年度に引き続き行った認知症クイズラリーと認知症声掛け訓練を含めて、計3つの認知症に関連するイベントを行うことができた。
・認知症サポーター養成講座については、前年度の4回から今年度は2回と開催頻度が減少した。</t>
  </si>
  <si>
    <t>・高齢者虐待に対する早期発見、早期対応、早期解決を継続して行う。
・認知症が疑われる高齢者に対し、成年後見制度及び社協日常生活自立支援事業の利用促進と普及啓発活動を行う。
・認知症関連のイベント3つを継続して行う方向だが、特に認知症VR体験会は参加者からの好評を得たため、次年度もVR機器が貸与できれば、214地区だけでなく、205地区の民生委員に対しても認知症VR体験会を行っていく。
・認知症サポーター養成講座の開催頻度を増やす。
・内部、外部問わずに権利擁護に関する研修参加機会を増やす。</t>
  </si>
  <si>
    <t>5　包括的・継続的ケアマネジメント支援</t>
  </si>
  <si>
    <t>・今年度の重点的活動地域である宮野木台3丁目（ひばりが丘自治会）において、2/9（日）に防犯と防災対策を主テーマとした地域ケア会議を開催した。出席者は19名であった。また、併せてあんしんケアセンターに関するミニ講座を行った。
・社協さつきが丘、宮野木台地区部会の協力を得て、8/29（木）に地域課題の抽出を目的とした地域ケア会議を開催し、出席者より多くの地域課題が挙がったが、その中での「多世代間の交流」に焦点を当て、2/25（火）に「多世代間の交流」をテーマとした地域ケア会議を開催した。出席者は29名であった。
・区内のあんしんケアセンターと協働し、2/18（火）に多職種連携会議を開催した。出席者は主催者を含めて75名であった。
・第2層生活支援コーディネーターと共に、12/5（木）に市自立促進ケア会議に出席した。
・地域密着型サービスの運営推進会議について、12ヶ所の事業所より出席依頼があり、都合のつかなかった1回を除き、計20回の会議に出席した。
・11月に圏域内の居宅介護支援事業所（9ヶ所）を訪問し、管理者の介護支援専門員等と面談を行った。
・区内のあんしんケアセンターと協働し、計4回の区あんしん主任ケアマネ会議と計3回の区主任ケアマネの会を行った。
・地域の介護支援専門員からの困難ケースに対する相談が多く、その都度、主任介護支援専門員2名が対応した。また、介護支援専門員より同行訪問を求められた際には、管理者（主任介護支援専門員）が全て対応した。</t>
    <phoneticPr fontId="3"/>
  </si>
  <si>
    <t xml:space="preserve">・個別課題の地域ケア会議を1回、地域課題の地域ケア会議を計3回開催することができた。また、地域課題の地域ケア会議については、第2層生活支援コーディネーターと連携し、地域の高齢者に対する支援を強化することができた。
・地域密着型サービスの運営推進会議について、12ヶ所の事業所より出席依頼があり、計36回の会議に出席することができた。
・圏域内の居宅介護支援事業所訪問について、主任介護支援専門員2名での計2回の訪問の他、主任介護支援専門員1名と第2層生活支援コーディネーターが同行訪問し、地域資源の情報提供を行う等により、第2層生活支援コーディネーターと地域の介護支援専門員の橋渡し役を担うことができた。
・事業所主催にて、圏域内の介護支援専門員を対象に、今年度の介護報酬改定に関する勉強会を開催することができた。講師は管理者（主任介護支援専門員）が務めた。
・地域の介護支援専門員からの相談、要望には全て応じた。
</t>
    <phoneticPr fontId="3"/>
  </si>
  <si>
    <t>・第2層生活支援コーディネーターと連携との連携強化を図り、地域の諸団体に対する支援を行う他、顔の見える関係者を増やす。具体的には、地区部会の総会や民生委員児童委員協議会の定例会への出席だけでなく、町内自治会の会合にも出席する機会を増やしていく。
・犢橋地区において、新たな地域資源の開発を試みる。
・個別課題から地域課題に発展させた地域ケア会議を開催する。
・圏域内を中心とした地域の介護支援専門員に対する後方支援を継続していく。</t>
  </si>
  <si>
    <t>6　一般介護予防事業</t>
  </si>
  <si>
    <t>・12/13（金）にさつきが丘いきいきセンター、2/1（土）に花見川いきいきプラザにて開催された健康フェスティバルに参加し、地域の高齢者に対して基本チェックリストの実施といきいき活動手帳の配布した他、生活相談を行った。
・10/8（火）と2/18（火）に外部講師を招き、花見川いきいきプラザにおいて、終活と防災に関する出張講座を行った。参加者は終活講座が13名、防災講座が8名であった。
・あんしんケアセンターこてはし台と協働し、1/25（土）に花見川いきいきプラザにおいて、生活相談会を行った。
・10/20（土）にさつきが丘公民館にて行われた市精神障害にも対応した地域包括ケアシステム構築推進事業の広め隊の活動に協力した。協力内容は、「あんしんケアセンターについて」のミニ講座である。
・URさつきが丘団地管理事務所との共催にて、URさつきが丘団地在住の高齢者に対し、2/17（月）に脳トレ＋ボッチャ＋体操を主とした内容のイベントを行った。参加者は15名であった。
・事業所主催にて、今年度よりさつきが丘公民館で出張介護予防教室を開催。名称は「エンジョイさつきが丘」。10/30（水）と2/12（水）の計2回の開催で参加者は延べ36名であった。内容について、各種関係機関の協力を得ながら、フレイル予防を目的としたボッチャ体験とロコモ体操の他、特殊詐欺防止啓発に関するミニ講座を行った。
・第2層生活支援コーディネーターを主とした各種関係機関と連携し、新たな通いの場、交流の場として、URさつきが丘団地シニアリーダー体操教室の立ち上げの一部に関わった。3/11（火）より月2回で体操教室を開始している。</t>
    <rPh sb="422" eb="425">
      <t>サンカシャ</t>
    </rPh>
    <rPh sb="428" eb="429">
      <t>メイ</t>
    </rPh>
    <rPh sb="596" eb="597">
      <t>ダイ</t>
    </rPh>
    <rPh sb="598" eb="599">
      <t>ソウ</t>
    </rPh>
    <rPh sb="599" eb="603">
      <t>セイカツシエン</t>
    </rPh>
    <rPh sb="612" eb="613">
      <t>シュ</t>
    </rPh>
    <rPh sb="616" eb="618">
      <t>カクシュ</t>
    </rPh>
    <rPh sb="618" eb="622">
      <t>カンケイキカン</t>
    </rPh>
    <rPh sb="623" eb="625">
      <t>レンケイ</t>
    </rPh>
    <rPh sb="627" eb="628">
      <t>アラ</t>
    </rPh>
    <rPh sb="630" eb="631">
      <t>カヨ</t>
    </rPh>
    <rPh sb="633" eb="634">
      <t>バ</t>
    </rPh>
    <rPh sb="635" eb="637">
      <t>コウリュウ</t>
    </rPh>
    <rPh sb="638" eb="639">
      <t>バ</t>
    </rPh>
    <rPh sb="649" eb="652">
      <t>オカダンチ</t>
    </rPh>
    <rPh sb="659" eb="661">
      <t>タイソウ</t>
    </rPh>
    <rPh sb="661" eb="663">
      <t>キョウシツ</t>
    </rPh>
    <rPh sb="664" eb="665">
      <t>タ</t>
    </rPh>
    <rPh sb="666" eb="667">
      <t>ア</t>
    </rPh>
    <rPh sb="669" eb="671">
      <t>イチブ</t>
    </rPh>
    <rPh sb="672" eb="673">
      <t>カカ</t>
    </rPh>
    <rPh sb="682" eb="683">
      <t>ヒ</t>
    </rPh>
    <rPh sb="686" eb="687">
      <t>ツキ</t>
    </rPh>
    <rPh sb="688" eb="689">
      <t>カイ</t>
    </rPh>
    <rPh sb="690" eb="692">
      <t>タイソウ</t>
    </rPh>
    <rPh sb="692" eb="694">
      <t>キョウシツ</t>
    </rPh>
    <rPh sb="695" eb="697">
      <t>カイシ</t>
    </rPh>
    <phoneticPr fontId="3"/>
  </si>
  <si>
    <t>・依頼があった健康フェスティバルや生活相談会、出張講座は全て引き受ける。また、出張講座については、各種関係機関からの依頼待ちではなく、事業所よりアプローチを行うことで機会を増やす。
・前年度行うことができなかった地域の薬局と協働し、薬や栄養等についての講座を企画する。
・事業所主催の「エンジョイさつきが丘」について、計3回の開催を予定しているが、毎回実施しているアンケートの結果次第では、回数を増やすことも検討する。
・第2層生活支援コーディネーターと連携し、犢橋地区において、新たな通いの場、交流の場を立ち上げに向けた土台作りを行う。また、介護予防活動支援について、参加者数の減少や地域活動の担い手不足、担い手の高齢化等の課題を抱える地域の諸団体に対し、事業所の看護師が中心となり、課題解決の一旦を担う。</t>
  </si>
  <si>
    <t>・高齢者が抱える課題の整理を行い、個々の状況に合わせたサービスにつなげることができた。
・生活支援コーディネーターや自治会などと連携し、インフォーマルサービスを位置付けることができた。
・担当の利用者の状態変化時に、適宜、計画の見直しを行い、対応をした。
・サービス利用において、利用者が選択できるよう、複数か所の情報提供を行うなど、中立公正の意識を持って対応した。
・介護支援専門員に地域資源の情報発信ができた。</t>
    <rPh sb="155" eb="156">
      <t>ショ</t>
    </rPh>
    <phoneticPr fontId="2"/>
  </si>
  <si>
    <t>・住民主体の集いの場やインフォーマルサービスについて、生活支援コーディネーターと連携し、情報収集を行う。
・集いの場やインフォーマルサービス情報、生活支援サイトの活用など、住民や委託の居宅介護支援事業所にも情報提供を行う。</t>
    <phoneticPr fontId="2"/>
  </si>
  <si>
    <t>・初回相談や困難ケース相談に関して複数での対応をおこない、3職種間で情報共有を図り対応した。
・複合的なケースにも対応できるようスキルアップに向け、研修に参加し、知識を深めた。
・民生委員の会や自治会の活動に参加し、地域の実態把握に努め早期に対応した。</t>
    <rPh sb="118" eb="120">
      <t>ソウキ</t>
    </rPh>
    <rPh sb="121" eb="123">
      <t>タイオウ</t>
    </rPh>
    <phoneticPr fontId="2"/>
  </si>
  <si>
    <t xml:space="preserve">・初回相談や困難ケース相談に対して複数で対応できた。
・困難事例に関して、事業所内でタイムリーに情報共有が行えた。
・高齢障害支援課や自治会、民生委員などの関係機関と連携して対応ができた。
</t>
    <rPh sb="1" eb="3">
      <t>ショカイ</t>
    </rPh>
    <rPh sb="3" eb="5">
      <t>ソウダン</t>
    </rPh>
    <rPh sb="6" eb="8">
      <t>コンナン</t>
    </rPh>
    <rPh sb="11" eb="13">
      <t>ソウダン</t>
    </rPh>
    <rPh sb="14" eb="15">
      <t>タイ</t>
    </rPh>
    <rPh sb="17" eb="19">
      <t>フクスウ</t>
    </rPh>
    <rPh sb="20" eb="22">
      <t>タイオウ</t>
    </rPh>
    <rPh sb="28" eb="32">
      <t>コンナンジレイ</t>
    </rPh>
    <rPh sb="33" eb="34">
      <t>カン</t>
    </rPh>
    <rPh sb="37" eb="41">
      <t>ジギョウショナイ</t>
    </rPh>
    <rPh sb="48" eb="50">
      <t>ジョウホウ</t>
    </rPh>
    <rPh sb="50" eb="52">
      <t>キョウユウ</t>
    </rPh>
    <rPh sb="53" eb="54">
      <t>オコナ</t>
    </rPh>
    <rPh sb="59" eb="66">
      <t>コウレイショウガイシエンカ</t>
    </rPh>
    <rPh sb="67" eb="70">
      <t>ジチカイ</t>
    </rPh>
    <rPh sb="71" eb="75">
      <t>ミンセイイイン</t>
    </rPh>
    <rPh sb="78" eb="82">
      <t>カンケイキカン</t>
    </rPh>
    <rPh sb="83" eb="85">
      <t>レンケイ</t>
    </rPh>
    <rPh sb="87" eb="89">
      <t>タイオウ</t>
    </rPh>
    <phoneticPr fontId="2"/>
  </si>
  <si>
    <t>・あんしんケアセンターの周知活動を行う。
・初回相談、困難ケース相談に関しては今後も複数での対応をする。
・困難事例ケースの情報共有や方針の共有を図る。
・センターだけでは解決できない相談には関係機関と連携し対応する。</t>
    <rPh sb="12" eb="16">
      <t>シュウチカツドウ</t>
    </rPh>
    <rPh sb="17" eb="18">
      <t>オコナ</t>
    </rPh>
    <rPh sb="22" eb="24">
      <t>ショカイ</t>
    </rPh>
    <rPh sb="24" eb="26">
      <t>ソウダン</t>
    </rPh>
    <rPh sb="27" eb="29">
      <t>コンナン</t>
    </rPh>
    <rPh sb="32" eb="34">
      <t>ソウダン</t>
    </rPh>
    <rPh sb="35" eb="36">
      <t>カン</t>
    </rPh>
    <rPh sb="39" eb="41">
      <t>コンゴ</t>
    </rPh>
    <rPh sb="42" eb="44">
      <t>フクスウ</t>
    </rPh>
    <rPh sb="46" eb="48">
      <t>タイオウ</t>
    </rPh>
    <rPh sb="54" eb="58">
      <t>コンナンジレイ</t>
    </rPh>
    <rPh sb="62" eb="64">
      <t>ジョウホウ</t>
    </rPh>
    <rPh sb="64" eb="66">
      <t>キョウユウ</t>
    </rPh>
    <rPh sb="67" eb="69">
      <t>ホウシン</t>
    </rPh>
    <rPh sb="70" eb="72">
      <t>キョウユウ</t>
    </rPh>
    <rPh sb="73" eb="74">
      <t>ハカ</t>
    </rPh>
    <rPh sb="86" eb="88">
      <t>カイケツ</t>
    </rPh>
    <rPh sb="92" eb="94">
      <t>ソウダン</t>
    </rPh>
    <rPh sb="96" eb="100">
      <t>カンケイキカン</t>
    </rPh>
    <rPh sb="101" eb="103">
      <t>レンケイ</t>
    </rPh>
    <rPh sb="104" eb="106">
      <t>タイオウ</t>
    </rPh>
    <phoneticPr fontId="2"/>
  </si>
  <si>
    <t>・畑小学校でキッズ認知症サポーター養成講座を開催した。
・認知症初期集中支援チーム員会議に参加し、意見交換を行った。
・虐待疑いのケースに関しては、高齢障害支援課と連携して対応した。
・身寄りのない高齢者世帯の方に日常生活支援事業や成年後見制度につなげた。
・地域住民に向け消費者被害に関する講話を行い、注意喚起を行った。</t>
    <phoneticPr fontId="2"/>
  </si>
  <si>
    <t xml:space="preserve">・キッズ認知症サポーター養成講座を開催し、認知症に対する知識を深めることができた。
・対象の高齢者を成年後見制度につなぐことが出来た。
・地域の集いの場や民生委員の会などで、消費者詐欺や特殊詐欺の発生状況について、タイムリーに発信をした。
</t>
    <rPh sb="4" eb="7">
      <t>ニンチショウ</t>
    </rPh>
    <rPh sb="12" eb="16">
      <t>ヨウセイコウザ</t>
    </rPh>
    <rPh sb="17" eb="19">
      <t>カイサイ</t>
    </rPh>
    <rPh sb="21" eb="24">
      <t>ニンチショウ</t>
    </rPh>
    <rPh sb="25" eb="26">
      <t>タイ</t>
    </rPh>
    <rPh sb="28" eb="30">
      <t>チシキ</t>
    </rPh>
    <rPh sb="31" eb="32">
      <t>フカ</t>
    </rPh>
    <rPh sb="43" eb="45">
      <t>タイショウ</t>
    </rPh>
    <rPh sb="46" eb="49">
      <t>コウレイシャ</t>
    </rPh>
    <rPh sb="50" eb="52">
      <t>セイネン</t>
    </rPh>
    <rPh sb="52" eb="54">
      <t>コウケン</t>
    </rPh>
    <rPh sb="54" eb="56">
      <t>セイド</t>
    </rPh>
    <rPh sb="63" eb="65">
      <t>デキ</t>
    </rPh>
    <rPh sb="69" eb="71">
      <t>チイキ</t>
    </rPh>
    <rPh sb="72" eb="73">
      <t>ツド</t>
    </rPh>
    <rPh sb="75" eb="76">
      <t>バ</t>
    </rPh>
    <rPh sb="77" eb="81">
      <t>ミンセイイイン</t>
    </rPh>
    <rPh sb="82" eb="83">
      <t>カイ</t>
    </rPh>
    <rPh sb="87" eb="90">
      <t>ショウヒシャ</t>
    </rPh>
    <rPh sb="90" eb="92">
      <t>サギ</t>
    </rPh>
    <rPh sb="93" eb="97">
      <t>トクシュサギ</t>
    </rPh>
    <rPh sb="98" eb="102">
      <t>ハッセイジョウキョウ</t>
    </rPh>
    <rPh sb="113" eb="115">
      <t>ハッシン</t>
    </rPh>
    <phoneticPr fontId="2"/>
  </si>
  <si>
    <t>・消費者被害や詐欺被害防止に向け関係機関と連携し、注意喚起や対策についての周知活動を行う。
・虐待の予防、早期発見のため関係機関との連携を図る。
・成年後見制度や日常生活自立支援事業について周知活動を行う。</t>
    <rPh sb="1" eb="4">
      <t>ショウヒシャ</t>
    </rPh>
    <rPh sb="4" eb="6">
      <t>ヒガイ</t>
    </rPh>
    <rPh sb="11" eb="13">
      <t>ボウシ</t>
    </rPh>
    <rPh sb="14" eb="15">
      <t>ム</t>
    </rPh>
    <rPh sb="16" eb="20">
      <t>カンケイキカン</t>
    </rPh>
    <rPh sb="21" eb="23">
      <t>レンケイ</t>
    </rPh>
    <rPh sb="25" eb="29">
      <t>チュウイカンキ</t>
    </rPh>
    <rPh sb="30" eb="32">
      <t>タイサク</t>
    </rPh>
    <rPh sb="37" eb="41">
      <t>シュウチカツドウ</t>
    </rPh>
    <rPh sb="42" eb="43">
      <t>オコナ</t>
    </rPh>
    <rPh sb="47" eb="49">
      <t>ギャクタイ</t>
    </rPh>
    <rPh sb="50" eb="52">
      <t>ヨボウ</t>
    </rPh>
    <rPh sb="53" eb="57">
      <t>ソウキハッケン</t>
    </rPh>
    <rPh sb="60" eb="64">
      <t>カンケイキカン</t>
    </rPh>
    <rPh sb="66" eb="68">
      <t>レンケイ</t>
    </rPh>
    <rPh sb="69" eb="70">
      <t>ハカ</t>
    </rPh>
    <rPh sb="74" eb="80">
      <t>セイネンコウケンセイド</t>
    </rPh>
    <rPh sb="81" eb="91">
      <t>ニチジョウセイカツジリツシエンジギョウ</t>
    </rPh>
    <rPh sb="95" eb="99">
      <t>シュウチカツドウ</t>
    </rPh>
    <rPh sb="100" eb="101">
      <t>オコナ</t>
    </rPh>
    <phoneticPr fontId="2"/>
  </si>
  <si>
    <t>・区内の居宅介護支援事業所の介護支援専門員を対象に、障害サービスについての勉強会を開催した。
・困難ケースに対し、利用者情報やサービス状況の確認をおこない後方支援を行った。
・区内のセンターと連携し、多職種連携会議を開催して多職種間でのネットワーク構築つくりを支援した。
・居宅介護支援事業所へ業務委託をしているケースのプランチェックや書類管理を適切に行った。</t>
    <rPh sb="2" eb="3">
      <t>ナイ</t>
    </rPh>
    <rPh sb="4" eb="13">
      <t>キョタクカイゴシエンジギョウショ</t>
    </rPh>
    <rPh sb="14" eb="21">
      <t>カイゴシエンセンモンイン</t>
    </rPh>
    <rPh sb="22" eb="24">
      <t>タイショウ</t>
    </rPh>
    <rPh sb="26" eb="28">
      <t>ショウガイ</t>
    </rPh>
    <rPh sb="37" eb="40">
      <t>ベンキョウカイ</t>
    </rPh>
    <rPh sb="41" eb="43">
      <t>カイサイ</t>
    </rPh>
    <rPh sb="48" eb="50">
      <t>コンナン</t>
    </rPh>
    <rPh sb="54" eb="55">
      <t>タイ</t>
    </rPh>
    <rPh sb="57" eb="60">
      <t>リヨウシャ</t>
    </rPh>
    <rPh sb="60" eb="62">
      <t>ジョウホウ</t>
    </rPh>
    <rPh sb="67" eb="69">
      <t>ジョウキョウ</t>
    </rPh>
    <rPh sb="70" eb="72">
      <t>カクニン</t>
    </rPh>
    <rPh sb="77" eb="81">
      <t>コウホウシエン</t>
    </rPh>
    <rPh sb="82" eb="83">
      <t>オコナ</t>
    </rPh>
    <rPh sb="88" eb="90">
      <t>クナイ</t>
    </rPh>
    <rPh sb="96" eb="98">
      <t>レンケイ</t>
    </rPh>
    <rPh sb="100" eb="107">
      <t>タショクシュレンケイカイギ</t>
    </rPh>
    <rPh sb="108" eb="110">
      <t>カイサイ</t>
    </rPh>
    <rPh sb="112" eb="113">
      <t>タ</t>
    </rPh>
    <rPh sb="113" eb="115">
      <t>ショクシュ</t>
    </rPh>
    <rPh sb="115" eb="116">
      <t>カン</t>
    </rPh>
    <rPh sb="124" eb="126">
      <t>コウチク</t>
    </rPh>
    <rPh sb="130" eb="132">
      <t>シエン</t>
    </rPh>
    <rPh sb="137" eb="146">
      <t>キョタクカイゴシエンジギョウショ</t>
    </rPh>
    <rPh sb="147" eb="151">
      <t>ギョウムイタク</t>
    </rPh>
    <rPh sb="168" eb="170">
      <t>ショルイ</t>
    </rPh>
    <rPh sb="170" eb="172">
      <t>カンリ</t>
    </rPh>
    <rPh sb="173" eb="175">
      <t>テキセツ</t>
    </rPh>
    <rPh sb="176" eb="177">
      <t>オコナ</t>
    </rPh>
    <phoneticPr fontId="2"/>
  </si>
  <si>
    <t>・地域の介護支援専門員と相談しやすい関係性ができ、困難対象者の同行訪問や問題解決に向けた対応策を一緒に考えることが出来た。
・地域の介護支援専門員の質の向上に向けた勉強会を開催することが出来た。</t>
    <rPh sb="1" eb="3">
      <t>チイキ</t>
    </rPh>
    <rPh sb="4" eb="11">
      <t>カイゴシエンセンモンイン</t>
    </rPh>
    <rPh sb="12" eb="14">
      <t>ソウダン</t>
    </rPh>
    <rPh sb="18" eb="21">
      <t>カンケイセイ</t>
    </rPh>
    <rPh sb="25" eb="27">
      <t>コンナン</t>
    </rPh>
    <rPh sb="27" eb="30">
      <t>タイショウシャ</t>
    </rPh>
    <rPh sb="31" eb="35">
      <t>ドウコウホウモン</t>
    </rPh>
    <rPh sb="36" eb="40">
      <t>モンダイカイケツ</t>
    </rPh>
    <rPh sb="41" eb="42">
      <t>ム</t>
    </rPh>
    <rPh sb="44" eb="46">
      <t>タイオウ</t>
    </rPh>
    <rPh sb="46" eb="47">
      <t>サク</t>
    </rPh>
    <rPh sb="48" eb="50">
      <t>イッショ</t>
    </rPh>
    <rPh sb="51" eb="52">
      <t>カンガ</t>
    </rPh>
    <rPh sb="57" eb="59">
      <t>デキ</t>
    </rPh>
    <rPh sb="63" eb="65">
      <t>チイキ</t>
    </rPh>
    <rPh sb="66" eb="73">
      <t>カイゴシエンセンモンイン</t>
    </rPh>
    <rPh sb="74" eb="75">
      <t>シツ</t>
    </rPh>
    <rPh sb="76" eb="78">
      <t>コウジョウ</t>
    </rPh>
    <rPh sb="79" eb="80">
      <t>ム</t>
    </rPh>
    <rPh sb="82" eb="85">
      <t>ベンキョウカイ</t>
    </rPh>
    <rPh sb="86" eb="88">
      <t>カイサイ</t>
    </rPh>
    <rPh sb="93" eb="95">
      <t>デキ</t>
    </rPh>
    <phoneticPr fontId="2"/>
  </si>
  <si>
    <t>・圏域内の介護支援専門員が円滑に活動が行えるよう、個別に課題を聴き取り、支援を行う。
・支援困難者に対して、同行訪問や必要時ケア会議を実施し、解決に向けた対応策を一緒に考える。
・多職種連携会議を開催し、関係機関とのネットワーク構築を支援する。
・ケアマネジメント業務に必要な研修に参加し、スキルアップを図る。</t>
    <rPh sb="1" eb="2">
      <t>ケン</t>
    </rPh>
    <rPh sb="2" eb="4">
      <t>イキナイ</t>
    </rPh>
    <rPh sb="5" eb="12">
      <t>カイゴシエンセンモンイン</t>
    </rPh>
    <rPh sb="13" eb="15">
      <t>エンカツ</t>
    </rPh>
    <rPh sb="16" eb="18">
      <t>カツドウ</t>
    </rPh>
    <rPh sb="19" eb="20">
      <t>オコナ</t>
    </rPh>
    <rPh sb="25" eb="27">
      <t>コベツ</t>
    </rPh>
    <rPh sb="28" eb="30">
      <t>カダイ</t>
    </rPh>
    <rPh sb="31" eb="32">
      <t>キ</t>
    </rPh>
    <rPh sb="33" eb="34">
      <t>ト</t>
    </rPh>
    <rPh sb="36" eb="38">
      <t>シエン</t>
    </rPh>
    <rPh sb="39" eb="40">
      <t>オコナ</t>
    </rPh>
    <rPh sb="44" eb="46">
      <t>シエン</t>
    </rPh>
    <rPh sb="46" eb="48">
      <t>コンナン</t>
    </rPh>
    <rPh sb="48" eb="49">
      <t>シャ</t>
    </rPh>
    <rPh sb="50" eb="51">
      <t>タイ</t>
    </rPh>
    <rPh sb="54" eb="56">
      <t>ドウコウ</t>
    </rPh>
    <rPh sb="56" eb="58">
      <t>ホウモン</t>
    </rPh>
    <rPh sb="59" eb="61">
      <t>ヒツヨウ</t>
    </rPh>
    <rPh sb="61" eb="62">
      <t>ジ</t>
    </rPh>
    <rPh sb="64" eb="66">
      <t>カイギ</t>
    </rPh>
    <rPh sb="67" eb="69">
      <t>ジッシ</t>
    </rPh>
    <rPh sb="71" eb="73">
      <t>カイケツ</t>
    </rPh>
    <rPh sb="74" eb="75">
      <t>ム</t>
    </rPh>
    <rPh sb="77" eb="79">
      <t>タイオウ</t>
    </rPh>
    <rPh sb="79" eb="80">
      <t>サク</t>
    </rPh>
    <rPh sb="81" eb="83">
      <t>イッショ</t>
    </rPh>
    <rPh sb="84" eb="85">
      <t>カンガ</t>
    </rPh>
    <rPh sb="90" eb="97">
      <t>タショクシュレンケイカイギ</t>
    </rPh>
    <rPh sb="98" eb="100">
      <t>カイサイ</t>
    </rPh>
    <rPh sb="102" eb="106">
      <t>カンケイキカン</t>
    </rPh>
    <rPh sb="114" eb="116">
      <t>コウチク</t>
    </rPh>
    <rPh sb="117" eb="119">
      <t>シエン</t>
    </rPh>
    <phoneticPr fontId="2"/>
  </si>
  <si>
    <t xml:space="preserve">・地域住民に向け、毎朝（月～金）にラジオ体操を継続して実施した。
・にれの木台健康教室や西小中台健康教室を定期的に開催し、介護予防に関する講話や運動を行い、地域住民にセルフケアの必要性を発信した。
・自主活動組織やシニアリーダー体操教室の継続支援や、総合相談者などへ情報の提供を行った。
</t>
    <rPh sb="1" eb="3">
      <t>チイキ</t>
    </rPh>
    <rPh sb="3" eb="5">
      <t>ジュウミン</t>
    </rPh>
    <rPh sb="6" eb="7">
      <t>ム</t>
    </rPh>
    <rPh sb="9" eb="11">
      <t>マイアサ</t>
    </rPh>
    <rPh sb="12" eb="15">
      <t>ゲツカラキン</t>
    </rPh>
    <rPh sb="20" eb="22">
      <t>タイソウ</t>
    </rPh>
    <rPh sb="23" eb="25">
      <t>ケイゾク</t>
    </rPh>
    <rPh sb="27" eb="29">
      <t>ジッシ</t>
    </rPh>
    <rPh sb="37" eb="39">
      <t>キダイ</t>
    </rPh>
    <rPh sb="39" eb="43">
      <t>ケンコウキョウシツ</t>
    </rPh>
    <rPh sb="44" eb="52">
      <t>ニシコナカダイケンコウキョウシツ</t>
    </rPh>
    <rPh sb="53" eb="56">
      <t>テイキテキ</t>
    </rPh>
    <rPh sb="57" eb="59">
      <t>カイサイ</t>
    </rPh>
    <rPh sb="61" eb="65">
      <t>カイゴヨボウ</t>
    </rPh>
    <rPh sb="66" eb="67">
      <t>カン</t>
    </rPh>
    <rPh sb="69" eb="71">
      <t>コウワ</t>
    </rPh>
    <rPh sb="72" eb="74">
      <t>ウンドウ</t>
    </rPh>
    <rPh sb="75" eb="76">
      <t>オコナ</t>
    </rPh>
    <rPh sb="78" eb="82">
      <t>チイキジュウミン</t>
    </rPh>
    <rPh sb="89" eb="92">
      <t>ヒツヨウセイ</t>
    </rPh>
    <rPh sb="93" eb="95">
      <t>ハッシン</t>
    </rPh>
    <rPh sb="100" eb="102">
      <t>ジシュ</t>
    </rPh>
    <rPh sb="102" eb="104">
      <t>カツドウ</t>
    </rPh>
    <rPh sb="104" eb="106">
      <t>ソシキ</t>
    </rPh>
    <rPh sb="114" eb="116">
      <t>タイソウ</t>
    </rPh>
    <rPh sb="116" eb="118">
      <t>キョウシツ</t>
    </rPh>
    <rPh sb="119" eb="123">
      <t>ケイゾクシエン</t>
    </rPh>
    <rPh sb="125" eb="129">
      <t>ソウゴウソウダン</t>
    </rPh>
    <rPh sb="129" eb="130">
      <t>シャ</t>
    </rPh>
    <rPh sb="133" eb="135">
      <t>ジョウホウ</t>
    </rPh>
    <rPh sb="136" eb="138">
      <t>テイキョウ</t>
    </rPh>
    <rPh sb="139" eb="140">
      <t>オコナ</t>
    </rPh>
    <phoneticPr fontId="2"/>
  </si>
  <si>
    <t xml:space="preserve">・ラジオ体操や健康教室など、参加者のセルフケアに関する意識の向上が図れた。
・自主組織やシニアリーダー体操教室関係者と関係性が深まった。
</t>
    <rPh sb="4" eb="6">
      <t>タイソウ</t>
    </rPh>
    <rPh sb="7" eb="11">
      <t>ケンコウキョウシツ</t>
    </rPh>
    <rPh sb="14" eb="17">
      <t>サンカシャ</t>
    </rPh>
    <rPh sb="24" eb="25">
      <t>カン</t>
    </rPh>
    <rPh sb="27" eb="29">
      <t>イシキ</t>
    </rPh>
    <rPh sb="30" eb="32">
      <t>コウジョウ</t>
    </rPh>
    <rPh sb="33" eb="34">
      <t>ハカ</t>
    </rPh>
    <rPh sb="39" eb="43">
      <t>ジシュソシキ</t>
    </rPh>
    <rPh sb="51" eb="53">
      <t>タイソウ</t>
    </rPh>
    <rPh sb="53" eb="55">
      <t>キョウシツ</t>
    </rPh>
    <rPh sb="55" eb="58">
      <t>カンケイシャ</t>
    </rPh>
    <rPh sb="59" eb="62">
      <t>カンケイセイ</t>
    </rPh>
    <rPh sb="63" eb="64">
      <t>フカ</t>
    </rPh>
    <phoneticPr fontId="2"/>
  </si>
  <si>
    <t>・にれの木台ラジオ体操を継続して行う。
・にれの木台健康教室や西小中台健康教室を継続して行い、介護予防普及啓発を行う。
・圏域内で活動しているシニアリーダー体操やお散歩倶楽部などの情報を発信していく。
・既存のサロンや集いの場に参加して、セルフケアの必要性を発信していく。</t>
    <rPh sb="4" eb="5">
      <t>キ</t>
    </rPh>
    <rPh sb="5" eb="6">
      <t>ダイ</t>
    </rPh>
    <rPh sb="9" eb="11">
      <t>タイソウ</t>
    </rPh>
    <rPh sb="12" eb="14">
      <t>ケイゾク</t>
    </rPh>
    <rPh sb="16" eb="17">
      <t>オコナ</t>
    </rPh>
    <rPh sb="24" eb="25">
      <t>キ</t>
    </rPh>
    <rPh sb="25" eb="26">
      <t>ダイ</t>
    </rPh>
    <rPh sb="26" eb="30">
      <t>ケンコウキョウシツ</t>
    </rPh>
    <rPh sb="31" eb="35">
      <t>ニシコナカダイ</t>
    </rPh>
    <rPh sb="35" eb="37">
      <t>ケンコウ</t>
    </rPh>
    <rPh sb="37" eb="39">
      <t>キョウシツ</t>
    </rPh>
    <rPh sb="40" eb="42">
      <t>ケイゾク</t>
    </rPh>
    <rPh sb="44" eb="45">
      <t>オコナ</t>
    </rPh>
    <rPh sb="47" eb="51">
      <t>カイゴヨボウ</t>
    </rPh>
    <rPh sb="51" eb="55">
      <t>フキュウケイハツ</t>
    </rPh>
    <rPh sb="56" eb="57">
      <t>オコナ</t>
    </rPh>
    <rPh sb="61" eb="62">
      <t>ケン</t>
    </rPh>
    <rPh sb="62" eb="64">
      <t>イキナイ</t>
    </rPh>
    <rPh sb="65" eb="67">
      <t>カツドウ</t>
    </rPh>
    <rPh sb="78" eb="80">
      <t>タイソウ</t>
    </rPh>
    <rPh sb="82" eb="87">
      <t>サンポクラブ</t>
    </rPh>
    <rPh sb="90" eb="92">
      <t>ジョウホウ</t>
    </rPh>
    <rPh sb="93" eb="95">
      <t>ハッシン</t>
    </rPh>
    <rPh sb="102" eb="104">
      <t>キゾン</t>
    </rPh>
    <rPh sb="109" eb="110">
      <t>ツド</t>
    </rPh>
    <rPh sb="112" eb="113">
      <t>バ</t>
    </rPh>
    <rPh sb="114" eb="116">
      <t>サンカ</t>
    </rPh>
    <rPh sb="125" eb="128">
      <t>ヒツヨウセイ</t>
    </rPh>
    <rPh sb="129" eb="131">
      <t>ハッシン</t>
    </rPh>
    <phoneticPr fontId="2"/>
  </si>
  <si>
    <t>・直営、委託ケース問わず、ケアプラン作成時、インフォーマルサービスの位置づけがなされるよう働きかけを行い、インフォーマルサービスを位置付けたケアプランの作成を促すための資料を配布し、情報提供を行った。</t>
    <rPh sb="20" eb="21">
      <t>ジ</t>
    </rPh>
    <phoneticPr fontId="3"/>
  </si>
  <si>
    <t>・それぞれの課題に合わせて、インフォーマルサービスを含め、適切なサービスが包括的に提供されるよう、関係機関への情報提供や支援を行う。
・要支援認定者に対し、直営、委託ケース共にインフォーマルサービスの位置づけがなされるよう働きかけを行う。
・生活支援コーディネーターと協力し、地域の社会資源についての情報を職員が把握、相談支援に活用する。</t>
    <phoneticPr fontId="3"/>
  </si>
  <si>
    <t>・相談は、緊急度に応じて対応を行い、相談者の訴えだけに捉われず、生活全般を含めた課題の把握に努めた。
・三職種で課題の共有を行い、適宜、行政や他機関、地域の関係者と連携し対応した。
・複数の研修に参加した。複合的な課題を抱える事例は、複数名で対応した。
・地域住民への周知としてあんしんの講座を開催し、「花園だより」の発行・配布を行った。</t>
  </si>
  <si>
    <t>・複合的な課題のある相談が増えているため、対象の高齢者だけでなく、家族を含む世帯全体の課題把握に努めた。
・非自発的な相談者に対して、認定期間のリスト管理を実施し、毎月三職種会議で進捗報告を行い、支援方法や終結を協議した。</t>
    <phoneticPr fontId="3"/>
  </si>
  <si>
    <t>・複合的な課題を抱える高齢者世帯の相談が増加している。対象の高齢者だけではなく世
 帯全体の課題の把握に努め、緊急度に応じて対応した。
・研修の参加率が低く、知識や支援の質の向上のためのスキルアップや十分な共有が行えなかった。</t>
    <phoneticPr fontId="3"/>
  </si>
  <si>
    <t xml:space="preserve">・支援困難ケースは三職種全員で緊急度の判断と課題の共有を行い、適宜、行政や関係機関と連携し対応する。
・ケースが複雑化・深刻化する前に相談してもらえるように、あんしんケアセンターの周知を行い、日ごろから地域住民や関係機関とのネットワークを構築する。
</t>
    <phoneticPr fontId="3"/>
  </si>
  <si>
    <t>・「花園だより」の秋号で、消費者被害の注意喚起を行った。また、サロンで防犯に関する情報提供を行った。
・介護支援専門員より虐待に関する通報、相談が複数あり、その都度、三職種で共有し事実確認、対応を検討、介護支援専門員と同行訪問や個別ケア会議を開催し、対応した。
・成年後見制度が必要な方への制度の説明、専門機関への紹介や同行訪問、申請に関する支援を複数行った。</t>
    <rPh sb="107" eb="108">
      <t>イン</t>
    </rPh>
    <phoneticPr fontId="3"/>
  </si>
  <si>
    <t>・計画した取り組みの消費者被害に関する注意喚起を行うことはできたが、限られた場所での周知しかできなかった。
・虐待を疑われるケースに関して、関係者と連携し、対応してきた。しかし、虐待の早期発見や予防に関する取り組みができなかった。
・成年後見制度に関して、介護支援専門員や家族の相談に対応、関係機関と連携し支援することはできたが、制度の周知活動はできなかった。</t>
    <phoneticPr fontId="3"/>
  </si>
  <si>
    <t xml:space="preserve">消費者被害、成年後見制度、虐待の早期発見、予防に関する、情報提供、周知を行っていく。
また、関係機関との連携を密に行い、適切な対応を目指す。また、職員の研修の機会も確保していく。
</t>
  </si>
  <si>
    <t>・地域包括支援センター、花見川区内の居宅介護支援事業所の主任介護支援専門員を対象に主任ケアマネの会を開催、主任介護支援専門員間での情報共有を図り、ケアマネジメントQAの完成させることができた。　　　　　　　　　　　　　　　
・区全体主催の多職種連携会議を開催・参加し地域との連携を図ることができた。</t>
    <rPh sb="48" eb="49">
      <t>カイ</t>
    </rPh>
    <phoneticPr fontId="3"/>
  </si>
  <si>
    <t>・主任ケアマネの会を開催、参加し、主任介護支援専門員間での情報共有を図った。ケアマネジメントQAを完成させ、それぞれの担当地域の居宅介護支援事業所へ、冊子を
　配布し情報提供することができた。
・2月18日区全体主催の多職種連携会議を参集で開催した。</t>
    <phoneticPr fontId="3"/>
  </si>
  <si>
    <t>・ケアマネジメントに携わる関係機関との連携や、ネットワーク作り、介護支援専門員への支援を通じて、高齢者の方
　への支援体制の充実を目指す。
・起きている問題に対して課題を明らかにし、介護支援専門員や医療機関、介護サービス等の多職種、行政機関と
　の連携、協力体制を深める。</t>
    <phoneticPr fontId="3"/>
  </si>
  <si>
    <t>・圏域内の地域活動に生活支援コーディネーターと参加し、特殊詐欺の啓発、インフルエンザ感染予防普及啓発、転倒予防の講話を行った。
・検見川町5丁目SL体操の介護支援予防活動を継続的に行った。
・健康課と連携し、地域活動の中で出張講座を開催し、介護予防の啓発を行った。
・地域活動の参加者の要望にて、地域リハ活動支援事業によるリハビリ職の派遣を行った。専門職より、評価やアドバイスをいただき、参加者のモチベーションの向上が図れた。
・季節ごとに介護予防啓発につながる広報誌（花園だより）を作成、掲示した。また、民生委員や自治会などの力を得て地域住民へ回覧した。
・自治会、民生委員、地域の方々の協力をいただき、朝日ヶ丘4丁目で介護予防のイベントを開催した。</t>
    <phoneticPr fontId="3"/>
  </si>
  <si>
    <t>・生活支援コーディネーターと協力し、認知症カフェ、地域サロン、町内自治会館、シニアリーダー体操など、地域で行われている活動に参加し、多くの地域住民が介護予防の活動に継続的に参加できるように関わることができた。
・広報誌（花園だより）の掲示場所が少なかったため、多くの地域住民への周知には至らなかった。</t>
    <phoneticPr fontId="3"/>
  </si>
  <si>
    <t>・生活支援コーディネーターと協力して地域で行われている活動に参加し、多くの地域住民が継続的に介護予防の活動に参加できるよう、必要に応じて運営の支援を行っていく。
・健康課、民生委員、町内自治会、社協地区部会関係及び生活支援コーディネーターと情報共有を行い、自主的
に運営をしている活動組織に対し、必要な情報の発信と支援を行う。また、参加者のニーズに応えていく。
・季節ごとに発行する広報誌（花園だより）を多くの地域住民の方々に見ていただけるよう掲示や配布を行う。</t>
    <rPh sb="51" eb="53">
      <t>カツドウ</t>
    </rPh>
    <rPh sb="128" eb="131">
      <t>ジシュテキ</t>
    </rPh>
    <phoneticPr fontId="3"/>
  </si>
  <si>
    <t>介護認定申請日から結果通知までの期間は、一時期より短縮されているものの、30日超過することは常態化している。待機期間中、民間の自費サービスや住民による自主活動を活用しながら体制構築する場合が多いことから、生活支援コーディネーターとの情報共有や情報更新を意識的に実施する。</t>
    <rPh sb="0" eb="6">
      <t>カイゴニンテイシンセイ</t>
    </rPh>
    <rPh sb="6" eb="7">
      <t>ビ</t>
    </rPh>
    <rPh sb="9" eb="13">
      <t>ケッカツウチ</t>
    </rPh>
    <rPh sb="16" eb="18">
      <t>キカン</t>
    </rPh>
    <rPh sb="20" eb="23">
      <t>イチジキ</t>
    </rPh>
    <rPh sb="25" eb="27">
      <t>タンシュク</t>
    </rPh>
    <rPh sb="38" eb="39">
      <t>ニチ</t>
    </rPh>
    <rPh sb="39" eb="41">
      <t>チョウカ</t>
    </rPh>
    <rPh sb="46" eb="49">
      <t>ジョウタイカ</t>
    </rPh>
    <rPh sb="54" eb="59">
      <t>タイキキカンチュウ</t>
    </rPh>
    <rPh sb="60" eb="62">
      <t>ミンカン</t>
    </rPh>
    <rPh sb="63" eb="65">
      <t>ジヒ</t>
    </rPh>
    <rPh sb="70" eb="72">
      <t>ジュウミン</t>
    </rPh>
    <rPh sb="75" eb="79">
      <t>ジシュカツドウ</t>
    </rPh>
    <rPh sb="80" eb="82">
      <t>カツヨウ</t>
    </rPh>
    <rPh sb="86" eb="88">
      <t>タイセイ</t>
    </rPh>
    <rPh sb="88" eb="90">
      <t>コウチク</t>
    </rPh>
    <rPh sb="92" eb="94">
      <t>バアイ</t>
    </rPh>
    <rPh sb="95" eb="96">
      <t>オオ</t>
    </rPh>
    <rPh sb="102" eb="104">
      <t>セイカツ</t>
    </rPh>
    <rPh sb="121" eb="123">
      <t>ジョウホウ</t>
    </rPh>
    <rPh sb="123" eb="125">
      <t>コウシン</t>
    </rPh>
    <rPh sb="126" eb="129">
      <t>イシキテキ</t>
    </rPh>
    <rPh sb="130" eb="132">
      <t>ジッシ</t>
    </rPh>
    <phoneticPr fontId="2"/>
  </si>
  <si>
    <t>10月から2月（後期途中）の総合相談対応件数の月平均は新規46.4件、延べは178.4件であった。複合的課題を抱える対象者や世帯の相談が多く、高齢者対象に限定せず、他の相談機関や行政担当課へ協力を求める場合も増えた。地域ケア会議にて、課題の共有や支援方針の協議を繰り返した。
センター周知の方法として、広報誌の定期発行とまちかど相談を継続実施した。</t>
    <rPh sb="2" eb="3">
      <t>ガツ</t>
    </rPh>
    <rPh sb="6" eb="7">
      <t>ガツ</t>
    </rPh>
    <rPh sb="8" eb="12">
      <t>コウキトチュウ</t>
    </rPh>
    <rPh sb="14" eb="18">
      <t>ソウゴウソウダン</t>
    </rPh>
    <rPh sb="18" eb="20">
      <t>タイオウ</t>
    </rPh>
    <rPh sb="20" eb="22">
      <t>ケンスウ</t>
    </rPh>
    <rPh sb="23" eb="26">
      <t>ツキヘイキン</t>
    </rPh>
    <rPh sb="27" eb="29">
      <t>シンキ</t>
    </rPh>
    <rPh sb="33" eb="34">
      <t>ケン</t>
    </rPh>
    <rPh sb="35" eb="36">
      <t>ノ</t>
    </rPh>
    <rPh sb="43" eb="44">
      <t>ケン</t>
    </rPh>
    <rPh sb="49" eb="52">
      <t>フクゴウテキ</t>
    </rPh>
    <rPh sb="52" eb="54">
      <t>カダイ</t>
    </rPh>
    <rPh sb="55" eb="56">
      <t>カカ</t>
    </rPh>
    <rPh sb="58" eb="61">
      <t>タイショウシャ</t>
    </rPh>
    <rPh sb="62" eb="64">
      <t>セタイ</t>
    </rPh>
    <rPh sb="65" eb="67">
      <t>ソウダン</t>
    </rPh>
    <rPh sb="68" eb="69">
      <t>オオ</t>
    </rPh>
    <rPh sb="71" eb="74">
      <t>コウレイシャ</t>
    </rPh>
    <rPh sb="74" eb="76">
      <t>タイショウ</t>
    </rPh>
    <rPh sb="77" eb="79">
      <t>ゲンテイ</t>
    </rPh>
    <rPh sb="82" eb="83">
      <t>タ</t>
    </rPh>
    <rPh sb="84" eb="88">
      <t>ソウダンキカン</t>
    </rPh>
    <rPh sb="89" eb="91">
      <t>ギョウセイ</t>
    </rPh>
    <rPh sb="91" eb="93">
      <t>タントウ</t>
    </rPh>
    <rPh sb="93" eb="94">
      <t>カ</t>
    </rPh>
    <rPh sb="95" eb="97">
      <t>キョウリョク</t>
    </rPh>
    <rPh sb="98" eb="99">
      <t>モト</t>
    </rPh>
    <rPh sb="101" eb="103">
      <t>バアイ</t>
    </rPh>
    <rPh sb="104" eb="105">
      <t>フ</t>
    </rPh>
    <rPh sb="108" eb="110">
      <t>チイキ</t>
    </rPh>
    <rPh sb="112" eb="114">
      <t>カイギ</t>
    </rPh>
    <rPh sb="117" eb="119">
      <t>カダイ</t>
    </rPh>
    <rPh sb="120" eb="122">
      <t>キョウユウ</t>
    </rPh>
    <rPh sb="123" eb="127">
      <t>シエンホウシン</t>
    </rPh>
    <rPh sb="128" eb="130">
      <t>キョウギ</t>
    </rPh>
    <rPh sb="131" eb="132">
      <t>ク</t>
    </rPh>
    <rPh sb="133" eb="134">
      <t>カエ</t>
    </rPh>
    <rPh sb="142" eb="144">
      <t>シュウチ</t>
    </rPh>
    <rPh sb="145" eb="147">
      <t>ホウホウ</t>
    </rPh>
    <rPh sb="151" eb="154">
      <t>コウホウシ</t>
    </rPh>
    <rPh sb="155" eb="157">
      <t>テイキ</t>
    </rPh>
    <rPh sb="157" eb="159">
      <t>ハッコウ</t>
    </rPh>
    <rPh sb="164" eb="166">
      <t>ソウダン</t>
    </rPh>
    <rPh sb="167" eb="169">
      <t>ケイゾク</t>
    </rPh>
    <rPh sb="169" eb="171">
      <t>ジッシ</t>
    </rPh>
    <phoneticPr fontId="2"/>
  </si>
  <si>
    <t>急を要する場合の支援は所内協議で緊急性を判断し、必要に応じて、他機関へ協力依頼した。課題が複合的であることやセルフネグレクト状態の場合、状態の膠着と支援期間の長期化により、千葉市ふくまる、障害者基幹相談支援センター、成年後見支援センターなどと現状確認や支援方針の再確認を繰り返すことがあった。</t>
    <rPh sb="13" eb="15">
      <t>キョウギ</t>
    </rPh>
    <rPh sb="16" eb="19">
      <t>キンキュウセイ</t>
    </rPh>
    <rPh sb="20" eb="22">
      <t>ハンダン</t>
    </rPh>
    <rPh sb="24" eb="26">
      <t>ヒツヨウ</t>
    </rPh>
    <rPh sb="27" eb="28">
      <t>オウ</t>
    </rPh>
    <rPh sb="31" eb="34">
      <t>タキカン</t>
    </rPh>
    <rPh sb="35" eb="37">
      <t>キョウリョク</t>
    </rPh>
    <rPh sb="37" eb="39">
      <t>イライ</t>
    </rPh>
    <rPh sb="42" eb="44">
      <t>カダイ</t>
    </rPh>
    <rPh sb="45" eb="48">
      <t>フクゴウテキ</t>
    </rPh>
    <rPh sb="62" eb="64">
      <t>ジョウタイ</t>
    </rPh>
    <rPh sb="65" eb="67">
      <t>バアイ</t>
    </rPh>
    <rPh sb="68" eb="70">
      <t>ジョウタイ</t>
    </rPh>
    <rPh sb="86" eb="89">
      <t>チバシ</t>
    </rPh>
    <rPh sb="94" eb="97">
      <t>ショウガイシャ</t>
    </rPh>
    <rPh sb="97" eb="99">
      <t>キカン</t>
    </rPh>
    <rPh sb="99" eb="101">
      <t>ソウダン</t>
    </rPh>
    <rPh sb="101" eb="103">
      <t>シエン</t>
    </rPh>
    <rPh sb="108" eb="114">
      <t>セイネンコウケンシエン</t>
    </rPh>
    <rPh sb="121" eb="125">
      <t>ゲンジョウカクニン</t>
    </rPh>
    <rPh sb="126" eb="128">
      <t>シエン</t>
    </rPh>
    <rPh sb="128" eb="130">
      <t>ホウシン</t>
    </rPh>
    <rPh sb="131" eb="134">
      <t>サイカクニン</t>
    </rPh>
    <rPh sb="135" eb="136">
      <t>ク</t>
    </rPh>
    <rPh sb="137" eb="138">
      <t>カエ</t>
    </rPh>
    <phoneticPr fontId="2"/>
  </si>
  <si>
    <t>引き続き、対象者の早期発見と早期相談につながるようセンターの周知活動を継続する。
時間的余裕がなく緊急性の高い相談が増えていることから、三職種の知識習得と相談対応技術の向上を目的に、積極的に多様な研修へ参加し、受講者は所内での伝達講習を行う。</t>
    <rPh sb="0" eb="1">
      <t>ヒ</t>
    </rPh>
    <rPh sb="2" eb="3">
      <t>ツヅ</t>
    </rPh>
    <rPh sb="5" eb="8">
      <t>タイショウシャ</t>
    </rPh>
    <rPh sb="9" eb="13">
      <t>ソウキハッケン</t>
    </rPh>
    <rPh sb="14" eb="16">
      <t>ソウキ</t>
    </rPh>
    <rPh sb="16" eb="18">
      <t>ソウダン</t>
    </rPh>
    <rPh sb="30" eb="34">
      <t>シュウチカツドウ</t>
    </rPh>
    <rPh sb="35" eb="37">
      <t>ケイゾク</t>
    </rPh>
    <rPh sb="41" eb="46">
      <t>ジカンテキヨユウ</t>
    </rPh>
    <rPh sb="49" eb="52">
      <t>キンキュウセイ</t>
    </rPh>
    <rPh sb="53" eb="54">
      <t>タカ</t>
    </rPh>
    <rPh sb="55" eb="57">
      <t>ソウダン</t>
    </rPh>
    <rPh sb="58" eb="59">
      <t>フ</t>
    </rPh>
    <rPh sb="68" eb="71">
      <t>サンショクシュ</t>
    </rPh>
    <rPh sb="72" eb="74">
      <t>チシキ</t>
    </rPh>
    <rPh sb="74" eb="76">
      <t>シュウトク</t>
    </rPh>
    <rPh sb="77" eb="79">
      <t>ソウダン</t>
    </rPh>
    <rPh sb="79" eb="81">
      <t>タイオウ</t>
    </rPh>
    <rPh sb="81" eb="83">
      <t>ギジュツ</t>
    </rPh>
    <rPh sb="84" eb="86">
      <t>コウジョウ</t>
    </rPh>
    <rPh sb="87" eb="89">
      <t>モクテキ</t>
    </rPh>
    <rPh sb="91" eb="94">
      <t>セッキョクテキ</t>
    </rPh>
    <rPh sb="95" eb="97">
      <t>タヨウ</t>
    </rPh>
    <rPh sb="98" eb="100">
      <t>ケンシュウ</t>
    </rPh>
    <rPh sb="101" eb="103">
      <t>サンカ</t>
    </rPh>
    <rPh sb="105" eb="108">
      <t>ジュコウシャ</t>
    </rPh>
    <rPh sb="109" eb="111">
      <t>ショナイ</t>
    </rPh>
    <rPh sb="113" eb="115">
      <t>デンタツ</t>
    </rPh>
    <rPh sb="115" eb="117">
      <t>コウシュウ</t>
    </rPh>
    <rPh sb="118" eb="119">
      <t>オコナ</t>
    </rPh>
    <phoneticPr fontId="2"/>
  </si>
  <si>
    <t>随時、所内協議にて支援方針を定めながら対応に当たった。対象者の意思確認と決定支援を意識しているが、対象者自身が混乱や理解困難などによって思考がまとまらない時間も長く、生活状況の逼迫や身体生命への影響とリスクについて、支援者として困惑する場面も多々発生した。</t>
    <rPh sb="0" eb="2">
      <t>ズイジ</t>
    </rPh>
    <rPh sb="3" eb="5">
      <t>ショナイ</t>
    </rPh>
    <rPh sb="5" eb="7">
      <t>キョウギ</t>
    </rPh>
    <rPh sb="9" eb="11">
      <t>シエン</t>
    </rPh>
    <rPh sb="11" eb="13">
      <t>ホウシン</t>
    </rPh>
    <rPh sb="14" eb="15">
      <t>サダ</t>
    </rPh>
    <rPh sb="19" eb="21">
      <t>タイオウ</t>
    </rPh>
    <rPh sb="22" eb="23">
      <t>ア</t>
    </rPh>
    <rPh sb="27" eb="30">
      <t>タイショウシャ</t>
    </rPh>
    <rPh sb="31" eb="35">
      <t>イシカクニン</t>
    </rPh>
    <rPh sb="36" eb="38">
      <t>ケッテイ</t>
    </rPh>
    <rPh sb="38" eb="40">
      <t>シエン</t>
    </rPh>
    <rPh sb="41" eb="43">
      <t>イシキ</t>
    </rPh>
    <rPh sb="49" eb="52">
      <t>タイショウシャ</t>
    </rPh>
    <rPh sb="52" eb="54">
      <t>ジシン</t>
    </rPh>
    <rPh sb="55" eb="57">
      <t>コンラン</t>
    </rPh>
    <rPh sb="58" eb="60">
      <t>リカイ</t>
    </rPh>
    <rPh sb="60" eb="62">
      <t>コンナン</t>
    </rPh>
    <rPh sb="68" eb="70">
      <t>シコウ</t>
    </rPh>
    <rPh sb="77" eb="79">
      <t>ジカン</t>
    </rPh>
    <rPh sb="80" eb="81">
      <t>ナガ</t>
    </rPh>
    <rPh sb="97" eb="99">
      <t>エイキョウ</t>
    </rPh>
    <phoneticPr fontId="2"/>
  </si>
  <si>
    <t>主任ケアマネ会議は班活動を継続しており、継続的な地域課題となっているゴミ出し支援について、区内の活動団体の情報を整理し、居宅CMへインフォーマル資源の資料として提供した。
花見川区内6センター合同で、8050問題をテーマに多職種連携会議を参集形式で1回開催した。地域ケア会議は、広場活用の連携強化を目的に地域づくり・資源開発機能として1回開催した。</t>
    <rPh sb="86" eb="90">
      <t>ハナミガワク</t>
    </rPh>
    <rPh sb="90" eb="91">
      <t>ナイ</t>
    </rPh>
    <rPh sb="96" eb="98">
      <t>ゴウドウ</t>
    </rPh>
    <rPh sb="104" eb="106">
      <t>モンダイ</t>
    </rPh>
    <rPh sb="111" eb="118">
      <t>タショクシュレンケイカイギ</t>
    </rPh>
    <rPh sb="119" eb="121">
      <t>サンシュウ</t>
    </rPh>
    <rPh sb="121" eb="123">
      <t>ケイシキ</t>
    </rPh>
    <rPh sb="125" eb="126">
      <t>カイ</t>
    </rPh>
    <rPh sb="126" eb="128">
      <t>カイサイ</t>
    </rPh>
    <rPh sb="131" eb="133">
      <t>チイキ</t>
    </rPh>
    <rPh sb="135" eb="137">
      <t>カイギ</t>
    </rPh>
    <rPh sb="139" eb="141">
      <t>ヒロバ</t>
    </rPh>
    <rPh sb="141" eb="143">
      <t>カツヨウ</t>
    </rPh>
    <rPh sb="144" eb="148">
      <t>レンケイキョウカ</t>
    </rPh>
    <rPh sb="149" eb="151">
      <t>モクテキ</t>
    </rPh>
    <rPh sb="152" eb="154">
      <t>チイキ</t>
    </rPh>
    <rPh sb="158" eb="162">
      <t>シゲンカイハツ</t>
    </rPh>
    <rPh sb="162" eb="164">
      <t>キノウ</t>
    </rPh>
    <rPh sb="168" eb="169">
      <t>カイ</t>
    </rPh>
    <rPh sb="169" eb="171">
      <t>カイサイ</t>
    </rPh>
    <phoneticPr fontId="2"/>
  </si>
  <si>
    <t>居宅CM支援として、個別のケース相談やサービス担当者会議への同席により、対象者の意思確認や支援の方向性の確認などを行った。世帯支援の協議をきっかけに医療機関主催の会議に出席し、重層的支援と支援協力のネットワーク形成の在り方について協議することができた。</t>
    <rPh sb="0" eb="2">
      <t>キョタク</t>
    </rPh>
    <rPh sb="10" eb="12">
      <t>コベツ</t>
    </rPh>
    <rPh sb="52" eb="54">
      <t>カクニン</t>
    </rPh>
    <rPh sb="57" eb="58">
      <t>オコナ</t>
    </rPh>
    <rPh sb="61" eb="63">
      <t>セタイ</t>
    </rPh>
    <rPh sb="63" eb="65">
      <t>シエン</t>
    </rPh>
    <rPh sb="66" eb="68">
      <t>キョウギ</t>
    </rPh>
    <rPh sb="74" eb="78">
      <t>イリョウキカン</t>
    </rPh>
    <rPh sb="78" eb="80">
      <t>シュサイ</t>
    </rPh>
    <rPh sb="81" eb="83">
      <t>カイギ</t>
    </rPh>
    <rPh sb="84" eb="86">
      <t>シュッセキ</t>
    </rPh>
    <rPh sb="88" eb="93">
      <t>ジュウソウテキシエン</t>
    </rPh>
    <rPh sb="94" eb="96">
      <t>シエン</t>
    </rPh>
    <rPh sb="96" eb="98">
      <t>キョウリョク</t>
    </rPh>
    <rPh sb="105" eb="107">
      <t>ケイセイ</t>
    </rPh>
    <rPh sb="108" eb="109">
      <t>ア</t>
    </rPh>
    <rPh sb="110" eb="111">
      <t>カタ</t>
    </rPh>
    <rPh sb="115" eb="117">
      <t>キョウギ</t>
    </rPh>
    <phoneticPr fontId="2"/>
  </si>
  <si>
    <t>各種会議や意見収集を担う場面において、職種や職歴を問わず役割を担えるようファシリテートやコーディネートのスキル向上を目指し、自己研鑽の機会を設定する。
引き続き、主任ケアマネ会議の活動を継続しながら、居宅CMからの情報収集や相談受付、生活支援コーディネーターとの地域課題・資源情報の共有を図る。</t>
    <rPh sb="0" eb="2">
      <t>カクシュ</t>
    </rPh>
    <rPh sb="2" eb="4">
      <t>カイギ</t>
    </rPh>
    <rPh sb="5" eb="7">
      <t>イケン</t>
    </rPh>
    <rPh sb="7" eb="9">
      <t>シュウシュウ</t>
    </rPh>
    <rPh sb="10" eb="11">
      <t>ニナ</t>
    </rPh>
    <rPh sb="12" eb="14">
      <t>バメン</t>
    </rPh>
    <rPh sb="19" eb="21">
      <t>ショクシュ</t>
    </rPh>
    <rPh sb="22" eb="24">
      <t>ショクレキ</t>
    </rPh>
    <rPh sb="25" eb="26">
      <t>ト</t>
    </rPh>
    <rPh sb="28" eb="30">
      <t>ヤクワリ</t>
    </rPh>
    <rPh sb="31" eb="32">
      <t>ニナ</t>
    </rPh>
    <rPh sb="55" eb="57">
      <t>コウジョウ</t>
    </rPh>
    <rPh sb="58" eb="60">
      <t>メザ</t>
    </rPh>
    <rPh sb="62" eb="66">
      <t>ジコケンサン</t>
    </rPh>
    <rPh sb="67" eb="69">
      <t>キカイ</t>
    </rPh>
    <rPh sb="70" eb="72">
      <t>セッテイ</t>
    </rPh>
    <rPh sb="76" eb="77">
      <t>ヒ</t>
    </rPh>
    <rPh sb="78" eb="79">
      <t>ツヅ</t>
    </rPh>
    <rPh sb="81" eb="83">
      <t>シュニン</t>
    </rPh>
    <rPh sb="87" eb="89">
      <t>カイギ</t>
    </rPh>
    <rPh sb="90" eb="92">
      <t>カツドウ</t>
    </rPh>
    <rPh sb="93" eb="95">
      <t>ケイゾク</t>
    </rPh>
    <rPh sb="100" eb="102">
      <t>キョタク</t>
    </rPh>
    <rPh sb="107" eb="111">
      <t>ジョウホウシュウシュウ</t>
    </rPh>
    <rPh sb="112" eb="116">
      <t>ソウダンウケツケ</t>
    </rPh>
    <rPh sb="117" eb="121">
      <t>セイカツシエン</t>
    </rPh>
    <rPh sb="131" eb="133">
      <t>チイキ</t>
    </rPh>
    <rPh sb="133" eb="135">
      <t>カダイ</t>
    </rPh>
    <rPh sb="136" eb="138">
      <t>シゲン</t>
    </rPh>
    <rPh sb="138" eb="140">
      <t>ジョウホウ</t>
    </rPh>
    <rPh sb="141" eb="143">
      <t>キョウユウ</t>
    </rPh>
    <rPh sb="144" eb="145">
      <t>ハカ</t>
    </rPh>
    <phoneticPr fontId="2"/>
  </si>
  <si>
    <t>プレーパーク運営者との共同は見送りになったが、ふみこさん家の活動支援は継続した。たんぽぽ広場の活動周知と活動の担い手募集を兼ねてイベントを企画し、事前のワークショップを3回、10月と2月にイベントを1回ずつ開催した。広場は、保育園児の屋外活動の場として活用されており、園児との交流機会にもなった。3月に、健康維持とまちづくりをテーマに千葉大学特任教授による特別講演を開催した。</t>
    <rPh sb="28" eb="29">
      <t>イエ</t>
    </rPh>
    <rPh sb="30" eb="32">
      <t>カツドウ</t>
    </rPh>
    <rPh sb="32" eb="34">
      <t>シエン</t>
    </rPh>
    <rPh sb="35" eb="37">
      <t>ケイゾク</t>
    </rPh>
    <rPh sb="44" eb="46">
      <t>ヒロバ</t>
    </rPh>
    <rPh sb="108" eb="110">
      <t>ヒロバ</t>
    </rPh>
    <rPh sb="112" eb="116">
      <t>ホイクエンジ</t>
    </rPh>
    <rPh sb="117" eb="121">
      <t>オクガイカツドウ</t>
    </rPh>
    <rPh sb="122" eb="123">
      <t>バ</t>
    </rPh>
    <rPh sb="126" eb="128">
      <t>カツヨウ</t>
    </rPh>
    <rPh sb="134" eb="136">
      <t>エンジ</t>
    </rPh>
    <rPh sb="138" eb="140">
      <t>コウリュウ</t>
    </rPh>
    <rPh sb="140" eb="142">
      <t>キカイ</t>
    </rPh>
    <phoneticPr fontId="2"/>
  </si>
  <si>
    <t>イベント参加者から、「とても良かった。また開催してほしい。」等の満足度の高い意見を複数得ることができた。意見交換や作業などの共同活動を通して、参加者自身が役割意識や張り合いを感じる場となったことが影響したと考えられる。民生委員や地域活動の代表者との懇談で、様々な活動の立ち上げや継続の助力を得ることができた。</t>
    <rPh sb="4" eb="6">
      <t>サンカ</t>
    </rPh>
    <rPh sb="6" eb="7">
      <t>シャ</t>
    </rPh>
    <rPh sb="14" eb="15">
      <t>ヨ</t>
    </rPh>
    <rPh sb="21" eb="23">
      <t>カイサイ</t>
    </rPh>
    <rPh sb="30" eb="31">
      <t>トウ</t>
    </rPh>
    <rPh sb="32" eb="35">
      <t>マンゾクド</t>
    </rPh>
    <rPh sb="36" eb="37">
      <t>タカ</t>
    </rPh>
    <rPh sb="38" eb="40">
      <t>イケン</t>
    </rPh>
    <rPh sb="41" eb="43">
      <t>フクスウ</t>
    </rPh>
    <rPh sb="43" eb="44">
      <t>エ</t>
    </rPh>
    <rPh sb="52" eb="56">
      <t>イケンコウカン</t>
    </rPh>
    <rPh sb="57" eb="59">
      <t>サギョウ</t>
    </rPh>
    <rPh sb="62" eb="64">
      <t>キョウドウ</t>
    </rPh>
    <rPh sb="64" eb="66">
      <t>カツドウ</t>
    </rPh>
    <rPh sb="67" eb="68">
      <t>トオ</t>
    </rPh>
    <rPh sb="71" eb="74">
      <t>サンカシャ</t>
    </rPh>
    <rPh sb="74" eb="76">
      <t>ジシン</t>
    </rPh>
    <rPh sb="77" eb="81">
      <t>ヤクワリイシキ</t>
    </rPh>
    <rPh sb="82" eb="83">
      <t>ハ</t>
    </rPh>
    <rPh sb="84" eb="85">
      <t>ア</t>
    </rPh>
    <rPh sb="87" eb="88">
      <t>カン</t>
    </rPh>
    <rPh sb="90" eb="91">
      <t>バ</t>
    </rPh>
    <rPh sb="98" eb="100">
      <t>エイキョウ</t>
    </rPh>
    <rPh sb="103" eb="104">
      <t>カンガ</t>
    </rPh>
    <rPh sb="109" eb="113">
      <t>ミンセイイイン</t>
    </rPh>
    <rPh sb="114" eb="118">
      <t>チイキカツドウ</t>
    </rPh>
    <rPh sb="119" eb="122">
      <t>ダイヒョウシャ</t>
    </rPh>
    <rPh sb="124" eb="126">
      <t>コンダン</t>
    </rPh>
    <rPh sb="128" eb="130">
      <t>サマザマ</t>
    </rPh>
    <rPh sb="131" eb="133">
      <t>カツドウ</t>
    </rPh>
    <rPh sb="134" eb="135">
      <t>タ</t>
    </rPh>
    <rPh sb="136" eb="137">
      <t>ア</t>
    </rPh>
    <rPh sb="139" eb="141">
      <t>ケイゾク</t>
    </rPh>
    <rPh sb="142" eb="144">
      <t>ジョリョク</t>
    </rPh>
    <rPh sb="145" eb="146">
      <t>エ</t>
    </rPh>
    <phoneticPr fontId="2"/>
  </si>
  <si>
    <t>属性を問わず、地域住民が参加できる空間の存続と新たな創造を目指す。地域住民自身が、我が事として地域づくりを考えるきっかけや意識啓発につながる機会の設定を企画し、有志者が自発的に活動の立ち上げや継続ができるように支援する。三職種全員が、日々の業務の中でフレイル予防や地域づくりを意識する。</t>
    <rPh sb="0" eb="2">
      <t>ゾクセイ</t>
    </rPh>
    <rPh sb="3" eb="4">
      <t>ト</t>
    </rPh>
    <rPh sb="7" eb="11">
      <t>チイキジュウミン</t>
    </rPh>
    <rPh sb="12" eb="14">
      <t>サンカ</t>
    </rPh>
    <rPh sb="17" eb="19">
      <t>クウカン</t>
    </rPh>
    <rPh sb="20" eb="22">
      <t>ソンゾク</t>
    </rPh>
    <rPh sb="23" eb="24">
      <t>アラ</t>
    </rPh>
    <rPh sb="26" eb="28">
      <t>ソウゾウ</t>
    </rPh>
    <rPh sb="29" eb="31">
      <t>メザ</t>
    </rPh>
    <rPh sb="33" eb="35">
      <t>チイキ</t>
    </rPh>
    <rPh sb="35" eb="37">
      <t>ジュウミン</t>
    </rPh>
    <rPh sb="37" eb="39">
      <t>ジシン</t>
    </rPh>
    <rPh sb="41" eb="42">
      <t>ワ</t>
    </rPh>
    <rPh sb="43" eb="44">
      <t>コト</t>
    </rPh>
    <rPh sb="47" eb="49">
      <t>チイキ</t>
    </rPh>
    <rPh sb="53" eb="54">
      <t>カンガ</t>
    </rPh>
    <rPh sb="61" eb="65">
      <t>イシキケイハツ</t>
    </rPh>
    <rPh sb="70" eb="72">
      <t>キカイ</t>
    </rPh>
    <rPh sb="73" eb="75">
      <t>セッテイ</t>
    </rPh>
    <rPh sb="76" eb="78">
      <t>キカク</t>
    </rPh>
    <rPh sb="80" eb="83">
      <t>ユウシシャ</t>
    </rPh>
    <rPh sb="84" eb="87">
      <t>ジハツテキ</t>
    </rPh>
    <rPh sb="88" eb="90">
      <t>カツドウ</t>
    </rPh>
    <rPh sb="91" eb="92">
      <t>タ</t>
    </rPh>
    <rPh sb="93" eb="94">
      <t>ア</t>
    </rPh>
    <rPh sb="96" eb="98">
      <t>ケイゾク</t>
    </rPh>
    <rPh sb="110" eb="113">
      <t>サンショクシュ</t>
    </rPh>
    <rPh sb="113" eb="115">
      <t>ゼンイン</t>
    </rPh>
    <rPh sb="123" eb="124">
      <t>ナカ</t>
    </rPh>
    <rPh sb="129" eb="131">
      <t>ヨボウ</t>
    </rPh>
    <rPh sb="132" eb="134">
      <t>チイキ</t>
    </rPh>
    <rPh sb="138" eb="140">
      <t>イシキ</t>
    </rPh>
    <phoneticPr fontId="2"/>
  </si>
  <si>
    <t>・自主的な健康づくり・フレイル予防を目指し、健康教育や状態把握の機会の提供を図る。
・関係者と協力して、介護予防のためのイベントの企画を図り、普及啓発や地域の力の向上を目指す。
・地域活動が展開・継続できるよう、地域活動の発掘や担い手の育成・支援を行う。</t>
  </si>
  <si>
    <t>・生活支援コーディネーターと連携して地域活動支援や地域資源の情報収集を行い、新しく連携を図れるようになった機関を増やすことができた。
・多職種連携会議や地域ケア会議を開催し、医療や行政、地域機関との連携強化を図ることができた。</t>
    <rPh sb="1" eb="5">
      <t>セイカツシエン</t>
    </rPh>
    <rPh sb="14" eb="16">
      <t>レンケイ</t>
    </rPh>
    <rPh sb="18" eb="20">
      <t>チイキ</t>
    </rPh>
    <rPh sb="20" eb="22">
      <t>カツドウ</t>
    </rPh>
    <rPh sb="22" eb="24">
      <t>シエン</t>
    </rPh>
    <rPh sb="25" eb="27">
      <t>チイキ</t>
    </rPh>
    <rPh sb="27" eb="29">
      <t>シゲン</t>
    </rPh>
    <rPh sb="30" eb="32">
      <t>ジョウホウ</t>
    </rPh>
    <rPh sb="32" eb="34">
      <t>シュウシュウ</t>
    </rPh>
    <rPh sb="35" eb="36">
      <t>オコナ</t>
    </rPh>
    <rPh sb="38" eb="39">
      <t>アタラ</t>
    </rPh>
    <rPh sb="41" eb="43">
      <t>レンケイ</t>
    </rPh>
    <rPh sb="44" eb="45">
      <t>ハカ</t>
    </rPh>
    <rPh sb="53" eb="55">
      <t>キカン</t>
    </rPh>
    <rPh sb="56" eb="57">
      <t>フ</t>
    </rPh>
    <rPh sb="68" eb="69">
      <t>タ</t>
    </rPh>
    <rPh sb="69" eb="71">
      <t>ショクシュ</t>
    </rPh>
    <rPh sb="71" eb="73">
      <t>レンケイ</t>
    </rPh>
    <rPh sb="73" eb="75">
      <t>カイギ</t>
    </rPh>
    <rPh sb="76" eb="78">
      <t>チイキ</t>
    </rPh>
    <rPh sb="80" eb="82">
      <t>カイギ</t>
    </rPh>
    <rPh sb="83" eb="85">
      <t>カイサイ</t>
    </rPh>
    <rPh sb="87" eb="89">
      <t>イリョウ</t>
    </rPh>
    <rPh sb="90" eb="92">
      <t>ギョウセイ</t>
    </rPh>
    <rPh sb="93" eb="95">
      <t>チイキ</t>
    </rPh>
    <rPh sb="95" eb="97">
      <t>キカン</t>
    </rPh>
    <rPh sb="99" eb="101">
      <t>レンケイ</t>
    </rPh>
    <rPh sb="101" eb="103">
      <t>キョウカ</t>
    </rPh>
    <rPh sb="104" eb="105">
      <t>ハカ</t>
    </rPh>
    <phoneticPr fontId="2"/>
  </si>
  <si>
    <t>・他区や他市の生活支援コーディネーター等とも連携を図ることで、インフォーマルサービス等の情報をより充実させることができ、ケースに合った適切な情報提供を行うことができた。
・千葉市自立促進ケア会議を行政や稲毛区の主任ケアマネジャーと協力して開催し、自立支援に資する介護予防ケアマネジメントへの理解を深めることができた。</t>
    <phoneticPr fontId="2"/>
  </si>
  <si>
    <t>・虐待や支援困難ケースに対し、高齢障害支援課や関係機関などと連携し対応した。
・成年後見制度が必要な人に対し、成年後見支援センターなどと連携して対応した。
・認知症の方への対応方法や支援制度などについての研修会を民生委員や事業所向けに行った。
・稲毛区のあんしんケアセンター合同で虐待受付シートや講演で使用できる『虐待』『消費者被害』の資料を作成した。</t>
    <rPh sb="30" eb="32">
      <t>レンケイ</t>
    </rPh>
    <rPh sb="91" eb="93">
      <t>シエン</t>
    </rPh>
    <rPh sb="93" eb="95">
      <t>セイド</t>
    </rPh>
    <rPh sb="102" eb="105">
      <t>ケンシュウカイ</t>
    </rPh>
    <rPh sb="123" eb="126">
      <t>イナゲク</t>
    </rPh>
    <rPh sb="137" eb="139">
      <t>ゴウドウ</t>
    </rPh>
    <rPh sb="140" eb="142">
      <t>ギャクタイ</t>
    </rPh>
    <rPh sb="142" eb="144">
      <t>ウケツケ</t>
    </rPh>
    <rPh sb="148" eb="150">
      <t>コウエン</t>
    </rPh>
    <rPh sb="151" eb="153">
      <t>シヨウ</t>
    </rPh>
    <rPh sb="157" eb="159">
      <t>ギャクタイ</t>
    </rPh>
    <rPh sb="161" eb="166">
      <t>ショウヒシャヒガイ</t>
    </rPh>
    <rPh sb="168" eb="170">
      <t>シリョウ</t>
    </rPh>
    <rPh sb="171" eb="173">
      <t>サクセイ</t>
    </rPh>
    <phoneticPr fontId="2"/>
  </si>
  <si>
    <t>・高齢障害支援課などと連携し、虐待ケースなどへ迅速に対応することができた。虐待受付シートを区内のあんしんケアセンター合同で作成し、スムーズな情報共有が図れるようにした。
・区内のあんしんケアセンター合同で消費者被害に関する研修会を開催した。圏域内においても認知症の方への対応方法について講座を開催し、権利擁護の普及啓発を行うことができた。</t>
    <rPh sb="23" eb="25">
      <t>ジンソク</t>
    </rPh>
    <rPh sb="37" eb="39">
      <t>ギャクタイ</t>
    </rPh>
    <rPh sb="39" eb="41">
      <t>ウケツケ</t>
    </rPh>
    <rPh sb="61" eb="63">
      <t>サクセイ</t>
    </rPh>
    <rPh sb="70" eb="72">
      <t>ジョウホウ</t>
    </rPh>
    <rPh sb="72" eb="74">
      <t>キョウユウ</t>
    </rPh>
    <rPh sb="75" eb="76">
      <t>ハカ</t>
    </rPh>
    <rPh sb="99" eb="101">
      <t>ゴウドウ</t>
    </rPh>
    <rPh sb="115" eb="117">
      <t>カイサイ</t>
    </rPh>
    <rPh sb="120" eb="122">
      <t>ケンイキ</t>
    </rPh>
    <rPh sb="122" eb="123">
      <t>ナイ</t>
    </rPh>
    <phoneticPr fontId="2"/>
  </si>
  <si>
    <t>・高齢障害支援課と随時連携することで、虐待や支援困難ケースに対し、迅速に対応する。　　　　　　　　　　　　　　　　　　　　　　　　　　　　　　　　　　　　　　　　　　　　　　　　　　　　　　　　　　　　　　　　　　　　　　　　　　　　　　　　　　　　　・権利擁護を目的とした周知活動を稲毛区のあんしんケアセンター合同で開催する。
・成年後見制度が必要な人に対し、千葉市成年後見支援センターや高齢障害支援課などと連携して支援する。　
・消費者被害を防止するため、消費者被害に関する情報を把握し、適切な情報提供が行えるようにする。</t>
    <phoneticPr fontId="2"/>
  </si>
  <si>
    <t>・稲毛区のあんしんケアセンター合同による主任ケアマネジャー会議、ケアマネ研修会、事例検討会の開催とケアマネ通信を発行した。圏域においては、支援困難ケースを担当するケアマネジャーに対し、助言や同行訪問による支援を行った。
・地域ケア会議を開催し、ケアマネジャーや民生委員、地域機関、行政等との連携強化と地域課題の抽出を行った。
・稲毛区のあんしんケアセンター合同で多職種連携会議や地域ケア会議を開催し、多機関との連携を図った。</t>
    <rPh sb="61" eb="63">
      <t>ケンイキ</t>
    </rPh>
    <rPh sb="92" eb="94">
      <t>ジョゲン</t>
    </rPh>
    <rPh sb="95" eb="97">
      <t>ドウコウ</t>
    </rPh>
    <rPh sb="97" eb="99">
      <t>ホウモン</t>
    </rPh>
    <rPh sb="102" eb="104">
      <t>シエン</t>
    </rPh>
    <rPh sb="105" eb="106">
      <t>オコナ</t>
    </rPh>
    <rPh sb="142" eb="143">
      <t>ナド</t>
    </rPh>
    <rPh sb="145" eb="147">
      <t>レンケイ</t>
    </rPh>
    <rPh sb="147" eb="149">
      <t>キョウカ</t>
    </rPh>
    <rPh sb="150" eb="152">
      <t>チイキ</t>
    </rPh>
    <rPh sb="152" eb="154">
      <t>カダイ</t>
    </rPh>
    <rPh sb="155" eb="157">
      <t>チュウシュツ</t>
    </rPh>
    <rPh sb="158" eb="159">
      <t>オコナ</t>
    </rPh>
    <rPh sb="200" eb="203">
      <t>タキカン</t>
    </rPh>
    <phoneticPr fontId="2"/>
  </si>
  <si>
    <t>稲毛区の主任ケアマネジャーと共に研修会や事例検討会、自立促進ケア会議の開催、ケアマネ通信の発行などを行い、ケアマネジャーへの情報提供やスキルアップを図ることができた。支援困難ケースに対しては、助言や同行訪問によるケアマネジャーへの支援を行った。地域ケア会議を開催し、行政や民生委員、事業所等と地域課題の抽出や検討を行うことができた。</t>
    <rPh sb="96" eb="98">
      <t>ジョゲン</t>
    </rPh>
    <rPh sb="122" eb="124">
      <t>チイキ</t>
    </rPh>
    <rPh sb="126" eb="128">
      <t>カイギ</t>
    </rPh>
    <rPh sb="129" eb="131">
      <t>カイサイ</t>
    </rPh>
    <rPh sb="133" eb="135">
      <t>ギョウセイ</t>
    </rPh>
    <rPh sb="136" eb="138">
      <t>ミンセイ</t>
    </rPh>
    <rPh sb="138" eb="140">
      <t>イイン</t>
    </rPh>
    <rPh sb="141" eb="144">
      <t>ジギョウショ</t>
    </rPh>
    <rPh sb="144" eb="145">
      <t>ナド</t>
    </rPh>
    <rPh sb="146" eb="148">
      <t>チイキ</t>
    </rPh>
    <rPh sb="148" eb="150">
      <t>カダイ</t>
    </rPh>
    <rPh sb="151" eb="153">
      <t>チュウシュツ</t>
    </rPh>
    <rPh sb="154" eb="156">
      <t>ケントウ</t>
    </rPh>
    <rPh sb="157" eb="158">
      <t>オコナ</t>
    </rPh>
    <phoneticPr fontId="2"/>
  </si>
  <si>
    <t>・関係機関や地域とのネットワーク構築を行う。
・稲毛区のあんしんケアセンターや行政、他機関と協力しながら介護支援専門員のスキルアップを図る。
・支援困難事例を抱える介護支援専門員に対して個別指導・助言を行う。
・多職種連携会議や地域ケア会議を開催し、地域課題の把握や切れ目のないサービス提供体制の構築を図る。</t>
    <phoneticPr fontId="2"/>
  </si>
  <si>
    <t>・稲毛区のあんしんケアセンターの保健師職と稲毛区健康課が協働して、各圏域の公民館等で測定会を開催した。
・地域活動においては、２ヶ所の公民館で月１回体操教室を開催した。サロンや老人会などで介護予防についての講話、地区部会との共催で認知症サポーター養成講座を開催、区民祭りや社協祭りにて介護予防の啓発を行った。
・生活支援コーディネーターと協働し、プレア稲毛ホールの協力を得て介護予防イベントを開催した。</t>
    <rPh sb="136" eb="139">
      <t>シャキョウマツ</t>
    </rPh>
    <rPh sb="142" eb="146">
      <t>カイゴヨボウ</t>
    </rPh>
    <rPh sb="147" eb="149">
      <t>ケイハツ</t>
    </rPh>
    <rPh sb="150" eb="151">
      <t>オコナ</t>
    </rPh>
    <rPh sb="156" eb="160">
      <t>セイカツシエン</t>
    </rPh>
    <rPh sb="169" eb="171">
      <t>キョウドウ</t>
    </rPh>
    <rPh sb="176" eb="178">
      <t>イナゲ</t>
    </rPh>
    <rPh sb="182" eb="184">
      <t>キョウリョク</t>
    </rPh>
    <rPh sb="185" eb="186">
      <t>エ</t>
    </rPh>
    <phoneticPr fontId="2"/>
  </si>
  <si>
    <r>
      <rPr>
        <sz val="10"/>
        <rFont val="Meiryo UI"/>
        <family val="3"/>
        <charset val="128"/>
      </rPr>
      <t>主催する体操教室の継続、</t>
    </r>
    <r>
      <rPr>
        <sz val="10"/>
        <color indexed="8"/>
        <rFont val="Meiryo UI"/>
        <family val="3"/>
        <charset val="128"/>
      </rPr>
      <t>介護予防イベントの開催、地域での講話、区民祭りでの広報活動など介護予防に資する活動を行うことができた。生活支援コーディネーターと協働し、プレア稲毛ホールの協力を得て新規会場にて介護予防イベントを開催できた。地域のサロンや自治会、地区部会、行政、稲毛区のあんしんケアセンターなどと連携して活動することができた。</t>
    </r>
    <rPh sb="0" eb="2">
      <t>シュサイ</t>
    </rPh>
    <rPh sb="4" eb="8">
      <t>タイソウキョウシツ</t>
    </rPh>
    <rPh sb="9" eb="11">
      <t>ケイゾク</t>
    </rPh>
    <rPh sb="12" eb="16">
      <t>カイゴヨボウ</t>
    </rPh>
    <rPh sb="21" eb="23">
      <t>カイサイ</t>
    </rPh>
    <rPh sb="24" eb="26">
      <t>チイキ</t>
    </rPh>
    <rPh sb="28" eb="30">
      <t>コウワ</t>
    </rPh>
    <rPh sb="31" eb="34">
      <t>クミンマツ</t>
    </rPh>
    <rPh sb="37" eb="41">
      <t>コウホウカツドウ</t>
    </rPh>
    <rPh sb="83" eb="85">
      <t>イナゲ</t>
    </rPh>
    <rPh sb="89" eb="91">
      <t>キョウリョク</t>
    </rPh>
    <rPh sb="92" eb="93">
      <t>エ</t>
    </rPh>
    <rPh sb="96" eb="98">
      <t>カイジョウ</t>
    </rPh>
    <rPh sb="100" eb="104">
      <t>カイゴヨボウ</t>
    </rPh>
    <rPh sb="109" eb="111">
      <t>カイサイ</t>
    </rPh>
    <phoneticPr fontId="2"/>
  </si>
  <si>
    <t>・保健福祉センターなどと連携し、効果的な介護予防の推進を目指す。
・健康づくりや介護予防に取り組むきっかけとなるよう、介護予防の普及啓発に努める。
・地域高齢者がいきいき活動手帳などを活用し、セルフケア・セルフマネジメントに取り組めるよう支援する。
・住民主体の通いの場・交流の場が、展開・維持されるよう支援する。　</t>
    <phoneticPr fontId="2"/>
  </si>
  <si>
    <t>・全職員がどのような相談に対しても「まずは相談を聞く」ということを大切に業務に取り組むことができた。
・生活支援コーディネーターと連携し、自治会や地域団体と協力し、介護イベントや講座を開催したことで、より関係を深めることができた。</t>
    <rPh sb="1" eb="4">
      <t>ゼンショクイン</t>
    </rPh>
    <rPh sb="10" eb="12">
      <t>ソウダン</t>
    </rPh>
    <rPh sb="13" eb="14">
      <t>タイ</t>
    </rPh>
    <rPh sb="21" eb="23">
      <t>ソウダン</t>
    </rPh>
    <rPh sb="24" eb="25">
      <t>キ</t>
    </rPh>
    <rPh sb="33" eb="35">
      <t>タイセツ</t>
    </rPh>
    <rPh sb="36" eb="38">
      <t>ギョウム</t>
    </rPh>
    <rPh sb="39" eb="40">
      <t>ト</t>
    </rPh>
    <rPh sb="41" eb="42">
      <t>ク</t>
    </rPh>
    <rPh sb="52" eb="54">
      <t>セイカツ</t>
    </rPh>
    <rPh sb="54" eb="56">
      <t>シエン</t>
    </rPh>
    <rPh sb="65" eb="67">
      <t>レンケイ</t>
    </rPh>
    <rPh sb="69" eb="72">
      <t>ジチカイ</t>
    </rPh>
    <rPh sb="73" eb="75">
      <t>チイキ</t>
    </rPh>
    <rPh sb="75" eb="77">
      <t>ダンタイ</t>
    </rPh>
    <rPh sb="78" eb="80">
      <t>キョウリョク</t>
    </rPh>
    <rPh sb="82" eb="84">
      <t>カイゴ</t>
    </rPh>
    <rPh sb="89" eb="91">
      <t>コウザ</t>
    </rPh>
    <rPh sb="92" eb="94">
      <t>カイサイ</t>
    </rPh>
    <rPh sb="102" eb="104">
      <t>カンケイ</t>
    </rPh>
    <rPh sb="105" eb="106">
      <t>フカ</t>
    </rPh>
    <phoneticPr fontId="2"/>
  </si>
  <si>
    <t>・利用者に対し、適切なアセスメントを行い、プラン内にインフォーマルサービスを積極的に組み込むことができた。
・フレイルに対して、モデル事業を通じて、一緒に対応方法などを検討することができた。</t>
    <rPh sb="1" eb="4">
      <t>リヨウシャ</t>
    </rPh>
    <rPh sb="5" eb="6">
      <t>タイ</t>
    </rPh>
    <rPh sb="8" eb="10">
      <t>テキセツ</t>
    </rPh>
    <rPh sb="18" eb="19">
      <t>オコナ</t>
    </rPh>
    <rPh sb="24" eb="25">
      <t>ナイ</t>
    </rPh>
    <rPh sb="38" eb="41">
      <t>セッキョクテキ</t>
    </rPh>
    <rPh sb="42" eb="43">
      <t>ク</t>
    </rPh>
    <rPh sb="44" eb="45">
      <t>コ</t>
    </rPh>
    <rPh sb="60" eb="61">
      <t>タイ</t>
    </rPh>
    <rPh sb="67" eb="69">
      <t>ジギョウ</t>
    </rPh>
    <rPh sb="70" eb="71">
      <t>ツウ</t>
    </rPh>
    <rPh sb="74" eb="76">
      <t>イッショ</t>
    </rPh>
    <rPh sb="77" eb="79">
      <t>タイオウ</t>
    </rPh>
    <rPh sb="79" eb="81">
      <t>ホウホウ</t>
    </rPh>
    <rPh sb="84" eb="86">
      <t>ケントウ</t>
    </rPh>
    <phoneticPr fontId="2"/>
  </si>
  <si>
    <t>・今年度同様、生活支援コーディネーターと連携し、セルフケアの重要性を周知していくとともに、積極的に地域資源を活用する。
・フレイルの方に対し、各職員が総合相談等において適切に改善事業につなげる。</t>
    <rPh sb="1" eb="4">
      <t>コンネンド</t>
    </rPh>
    <rPh sb="4" eb="6">
      <t>ドウヨウ</t>
    </rPh>
    <rPh sb="7" eb="9">
      <t>セイカツ</t>
    </rPh>
    <rPh sb="9" eb="11">
      <t>シエン</t>
    </rPh>
    <rPh sb="20" eb="22">
      <t>レンケイ</t>
    </rPh>
    <rPh sb="30" eb="33">
      <t>ジュウヨウセイ</t>
    </rPh>
    <rPh sb="34" eb="36">
      <t>シュウチ</t>
    </rPh>
    <rPh sb="45" eb="48">
      <t>セッキョクテキ</t>
    </rPh>
    <rPh sb="49" eb="51">
      <t>チイキ</t>
    </rPh>
    <rPh sb="51" eb="53">
      <t>シゲン</t>
    </rPh>
    <rPh sb="54" eb="56">
      <t>カツヨウ</t>
    </rPh>
    <rPh sb="66" eb="67">
      <t>カタ</t>
    </rPh>
    <rPh sb="68" eb="69">
      <t>タイ</t>
    </rPh>
    <rPh sb="71" eb="74">
      <t>カクショクイン</t>
    </rPh>
    <rPh sb="75" eb="77">
      <t>ソウゴウ</t>
    </rPh>
    <rPh sb="77" eb="79">
      <t>ソウダン</t>
    </rPh>
    <rPh sb="79" eb="80">
      <t>トウ</t>
    </rPh>
    <rPh sb="84" eb="86">
      <t>テキセツ</t>
    </rPh>
    <rPh sb="87" eb="89">
      <t>カイゼン</t>
    </rPh>
    <rPh sb="89" eb="91">
      <t>ジギョウ</t>
    </rPh>
    <phoneticPr fontId="2"/>
  </si>
  <si>
    <t>・分野外の相談であっても「まずは聞く」という姿勢を持って対応した。
・アライグマ等の獣害駆除や近隣トラブルなど介護相談以外についても、関係機関と協力しながら、対応した。
・居所の片付けやICT等の相談等については生活支援コーディネーターと連携し、インフォーマルサービスの活用等も含め対応した。</t>
    <rPh sb="1" eb="3">
      <t>ブンヤ</t>
    </rPh>
    <rPh sb="3" eb="4">
      <t>ソト</t>
    </rPh>
    <rPh sb="5" eb="7">
      <t>ソウダン</t>
    </rPh>
    <rPh sb="16" eb="17">
      <t>キ</t>
    </rPh>
    <rPh sb="22" eb="24">
      <t>シセイ</t>
    </rPh>
    <rPh sb="25" eb="26">
      <t>モ</t>
    </rPh>
    <rPh sb="28" eb="30">
      <t>タイオウ</t>
    </rPh>
    <rPh sb="40" eb="41">
      <t>トウ</t>
    </rPh>
    <rPh sb="42" eb="44">
      <t>ジュウガイ</t>
    </rPh>
    <rPh sb="44" eb="46">
      <t>クジョ</t>
    </rPh>
    <rPh sb="47" eb="49">
      <t>キンリン</t>
    </rPh>
    <rPh sb="55" eb="57">
      <t>カイゴ</t>
    </rPh>
    <rPh sb="57" eb="59">
      <t>ソウダン</t>
    </rPh>
    <rPh sb="59" eb="61">
      <t>イガイ</t>
    </rPh>
    <rPh sb="67" eb="71">
      <t>カンケイキカン</t>
    </rPh>
    <rPh sb="72" eb="74">
      <t>キョウリョク</t>
    </rPh>
    <rPh sb="79" eb="81">
      <t>タイオウ</t>
    </rPh>
    <rPh sb="86" eb="88">
      <t>キョショ</t>
    </rPh>
    <rPh sb="89" eb="91">
      <t>カタヅ</t>
    </rPh>
    <rPh sb="96" eb="97">
      <t>トウ</t>
    </rPh>
    <rPh sb="98" eb="100">
      <t>ソウダン</t>
    </rPh>
    <rPh sb="100" eb="101">
      <t>トウ</t>
    </rPh>
    <rPh sb="106" eb="108">
      <t>セイカツ</t>
    </rPh>
    <rPh sb="108" eb="110">
      <t>シエン</t>
    </rPh>
    <rPh sb="119" eb="121">
      <t>レンケイ</t>
    </rPh>
    <rPh sb="135" eb="137">
      <t>カツヨウ</t>
    </rPh>
    <rPh sb="137" eb="138">
      <t>トウ</t>
    </rPh>
    <rPh sb="139" eb="140">
      <t>フク</t>
    </rPh>
    <rPh sb="141" eb="143">
      <t>タイオウ</t>
    </rPh>
    <phoneticPr fontId="2"/>
  </si>
  <si>
    <t>・どのような相談であっても全員が「相談をまず聞く」という姿勢を持って対応することができた。
・精神疾患や広汎性発達障害を抱える方への対応や消費者被害防止研修、防犯士養成講座など高齢者分野以外の研修や講座に積極的に参加し、様々な相談に対応する能力の向上につなげることができた。
・生活支援コーディネーターと連携してインフォーマルサービスを活用し、自宅の片づけや地域での居場所の確保に繋がる活動ができた。</t>
    <rPh sb="6" eb="8">
      <t>ソウダン</t>
    </rPh>
    <rPh sb="13" eb="15">
      <t>ゼンイン</t>
    </rPh>
    <rPh sb="17" eb="19">
      <t>ソウダン</t>
    </rPh>
    <rPh sb="22" eb="23">
      <t>キ</t>
    </rPh>
    <rPh sb="28" eb="30">
      <t>シセイ</t>
    </rPh>
    <rPh sb="31" eb="32">
      <t>モ</t>
    </rPh>
    <rPh sb="34" eb="36">
      <t>タイオウ</t>
    </rPh>
    <rPh sb="47" eb="49">
      <t>セイシン</t>
    </rPh>
    <rPh sb="49" eb="51">
      <t>シッカン</t>
    </rPh>
    <rPh sb="52" eb="55">
      <t>コウハンセイ</t>
    </rPh>
    <rPh sb="55" eb="57">
      <t>ハッタツ</t>
    </rPh>
    <rPh sb="57" eb="59">
      <t>ショウガイ</t>
    </rPh>
    <rPh sb="60" eb="61">
      <t>カカ</t>
    </rPh>
    <rPh sb="63" eb="64">
      <t>カタ</t>
    </rPh>
    <rPh sb="66" eb="68">
      <t>タイオウ</t>
    </rPh>
    <rPh sb="69" eb="72">
      <t>ショウヒシャ</t>
    </rPh>
    <rPh sb="72" eb="74">
      <t>ヒガイ</t>
    </rPh>
    <rPh sb="74" eb="76">
      <t>ボウシ</t>
    </rPh>
    <rPh sb="76" eb="78">
      <t>ケンシュウ</t>
    </rPh>
    <rPh sb="79" eb="81">
      <t>ボウハン</t>
    </rPh>
    <rPh sb="81" eb="82">
      <t>シ</t>
    </rPh>
    <rPh sb="82" eb="84">
      <t>ヨウセイ</t>
    </rPh>
    <rPh sb="84" eb="86">
      <t>コウザ</t>
    </rPh>
    <rPh sb="88" eb="91">
      <t>コウレイシャ</t>
    </rPh>
    <rPh sb="91" eb="93">
      <t>ブンヤ</t>
    </rPh>
    <rPh sb="93" eb="95">
      <t>イガイ</t>
    </rPh>
    <rPh sb="96" eb="98">
      <t>ケンシュウ</t>
    </rPh>
    <rPh sb="99" eb="101">
      <t>コウザ</t>
    </rPh>
    <rPh sb="102" eb="105">
      <t>セッキョクテキ</t>
    </rPh>
    <rPh sb="106" eb="108">
      <t>サンカ</t>
    </rPh>
    <rPh sb="110" eb="112">
      <t>サマザマ</t>
    </rPh>
    <rPh sb="113" eb="115">
      <t>ソウダン</t>
    </rPh>
    <rPh sb="116" eb="118">
      <t>タイオウ</t>
    </rPh>
    <rPh sb="120" eb="122">
      <t>ノウリョク</t>
    </rPh>
    <rPh sb="123" eb="125">
      <t>コウジョウ</t>
    </rPh>
    <rPh sb="139" eb="143">
      <t>セイカツシエン</t>
    </rPh>
    <rPh sb="152" eb="154">
      <t>レンケイ</t>
    </rPh>
    <rPh sb="168" eb="170">
      <t>カツヨウ</t>
    </rPh>
    <rPh sb="172" eb="174">
      <t>ジタク</t>
    </rPh>
    <rPh sb="175" eb="176">
      <t>カタ</t>
    </rPh>
    <rPh sb="179" eb="181">
      <t>チイキ</t>
    </rPh>
    <rPh sb="183" eb="186">
      <t>イバショ</t>
    </rPh>
    <rPh sb="187" eb="189">
      <t>カクホ</t>
    </rPh>
    <rPh sb="190" eb="191">
      <t>ツナ</t>
    </rPh>
    <rPh sb="193" eb="195">
      <t>カツドウ</t>
    </rPh>
    <phoneticPr fontId="2"/>
  </si>
  <si>
    <t>・職員全員がどのような分野の相談に対しても真摯に対応することができた。
・自宅の片づけや地域での居場所確保など公的サービスだけでは対応が難しい事案も生活支援コーディネーターと連携し民間事業者やインフォーマルサービスに繋げることができた。</t>
    <rPh sb="1" eb="3">
      <t>ショクイン</t>
    </rPh>
    <rPh sb="3" eb="5">
      <t>ゼンイン</t>
    </rPh>
    <rPh sb="11" eb="13">
      <t>ブンヤ</t>
    </rPh>
    <rPh sb="14" eb="16">
      <t>ソウダン</t>
    </rPh>
    <rPh sb="17" eb="18">
      <t>タイ</t>
    </rPh>
    <rPh sb="21" eb="23">
      <t>シンシ</t>
    </rPh>
    <rPh sb="24" eb="26">
      <t>タイオウ</t>
    </rPh>
    <rPh sb="37" eb="39">
      <t>ジタク</t>
    </rPh>
    <rPh sb="40" eb="41">
      <t>カタ</t>
    </rPh>
    <rPh sb="44" eb="46">
      <t>チイキ</t>
    </rPh>
    <rPh sb="48" eb="51">
      <t>イバショ</t>
    </rPh>
    <rPh sb="51" eb="53">
      <t>カクホ</t>
    </rPh>
    <rPh sb="55" eb="57">
      <t>コウテキ</t>
    </rPh>
    <rPh sb="65" eb="67">
      <t>タイオウ</t>
    </rPh>
    <rPh sb="68" eb="69">
      <t>ムズカ</t>
    </rPh>
    <rPh sb="71" eb="73">
      <t>ジアン</t>
    </rPh>
    <rPh sb="74" eb="78">
      <t>セイカツシエン</t>
    </rPh>
    <rPh sb="87" eb="89">
      <t>レンケイ</t>
    </rPh>
    <rPh sb="90" eb="92">
      <t>ミンカン</t>
    </rPh>
    <rPh sb="92" eb="95">
      <t>ジギョウシャ</t>
    </rPh>
    <rPh sb="108" eb="109">
      <t>ツナ</t>
    </rPh>
    <phoneticPr fontId="2"/>
  </si>
  <si>
    <t>・虐待相談は数件あったものの、全てのケースで千葉市高齢者虐待防止マニュアルに従い、48時間以内に区高齢障害支援課、ケアマネジャー、他機関と連携し、安否確認を含め対応することができた。
・地域住民向けに2月に認知症サポーター養成講座を開催した。
・地域住民向けに12月・1月に消費者詐欺・防犯等の講座を開催した。</t>
    <rPh sb="123" eb="125">
      <t>チイキ</t>
    </rPh>
    <rPh sb="125" eb="127">
      <t>ジュウミン</t>
    </rPh>
    <rPh sb="127" eb="128">
      <t>ム</t>
    </rPh>
    <rPh sb="132" eb="133">
      <t>ガツ</t>
    </rPh>
    <rPh sb="135" eb="136">
      <t>ガツ</t>
    </rPh>
    <rPh sb="137" eb="140">
      <t>ショウヒシャ</t>
    </rPh>
    <rPh sb="140" eb="142">
      <t>サギ</t>
    </rPh>
    <rPh sb="143" eb="145">
      <t>ボウハン</t>
    </rPh>
    <rPh sb="145" eb="146">
      <t>トウ</t>
    </rPh>
    <rPh sb="147" eb="149">
      <t>コウザ</t>
    </rPh>
    <rPh sb="150" eb="152">
      <t>カイサイ</t>
    </rPh>
    <phoneticPr fontId="2"/>
  </si>
  <si>
    <t>・死亡事案等の重大な事態を発生させることなく、関係機関と速やかに連携対応することができた。
・総合相談や地域で行った講座を通じて、消費者詐欺や防犯を意識して生活することが大切であることを地域住民に伝えることができた。</t>
    <rPh sb="47" eb="49">
      <t>ソウゴウ</t>
    </rPh>
    <rPh sb="49" eb="51">
      <t>ソウダン</t>
    </rPh>
    <rPh sb="52" eb="54">
      <t>チイキ</t>
    </rPh>
    <rPh sb="55" eb="56">
      <t>オコナ</t>
    </rPh>
    <rPh sb="58" eb="60">
      <t>コウザ</t>
    </rPh>
    <rPh sb="61" eb="62">
      <t>ツウ</t>
    </rPh>
    <rPh sb="65" eb="67">
      <t>ショウヒ</t>
    </rPh>
    <rPh sb="67" eb="68">
      <t>シャ</t>
    </rPh>
    <rPh sb="68" eb="70">
      <t>サギ</t>
    </rPh>
    <rPh sb="71" eb="73">
      <t>ボウハン</t>
    </rPh>
    <rPh sb="74" eb="76">
      <t>イシキ</t>
    </rPh>
    <rPh sb="78" eb="80">
      <t>セイカツ</t>
    </rPh>
    <rPh sb="85" eb="87">
      <t>タイセツ</t>
    </rPh>
    <rPh sb="93" eb="95">
      <t>チイキ</t>
    </rPh>
    <rPh sb="95" eb="97">
      <t>ジュウミン</t>
    </rPh>
    <rPh sb="98" eb="99">
      <t>ツタ</t>
    </rPh>
    <phoneticPr fontId="2"/>
  </si>
  <si>
    <t>・ケアマネジャー、民生委員、高齢者分野以外の職種の方と研修会や勉強会を開催することで、顔の見える関係を作り、地域課題に対する、対応力を強化することができた。
・勉強会や講座だけでなく、実際に訓練してみたことで、より知識を深めていくことができた。</t>
    <rPh sb="9" eb="11">
      <t>ミンセイ</t>
    </rPh>
    <rPh sb="11" eb="13">
      <t>イイン</t>
    </rPh>
    <rPh sb="14" eb="17">
      <t>コウレイシャ</t>
    </rPh>
    <rPh sb="17" eb="19">
      <t>ブンヤ</t>
    </rPh>
    <rPh sb="19" eb="21">
      <t>イガイ</t>
    </rPh>
    <rPh sb="22" eb="24">
      <t>ショクシュ</t>
    </rPh>
    <rPh sb="25" eb="26">
      <t>カタ</t>
    </rPh>
    <rPh sb="27" eb="30">
      <t>ケンシュウカイ</t>
    </rPh>
    <rPh sb="31" eb="34">
      <t>ベンキョウカイ</t>
    </rPh>
    <rPh sb="35" eb="37">
      <t>カイサイ</t>
    </rPh>
    <rPh sb="43" eb="44">
      <t>カオ</t>
    </rPh>
    <rPh sb="45" eb="46">
      <t>ミ</t>
    </rPh>
    <rPh sb="48" eb="50">
      <t>カンケイ</t>
    </rPh>
    <rPh sb="51" eb="52">
      <t>ツク</t>
    </rPh>
    <rPh sb="54" eb="56">
      <t>チイキ</t>
    </rPh>
    <rPh sb="56" eb="58">
      <t>カダイ</t>
    </rPh>
    <rPh sb="59" eb="60">
      <t>タイ</t>
    </rPh>
    <rPh sb="63" eb="65">
      <t>タイオウ</t>
    </rPh>
    <rPh sb="65" eb="66">
      <t>リョク</t>
    </rPh>
    <rPh sb="67" eb="69">
      <t>キョウカ</t>
    </rPh>
    <rPh sb="80" eb="83">
      <t>ベンキョウカイ</t>
    </rPh>
    <rPh sb="84" eb="86">
      <t>コウザ</t>
    </rPh>
    <rPh sb="92" eb="94">
      <t>ジッサイ</t>
    </rPh>
    <rPh sb="95" eb="97">
      <t>クンレン</t>
    </rPh>
    <rPh sb="107" eb="109">
      <t>チシキ</t>
    </rPh>
    <rPh sb="110" eb="111">
      <t>フカ</t>
    </rPh>
    <phoneticPr fontId="2"/>
  </si>
  <si>
    <t>・住み慣れた地域で最期まで安心して生活できる地域を目指し、生活支援コーディネーター等と協力しながら、定期的（３か月に１度程度）に地域関係者と連携会議を開催する。
・地域共生社会が実現される地域になるよう、様々な分野の関係者と連携を図る。</t>
    <rPh sb="1" eb="2">
      <t>ス</t>
    </rPh>
    <rPh sb="3" eb="4">
      <t>ナ</t>
    </rPh>
    <rPh sb="6" eb="8">
      <t>チイキ</t>
    </rPh>
    <rPh sb="9" eb="11">
      <t>サイゴ</t>
    </rPh>
    <rPh sb="13" eb="15">
      <t>アンシン</t>
    </rPh>
    <rPh sb="17" eb="19">
      <t>セイカツ</t>
    </rPh>
    <rPh sb="22" eb="24">
      <t>チイキ</t>
    </rPh>
    <rPh sb="25" eb="27">
      <t>メザ</t>
    </rPh>
    <rPh sb="29" eb="31">
      <t>セイカツ</t>
    </rPh>
    <rPh sb="31" eb="33">
      <t>シエン</t>
    </rPh>
    <rPh sb="41" eb="42">
      <t>トウ</t>
    </rPh>
    <rPh sb="43" eb="45">
      <t>キョウリョク</t>
    </rPh>
    <rPh sb="50" eb="53">
      <t>テイキテキ</t>
    </rPh>
    <rPh sb="56" eb="57">
      <t>ゲツ</t>
    </rPh>
    <rPh sb="59" eb="60">
      <t>ド</t>
    </rPh>
    <rPh sb="60" eb="62">
      <t>テイド</t>
    </rPh>
    <rPh sb="64" eb="66">
      <t>チイキ</t>
    </rPh>
    <rPh sb="66" eb="69">
      <t>カンケイシャ</t>
    </rPh>
    <rPh sb="70" eb="72">
      <t>レンケイ</t>
    </rPh>
    <rPh sb="72" eb="74">
      <t>カイギ</t>
    </rPh>
    <rPh sb="75" eb="77">
      <t>カイサイ</t>
    </rPh>
    <rPh sb="82" eb="84">
      <t>チイキ</t>
    </rPh>
    <rPh sb="84" eb="86">
      <t>キョウセイ</t>
    </rPh>
    <rPh sb="86" eb="88">
      <t>シャカイ</t>
    </rPh>
    <rPh sb="89" eb="91">
      <t>ジツゲン</t>
    </rPh>
    <rPh sb="94" eb="96">
      <t>チイキ</t>
    </rPh>
    <rPh sb="102" eb="104">
      <t>サマザマ</t>
    </rPh>
    <rPh sb="105" eb="107">
      <t>ブンヤ</t>
    </rPh>
    <rPh sb="108" eb="111">
      <t>カンケイシャ</t>
    </rPh>
    <rPh sb="112" eb="114">
      <t>レンケイ</t>
    </rPh>
    <rPh sb="115" eb="116">
      <t>ハカ</t>
    </rPh>
    <phoneticPr fontId="2"/>
  </si>
  <si>
    <t>・区健康課、いきいきセンター、他あんしんケアセンターとイベント等で連携しながら、地域住民に対し、介護予防の周知活動をすることができた。
・体操教室を定期的に開催することができたが、参加人数が徐々に減少してしまった。</t>
    <rPh sb="1" eb="2">
      <t>ク</t>
    </rPh>
    <rPh sb="2" eb="4">
      <t>ケンコウ</t>
    </rPh>
    <rPh sb="4" eb="5">
      <t>カ</t>
    </rPh>
    <rPh sb="15" eb="16">
      <t>ホカ</t>
    </rPh>
    <rPh sb="31" eb="32">
      <t>トウ</t>
    </rPh>
    <rPh sb="33" eb="35">
      <t>レンケイ</t>
    </rPh>
    <rPh sb="40" eb="42">
      <t>チイキ</t>
    </rPh>
    <rPh sb="42" eb="44">
      <t>ジュウミン</t>
    </rPh>
    <rPh sb="45" eb="46">
      <t>タイ</t>
    </rPh>
    <rPh sb="48" eb="50">
      <t>カイゴ</t>
    </rPh>
    <rPh sb="50" eb="52">
      <t>ヨボウ</t>
    </rPh>
    <rPh sb="53" eb="55">
      <t>シュウチ</t>
    </rPh>
    <rPh sb="55" eb="57">
      <t>カツドウ</t>
    </rPh>
    <rPh sb="69" eb="71">
      <t>タイソウ</t>
    </rPh>
    <rPh sb="71" eb="73">
      <t>キョウシツ</t>
    </rPh>
    <rPh sb="74" eb="76">
      <t>テイキ</t>
    </rPh>
    <rPh sb="76" eb="77">
      <t>テキ</t>
    </rPh>
    <rPh sb="78" eb="80">
      <t>カイサイ</t>
    </rPh>
    <rPh sb="90" eb="92">
      <t>サンカ</t>
    </rPh>
    <rPh sb="92" eb="94">
      <t>ニンズ</t>
    </rPh>
    <rPh sb="95" eb="97">
      <t>ジョジョ</t>
    </rPh>
    <rPh sb="98" eb="100">
      <t>ゲンショウ</t>
    </rPh>
    <phoneticPr fontId="2"/>
  </si>
  <si>
    <t>・自治会等とさらに密な連携を図り、多世代交流イベントや健康測定会、相談会を開催する。
・既存の体操教室の内容を見直しつつ、多くの関係機関の協力を仰ぎながら、参加者の増加を目指す。</t>
    <rPh sb="1" eb="4">
      <t>ジチカイ</t>
    </rPh>
    <rPh sb="4" eb="5">
      <t>トウ</t>
    </rPh>
    <rPh sb="9" eb="10">
      <t>ミツ</t>
    </rPh>
    <rPh sb="11" eb="13">
      <t>レンケイ</t>
    </rPh>
    <rPh sb="14" eb="15">
      <t>ハカ</t>
    </rPh>
    <rPh sb="17" eb="18">
      <t>タ</t>
    </rPh>
    <rPh sb="18" eb="20">
      <t>セダイ</t>
    </rPh>
    <rPh sb="20" eb="22">
      <t>コウリュウ</t>
    </rPh>
    <rPh sb="27" eb="29">
      <t>ケンコウ</t>
    </rPh>
    <rPh sb="29" eb="31">
      <t>ソクテイ</t>
    </rPh>
    <rPh sb="31" eb="32">
      <t>カイ</t>
    </rPh>
    <rPh sb="33" eb="35">
      <t>ソウダン</t>
    </rPh>
    <rPh sb="35" eb="36">
      <t>カイ</t>
    </rPh>
    <rPh sb="37" eb="39">
      <t>カイサイ</t>
    </rPh>
    <rPh sb="44" eb="46">
      <t>キゾン</t>
    </rPh>
    <rPh sb="47" eb="49">
      <t>タイソウ</t>
    </rPh>
    <rPh sb="49" eb="51">
      <t>キョウシツ</t>
    </rPh>
    <rPh sb="52" eb="54">
      <t>ナイヨウ</t>
    </rPh>
    <rPh sb="55" eb="57">
      <t>ミナオ</t>
    </rPh>
    <rPh sb="61" eb="62">
      <t>オオ</t>
    </rPh>
    <rPh sb="64" eb="66">
      <t>カンケイ</t>
    </rPh>
    <rPh sb="66" eb="68">
      <t>キカン</t>
    </rPh>
    <rPh sb="69" eb="71">
      <t>キョウリョク</t>
    </rPh>
    <rPh sb="72" eb="73">
      <t>アオ</t>
    </rPh>
    <rPh sb="78" eb="81">
      <t>サンカシャ</t>
    </rPh>
    <rPh sb="82" eb="84">
      <t>ゾウカ</t>
    </rPh>
    <rPh sb="85" eb="87">
      <t>メザ</t>
    </rPh>
    <phoneticPr fontId="2"/>
  </si>
  <si>
    <t xml:space="preserve"> ・千葉市高齢者虐待防止マニュアルに従い、区高齢障害支援課と連携しながら適切かつ迅速な対応を継続する。
・自治会、民生委員、地域住民に虐待防止の講座等を通じて「早めの相談」だけでなく「虐待の通報義務」について周知していく。
・複雑巧妙化している詐欺等を未然に防ぐための周知活動や成年後見制度の利用促進を勧める。</t>
    <phoneticPr fontId="2"/>
  </si>
  <si>
    <t>・各圏域において地域ケア会議を開催することが出来た。特に千草台地区は年に2回の地域ケア会議を行い、テーマとなった居場所作りを実際に立ち上げる事が出来た。
・障害者基幹相談支援センターと協働の勉強会や民生委員と圏域ＣＭとの交流会等を通じ、様々な関係機関と繋がることが出来た。</t>
    <rPh sb="1" eb="4">
      <t>カクケンイキ</t>
    </rPh>
    <rPh sb="8" eb="10">
      <t>チイキ</t>
    </rPh>
    <rPh sb="12" eb="14">
      <t>カイギ</t>
    </rPh>
    <rPh sb="15" eb="17">
      <t>カイサイ</t>
    </rPh>
    <rPh sb="22" eb="24">
      <t>デキ</t>
    </rPh>
    <rPh sb="26" eb="27">
      <t>トク</t>
    </rPh>
    <rPh sb="28" eb="31">
      <t>チグサダイ</t>
    </rPh>
    <rPh sb="31" eb="33">
      <t>チク</t>
    </rPh>
    <rPh sb="34" eb="35">
      <t>ネン</t>
    </rPh>
    <rPh sb="37" eb="38">
      <t>カイ</t>
    </rPh>
    <rPh sb="39" eb="41">
      <t>チイキ</t>
    </rPh>
    <rPh sb="43" eb="45">
      <t>カイギ</t>
    </rPh>
    <rPh sb="46" eb="47">
      <t>オコナ</t>
    </rPh>
    <rPh sb="56" eb="59">
      <t>イバショ</t>
    </rPh>
    <rPh sb="59" eb="60">
      <t>ツク</t>
    </rPh>
    <rPh sb="62" eb="64">
      <t>ジッサイ</t>
    </rPh>
    <rPh sb="65" eb="66">
      <t>タ</t>
    </rPh>
    <rPh sb="67" eb="68">
      <t>ア</t>
    </rPh>
    <rPh sb="70" eb="71">
      <t>コト</t>
    </rPh>
    <rPh sb="72" eb="74">
      <t>デキ</t>
    </rPh>
    <rPh sb="78" eb="81">
      <t>ショウガイシャ</t>
    </rPh>
    <rPh sb="81" eb="83">
      <t>キカン</t>
    </rPh>
    <rPh sb="83" eb="85">
      <t>ソウダン</t>
    </rPh>
    <rPh sb="85" eb="87">
      <t>シエン</t>
    </rPh>
    <rPh sb="92" eb="94">
      <t>キョウドウ</t>
    </rPh>
    <rPh sb="95" eb="98">
      <t>ベンキョウカイ</t>
    </rPh>
    <rPh sb="99" eb="101">
      <t>ミンセイ</t>
    </rPh>
    <rPh sb="101" eb="103">
      <t>イイン</t>
    </rPh>
    <rPh sb="104" eb="106">
      <t>ケンイキ</t>
    </rPh>
    <rPh sb="110" eb="113">
      <t>コウリュウカイ</t>
    </rPh>
    <rPh sb="113" eb="114">
      <t>トウ</t>
    </rPh>
    <rPh sb="115" eb="116">
      <t>ツウ</t>
    </rPh>
    <rPh sb="118" eb="120">
      <t>サマザマ</t>
    </rPh>
    <rPh sb="121" eb="123">
      <t>カンケイ</t>
    </rPh>
    <rPh sb="123" eb="125">
      <t>キカン</t>
    </rPh>
    <rPh sb="126" eb="127">
      <t>ツナ</t>
    </rPh>
    <rPh sb="132" eb="134">
      <t>デキ</t>
    </rPh>
    <phoneticPr fontId="2"/>
  </si>
  <si>
    <t>年度計画通り、総合相談や集まりの場においてインフォーマルサービスの説明を行っており、センターで運営している通いの場の参加率は高水準を維持している。
・自己作成のセルフプラン対象者への制度説明や、インフォーマルサービスの情報整理および情報提供についても随時行うことができた。</t>
    <phoneticPr fontId="2"/>
  </si>
  <si>
    <t>・サービスを要する要支援者の居宅支援待機者リストを作成し、順次案内ができるようにしていく。またケアプランＢや自己作成のセルフプラン制度の積極的な活用により、対象者が抱える生活課題の解消につなげていきたい。
・様々なサービスの中から対象者ご本人が必要なサービスを主体的に選択できるよう、分かりやすい資料作りを行っていきたい。</t>
    <phoneticPr fontId="2"/>
  </si>
  <si>
    <t>・相談内容に対して適切なアセスメントと、正しい判断と対応が出来る様、各職種、役割に合ったセンターの研修に参集とオンデマンドを活用し、4月から9月末までの時点で計10回以上参加した。
・センター内朝ミーティングは4月から9月末時点で週4回以上開催し3職種内で総合相談の情報共有及び進捗管理ができた。</t>
    <rPh sb="1" eb="3">
      <t>ソウダン</t>
    </rPh>
    <rPh sb="3" eb="5">
      <t>ナイヨウ</t>
    </rPh>
    <rPh sb="6" eb="7">
      <t>タイ</t>
    </rPh>
    <rPh sb="9" eb="11">
      <t>テキセツ</t>
    </rPh>
    <rPh sb="20" eb="21">
      <t>タダ</t>
    </rPh>
    <rPh sb="23" eb="25">
      <t>ハンダン</t>
    </rPh>
    <rPh sb="26" eb="28">
      <t>タイオウ</t>
    </rPh>
    <rPh sb="29" eb="31">
      <t>デキ</t>
    </rPh>
    <rPh sb="32" eb="33">
      <t>ヨウ</t>
    </rPh>
    <rPh sb="34" eb="35">
      <t>カク</t>
    </rPh>
    <rPh sb="35" eb="37">
      <t>ショクシュ</t>
    </rPh>
    <rPh sb="38" eb="40">
      <t>ヤクワリ</t>
    </rPh>
    <rPh sb="41" eb="42">
      <t>ア</t>
    </rPh>
    <rPh sb="49" eb="51">
      <t>ケンシュウ</t>
    </rPh>
    <rPh sb="52" eb="54">
      <t>サンシュウ</t>
    </rPh>
    <rPh sb="62" eb="64">
      <t>カツヨウ</t>
    </rPh>
    <rPh sb="67" eb="68">
      <t>ガツ</t>
    </rPh>
    <rPh sb="71" eb="72">
      <t>ガツ</t>
    </rPh>
    <rPh sb="72" eb="73">
      <t>マツ</t>
    </rPh>
    <rPh sb="76" eb="78">
      <t>ジテン</t>
    </rPh>
    <rPh sb="79" eb="80">
      <t>ケイ</t>
    </rPh>
    <rPh sb="82" eb="85">
      <t>カイイジョウ</t>
    </rPh>
    <rPh sb="85" eb="87">
      <t>サンカ</t>
    </rPh>
    <rPh sb="96" eb="97">
      <t>ナイ</t>
    </rPh>
    <rPh sb="97" eb="98">
      <t>アサ</t>
    </rPh>
    <rPh sb="106" eb="107">
      <t>ガツ</t>
    </rPh>
    <rPh sb="110" eb="112">
      <t>ガツマツ</t>
    </rPh>
    <rPh sb="112" eb="114">
      <t>ジテン</t>
    </rPh>
    <rPh sb="115" eb="116">
      <t>シュウ</t>
    </rPh>
    <rPh sb="117" eb="120">
      <t>カイイジョウ</t>
    </rPh>
    <rPh sb="120" eb="122">
      <t>カイサイ</t>
    </rPh>
    <rPh sb="124" eb="126">
      <t>ショクシュ</t>
    </rPh>
    <rPh sb="126" eb="127">
      <t>ナイ</t>
    </rPh>
    <rPh sb="128" eb="130">
      <t>ソウゴウ</t>
    </rPh>
    <rPh sb="130" eb="132">
      <t>ソウダン</t>
    </rPh>
    <rPh sb="133" eb="135">
      <t>ジョウホウ</t>
    </rPh>
    <rPh sb="135" eb="137">
      <t>キョウユウ</t>
    </rPh>
    <rPh sb="137" eb="138">
      <t>オヨ</t>
    </rPh>
    <rPh sb="139" eb="141">
      <t>シンチョク</t>
    </rPh>
    <rPh sb="141" eb="143">
      <t>カンリ</t>
    </rPh>
    <phoneticPr fontId="2"/>
  </si>
  <si>
    <t>・複合的な相談に対し、優先課題を見極めながら適切なアセスメントを行い、相談内容に適したサービスや機関に繋げることが出来た。
・センター内朝ミーティングは10月から2月末時点で週4回以上開催し3職種内で総合相談の情報共有及び進捗管理ができた。</t>
    <rPh sb="1" eb="4">
      <t>フクゴウテキ</t>
    </rPh>
    <rPh sb="5" eb="7">
      <t>ソウダン</t>
    </rPh>
    <rPh sb="8" eb="9">
      <t>タイ</t>
    </rPh>
    <rPh sb="11" eb="13">
      <t>ユウセン</t>
    </rPh>
    <rPh sb="13" eb="15">
      <t>カダイ</t>
    </rPh>
    <rPh sb="16" eb="18">
      <t>ミキワ</t>
    </rPh>
    <rPh sb="22" eb="24">
      <t>テキセツ</t>
    </rPh>
    <rPh sb="32" eb="33">
      <t>オコナ</t>
    </rPh>
    <rPh sb="35" eb="37">
      <t>ソウダン</t>
    </rPh>
    <rPh sb="37" eb="39">
      <t>ナイヨウ</t>
    </rPh>
    <rPh sb="40" eb="41">
      <t>テキ</t>
    </rPh>
    <rPh sb="48" eb="50">
      <t>キカン</t>
    </rPh>
    <rPh sb="51" eb="52">
      <t>ツナ</t>
    </rPh>
    <rPh sb="57" eb="59">
      <t>デキ</t>
    </rPh>
    <phoneticPr fontId="2"/>
  </si>
  <si>
    <t>・センター内朝ミーティングは計画通り実施することが出来た。
・困難ケースを解決するために、個別にケース会議を行った。（後期3回実施）
・前期は参集とオンデマンドを活用し、各職種役割に合った研修に参加することが出来たが、後期はあまり研修への参加が出来ていない。</t>
    <rPh sb="5" eb="6">
      <t>ナイ</t>
    </rPh>
    <rPh sb="6" eb="7">
      <t>アサ</t>
    </rPh>
    <rPh sb="14" eb="16">
      <t>ケイカク</t>
    </rPh>
    <rPh sb="16" eb="17">
      <t>ドオ</t>
    </rPh>
    <rPh sb="18" eb="20">
      <t>ジッシ</t>
    </rPh>
    <rPh sb="25" eb="27">
      <t>デキ</t>
    </rPh>
    <rPh sb="31" eb="33">
      <t>コンナン</t>
    </rPh>
    <rPh sb="37" eb="39">
      <t>カイケツ</t>
    </rPh>
    <rPh sb="45" eb="47">
      <t>コベツ</t>
    </rPh>
    <rPh sb="51" eb="53">
      <t>カイギ</t>
    </rPh>
    <rPh sb="54" eb="55">
      <t>オコナ</t>
    </rPh>
    <rPh sb="59" eb="61">
      <t>コウキ</t>
    </rPh>
    <rPh sb="62" eb="63">
      <t>カイ</t>
    </rPh>
    <rPh sb="63" eb="65">
      <t>ジッシ</t>
    </rPh>
    <rPh sb="68" eb="70">
      <t>ゼンキ</t>
    </rPh>
    <rPh sb="71" eb="73">
      <t>サンシュウ</t>
    </rPh>
    <rPh sb="81" eb="83">
      <t>カツヨウ</t>
    </rPh>
    <rPh sb="85" eb="88">
      <t>カクショクシュ</t>
    </rPh>
    <rPh sb="88" eb="90">
      <t>ヤクワリ</t>
    </rPh>
    <rPh sb="91" eb="92">
      <t>ア</t>
    </rPh>
    <rPh sb="94" eb="96">
      <t>ケンシュウ</t>
    </rPh>
    <rPh sb="97" eb="99">
      <t>サンカ</t>
    </rPh>
    <rPh sb="104" eb="106">
      <t>デキ</t>
    </rPh>
    <rPh sb="109" eb="111">
      <t>コウキ</t>
    </rPh>
    <rPh sb="115" eb="117">
      <t>ケンシュウ</t>
    </rPh>
    <rPh sb="119" eb="121">
      <t>サンカ</t>
    </rPh>
    <rPh sb="122" eb="124">
      <t>デキ</t>
    </rPh>
    <phoneticPr fontId="2"/>
  </si>
  <si>
    <t>・複雑化している問題に対し、適切なアセスメントと正しい判断ができ適切な機関、サービスへつなぐことが出来る様、参集とオンデマンドを積極的に活用しながら研修に年１0回以上参加する。
・センター内で総合相談の情報共有、進捗管理が出来る様朝ミーティングを週４回以上行い、必要に応じてケース検討会議を行う。</t>
    <rPh sb="1" eb="4">
      <t>フクザツカ</t>
    </rPh>
    <rPh sb="8" eb="10">
      <t>モンダイ</t>
    </rPh>
    <rPh sb="11" eb="12">
      <t>タイ</t>
    </rPh>
    <rPh sb="14" eb="16">
      <t>テキセツ</t>
    </rPh>
    <rPh sb="24" eb="25">
      <t>タダ</t>
    </rPh>
    <rPh sb="27" eb="29">
      <t>ハンダン</t>
    </rPh>
    <rPh sb="32" eb="34">
      <t>テキセツ</t>
    </rPh>
    <rPh sb="35" eb="37">
      <t>キカン</t>
    </rPh>
    <rPh sb="49" eb="51">
      <t>デキ</t>
    </rPh>
    <rPh sb="52" eb="53">
      <t>ヨウ</t>
    </rPh>
    <rPh sb="54" eb="56">
      <t>サンシュウ</t>
    </rPh>
    <rPh sb="64" eb="67">
      <t>セッキョクテキ</t>
    </rPh>
    <rPh sb="68" eb="70">
      <t>カツヨウ</t>
    </rPh>
    <rPh sb="74" eb="76">
      <t>ケンシュウ</t>
    </rPh>
    <rPh sb="77" eb="78">
      <t>ネン</t>
    </rPh>
    <rPh sb="80" eb="83">
      <t>カイイジョウ</t>
    </rPh>
    <rPh sb="83" eb="85">
      <t>サンカ</t>
    </rPh>
    <rPh sb="94" eb="95">
      <t>ナイ</t>
    </rPh>
    <rPh sb="96" eb="98">
      <t>ソウゴウ</t>
    </rPh>
    <rPh sb="98" eb="100">
      <t>ソウダン</t>
    </rPh>
    <rPh sb="101" eb="103">
      <t>ジョウホウ</t>
    </rPh>
    <rPh sb="103" eb="105">
      <t>キョウユウ</t>
    </rPh>
    <rPh sb="106" eb="108">
      <t>シンチョク</t>
    </rPh>
    <rPh sb="108" eb="110">
      <t>カンリ</t>
    </rPh>
    <rPh sb="111" eb="113">
      <t>デキ</t>
    </rPh>
    <rPh sb="114" eb="115">
      <t>ヨウ</t>
    </rPh>
    <rPh sb="115" eb="116">
      <t>アサ</t>
    </rPh>
    <rPh sb="123" eb="124">
      <t>シュウ</t>
    </rPh>
    <rPh sb="125" eb="128">
      <t>カイイジョウ</t>
    </rPh>
    <rPh sb="128" eb="129">
      <t>オコナ</t>
    </rPh>
    <rPh sb="131" eb="133">
      <t>ヒツヨウ</t>
    </rPh>
    <rPh sb="134" eb="135">
      <t>オウ</t>
    </rPh>
    <rPh sb="140" eb="142">
      <t>ケントウ</t>
    </rPh>
    <rPh sb="142" eb="144">
      <t>カイギ</t>
    </rPh>
    <rPh sb="145" eb="146">
      <t>オコナ</t>
    </rPh>
    <phoneticPr fontId="2"/>
  </si>
  <si>
    <t>・みかんの会班活動に参加するとともに、ヤックスサロンにて認知症サポーター養成講座を開催し、認知症の正しい知識と対応について理解を広めることができた。
・センター発行のお便りにて２度にわたって消費者被害防止について掲載し、圏域の公民館や自治会に周知を行った。
・他センターや行政と共に権利擁護に関する研修資料や、虐待対応帳票の区版を完成させた。</t>
    <phoneticPr fontId="2"/>
  </si>
  <si>
    <t>・計画通りにみかんの会班活動への参加や、認知症サポーター養成講座を開催できた。
・権利擁護の研修会は１回のみとなったが、行政や他センターと合同で消費者被害や高齢者虐待の研修資料を作成したり、虐待対応帳票の統一化を図ることができた。
・身寄りのない高齢者の相談に対し、成年後見の市長申し立てに１件つなげることができた。</t>
    <phoneticPr fontId="2"/>
  </si>
  <si>
    <t>・今年度作成した研修資料を用い、権利擁護の市民向け講座等を開催し、普及啓発を図りたい。
・高齢者虐待の相談に際し、新たな帳票の活用により行政や関係機関との連携をより迅速に行えるようにしていきたい。
・権利擁護に関する新たなツールを作成し、地域住民やサービス事業所等を対象としたイベントや研修会を開催することで、高齢者虐待や消費者被害防止の普及啓発につなげたい。</t>
    <phoneticPr fontId="2"/>
  </si>
  <si>
    <t>・3～4か月のペースでシニアリーダー体操やい～ねの会にて介護予防のミニ講話実施した。
・2月にUR千草台との共催のもと健康課や高齢障害支援課、民間事業所の協力も得ながら、健康測定や個別の健康相談にも対応した健康測定会を実施した。57名の参加があり盛況であった。
・千草台集会所にてeスポーツ体験会を開催した。
・ヤックスドラッグにてフレイル予防や冬の健康管理、認知症について等をテーマに毎月講座を実施した。</t>
    <rPh sb="45" eb="46">
      <t>ガツ</t>
    </rPh>
    <rPh sb="49" eb="52">
      <t>チグサダイ</t>
    </rPh>
    <rPh sb="54" eb="56">
      <t>キョウサイ</t>
    </rPh>
    <rPh sb="103" eb="105">
      <t>ケンコウ</t>
    </rPh>
    <rPh sb="105" eb="107">
      <t>ソクテイ</t>
    </rPh>
    <rPh sb="107" eb="108">
      <t>カイ</t>
    </rPh>
    <rPh sb="109" eb="111">
      <t>ジッシ</t>
    </rPh>
    <rPh sb="116" eb="117">
      <t>メイ</t>
    </rPh>
    <rPh sb="118" eb="120">
      <t>サンカ</t>
    </rPh>
    <rPh sb="123" eb="125">
      <t>セイキョウ</t>
    </rPh>
    <rPh sb="132" eb="135">
      <t>チグサダイ</t>
    </rPh>
    <rPh sb="135" eb="137">
      <t>シュウカイ</t>
    </rPh>
    <rPh sb="137" eb="138">
      <t>ジョ</t>
    </rPh>
    <phoneticPr fontId="2"/>
  </si>
  <si>
    <t>予定しているイベントは全て開催できた。体操教室や各イベントの参加人数が昨年よりも増加している。健康測定会やシニアリーダー、い～ねの会では100冊を超えるいきいき活動手帳を配布し、使い方についての講座も行うなど介護予防のセルフマネジメントに向けた啓発活動が出来た。</t>
    <rPh sb="0" eb="2">
      <t>ヨテイ</t>
    </rPh>
    <rPh sb="11" eb="12">
      <t>スベ</t>
    </rPh>
    <rPh sb="13" eb="15">
      <t>カイサイ</t>
    </rPh>
    <rPh sb="19" eb="21">
      <t>タイソウ</t>
    </rPh>
    <rPh sb="21" eb="23">
      <t>キョウシツ</t>
    </rPh>
    <rPh sb="24" eb="25">
      <t>カク</t>
    </rPh>
    <rPh sb="30" eb="32">
      <t>サンカ</t>
    </rPh>
    <rPh sb="32" eb="34">
      <t>ニンズウ</t>
    </rPh>
    <rPh sb="35" eb="37">
      <t>サクネン</t>
    </rPh>
    <rPh sb="40" eb="42">
      <t>ゾウカ</t>
    </rPh>
    <phoneticPr fontId="2"/>
  </si>
  <si>
    <t>・「まずは自分自身を知る」ということを目的に健康測定会や介護予防に向けたイベントを企画開催する。
・自治会やシニアリーダー体操など地域の集まり等に参加し、随時介護予防やいきいき活動手帳の周知を図る。
・フレイル予防のため、い～ねの会とグリーンカフェを継続する。参加者にはいきいき活動手帳の活用支援をし、セルフマネジメントできるよう促す。</t>
    <rPh sb="5" eb="7">
      <t>ジブン</t>
    </rPh>
    <rPh sb="7" eb="9">
      <t>ジシン</t>
    </rPh>
    <rPh sb="10" eb="11">
      <t>シ</t>
    </rPh>
    <rPh sb="19" eb="21">
      <t>モクテキ</t>
    </rPh>
    <rPh sb="22" eb="24">
      <t>ケンコウ</t>
    </rPh>
    <rPh sb="24" eb="26">
      <t>ソクテイ</t>
    </rPh>
    <rPh sb="26" eb="27">
      <t>カイ</t>
    </rPh>
    <rPh sb="28" eb="30">
      <t>カイゴ</t>
    </rPh>
    <rPh sb="30" eb="32">
      <t>ヨボウ</t>
    </rPh>
    <rPh sb="33" eb="34">
      <t>ム</t>
    </rPh>
    <rPh sb="41" eb="43">
      <t>キカク</t>
    </rPh>
    <rPh sb="43" eb="45">
      <t>カイサイ</t>
    </rPh>
    <rPh sb="88" eb="90">
      <t>カツドウ</t>
    </rPh>
    <rPh sb="90" eb="92">
      <t>テチョウ</t>
    </rPh>
    <rPh sb="93" eb="95">
      <t>シュウチ</t>
    </rPh>
    <rPh sb="96" eb="97">
      <t>ハカ</t>
    </rPh>
    <phoneticPr fontId="2"/>
  </si>
  <si>
    <t>・セルフマネジメント向上を念頭におき、対象者の抽出といきいき活動手帳を用いた介護予防活動が行えたから。また総合事業の利用希望者が増える中、サービス先行にならぬようSCに繋ぎ、地域の活動の場に出向き継続したモニタリングを行っているから。</t>
    <rPh sb="19" eb="22">
      <t>タイショウシャ</t>
    </rPh>
    <rPh sb="23" eb="25">
      <t>チュウシュツ</t>
    </rPh>
    <rPh sb="30" eb="32">
      <t>カツドウ</t>
    </rPh>
    <rPh sb="32" eb="34">
      <t>テチョウ</t>
    </rPh>
    <rPh sb="35" eb="36">
      <t>モチ</t>
    </rPh>
    <rPh sb="42" eb="44">
      <t>カツドウ</t>
    </rPh>
    <phoneticPr fontId="2"/>
  </si>
  <si>
    <t>・総合相談後期1月までの合計件数は前年比132％増加した。　
・あんしんケアセンター小仲台便りとパンフレットの新たな配布先として地域住民が利用する商店での設置を依頼し相談窓口として周知を図った。</t>
    <rPh sb="25" eb="26">
      <t>クワ</t>
    </rPh>
    <rPh sb="77" eb="79">
      <t>セッチ</t>
    </rPh>
    <rPh sb="80" eb="82">
      <t>イライ</t>
    </rPh>
    <rPh sb="93" eb="94">
      <t>ハカ</t>
    </rPh>
    <phoneticPr fontId="2"/>
  </si>
  <si>
    <t>・あんしんケアセンター小仲台便りを年４回継続発行行う。継続配布掲示に加え地域住民が利用する商店に新たに設置依頼を行い地域住民へ相談窓口として周知が行えるようにする。
・毎日の所内会議や月に１回のケース確認の際に総合相談の対応方針について検討し誰でも対応できるようにすることで迅速な対応が行えるようにする。</t>
    <rPh sb="51" eb="53">
      <t>セッチ</t>
    </rPh>
    <rPh sb="53" eb="55">
      <t>イライ</t>
    </rPh>
    <rPh sb="56" eb="57">
      <t>オコナ</t>
    </rPh>
    <rPh sb="63" eb="65">
      <t>ソウダン</t>
    </rPh>
    <rPh sb="65" eb="67">
      <t>マドグチ</t>
    </rPh>
    <phoneticPr fontId="2"/>
  </si>
  <si>
    <t>・地域住民や介護サービス事業者を対象にミニ講座を開催すべく、稲毛区のあんしんケアセンター社会福祉士で「高齢者虐待について」「消費者被害」の二つのテーマで講義資料を作成し共有した。
・高齢障害支援課と共通で使える虐待報告の書式を検討・作成し、速やかな連携と情報共有が図れるようにした。
・小仲台だよりを通じて、詐欺被害への注意喚起や防犯対策の普及啓発に努めた。
・生活支援コーディネーターが防犯士の講習を受講し、知識の向上に努めた。
・警察署の方に詐欺被害の講話を依頼し、地域住民への被害防止・普及啓発を行った（２回実施）。</t>
    <rPh sb="1" eb="5">
      <t>チイキジュウミン</t>
    </rPh>
    <rPh sb="6" eb="8">
      <t>カイゴ</t>
    </rPh>
    <rPh sb="12" eb="15">
      <t>ジギョウシャ</t>
    </rPh>
    <rPh sb="16" eb="18">
      <t>タイショウ</t>
    </rPh>
    <rPh sb="21" eb="23">
      <t>コウザ</t>
    </rPh>
    <rPh sb="24" eb="26">
      <t>カイサイ</t>
    </rPh>
    <rPh sb="30" eb="33">
      <t>イナゲク</t>
    </rPh>
    <rPh sb="44" eb="49">
      <t>シャカイフクシシ</t>
    </rPh>
    <rPh sb="51" eb="54">
      <t>コウレイシャ</t>
    </rPh>
    <rPh sb="54" eb="56">
      <t>ギャクタイ</t>
    </rPh>
    <rPh sb="62" eb="65">
      <t>ショウヒシャ</t>
    </rPh>
    <rPh sb="65" eb="67">
      <t>ヒガイ</t>
    </rPh>
    <rPh sb="69" eb="70">
      <t>フタ</t>
    </rPh>
    <rPh sb="76" eb="78">
      <t>コウギ</t>
    </rPh>
    <rPh sb="78" eb="80">
      <t>シリョウ</t>
    </rPh>
    <rPh sb="81" eb="83">
      <t>サクセイ</t>
    </rPh>
    <rPh sb="84" eb="86">
      <t>キョウユウ</t>
    </rPh>
    <rPh sb="91" eb="95">
      <t>コウレイショウガイ</t>
    </rPh>
    <rPh sb="95" eb="98">
      <t>シエンカ</t>
    </rPh>
    <rPh sb="99" eb="101">
      <t>キョウツウ</t>
    </rPh>
    <rPh sb="102" eb="103">
      <t>ツカ</t>
    </rPh>
    <rPh sb="105" eb="109">
      <t>ギャクタイホウコク</t>
    </rPh>
    <rPh sb="110" eb="112">
      <t>ショシキ</t>
    </rPh>
    <rPh sb="113" eb="115">
      <t>ケントウ</t>
    </rPh>
    <rPh sb="116" eb="118">
      <t>サクセイ</t>
    </rPh>
    <rPh sb="120" eb="121">
      <t>スミ</t>
    </rPh>
    <rPh sb="124" eb="126">
      <t>レンケイ</t>
    </rPh>
    <rPh sb="127" eb="129">
      <t>ジョウホウ</t>
    </rPh>
    <rPh sb="129" eb="131">
      <t>キョウユウ</t>
    </rPh>
    <rPh sb="132" eb="133">
      <t>ハカ</t>
    </rPh>
    <rPh sb="143" eb="146">
      <t>コナカダイ</t>
    </rPh>
    <rPh sb="150" eb="151">
      <t>ツウ</t>
    </rPh>
    <rPh sb="154" eb="156">
      <t>サギ</t>
    </rPh>
    <rPh sb="156" eb="158">
      <t>ヒガイ</t>
    </rPh>
    <rPh sb="160" eb="162">
      <t>チュウイ</t>
    </rPh>
    <rPh sb="162" eb="164">
      <t>カンキ</t>
    </rPh>
    <rPh sb="165" eb="169">
      <t>ボウハンタイサク</t>
    </rPh>
    <rPh sb="170" eb="174">
      <t>フキュウケイハツ</t>
    </rPh>
    <rPh sb="175" eb="176">
      <t>ツト</t>
    </rPh>
    <rPh sb="181" eb="185">
      <t>セイカツシエン</t>
    </rPh>
    <rPh sb="194" eb="196">
      <t>ボウハン</t>
    </rPh>
    <rPh sb="196" eb="197">
      <t>シ</t>
    </rPh>
    <rPh sb="198" eb="200">
      <t>コウシュウ</t>
    </rPh>
    <rPh sb="201" eb="203">
      <t>ジュコウ</t>
    </rPh>
    <rPh sb="205" eb="207">
      <t>チシキ</t>
    </rPh>
    <rPh sb="208" eb="210">
      <t>コウジョウ</t>
    </rPh>
    <rPh sb="211" eb="212">
      <t>ツト</t>
    </rPh>
    <rPh sb="217" eb="220">
      <t>ケイサツショ</t>
    </rPh>
    <rPh sb="221" eb="222">
      <t>カタ</t>
    </rPh>
    <rPh sb="223" eb="227">
      <t>サギヒガイ</t>
    </rPh>
    <rPh sb="228" eb="230">
      <t>コウワ</t>
    </rPh>
    <rPh sb="231" eb="233">
      <t>イライ</t>
    </rPh>
    <rPh sb="235" eb="239">
      <t>チイキジュウミン</t>
    </rPh>
    <rPh sb="241" eb="245">
      <t>ヒガイボウシ</t>
    </rPh>
    <rPh sb="246" eb="250">
      <t>フキュウケイハツ</t>
    </rPh>
    <rPh sb="251" eb="252">
      <t>オコナ</t>
    </rPh>
    <rPh sb="256" eb="257">
      <t>カイ</t>
    </rPh>
    <rPh sb="257" eb="259">
      <t>ジッシ</t>
    </rPh>
    <phoneticPr fontId="2"/>
  </si>
  <si>
    <t>・定期的に詐欺被害等の普及啓発活動を行うことができた。
・これまで統一されていなかった虐待報告書式が見直され、行政との連携や情報共有が図りやすい体制が整った。</t>
    <rPh sb="1" eb="4">
      <t>テイキテキ</t>
    </rPh>
    <rPh sb="5" eb="7">
      <t>サギ</t>
    </rPh>
    <rPh sb="7" eb="10">
      <t>ヒガイトウ</t>
    </rPh>
    <rPh sb="11" eb="13">
      <t>フキュウ</t>
    </rPh>
    <rPh sb="13" eb="15">
      <t>ケイハツ</t>
    </rPh>
    <rPh sb="15" eb="17">
      <t>カツドウ</t>
    </rPh>
    <rPh sb="18" eb="19">
      <t>オコナ</t>
    </rPh>
    <rPh sb="33" eb="35">
      <t>トウイツ</t>
    </rPh>
    <rPh sb="43" eb="47">
      <t>ギャクタイホウコク</t>
    </rPh>
    <rPh sb="47" eb="49">
      <t>ショシキ</t>
    </rPh>
    <rPh sb="50" eb="52">
      <t>ミナオ</t>
    </rPh>
    <rPh sb="55" eb="57">
      <t>ギョウセイ</t>
    </rPh>
    <rPh sb="59" eb="61">
      <t>レンケイ</t>
    </rPh>
    <rPh sb="62" eb="64">
      <t>ジョウホウ</t>
    </rPh>
    <rPh sb="64" eb="66">
      <t>キョウユウ</t>
    </rPh>
    <rPh sb="67" eb="68">
      <t>ハカ</t>
    </rPh>
    <rPh sb="72" eb="74">
      <t>タイセイ</t>
    </rPh>
    <rPh sb="75" eb="76">
      <t>トトノ</t>
    </rPh>
    <phoneticPr fontId="2"/>
  </si>
  <si>
    <t>・小仲台だよりを通じて、引き続き詐欺被害や権利擁護の普及啓発を行う。
・高齢障害支援課と作成した虐待報告様式を積極的に活用する。
・生活支援コーディネーターと連携を図りながら、地域の詐欺被害の状況把握に努める。</t>
    <rPh sb="1" eb="4">
      <t>コナカダイ</t>
    </rPh>
    <rPh sb="8" eb="9">
      <t>ツウ</t>
    </rPh>
    <rPh sb="12" eb="13">
      <t>ヒ</t>
    </rPh>
    <rPh sb="14" eb="15">
      <t>ツヅ</t>
    </rPh>
    <rPh sb="16" eb="20">
      <t>サギヒガイ</t>
    </rPh>
    <rPh sb="21" eb="25">
      <t>ケンリヨウゴ</t>
    </rPh>
    <rPh sb="26" eb="30">
      <t>フキュウケイハツ</t>
    </rPh>
    <rPh sb="31" eb="32">
      <t>オコナ</t>
    </rPh>
    <rPh sb="36" eb="40">
      <t>コウレイショウガイ</t>
    </rPh>
    <rPh sb="40" eb="42">
      <t>シエン</t>
    </rPh>
    <rPh sb="42" eb="43">
      <t>カ</t>
    </rPh>
    <rPh sb="44" eb="46">
      <t>サクセイ</t>
    </rPh>
    <rPh sb="55" eb="58">
      <t>セッキョクテキ</t>
    </rPh>
    <rPh sb="59" eb="61">
      <t>カツヨウ</t>
    </rPh>
    <rPh sb="66" eb="70">
      <t>セイカツシエン</t>
    </rPh>
    <rPh sb="79" eb="81">
      <t>レンケイ</t>
    </rPh>
    <rPh sb="82" eb="83">
      <t>ハカ</t>
    </rPh>
    <rPh sb="88" eb="90">
      <t>チイキ</t>
    </rPh>
    <rPh sb="91" eb="95">
      <t>サギヒガイ</t>
    </rPh>
    <rPh sb="96" eb="98">
      <t>ジョウキョウ</t>
    </rPh>
    <rPh sb="98" eb="100">
      <t>ハアク</t>
    </rPh>
    <rPh sb="101" eb="102">
      <t>ツト</t>
    </rPh>
    <phoneticPr fontId="2"/>
  </si>
  <si>
    <t>・介護保険制度に繋がらないケースは生活支援コーディネーターの協力を得て地域のインフォーマルサービスに繋いだ。
・地域の特性や課題について自立促進ケア会議で話し合い外出に繋がる地域づくりをの課題について検討を行った。
・稲毛区内のあんしんケアセンターと主任介護支援専門員協働で介護支援専門員へ向けて研修会と事例検討会各1回、通信の発行を2回行った。</t>
    <rPh sb="84" eb="85">
      <t>ツナ</t>
    </rPh>
    <rPh sb="134" eb="136">
      <t>キョウドウ</t>
    </rPh>
    <rPh sb="150" eb="151">
      <t>カイ</t>
    </rPh>
    <rPh sb="152" eb="154">
      <t>ジレイ</t>
    </rPh>
    <rPh sb="154" eb="157">
      <t>ケントウカイ</t>
    </rPh>
    <rPh sb="157" eb="158">
      <t>カク</t>
    </rPh>
    <rPh sb="159" eb="160">
      <t>カイ</t>
    </rPh>
    <rPh sb="168" eb="169">
      <t>カイ</t>
    </rPh>
    <phoneticPr fontId="2"/>
  </si>
  <si>
    <t>・圏域の介護支援専門員と他機関が参加する研修会の実施を通して顔の見える関係性作りとともに日頃の業務の実践力向上へと繋がった。</t>
    <rPh sb="12" eb="13">
      <t>タ</t>
    </rPh>
    <rPh sb="13" eb="15">
      <t>キカン</t>
    </rPh>
    <rPh sb="16" eb="18">
      <t>サンカ</t>
    </rPh>
    <rPh sb="24" eb="26">
      <t>ジッシ</t>
    </rPh>
    <rPh sb="27" eb="28">
      <t>トオ</t>
    </rPh>
    <rPh sb="30" eb="31">
      <t>カオ</t>
    </rPh>
    <rPh sb="50" eb="53">
      <t>ジッセンリョク</t>
    </rPh>
    <rPh sb="53" eb="55">
      <t>コウジョウ</t>
    </rPh>
    <rPh sb="57" eb="58">
      <t>ツナ</t>
    </rPh>
    <phoneticPr fontId="2"/>
  </si>
  <si>
    <t>・地域資源の情報収集と地域課題についての取り組みを研修会や自立促進ケア会議で検討を行う。
・圏域の主任介護支援専門員と研修会や事例検討会の開催を行い介護支援専門員の実践力向上と地域資源の活用や関係機関との連携力の向上を目指す。</t>
    <phoneticPr fontId="2"/>
  </si>
  <si>
    <t>・生活支援コーディネーターが主体的に活動の場に出向き、円滑に地域住民や民生委員、自治会などと連携を図りながら3職種に繋いでいるため、本事業の開催がスムーズに行われるようになったから。</t>
    <rPh sb="1" eb="5">
      <t>セイカツシエン</t>
    </rPh>
    <rPh sb="14" eb="17">
      <t>シュタイテキ</t>
    </rPh>
    <rPh sb="18" eb="20">
      <t>カツドウ</t>
    </rPh>
    <rPh sb="21" eb="22">
      <t>バ</t>
    </rPh>
    <rPh sb="23" eb="25">
      <t>デム</t>
    </rPh>
    <rPh sb="27" eb="29">
      <t>エンカツ</t>
    </rPh>
    <rPh sb="35" eb="39">
      <t>ミンセイイイン</t>
    </rPh>
    <rPh sb="40" eb="43">
      <t>ジチカイ</t>
    </rPh>
    <rPh sb="46" eb="48">
      <t>レンケイ</t>
    </rPh>
    <rPh sb="49" eb="50">
      <t>ハカ</t>
    </rPh>
    <rPh sb="55" eb="57">
      <t>ショクシュ</t>
    </rPh>
    <rPh sb="66" eb="69">
      <t>ホンジギョウ</t>
    </rPh>
    <rPh sb="70" eb="72">
      <t>カイサイ</t>
    </rPh>
    <phoneticPr fontId="2"/>
  </si>
  <si>
    <t>・重点的に活動する地区に掲げている”轟町2丁目地区の集いの場”をはじめ、既存の集いの場においても、さらに地域に根付くよう、定期開催を継続していく。　　　　　　　　　　　　　　　　　　　　　　　　　　　　　　　　　　　　　　　　　　　　　　　　　　　　
・住民主体の自主サークルについは継続的に後方支援を行う。　　　　　　　　　　　　　　　　　　　　　　　　　　　　　　　　　　　　　　　　・認知症サポ―ター養成講座は幅広い世代にむけた開催を計画する。</t>
    <rPh sb="36" eb="38">
      <t>キゾン</t>
    </rPh>
    <rPh sb="39" eb="40">
      <t>ツド</t>
    </rPh>
    <rPh sb="42" eb="43">
      <t>バ</t>
    </rPh>
    <rPh sb="52" eb="54">
      <t>チイキ</t>
    </rPh>
    <rPh sb="55" eb="57">
      <t>ネヅ</t>
    </rPh>
    <rPh sb="61" eb="65">
      <t>テイキカイサイ</t>
    </rPh>
    <rPh sb="66" eb="68">
      <t>ケイゾク</t>
    </rPh>
    <rPh sb="142" eb="145">
      <t>ケイゾクテキ</t>
    </rPh>
    <rPh sb="203" eb="207">
      <t>ヨウセイコウザ</t>
    </rPh>
    <rPh sb="208" eb="210">
      <t>ハバヒロ</t>
    </rPh>
    <rPh sb="211" eb="213">
      <t>セダイ</t>
    </rPh>
    <rPh sb="217" eb="219">
      <t>カイサイ</t>
    </rPh>
    <rPh sb="220" eb="222">
      <t>ケイカク</t>
    </rPh>
    <phoneticPr fontId="2"/>
  </si>
  <si>
    <t>・全体的に年度当初の予定通りに事業を実施することが出来た。
・生活支援コーディネーターと共に事業対象者や総合事業利用の待機者に対し、地域の通いの場などのインフォーマルなサービスとのマッチングやその後のモニタリングを継続的に行えた。
・BCP策定と共に、地域ケア会議、多職種連携会議の開催を通して、稲毛区全体で関係職種との連携を図るための体制作りについて検討することが出来た。</t>
    <phoneticPr fontId="2"/>
  </si>
  <si>
    <t>地域の課題について、なぜこの取り組みが必要性なのか地域ケア会議を通じて意見交換をするこことができた。地域で取り組むべき課題・目標なども共有し、必要とされる関係機関の協力をえながら介護予防教室等の新規開催及び再開を実践することができた。</t>
    <rPh sb="0" eb="2">
      <t>チイキ</t>
    </rPh>
    <rPh sb="3" eb="5">
      <t>カダイ</t>
    </rPh>
    <rPh sb="14" eb="15">
      <t>ト</t>
    </rPh>
    <rPh sb="16" eb="17">
      <t>ク</t>
    </rPh>
    <rPh sb="19" eb="22">
      <t>ヒツヨウセイ</t>
    </rPh>
    <rPh sb="25" eb="27">
      <t>チイキ</t>
    </rPh>
    <rPh sb="29" eb="31">
      <t>カイギ</t>
    </rPh>
    <rPh sb="32" eb="33">
      <t>ツウ</t>
    </rPh>
    <rPh sb="35" eb="37">
      <t>イケン</t>
    </rPh>
    <rPh sb="37" eb="39">
      <t>コウカン</t>
    </rPh>
    <rPh sb="50" eb="52">
      <t>チイキ</t>
    </rPh>
    <rPh sb="53" eb="54">
      <t>ト</t>
    </rPh>
    <rPh sb="55" eb="56">
      <t>ク</t>
    </rPh>
    <rPh sb="59" eb="61">
      <t>カダイ</t>
    </rPh>
    <rPh sb="62" eb="64">
      <t>モクヒョウ</t>
    </rPh>
    <rPh sb="67" eb="69">
      <t>キョウユウ</t>
    </rPh>
    <rPh sb="77" eb="79">
      <t>カンケイ</t>
    </rPh>
    <rPh sb="79" eb="81">
      <t>キカン</t>
    </rPh>
    <rPh sb="82" eb="84">
      <t>キョウリョク</t>
    </rPh>
    <rPh sb="101" eb="102">
      <t>オヨ</t>
    </rPh>
    <phoneticPr fontId="2"/>
  </si>
  <si>
    <t xml:space="preserve">・介護予防教室の開催や地域の通いの場へ参加する。
・自治会や民生委員との情報交換を継続し、支援が必要な高齢者の早期発見に繋げ、介護予防普及啓発を行う。
・いきいき活動手帳を継続的・効果的に利用できるような取り組みを進める。
</t>
    <rPh sb="11" eb="13">
      <t>チイキ</t>
    </rPh>
    <rPh sb="14" eb="15">
      <t>カヨ</t>
    </rPh>
    <rPh sb="17" eb="18">
      <t>バ</t>
    </rPh>
    <rPh sb="19" eb="21">
      <t>サンカ</t>
    </rPh>
    <rPh sb="26" eb="29">
      <t>ジチカイ</t>
    </rPh>
    <rPh sb="30" eb="34">
      <t>ミンセイイイン</t>
    </rPh>
    <rPh sb="36" eb="40">
      <t>ジョウホウコウカン</t>
    </rPh>
    <rPh sb="41" eb="43">
      <t>ケイゾク</t>
    </rPh>
    <rPh sb="45" eb="47">
      <t>シエン</t>
    </rPh>
    <rPh sb="48" eb="50">
      <t>ヒツヨウ</t>
    </rPh>
    <rPh sb="51" eb="54">
      <t>コウレイシャ</t>
    </rPh>
    <rPh sb="55" eb="59">
      <t>ソウキハッケン</t>
    </rPh>
    <rPh sb="60" eb="61">
      <t>ツナ</t>
    </rPh>
    <rPh sb="81" eb="85">
      <t>カツドウテチョウ</t>
    </rPh>
    <rPh sb="86" eb="89">
      <t>ケイゾクテキ</t>
    </rPh>
    <rPh sb="90" eb="93">
      <t>コウカテキ</t>
    </rPh>
    <rPh sb="94" eb="96">
      <t>リヨウ</t>
    </rPh>
    <rPh sb="102" eb="103">
      <t>ト</t>
    </rPh>
    <rPh sb="104" eb="105">
      <t>ク</t>
    </rPh>
    <rPh sb="107" eb="108">
      <t>スス</t>
    </rPh>
    <phoneticPr fontId="2"/>
  </si>
  <si>
    <t xml:space="preserve"> ・毎朝のミーティングで新規相談や継続対応中のケースについて情報を共有し、支援方法の検討や確認を行った。
・月１回の三職種会議においてもケースに関する協議を行い、特に終結については三職種間で重点的に確認した。
・支援困難事例は内容によって行政機関や他支援機関、地域住民等と連携を図り、解決へ向けた支援を実施した。
・社会福祉士連絡会にて講座用パワーポイント（高齢者虐待）を作成した。</t>
    <rPh sb="12" eb="14">
      <t>シンキ</t>
    </rPh>
    <rPh sb="14" eb="16">
      <t>ソウダン</t>
    </rPh>
    <rPh sb="17" eb="19">
      <t>ケイゾク</t>
    </rPh>
    <rPh sb="19" eb="22">
      <t>タイオウチュウ</t>
    </rPh>
    <rPh sb="30" eb="32">
      <t>ジョウホウ</t>
    </rPh>
    <rPh sb="33" eb="35">
      <t>キョウユウ</t>
    </rPh>
    <rPh sb="37" eb="39">
      <t>シエン</t>
    </rPh>
    <rPh sb="39" eb="41">
      <t>ホウホウ</t>
    </rPh>
    <rPh sb="42" eb="44">
      <t>ケントウ</t>
    </rPh>
    <rPh sb="45" eb="47">
      <t>カクニン</t>
    </rPh>
    <rPh sb="48" eb="49">
      <t>オコナ</t>
    </rPh>
    <rPh sb="54" eb="55">
      <t>ツキ</t>
    </rPh>
    <rPh sb="56" eb="57">
      <t>カイ</t>
    </rPh>
    <rPh sb="58" eb="63">
      <t>サンショクシュカイギ</t>
    </rPh>
    <rPh sb="72" eb="73">
      <t>カン</t>
    </rPh>
    <rPh sb="75" eb="77">
      <t>キョウギ</t>
    </rPh>
    <rPh sb="78" eb="79">
      <t>オコナ</t>
    </rPh>
    <rPh sb="81" eb="82">
      <t>トク</t>
    </rPh>
    <rPh sb="83" eb="85">
      <t>シュウケツ</t>
    </rPh>
    <rPh sb="90" eb="94">
      <t>サンショクシュカン</t>
    </rPh>
    <rPh sb="95" eb="98">
      <t>ジュウテンテキ</t>
    </rPh>
    <rPh sb="99" eb="101">
      <t>カクニン</t>
    </rPh>
    <rPh sb="106" eb="108">
      <t>シエン</t>
    </rPh>
    <rPh sb="108" eb="110">
      <t>コンナン</t>
    </rPh>
    <rPh sb="110" eb="112">
      <t>ジレイ</t>
    </rPh>
    <rPh sb="113" eb="115">
      <t>ナイヨウ</t>
    </rPh>
    <rPh sb="119" eb="123">
      <t>ギョウセイキカン</t>
    </rPh>
    <rPh sb="124" eb="125">
      <t>タ</t>
    </rPh>
    <rPh sb="125" eb="127">
      <t>シエン</t>
    </rPh>
    <rPh sb="127" eb="129">
      <t>キカン</t>
    </rPh>
    <rPh sb="130" eb="132">
      <t>チイキ</t>
    </rPh>
    <rPh sb="132" eb="134">
      <t>ジュウミン</t>
    </rPh>
    <rPh sb="134" eb="135">
      <t>トウ</t>
    </rPh>
    <rPh sb="136" eb="138">
      <t>レンケイ</t>
    </rPh>
    <rPh sb="139" eb="140">
      <t>ハカ</t>
    </rPh>
    <rPh sb="142" eb="144">
      <t>カイケツ</t>
    </rPh>
    <rPh sb="145" eb="146">
      <t>ム</t>
    </rPh>
    <rPh sb="148" eb="150">
      <t>シエン</t>
    </rPh>
    <rPh sb="151" eb="153">
      <t>ジッシ</t>
    </rPh>
    <rPh sb="158" eb="166">
      <t>シャカイフクシシレンラクカイ</t>
    </rPh>
    <rPh sb="168" eb="171">
      <t>コウザヨウ</t>
    </rPh>
    <rPh sb="179" eb="184">
      <t>コウレイシャギャクタイ</t>
    </rPh>
    <rPh sb="186" eb="188">
      <t>サクセイ</t>
    </rPh>
    <phoneticPr fontId="2"/>
  </si>
  <si>
    <t>相談件数の増加や同じ世帯でも対象者や相談内容が変化しつつあり、対象者に寄り添った支援を心掛けながら三職種で連携し、対応を行うことができた。また、行政や民生委員・自治会など情報交換を行いながら問題解決に向けて取り組むことができた。</t>
    <rPh sb="0" eb="4">
      <t>ソウダンケンスウ</t>
    </rPh>
    <rPh sb="5" eb="7">
      <t>ゾウカ</t>
    </rPh>
    <rPh sb="8" eb="9">
      <t>オナ</t>
    </rPh>
    <rPh sb="10" eb="12">
      <t>セタイ</t>
    </rPh>
    <rPh sb="14" eb="17">
      <t>タイショウシャ</t>
    </rPh>
    <rPh sb="18" eb="20">
      <t>ソウダン</t>
    </rPh>
    <rPh sb="20" eb="22">
      <t>ナイヨウ</t>
    </rPh>
    <rPh sb="23" eb="25">
      <t>ヘンカ</t>
    </rPh>
    <rPh sb="31" eb="34">
      <t>タイショウシャ</t>
    </rPh>
    <rPh sb="35" eb="36">
      <t>ヨ</t>
    </rPh>
    <rPh sb="37" eb="38">
      <t>ソ</t>
    </rPh>
    <rPh sb="40" eb="42">
      <t>シエン</t>
    </rPh>
    <rPh sb="43" eb="45">
      <t>ココロガ</t>
    </rPh>
    <rPh sb="49" eb="52">
      <t>サンショクシュ</t>
    </rPh>
    <rPh sb="53" eb="55">
      <t>レンケイ</t>
    </rPh>
    <rPh sb="57" eb="59">
      <t>タイオウ</t>
    </rPh>
    <rPh sb="60" eb="61">
      <t>オコナ</t>
    </rPh>
    <rPh sb="72" eb="74">
      <t>ギョウセイ</t>
    </rPh>
    <rPh sb="75" eb="77">
      <t>ミンセイ</t>
    </rPh>
    <rPh sb="77" eb="79">
      <t>イイン</t>
    </rPh>
    <rPh sb="80" eb="83">
      <t>ジチカイ</t>
    </rPh>
    <rPh sb="85" eb="87">
      <t>ジョウホウ</t>
    </rPh>
    <rPh sb="87" eb="89">
      <t>コウカン</t>
    </rPh>
    <rPh sb="90" eb="91">
      <t>オコナ</t>
    </rPh>
    <rPh sb="95" eb="97">
      <t>モンダイ</t>
    </rPh>
    <rPh sb="97" eb="99">
      <t>カイケツ</t>
    </rPh>
    <rPh sb="100" eb="101">
      <t>ム</t>
    </rPh>
    <rPh sb="103" eb="104">
      <t>ト</t>
    </rPh>
    <rPh sb="105" eb="106">
      <t>ク</t>
    </rPh>
    <phoneticPr fontId="2"/>
  </si>
  <si>
    <t>・社会福祉士連絡会作成した消費者以外のパワーポイントを使用し、講座を開催した。
・高齢障害支援課と社会福祉士連絡会とで虐待報告書式を統一し、迅速適切、確実な連携が行えるようにした。
・認知症初期集中支援チームへケース依頼を行い、病院の受診や認定申請・サービス導入までの支援を行った。</t>
    <rPh sb="9" eb="11">
      <t>サクセイ</t>
    </rPh>
    <rPh sb="13" eb="18">
      <t>ショウヒシャイガイ</t>
    </rPh>
    <rPh sb="27" eb="29">
      <t>シヨウ</t>
    </rPh>
    <rPh sb="31" eb="33">
      <t>コウザ</t>
    </rPh>
    <rPh sb="34" eb="36">
      <t>カイサイ</t>
    </rPh>
    <rPh sb="41" eb="48">
      <t>コウレイショウガイシエンカ</t>
    </rPh>
    <rPh sb="49" eb="57">
      <t>シャカイフクシシレンラクカイ</t>
    </rPh>
    <rPh sb="59" eb="61">
      <t>ギャクタイ</t>
    </rPh>
    <rPh sb="61" eb="65">
      <t>ホウコクショシキ</t>
    </rPh>
    <rPh sb="66" eb="68">
      <t>トウイツ</t>
    </rPh>
    <rPh sb="70" eb="74">
      <t>ジンソクテキセツ</t>
    </rPh>
    <rPh sb="75" eb="77">
      <t>カクジツ</t>
    </rPh>
    <rPh sb="78" eb="80">
      <t>レンケイ</t>
    </rPh>
    <rPh sb="81" eb="82">
      <t>オコナ</t>
    </rPh>
    <rPh sb="92" eb="95">
      <t>ニンチショウ</t>
    </rPh>
    <rPh sb="95" eb="97">
      <t>ショキ</t>
    </rPh>
    <rPh sb="97" eb="99">
      <t>シュウチュウ</t>
    </rPh>
    <rPh sb="99" eb="101">
      <t>シエン</t>
    </rPh>
    <rPh sb="108" eb="110">
      <t>イライ</t>
    </rPh>
    <rPh sb="111" eb="112">
      <t>オコナ</t>
    </rPh>
    <rPh sb="114" eb="116">
      <t>ビョウイン</t>
    </rPh>
    <rPh sb="117" eb="119">
      <t>ジュシン</t>
    </rPh>
    <rPh sb="120" eb="124">
      <t>ニンテイシンセイ</t>
    </rPh>
    <rPh sb="129" eb="131">
      <t>ドウニュウ</t>
    </rPh>
    <rPh sb="134" eb="136">
      <t>シエン</t>
    </rPh>
    <rPh sb="137" eb="138">
      <t>オコナ</t>
    </rPh>
    <phoneticPr fontId="2"/>
  </si>
  <si>
    <t>日頃から会議や相談など高齢障害支援課と連携を密にして対応を行えており、関係機関（ケアマネや介護サービス事業所等）から聞き取りや訪問など迅速な対応を心掛けることができていた。消費者被害の啓発としては詐欺被害の講座を介護事業所職員や民生委員へ実施したことや地域住民へ消費者被害講座を実施し、啓発活動を行うことができた。</t>
    <rPh sb="0" eb="2">
      <t>ヒゴロ</t>
    </rPh>
    <rPh sb="4" eb="6">
      <t>カイギ</t>
    </rPh>
    <rPh sb="7" eb="9">
      <t>ソウダン</t>
    </rPh>
    <rPh sb="11" eb="18">
      <t>コウレイショウガイシエンカ</t>
    </rPh>
    <rPh sb="19" eb="21">
      <t>レンケイ</t>
    </rPh>
    <rPh sb="22" eb="23">
      <t>ミツ</t>
    </rPh>
    <rPh sb="26" eb="28">
      <t>タイオウ</t>
    </rPh>
    <rPh sb="29" eb="30">
      <t>オコナ</t>
    </rPh>
    <rPh sb="35" eb="37">
      <t>カンケイ</t>
    </rPh>
    <rPh sb="37" eb="39">
      <t>キカン</t>
    </rPh>
    <rPh sb="45" eb="47">
      <t>カイゴ</t>
    </rPh>
    <rPh sb="51" eb="54">
      <t>ジギョウショ</t>
    </rPh>
    <rPh sb="54" eb="55">
      <t>トウ</t>
    </rPh>
    <rPh sb="58" eb="59">
      <t>キ</t>
    </rPh>
    <rPh sb="60" eb="61">
      <t>ト</t>
    </rPh>
    <rPh sb="63" eb="65">
      <t>ホウモン</t>
    </rPh>
    <rPh sb="67" eb="69">
      <t>ジンソク</t>
    </rPh>
    <rPh sb="70" eb="72">
      <t>タイオウ</t>
    </rPh>
    <rPh sb="73" eb="75">
      <t>ココロガ</t>
    </rPh>
    <rPh sb="86" eb="89">
      <t>ショウヒシャ</t>
    </rPh>
    <rPh sb="89" eb="91">
      <t>ヒガイ</t>
    </rPh>
    <rPh sb="92" eb="94">
      <t>ケイハツ</t>
    </rPh>
    <rPh sb="98" eb="102">
      <t>サギヒガイ</t>
    </rPh>
    <rPh sb="103" eb="105">
      <t>コウザ</t>
    </rPh>
    <rPh sb="106" eb="108">
      <t>カイゴ</t>
    </rPh>
    <rPh sb="108" eb="111">
      <t>ジギョウショ</t>
    </rPh>
    <rPh sb="111" eb="113">
      <t>ショクイン</t>
    </rPh>
    <rPh sb="119" eb="121">
      <t>ジッシ</t>
    </rPh>
    <rPh sb="126" eb="128">
      <t>チイキ</t>
    </rPh>
    <rPh sb="128" eb="130">
      <t>ジュウミン</t>
    </rPh>
    <rPh sb="131" eb="136">
      <t>ショウヒシャヒガイ</t>
    </rPh>
    <rPh sb="136" eb="138">
      <t>コウザ</t>
    </rPh>
    <rPh sb="139" eb="141">
      <t>ジッシ</t>
    </rPh>
    <rPh sb="143" eb="145">
      <t>ケイハツ</t>
    </rPh>
    <rPh sb="145" eb="147">
      <t>カツドウ</t>
    </rPh>
    <rPh sb="148" eb="149">
      <t>オコナ</t>
    </rPh>
    <phoneticPr fontId="2"/>
  </si>
  <si>
    <t>・稲毛区地域ケア会議(12月）、稲毛区多職種連携会議（10月.3月）「地域防災」をテーマに多職種の役割について意見交換をすることができた・圏域のケアマネジャーと各関係機関と交流を図り連携を深めることができた。
・前期に引き続き、稲毛区内の主任ケアマネジャーと共に、稲毛区事例検討会、自立促進ケア会議、ケアマネ研修会、並びにケアマネ通信の発行を企画し、連携を深めることや専門職としての知識を深めることができた。</t>
    <rPh sb="0" eb="3">
      <t>イナゲク</t>
    </rPh>
    <rPh sb="3" eb="6">
      <t>タショクシュ</t>
    </rPh>
    <rPh sb="6" eb="8">
      <t>レンケイ</t>
    </rPh>
    <rPh sb="8" eb="10">
      <t>カイギ</t>
    </rPh>
    <rPh sb="13" eb="14">
      <t>ガツ</t>
    </rPh>
    <rPh sb="16" eb="18">
      <t>ナンミン</t>
    </rPh>
    <rPh sb="35" eb="37">
      <t>チイキ</t>
    </rPh>
    <rPh sb="37" eb="39">
      <t>ボウサイ</t>
    </rPh>
    <rPh sb="40" eb="41">
      <t>ヒ</t>
    </rPh>
    <rPh sb="42" eb="43">
      <t>ツヅ</t>
    </rPh>
    <rPh sb="45" eb="48">
      <t>タショクシュ</t>
    </rPh>
    <rPh sb="49" eb="51">
      <t>ヤクワリ</t>
    </rPh>
    <rPh sb="55" eb="57">
      <t>イケン</t>
    </rPh>
    <rPh sb="57" eb="59">
      <t>コウカン</t>
    </rPh>
    <rPh sb="69" eb="71">
      <t>ケンイキ</t>
    </rPh>
    <rPh sb="80" eb="81">
      <t>カク</t>
    </rPh>
    <rPh sb="81" eb="83">
      <t>カンケイ</t>
    </rPh>
    <rPh sb="83" eb="85">
      <t>キカン</t>
    </rPh>
    <rPh sb="86" eb="88">
      <t>コウリュウ</t>
    </rPh>
    <rPh sb="89" eb="90">
      <t>ハカ</t>
    </rPh>
    <rPh sb="91" eb="93">
      <t>レンケイ</t>
    </rPh>
    <rPh sb="94" eb="95">
      <t>フカ</t>
    </rPh>
    <rPh sb="106" eb="109">
      <t>イナゲク</t>
    </rPh>
    <rPh sb="109" eb="111">
      <t>ジレイ</t>
    </rPh>
    <rPh sb="111" eb="114">
      <t>ケントウカイ</t>
    </rPh>
    <rPh sb="115" eb="117">
      <t>ジリツ</t>
    </rPh>
    <rPh sb="117" eb="119">
      <t>ソクシン</t>
    </rPh>
    <rPh sb="121" eb="123">
      <t>カイギ</t>
    </rPh>
    <rPh sb="128" eb="131">
      <t>ケンシュウカイ</t>
    </rPh>
    <rPh sb="132" eb="133">
      <t>ナラ</t>
    </rPh>
    <rPh sb="139" eb="141">
      <t>ツウシン</t>
    </rPh>
    <rPh sb="142" eb="144">
      <t>ハッコウ</t>
    </rPh>
    <rPh sb="145" eb="147">
      <t>キカク</t>
    </rPh>
    <rPh sb="149" eb="151">
      <t>レンケイ</t>
    </rPh>
    <rPh sb="152" eb="153">
      <t>フカ</t>
    </rPh>
    <rPh sb="158" eb="161">
      <t>センモンショク</t>
    </rPh>
    <rPh sb="165" eb="167">
      <t>チシキ</t>
    </rPh>
    <rPh sb="168" eb="169">
      <t>フカ</t>
    </rPh>
    <rPh sb="180" eb="183">
      <t>イナゲヒガシ</t>
    </rPh>
    <rPh sb="186" eb="188">
      <t>チョウメ</t>
    </rPh>
    <rPh sb="191" eb="192">
      <t>ツキ</t>
    </rPh>
    <rPh sb="194" eb="196">
      <t>イナゲ</t>
    </rPh>
    <rPh sb="196" eb="198">
      <t>ダイマチ</t>
    </rPh>
    <rPh sb="201" eb="202">
      <t>ツキ</t>
    </rPh>
    <phoneticPr fontId="2"/>
  </si>
  <si>
    <t>圏域のケアマネジャーの入れ替わりが多く新たな顔ぶれとなったため、久しぶりに参集で交流会を開くことができた。各機関にも参加してもらい交流を持つことで気軽に話すことができ連携を深めることができた。またケアマネジャー向けにケアマネ通信（広報紙）を発行し、情報提供することもできた。</t>
    <rPh sb="0" eb="2">
      <t>ケンイキ</t>
    </rPh>
    <rPh sb="11" eb="12">
      <t>イ</t>
    </rPh>
    <rPh sb="13" eb="14">
      <t>カ</t>
    </rPh>
    <rPh sb="17" eb="18">
      <t>オオ</t>
    </rPh>
    <rPh sb="19" eb="20">
      <t>アラ</t>
    </rPh>
    <rPh sb="22" eb="23">
      <t>カオ</t>
    </rPh>
    <rPh sb="32" eb="33">
      <t>ヒサ</t>
    </rPh>
    <rPh sb="37" eb="39">
      <t>サンシュウ</t>
    </rPh>
    <rPh sb="40" eb="43">
      <t>コウリュウカイ</t>
    </rPh>
    <rPh sb="44" eb="45">
      <t>ヒラ</t>
    </rPh>
    <rPh sb="53" eb="54">
      <t>カク</t>
    </rPh>
    <rPh sb="54" eb="56">
      <t>キカン</t>
    </rPh>
    <rPh sb="58" eb="60">
      <t>サンカ</t>
    </rPh>
    <rPh sb="65" eb="67">
      <t>コウリュウ</t>
    </rPh>
    <rPh sb="68" eb="69">
      <t>モ</t>
    </rPh>
    <rPh sb="73" eb="75">
      <t>キガル</t>
    </rPh>
    <rPh sb="76" eb="77">
      <t>ハナ</t>
    </rPh>
    <rPh sb="83" eb="85">
      <t>レンケイ</t>
    </rPh>
    <rPh sb="86" eb="87">
      <t>フカ</t>
    </rPh>
    <rPh sb="105" eb="106">
      <t>ム</t>
    </rPh>
    <rPh sb="112" eb="114">
      <t>ツウシン</t>
    </rPh>
    <rPh sb="115" eb="118">
      <t>コウホウシ</t>
    </rPh>
    <rPh sb="120" eb="122">
      <t>ハッコウ</t>
    </rPh>
    <rPh sb="124" eb="126">
      <t>ジョウホウ</t>
    </rPh>
    <rPh sb="126" eb="128">
      <t>テイキョウ</t>
    </rPh>
    <phoneticPr fontId="2"/>
  </si>
  <si>
    <t>稲毛区多職種連携会議、地域ケア会議、その他主任ケアマネジャーで企画した会は例年通り目的を持った内容で開催することができているため、引き続き次年度も開催していく。ケアマネ通信の発行、圏域での活動を増やしケアマネジャーに対し寄り添える支援ができるよう努めていく。</t>
    <rPh sb="0" eb="3">
      <t>イナゲク</t>
    </rPh>
    <rPh sb="3" eb="6">
      <t>タショクシュ</t>
    </rPh>
    <rPh sb="6" eb="8">
      <t>レンケイ</t>
    </rPh>
    <rPh sb="8" eb="10">
      <t>カイギ</t>
    </rPh>
    <rPh sb="11" eb="13">
      <t>チイキ</t>
    </rPh>
    <rPh sb="15" eb="17">
      <t>カイギ</t>
    </rPh>
    <rPh sb="20" eb="21">
      <t>タ</t>
    </rPh>
    <rPh sb="21" eb="23">
      <t>シュニン</t>
    </rPh>
    <rPh sb="31" eb="33">
      <t>キカク</t>
    </rPh>
    <rPh sb="35" eb="36">
      <t>カイ</t>
    </rPh>
    <rPh sb="37" eb="39">
      <t>レイネン</t>
    </rPh>
    <rPh sb="39" eb="40">
      <t>ドオ</t>
    </rPh>
    <rPh sb="41" eb="43">
      <t>モクテキ</t>
    </rPh>
    <rPh sb="44" eb="45">
      <t>モ</t>
    </rPh>
    <rPh sb="47" eb="49">
      <t>ナイヨウ</t>
    </rPh>
    <rPh sb="50" eb="52">
      <t>カイサイ</t>
    </rPh>
    <rPh sb="65" eb="66">
      <t>ヒ</t>
    </rPh>
    <rPh sb="67" eb="68">
      <t>ツヅ</t>
    </rPh>
    <rPh sb="69" eb="72">
      <t>ジネンド</t>
    </rPh>
    <rPh sb="73" eb="75">
      <t>カイサイ</t>
    </rPh>
    <rPh sb="84" eb="86">
      <t>ツウシン</t>
    </rPh>
    <rPh sb="87" eb="89">
      <t>ハッコウ</t>
    </rPh>
    <rPh sb="90" eb="92">
      <t>ケンイキ</t>
    </rPh>
    <rPh sb="94" eb="96">
      <t>カツドウ</t>
    </rPh>
    <rPh sb="97" eb="98">
      <t>フ</t>
    </rPh>
    <rPh sb="108" eb="109">
      <t>タイ</t>
    </rPh>
    <rPh sb="110" eb="111">
      <t>ヨ</t>
    </rPh>
    <rPh sb="112" eb="113">
      <t>ソ</t>
    </rPh>
    <rPh sb="115" eb="117">
      <t>シエン</t>
    </rPh>
    <rPh sb="123" eb="124">
      <t>ツト</t>
    </rPh>
    <phoneticPr fontId="2"/>
  </si>
  <si>
    <t>・稲毛公民館で「よくばり講座」を実施し、医師による健康講話や栄養など高齢者の健康をテーマにした講座や、防犯講座として高齢者に多い詐欺被害などを扱った講座を行い、地域住民のニーズに合わせた内容で実施することができた。
・黒砂公民館では、介護予防教室への参加促しを行い、新規での参加者が増やすことができた。
・自治会や民生委員と協力し、地域住民を対象とした「介護」や「あんしん」についての講座を開催した。</t>
    <rPh sb="1" eb="6">
      <t>イナゲコウミンカン</t>
    </rPh>
    <rPh sb="12" eb="14">
      <t>コウザ</t>
    </rPh>
    <rPh sb="16" eb="18">
      <t>ジッシ</t>
    </rPh>
    <rPh sb="20" eb="22">
      <t>イシ</t>
    </rPh>
    <rPh sb="25" eb="29">
      <t>ケンコウコウワ</t>
    </rPh>
    <rPh sb="30" eb="32">
      <t>エイヨウ</t>
    </rPh>
    <rPh sb="34" eb="37">
      <t>コウレイシャ</t>
    </rPh>
    <rPh sb="38" eb="40">
      <t>ケンコウ</t>
    </rPh>
    <rPh sb="47" eb="49">
      <t>コウザ</t>
    </rPh>
    <rPh sb="51" eb="55">
      <t>ボウハンコウザ</t>
    </rPh>
    <rPh sb="58" eb="61">
      <t>コウレイシャ</t>
    </rPh>
    <rPh sb="62" eb="63">
      <t>オオ</t>
    </rPh>
    <rPh sb="64" eb="68">
      <t>サギヒガイ</t>
    </rPh>
    <rPh sb="71" eb="72">
      <t>アツカ</t>
    </rPh>
    <rPh sb="74" eb="76">
      <t>コウザ</t>
    </rPh>
    <rPh sb="77" eb="78">
      <t>オコナ</t>
    </rPh>
    <rPh sb="80" eb="84">
      <t>チイキジュウミン</t>
    </rPh>
    <rPh sb="89" eb="90">
      <t>ア</t>
    </rPh>
    <rPh sb="93" eb="95">
      <t>ナイヨウ</t>
    </rPh>
    <rPh sb="96" eb="98">
      <t>ジッシ</t>
    </rPh>
    <rPh sb="109" eb="114">
      <t>クロスナコウミンカン</t>
    </rPh>
    <rPh sb="117" eb="123">
      <t>カイゴヨボウキョウシツ</t>
    </rPh>
    <rPh sb="125" eb="127">
      <t>サンカ</t>
    </rPh>
    <rPh sb="127" eb="128">
      <t>ウナガ</t>
    </rPh>
    <rPh sb="130" eb="131">
      <t>オコナ</t>
    </rPh>
    <rPh sb="133" eb="135">
      <t>シンキ</t>
    </rPh>
    <rPh sb="137" eb="140">
      <t>サンカシャ</t>
    </rPh>
    <rPh sb="141" eb="142">
      <t>フ</t>
    </rPh>
    <rPh sb="153" eb="156">
      <t>ジチカイ</t>
    </rPh>
    <rPh sb="157" eb="159">
      <t>ミンセイ</t>
    </rPh>
    <rPh sb="159" eb="161">
      <t>イイン</t>
    </rPh>
    <rPh sb="162" eb="164">
      <t>キョウリョク</t>
    </rPh>
    <rPh sb="166" eb="168">
      <t>チイキ</t>
    </rPh>
    <rPh sb="168" eb="170">
      <t>ジュウミン</t>
    </rPh>
    <rPh sb="171" eb="173">
      <t>タイショウ</t>
    </rPh>
    <rPh sb="177" eb="179">
      <t>カイゴ</t>
    </rPh>
    <rPh sb="192" eb="194">
      <t>コウザ</t>
    </rPh>
    <rPh sb="195" eb="197">
      <t>カイサイ</t>
    </rPh>
    <phoneticPr fontId="2"/>
  </si>
  <si>
    <t>地域住民のニーズに合わせた介護予防講座を実施することができた。自治会や民生委員と協力し、地域に出向いて介護予防教室を実施する機会が多く、介護予防普及啓発に努めることが出来た。地域住民への呼びかけにより、新規で介護予防教室へ参加する方を増やすことができた。</t>
    <rPh sb="0" eb="2">
      <t>チイキ</t>
    </rPh>
    <rPh sb="2" eb="4">
      <t>ジュウミン</t>
    </rPh>
    <rPh sb="9" eb="10">
      <t>ア</t>
    </rPh>
    <rPh sb="13" eb="19">
      <t>カイゴヨボウコウザ</t>
    </rPh>
    <rPh sb="20" eb="22">
      <t>ジッシ</t>
    </rPh>
    <rPh sb="31" eb="34">
      <t>ジチカイ</t>
    </rPh>
    <rPh sb="35" eb="37">
      <t>ミンセイ</t>
    </rPh>
    <rPh sb="37" eb="39">
      <t>イイン</t>
    </rPh>
    <rPh sb="40" eb="42">
      <t>キョウリョク</t>
    </rPh>
    <rPh sb="44" eb="46">
      <t>チイキ</t>
    </rPh>
    <rPh sb="47" eb="49">
      <t>デム</t>
    </rPh>
    <rPh sb="51" eb="57">
      <t>カイゴヨボウキョウシツ</t>
    </rPh>
    <rPh sb="58" eb="60">
      <t>ジッシ</t>
    </rPh>
    <rPh sb="62" eb="64">
      <t>キカイ</t>
    </rPh>
    <rPh sb="65" eb="66">
      <t>オオ</t>
    </rPh>
    <rPh sb="68" eb="76">
      <t>カイゴヨボウフキュウケイハツ</t>
    </rPh>
    <rPh sb="77" eb="78">
      <t>ツト</t>
    </rPh>
    <rPh sb="83" eb="85">
      <t>デキ</t>
    </rPh>
    <rPh sb="87" eb="89">
      <t>チイキ</t>
    </rPh>
    <rPh sb="89" eb="91">
      <t>ジュウミン</t>
    </rPh>
    <rPh sb="93" eb="94">
      <t>ヨ</t>
    </rPh>
    <rPh sb="101" eb="103">
      <t>シンキ</t>
    </rPh>
    <rPh sb="104" eb="110">
      <t>カイゴヨボウキョウシツ</t>
    </rPh>
    <rPh sb="111" eb="113">
      <t>サンカ</t>
    </rPh>
    <rPh sb="115" eb="116">
      <t>カタ</t>
    </rPh>
    <rPh sb="117" eb="118">
      <t>フ</t>
    </rPh>
    <phoneticPr fontId="2"/>
  </si>
  <si>
    <t>・講座受講者のアンケート結果や地域住民の声をもとにニーズを把握し、ニーズに沿った内容の介護予防講座を行っていく。
・住民のセルフマネジメントの意識向上を目指し、いきいき活動手帳の活用に取り組む。</t>
    <rPh sb="1" eb="6">
      <t>コウザジュコウシャ</t>
    </rPh>
    <rPh sb="12" eb="14">
      <t>ケッカ</t>
    </rPh>
    <rPh sb="15" eb="19">
      <t>チイキジュウミン</t>
    </rPh>
    <rPh sb="20" eb="21">
      <t>コエ</t>
    </rPh>
    <rPh sb="29" eb="31">
      <t>ハアク</t>
    </rPh>
    <rPh sb="37" eb="38">
      <t>ソ</t>
    </rPh>
    <rPh sb="40" eb="42">
      <t>ナイヨウ</t>
    </rPh>
    <rPh sb="43" eb="49">
      <t>カイゴヨボウコウザ</t>
    </rPh>
    <rPh sb="50" eb="51">
      <t>オコナ</t>
    </rPh>
    <rPh sb="58" eb="60">
      <t>ジュウミン</t>
    </rPh>
    <rPh sb="76" eb="78">
      <t>メザ</t>
    </rPh>
    <rPh sb="84" eb="86">
      <t>カツドウ</t>
    </rPh>
    <rPh sb="86" eb="88">
      <t>テチョウ</t>
    </rPh>
    <rPh sb="89" eb="91">
      <t>カツヨウ</t>
    </rPh>
    <rPh sb="92" eb="93">
      <t>ト</t>
    </rPh>
    <rPh sb="94" eb="95">
      <t>ク</t>
    </rPh>
    <phoneticPr fontId="2"/>
  </si>
  <si>
    <t>令和６年度千葉市あんしんケアセンター運営事業計画・実績報告シート（年度末提出）</t>
    <rPh sb="0" eb="2">
      <t>レイワ</t>
    </rPh>
    <rPh sb="3" eb="5">
      <t>ネンド</t>
    </rPh>
    <rPh sb="4" eb="5">
      <t>ド</t>
    </rPh>
    <rPh sb="33" eb="36">
      <t>ネンドマツ</t>
    </rPh>
    <rPh sb="36" eb="38">
      <t>テイシュツ</t>
    </rPh>
    <phoneticPr fontId="6"/>
  </si>
  <si>
    <t>地域住民、地域団体や各専門機関と連携と図り、地域ケア会議や各団体の定例会等の情報交換の場も増えてきており、課題解決に向けた体制づくりが出来ている。引き続き、地域課題は、総合相談や地域住民等からの情報収集とし、地域住民、地域活動団体、企業と一緒に考え、出来ること出来ないことを明確化し、地域課題の解決に結びつけていく。</t>
    <rPh sb="5" eb="9">
      <t>チイキダンタイ</t>
    </rPh>
    <rPh sb="10" eb="11">
      <t>カク</t>
    </rPh>
    <rPh sb="11" eb="13">
      <t>センモン</t>
    </rPh>
    <rPh sb="13" eb="15">
      <t>キカン</t>
    </rPh>
    <rPh sb="16" eb="18">
      <t>レンケイ</t>
    </rPh>
    <rPh sb="19" eb="20">
      <t>ハカ</t>
    </rPh>
    <rPh sb="22" eb="24">
      <t>チイキ</t>
    </rPh>
    <rPh sb="26" eb="28">
      <t>カイギ</t>
    </rPh>
    <rPh sb="29" eb="32">
      <t>カクダンタイ</t>
    </rPh>
    <rPh sb="33" eb="36">
      <t>テイレイカイ</t>
    </rPh>
    <rPh sb="36" eb="37">
      <t>トウ</t>
    </rPh>
    <rPh sb="38" eb="40">
      <t>ジョウホウ</t>
    </rPh>
    <rPh sb="40" eb="42">
      <t>コウカン</t>
    </rPh>
    <rPh sb="43" eb="44">
      <t>バ</t>
    </rPh>
    <rPh sb="45" eb="46">
      <t>フ</t>
    </rPh>
    <rPh sb="53" eb="55">
      <t>カダイ</t>
    </rPh>
    <rPh sb="55" eb="57">
      <t>カイケツ</t>
    </rPh>
    <rPh sb="73" eb="74">
      <t>ヒ</t>
    </rPh>
    <rPh sb="75" eb="76">
      <t>ツヅ</t>
    </rPh>
    <rPh sb="78" eb="80">
      <t>チイキ</t>
    </rPh>
    <rPh sb="80" eb="82">
      <t>カダイ</t>
    </rPh>
    <rPh sb="84" eb="88">
      <t>ソウゴウソウダン</t>
    </rPh>
    <rPh sb="89" eb="91">
      <t>チイキ</t>
    </rPh>
    <rPh sb="91" eb="93">
      <t>ジュウミン</t>
    </rPh>
    <rPh sb="93" eb="94">
      <t>トウ</t>
    </rPh>
    <rPh sb="97" eb="99">
      <t>ジョウホウ</t>
    </rPh>
    <rPh sb="99" eb="101">
      <t>シュウシュウ</t>
    </rPh>
    <rPh sb="104" eb="108">
      <t>チイキジュウミン</t>
    </rPh>
    <rPh sb="109" eb="113">
      <t>チイキカツドウ</t>
    </rPh>
    <rPh sb="113" eb="114">
      <t>ダン</t>
    </rPh>
    <rPh sb="114" eb="115">
      <t>タイ</t>
    </rPh>
    <rPh sb="116" eb="118">
      <t>キギョウ</t>
    </rPh>
    <rPh sb="119" eb="121">
      <t>イッショ</t>
    </rPh>
    <rPh sb="122" eb="123">
      <t>カンガ</t>
    </rPh>
    <rPh sb="125" eb="127">
      <t>デキ</t>
    </rPh>
    <rPh sb="130" eb="132">
      <t>デキ</t>
    </rPh>
    <rPh sb="137" eb="140">
      <t>メイカクカ</t>
    </rPh>
    <rPh sb="142" eb="146">
      <t>チイキカダイ</t>
    </rPh>
    <rPh sb="147" eb="149">
      <t>カイケツ</t>
    </rPh>
    <rPh sb="150" eb="151">
      <t>ムス</t>
    </rPh>
    <phoneticPr fontId="2"/>
  </si>
  <si>
    <t>・広報誌を楽しみにしているという住民からの声も聞かれている。生活に必要な情報が届けられていると実感した。
・地域住民が集まる会議の場やサロン等に参加することにより、地域資源の検討や周知が容易になってきた。</t>
    <rPh sb="1" eb="4">
      <t>コウホウシ</t>
    </rPh>
    <rPh sb="5" eb="6">
      <t>タノ</t>
    </rPh>
    <rPh sb="16" eb="18">
      <t>ジュウミン</t>
    </rPh>
    <rPh sb="21" eb="22">
      <t>コエ</t>
    </rPh>
    <rPh sb="23" eb="24">
      <t>キ</t>
    </rPh>
    <rPh sb="30" eb="32">
      <t>セイカツ</t>
    </rPh>
    <rPh sb="33" eb="35">
      <t>ヒツヨウ</t>
    </rPh>
    <rPh sb="36" eb="38">
      <t>ジョウホウ</t>
    </rPh>
    <rPh sb="39" eb="40">
      <t>トド</t>
    </rPh>
    <rPh sb="47" eb="49">
      <t>ジッカン</t>
    </rPh>
    <rPh sb="54" eb="58">
      <t>チイキジュウミン</t>
    </rPh>
    <rPh sb="59" eb="60">
      <t>アツ</t>
    </rPh>
    <rPh sb="62" eb="64">
      <t>カイギ</t>
    </rPh>
    <rPh sb="65" eb="66">
      <t>バ</t>
    </rPh>
    <rPh sb="70" eb="71">
      <t>トウ</t>
    </rPh>
    <rPh sb="72" eb="74">
      <t>サンカ</t>
    </rPh>
    <rPh sb="82" eb="86">
      <t>チイキシゲン</t>
    </rPh>
    <rPh sb="87" eb="89">
      <t>ケントウ</t>
    </rPh>
    <rPh sb="90" eb="92">
      <t>シュウチ</t>
    </rPh>
    <rPh sb="93" eb="95">
      <t>ヨウイ</t>
    </rPh>
    <phoneticPr fontId="2"/>
  </si>
  <si>
    <t>・圏域のケアマネージャー連絡会を通じて、ケアマネージャーからの意見も聞き、インフォーマルサービスの情報資料の見直しをする。
・総合相談において、適切なインフォーマルサービスの情報提供を行っていくよう3職種会議等を通じて意識付けをしていく。
・生活支援コーディネーターへの相談、協働を行い、対象者が主体的に社会参加ができるようにしていく。
・自立促進ケア会議へ参加する。
・フレイル改善事業（短期リハビリ型訪問サービス）を正しく理解し、サービス利用に繋げていく。</t>
    <rPh sb="1" eb="3">
      <t>ケンイキ</t>
    </rPh>
    <rPh sb="12" eb="14">
      <t>レンラク</t>
    </rPh>
    <rPh sb="14" eb="15">
      <t>カイ</t>
    </rPh>
    <rPh sb="16" eb="17">
      <t>ツウ</t>
    </rPh>
    <rPh sb="31" eb="33">
      <t>イケン</t>
    </rPh>
    <rPh sb="34" eb="35">
      <t>キ</t>
    </rPh>
    <rPh sb="49" eb="51">
      <t>ジョウホウ</t>
    </rPh>
    <rPh sb="51" eb="53">
      <t>シリョウ</t>
    </rPh>
    <rPh sb="54" eb="56">
      <t>ミナオ</t>
    </rPh>
    <rPh sb="63" eb="67">
      <t>ソウゴウソウダン</t>
    </rPh>
    <rPh sb="72" eb="74">
      <t>テキセツ</t>
    </rPh>
    <rPh sb="87" eb="91">
      <t>ジョウホウテイキョウ</t>
    </rPh>
    <rPh sb="92" eb="93">
      <t>オコナ</t>
    </rPh>
    <rPh sb="99" eb="102">
      <t>サンショクシュ</t>
    </rPh>
    <rPh sb="102" eb="104">
      <t>カイギ</t>
    </rPh>
    <rPh sb="104" eb="105">
      <t>トウ</t>
    </rPh>
    <rPh sb="106" eb="107">
      <t>ツウ</t>
    </rPh>
    <rPh sb="109" eb="112">
      <t>イシキヅ</t>
    </rPh>
    <rPh sb="144" eb="147">
      <t>タイショウシャ</t>
    </rPh>
    <rPh sb="148" eb="151">
      <t>シュタイテキ</t>
    </rPh>
    <rPh sb="152" eb="154">
      <t>シャカイ</t>
    </rPh>
    <rPh sb="154" eb="156">
      <t>サンカ</t>
    </rPh>
    <rPh sb="170" eb="174">
      <t>ジリツソクシン</t>
    </rPh>
    <rPh sb="176" eb="178">
      <t>カイギ</t>
    </rPh>
    <rPh sb="179" eb="181">
      <t>サンカ</t>
    </rPh>
    <rPh sb="210" eb="211">
      <t>タダ</t>
    </rPh>
    <rPh sb="213" eb="215">
      <t>リカイ</t>
    </rPh>
    <rPh sb="221" eb="223">
      <t>リヨウ</t>
    </rPh>
    <rPh sb="224" eb="225">
      <t>ツナ</t>
    </rPh>
    <phoneticPr fontId="2"/>
  </si>
  <si>
    <t>・近隣のスーパーやドラッグストア、コンビニ等にご協力頂き、あんしんケアセンターのパンフレットを設置するほか、　自治会、町内会の回覧板で周知を行った。
・複合的な相談が来た場合は常にケース会議を実施し担当者を決め、行政や関係機関と連携を図り対応を行った。必要に応じて個別ケース会議等も開催した。</t>
    <rPh sb="1" eb="3">
      <t>キンリン</t>
    </rPh>
    <rPh sb="21" eb="22">
      <t>ナド</t>
    </rPh>
    <rPh sb="24" eb="26">
      <t>キョウリョク</t>
    </rPh>
    <rPh sb="26" eb="27">
      <t>イタダ</t>
    </rPh>
    <rPh sb="52" eb="54">
      <t>セッチ</t>
    </rPh>
    <rPh sb="60" eb="63">
      <t>ジチカイ</t>
    </rPh>
    <rPh sb="64" eb="67">
      <t>チョウナイカイ</t>
    </rPh>
    <rPh sb="72" eb="74">
      <t>シュウチ</t>
    </rPh>
    <rPh sb="75" eb="76">
      <t>オコナ</t>
    </rPh>
    <rPh sb="81" eb="84">
      <t>フクゴウテキ</t>
    </rPh>
    <rPh sb="85" eb="87">
      <t>ソウダン</t>
    </rPh>
    <rPh sb="88" eb="89">
      <t>キ</t>
    </rPh>
    <rPh sb="90" eb="92">
      <t>バアイ</t>
    </rPh>
    <rPh sb="93" eb="94">
      <t>ツネ</t>
    </rPh>
    <rPh sb="98" eb="100">
      <t>カイギ</t>
    </rPh>
    <rPh sb="101" eb="103">
      <t>ジッシ</t>
    </rPh>
    <rPh sb="104" eb="107">
      <t>タントウシャ</t>
    </rPh>
    <rPh sb="108" eb="109">
      <t>キ</t>
    </rPh>
    <rPh sb="111" eb="113">
      <t>ギョウセイ</t>
    </rPh>
    <rPh sb="114" eb="118">
      <t>カンケイキカン</t>
    </rPh>
    <rPh sb="119" eb="121">
      <t>レンケイ</t>
    </rPh>
    <rPh sb="122" eb="123">
      <t>ハカ</t>
    </rPh>
    <rPh sb="124" eb="126">
      <t>タイオウ</t>
    </rPh>
    <rPh sb="127" eb="128">
      <t>オコナ</t>
    </rPh>
    <rPh sb="131" eb="133">
      <t>ヒツヨウ</t>
    </rPh>
    <rPh sb="134" eb="135">
      <t>オウ</t>
    </rPh>
    <rPh sb="137" eb="139">
      <t>コベツ</t>
    </rPh>
    <rPh sb="142" eb="144">
      <t>カイギ</t>
    </rPh>
    <rPh sb="144" eb="145">
      <t>ナドカイサイ</t>
    </rPh>
    <phoneticPr fontId="2"/>
  </si>
  <si>
    <t>複雑で複合的なケースが増えてきている為、常に３職種と生活支援コーディネーターでケース会議行い、対応方法や必要機関の検討を行いながら支援を行った。また、民生委員や支えあいの会の方にもご協力頂き、地域に住まわれている高齢者の見守りも行う事ができた。あんしんケアセンターを周知し気兼ねなく相談できる環境作りに努めた。</t>
    <rPh sb="0" eb="2">
      <t>フクザツ</t>
    </rPh>
    <rPh sb="3" eb="6">
      <t>フクゴウテキ</t>
    </rPh>
    <rPh sb="11" eb="12">
      <t>フ</t>
    </rPh>
    <rPh sb="18" eb="19">
      <t>タメ</t>
    </rPh>
    <rPh sb="20" eb="21">
      <t>ツネ</t>
    </rPh>
    <rPh sb="23" eb="25">
      <t>ショクシュ</t>
    </rPh>
    <rPh sb="26" eb="30">
      <t>セイカツシエン</t>
    </rPh>
    <rPh sb="42" eb="44">
      <t>カイギ</t>
    </rPh>
    <rPh sb="44" eb="45">
      <t>オコナ</t>
    </rPh>
    <rPh sb="47" eb="51">
      <t>タイオウホウホウ</t>
    </rPh>
    <rPh sb="52" eb="56">
      <t>ヒツヨウキカン</t>
    </rPh>
    <rPh sb="57" eb="59">
      <t>ケントウ</t>
    </rPh>
    <rPh sb="60" eb="61">
      <t>オコナ</t>
    </rPh>
    <rPh sb="65" eb="67">
      <t>シエン</t>
    </rPh>
    <rPh sb="68" eb="69">
      <t>オコナ</t>
    </rPh>
    <rPh sb="75" eb="77">
      <t>ミンセイ</t>
    </rPh>
    <rPh sb="77" eb="79">
      <t>イイン</t>
    </rPh>
    <rPh sb="80" eb="81">
      <t>ササ</t>
    </rPh>
    <rPh sb="85" eb="86">
      <t>カイ</t>
    </rPh>
    <rPh sb="87" eb="88">
      <t>カタ</t>
    </rPh>
    <rPh sb="91" eb="93">
      <t>キョウリョク</t>
    </rPh>
    <rPh sb="93" eb="94">
      <t>イタダ</t>
    </rPh>
    <rPh sb="96" eb="98">
      <t>チイキ</t>
    </rPh>
    <rPh sb="99" eb="100">
      <t>ス</t>
    </rPh>
    <rPh sb="106" eb="109">
      <t>コウレイシャ</t>
    </rPh>
    <rPh sb="110" eb="112">
      <t>ミマモ</t>
    </rPh>
    <rPh sb="114" eb="115">
      <t>オコナ</t>
    </rPh>
    <rPh sb="116" eb="117">
      <t>コト</t>
    </rPh>
    <rPh sb="133" eb="135">
      <t>シュウチ</t>
    </rPh>
    <rPh sb="136" eb="138">
      <t>キガ</t>
    </rPh>
    <rPh sb="141" eb="143">
      <t>ソウダン</t>
    </rPh>
    <rPh sb="146" eb="149">
      <t>カンキョウヅク</t>
    </rPh>
    <rPh sb="151" eb="152">
      <t>ツト</t>
    </rPh>
    <phoneticPr fontId="2"/>
  </si>
  <si>
    <t xml:space="preserve">・近隣のスーパー等にあんしんケアセンターのパンフレットを設置し近隣のスーパー等とも連携を図れる様努める。
・複雑で複合的なケースが増えてきている為、必要に応じセンター内でケース会議を実施し、対応方法等を常に検討しながら必要な機関に繋げ、民生委員等とも連携を図り、地域に住まわれている高齢者の支援を行っていく。
</t>
    <rPh sb="1" eb="3">
      <t>キンリン</t>
    </rPh>
    <rPh sb="8" eb="9">
      <t>ナド</t>
    </rPh>
    <rPh sb="28" eb="30">
      <t>セッチ</t>
    </rPh>
    <rPh sb="31" eb="33">
      <t>キンリン</t>
    </rPh>
    <rPh sb="38" eb="39">
      <t>ナド</t>
    </rPh>
    <rPh sb="41" eb="43">
      <t>レンケイ</t>
    </rPh>
    <rPh sb="44" eb="45">
      <t>ハカ</t>
    </rPh>
    <rPh sb="47" eb="48">
      <t>ヨウ</t>
    </rPh>
    <rPh sb="48" eb="49">
      <t>ツト</t>
    </rPh>
    <rPh sb="54" eb="56">
      <t>フクザツ</t>
    </rPh>
    <rPh sb="57" eb="59">
      <t>フクゴウ</t>
    </rPh>
    <rPh sb="59" eb="60">
      <t>テキ</t>
    </rPh>
    <rPh sb="65" eb="66">
      <t>フ</t>
    </rPh>
    <rPh sb="72" eb="73">
      <t>タメ</t>
    </rPh>
    <rPh sb="74" eb="76">
      <t>ヒツヨウ</t>
    </rPh>
    <rPh sb="77" eb="78">
      <t>オウ</t>
    </rPh>
    <rPh sb="83" eb="84">
      <t>ナイ</t>
    </rPh>
    <rPh sb="88" eb="90">
      <t>カイギ</t>
    </rPh>
    <rPh sb="91" eb="93">
      <t>ジッシ</t>
    </rPh>
    <rPh sb="95" eb="97">
      <t>タイオウ</t>
    </rPh>
    <rPh sb="97" eb="99">
      <t>ホウホウ</t>
    </rPh>
    <rPh sb="99" eb="100">
      <t>ナド</t>
    </rPh>
    <rPh sb="101" eb="102">
      <t>ツネ</t>
    </rPh>
    <rPh sb="103" eb="105">
      <t>ケントウ</t>
    </rPh>
    <rPh sb="109" eb="111">
      <t>ヒツヨウ</t>
    </rPh>
    <rPh sb="112" eb="114">
      <t>キカン</t>
    </rPh>
    <rPh sb="115" eb="116">
      <t>ツナ</t>
    </rPh>
    <rPh sb="118" eb="120">
      <t>ミンセイ</t>
    </rPh>
    <rPh sb="120" eb="122">
      <t>イイン</t>
    </rPh>
    <rPh sb="122" eb="123">
      <t>ナド</t>
    </rPh>
    <rPh sb="125" eb="127">
      <t>レンケイ</t>
    </rPh>
    <rPh sb="128" eb="129">
      <t>ハカ</t>
    </rPh>
    <rPh sb="131" eb="133">
      <t>チイキ</t>
    </rPh>
    <rPh sb="134" eb="135">
      <t>ス</t>
    </rPh>
    <rPh sb="141" eb="144">
      <t>コウレイシャ</t>
    </rPh>
    <rPh sb="145" eb="147">
      <t>シエン</t>
    </rPh>
    <rPh sb="148" eb="149">
      <t>オコナ</t>
    </rPh>
    <phoneticPr fontId="2"/>
  </si>
  <si>
    <t>・支えあいの会のサロンに参加し終活のミニ講話を開催し、認知症になってしまった時のお金の取り扱いや墓じまい等について周知を行った。また、消費者被害についてもチラシを用いて地域住民に注意喚起を行った。
・虐待があった際はセンター内で共有し速やかに行政に報告、関係機関と連携を図り対応を行った。
・交流会を開催し、ボランティアが気軽に相談、情報共有できる関係性作りを行った。また、認知症カフェや本人ミーティングを開催した。</t>
    <rPh sb="1" eb="2">
      <t>ササ</t>
    </rPh>
    <rPh sb="6" eb="7">
      <t>カイ</t>
    </rPh>
    <rPh sb="12" eb="14">
      <t>サンカ</t>
    </rPh>
    <rPh sb="15" eb="17">
      <t>シュウカツ</t>
    </rPh>
    <rPh sb="20" eb="22">
      <t>コウワ</t>
    </rPh>
    <rPh sb="23" eb="25">
      <t>カイサイ</t>
    </rPh>
    <rPh sb="27" eb="30">
      <t>ニンチショウ</t>
    </rPh>
    <rPh sb="38" eb="39">
      <t>トキ</t>
    </rPh>
    <rPh sb="41" eb="42">
      <t>カネ</t>
    </rPh>
    <rPh sb="43" eb="44">
      <t>ト</t>
    </rPh>
    <rPh sb="45" eb="46">
      <t>アツカ</t>
    </rPh>
    <rPh sb="48" eb="49">
      <t>ハカ</t>
    </rPh>
    <rPh sb="52" eb="53">
      <t>ナド</t>
    </rPh>
    <rPh sb="57" eb="59">
      <t>シュウチ</t>
    </rPh>
    <rPh sb="60" eb="61">
      <t>オコナ</t>
    </rPh>
    <rPh sb="67" eb="72">
      <t>ショウヒシャヒガイ</t>
    </rPh>
    <rPh sb="81" eb="82">
      <t>モチ</t>
    </rPh>
    <rPh sb="84" eb="88">
      <t>チイキジュウミン</t>
    </rPh>
    <rPh sb="89" eb="93">
      <t>チュウイカンキ</t>
    </rPh>
    <rPh sb="94" eb="95">
      <t>オコナ</t>
    </rPh>
    <rPh sb="100" eb="102">
      <t>ギャクタイ</t>
    </rPh>
    <rPh sb="106" eb="107">
      <t>サイ</t>
    </rPh>
    <rPh sb="112" eb="113">
      <t>ナイ</t>
    </rPh>
    <rPh sb="114" eb="116">
      <t>キョウユウ</t>
    </rPh>
    <rPh sb="117" eb="118">
      <t>スミ</t>
    </rPh>
    <rPh sb="121" eb="123">
      <t>ギョウセイ</t>
    </rPh>
    <rPh sb="124" eb="126">
      <t>ホウコク</t>
    </rPh>
    <rPh sb="127" eb="131">
      <t>カンケイキカン</t>
    </rPh>
    <rPh sb="132" eb="134">
      <t>レンケイ</t>
    </rPh>
    <rPh sb="135" eb="136">
      <t>ハカ</t>
    </rPh>
    <rPh sb="137" eb="139">
      <t>タイオウ</t>
    </rPh>
    <rPh sb="140" eb="141">
      <t>オコナ</t>
    </rPh>
    <rPh sb="146" eb="149">
      <t>コウリュウカイ</t>
    </rPh>
    <rPh sb="150" eb="152">
      <t>カイサイ</t>
    </rPh>
    <rPh sb="161" eb="163">
      <t>キガル</t>
    </rPh>
    <rPh sb="164" eb="166">
      <t>ソウダン</t>
    </rPh>
    <rPh sb="167" eb="171">
      <t>ジョウホウキョウユウ</t>
    </rPh>
    <rPh sb="174" eb="177">
      <t>カンケイセイ</t>
    </rPh>
    <rPh sb="177" eb="178">
      <t>ヅク</t>
    </rPh>
    <rPh sb="180" eb="181">
      <t>オコナ</t>
    </rPh>
    <rPh sb="187" eb="190">
      <t>ニンチショウ</t>
    </rPh>
    <rPh sb="194" eb="196">
      <t>ホンニン</t>
    </rPh>
    <rPh sb="203" eb="205">
      <t>カイサイ</t>
    </rPh>
    <phoneticPr fontId="2"/>
  </si>
  <si>
    <t>地域のサロンや定例会等に参加し消費者被害の周知や終活についての周知を行い、防犯や終活の大切さの再確認をして頂いた。住み慣れた地域で生活して頂く為にボランティアに協力をして頂き、認知症カフェや本人ミーティングの開催をすることができた。また、ボランティアが気軽に相談できる関係性を構築し、普段の活動に生かして頂くことができた。</t>
    <rPh sb="0" eb="2">
      <t>チイキ</t>
    </rPh>
    <rPh sb="7" eb="10">
      <t>テイレイカイ</t>
    </rPh>
    <rPh sb="10" eb="11">
      <t>ナド</t>
    </rPh>
    <rPh sb="12" eb="14">
      <t>サンカ</t>
    </rPh>
    <rPh sb="15" eb="18">
      <t>ショウヒシャ</t>
    </rPh>
    <rPh sb="18" eb="20">
      <t>ヒガイ</t>
    </rPh>
    <rPh sb="21" eb="23">
      <t>シュウチ</t>
    </rPh>
    <rPh sb="24" eb="26">
      <t>シュウカツ</t>
    </rPh>
    <rPh sb="31" eb="33">
      <t>シュウチ</t>
    </rPh>
    <rPh sb="34" eb="35">
      <t>オコナ</t>
    </rPh>
    <rPh sb="37" eb="39">
      <t>ボウハン</t>
    </rPh>
    <rPh sb="40" eb="42">
      <t>シュウカツ</t>
    </rPh>
    <rPh sb="43" eb="45">
      <t>タイセツ</t>
    </rPh>
    <rPh sb="47" eb="50">
      <t>サイカクニン</t>
    </rPh>
    <rPh sb="53" eb="54">
      <t>イタダ</t>
    </rPh>
    <rPh sb="57" eb="58">
      <t>ス</t>
    </rPh>
    <rPh sb="59" eb="60">
      <t>ナ</t>
    </rPh>
    <rPh sb="62" eb="64">
      <t>チイキ</t>
    </rPh>
    <rPh sb="65" eb="67">
      <t>セイカツ</t>
    </rPh>
    <rPh sb="69" eb="70">
      <t>イタダ</t>
    </rPh>
    <rPh sb="71" eb="72">
      <t>タメ</t>
    </rPh>
    <rPh sb="80" eb="82">
      <t>キョウリョク</t>
    </rPh>
    <rPh sb="85" eb="86">
      <t>イタダ</t>
    </rPh>
    <rPh sb="88" eb="91">
      <t>ニンチショウ</t>
    </rPh>
    <rPh sb="95" eb="97">
      <t>ホンニン</t>
    </rPh>
    <rPh sb="104" eb="106">
      <t>カイサイ</t>
    </rPh>
    <rPh sb="126" eb="128">
      <t>キガル</t>
    </rPh>
    <rPh sb="129" eb="131">
      <t>ソウダン</t>
    </rPh>
    <rPh sb="134" eb="137">
      <t>カンケイセイ</t>
    </rPh>
    <rPh sb="138" eb="140">
      <t>コウチク</t>
    </rPh>
    <rPh sb="142" eb="144">
      <t>フダン</t>
    </rPh>
    <rPh sb="145" eb="147">
      <t>カツドウ</t>
    </rPh>
    <rPh sb="148" eb="149">
      <t>イ</t>
    </rPh>
    <rPh sb="152" eb="153">
      <t>イタダ</t>
    </rPh>
    <phoneticPr fontId="2"/>
  </si>
  <si>
    <t>・虐待の通報や相談があった際は、速やかに行政に報告・相談しながらその都度対応をしていく。
・ボランティアの交流会や本人ミーティング、認知症カフェを開催し、認知症になっても住みやすい地域づくりを行う。
・地域のサロンや定例会等に参加し、消費者被害の注意喚起及び成年後見制度等の周知を行う。
・若葉区ソーシャルワーカー連絡会(年2回)を開催し、各職域のソーシャルワーカーとの関係性を構築していく。</t>
    <rPh sb="1" eb="3">
      <t>ギャクタイ</t>
    </rPh>
    <rPh sb="4" eb="6">
      <t>ツウホウ</t>
    </rPh>
    <rPh sb="7" eb="9">
      <t>ソウダン</t>
    </rPh>
    <rPh sb="13" eb="14">
      <t>サイ</t>
    </rPh>
    <rPh sb="16" eb="17">
      <t>スミ</t>
    </rPh>
    <rPh sb="20" eb="22">
      <t>ギョウセイ</t>
    </rPh>
    <rPh sb="23" eb="25">
      <t>ホウコク</t>
    </rPh>
    <rPh sb="26" eb="28">
      <t>ソウダン</t>
    </rPh>
    <rPh sb="34" eb="36">
      <t>ツド</t>
    </rPh>
    <rPh sb="36" eb="38">
      <t>タイオウ</t>
    </rPh>
    <rPh sb="53" eb="56">
      <t>コウリュウカイ</t>
    </rPh>
    <rPh sb="57" eb="59">
      <t>ホンニン</t>
    </rPh>
    <rPh sb="66" eb="69">
      <t>ニンチショウ</t>
    </rPh>
    <rPh sb="73" eb="75">
      <t>カイサイ</t>
    </rPh>
    <rPh sb="77" eb="80">
      <t>ニンチショウ</t>
    </rPh>
    <rPh sb="85" eb="86">
      <t>ス</t>
    </rPh>
    <rPh sb="90" eb="92">
      <t>チイキ</t>
    </rPh>
    <rPh sb="96" eb="97">
      <t>オコナ</t>
    </rPh>
    <rPh sb="101" eb="103">
      <t>チイキ</t>
    </rPh>
    <rPh sb="108" eb="111">
      <t>テイレイカイ</t>
    </rPh>
    <rPh sb="111" eb="112">
      <t>ナド</t>
    </rPh>
    <rPh sb="113" eb="115">
      <t>サンカ</t>
    </rPh>
    <rPh sb="117" eb="120">
      <t>ショウヒシャ</t>
    </rPh>
    <rPh sb="120" eb="122">
      <t>ヒガイ</t>
    </rPh>
    <rPh sb="123" eb="127">
      <t>チュウイカンキ</t>
    </rPh>
    <rPh sb="127" eb="128">
      <t>オヨ</t>
    </rPh>
    <rPh sb="129" eb="133">
      <t>セイネンコウケン</t>
    </rPh>
    <rPh sb="133" eb="135">
      <t>セイド</t>
    </rPh>
    <rPh sb="135" eb="136">
      <t>ナド</t>
    </rPh>
    <rPh sb="137" eb="139">
      <t>シュウチ</t>
    </rPh>
    <rPh sb="140" eb="141">
      <t>オコナ</t>
    </rPh>
    <rPh sb="145" eb="148">
      <t>ワカバク</t>
    </rPh>
    <rPh sb="157" eb="160">
      <t>レンラクカイ</t>
    </rPh>
    <rPh sb="161" eb="162">
      <t>ネン</t>
    </rPh>
    <rPh sb="163" eb="164">
      <t>カイ</t>
    </rPh>
    <rPh sb="166" eb="168">
      <t>カイサイ</t>
    </rPh>
    <rPh sb="170" eb="171">
      <t>カク</t>
    </rPh>
    <rPh sb="171" eb="173">
      <t>ショクイキ</t>
    </rPh>
    <rPh sb="185" eb="188">
      <t>カンケイセイ</t>
    </rPh>
    <rPh sb="189" eb="191">
      <t>コウチク</t>
    </rPh>
    <phoneticPr fontId="2"/>
  </si>
  <si>
    <t>・原町町内会の現状把握のため、民生委員や自治会長と丁寧に打ち合わせを行った。また、都賀いきいきセンター、介護サービス事業所等の関係機関と連携し、健康測定会を実施し、介護予防の啓発を行った。今後も引き続き原町町内会との連携が図れる事となった。（11月）
・高品ハイツ自治会の地域ケア会議で地域リハビリテーション活動支援事業を利用し、専門職（理学療法士）から、通いの場で介護予防の必要性を説明し、サロンでミニ講話から開催してみようという住民の意識づけが構築出来た。
・サロンや支え合い団体等の担い手が不足している現状を打開するため、生活支援コーディネーターと協力し、認知症サポーター養成講座等に参加された方に担い手になってもらえる関係性を構築した。</t>
    <rPh sb="1" eb="3">
      <t>ハラマチ</t>
    </rPh>
    <rPh sb="3" eb="6">
      <t>チョウナイカイ</t>
    </rPh>
    <rPh sb="7" eb="9">
      <t>ゲンジョウ</t>
    </rPh>
    <rPh sb="9" eb="11">
      <t>ハアク</t>
    </rPh>
    <rPh sb="25" eb="27">
      <t>テイネイ</t>
    </rPh>
    <rPh sb="34" eb="35">
      <t>オコナ</t>
    </rPh>
    <rPh sb="68" eb="70">
      <t>レンケイ</t>
    </rPh>
    <rPh sb="72" eb="74">
      <t>ケンコウ</t>
    </rPh>
    <rPh sb="74" eb="77">
      <t>ソクテイカイ</t>
    </rPh>
    <rPh sb="78" eb="80">
      <t>ジッシ</t>
    </rPh>
    <rPh sb="82" eb="86">
      <t>カイゴヨボウ</t>
    </rPh>
    <rPh sb="87" eb="89">
      <t>ケイハツ</t>
    </rPh>
    <rPh sb="90" eb="91">
      <t>オコナ</t>
    </rPh>
    <rPh sb="94" eb="96">
      <t>コンゴ</t>
    </rPh>
    <rPh sb="97" eb="98">
      <t>ヒ</t>
    </rPh>
    <rPh sb="99" eb="100">
      <t>ツヅ</t>
    </rPh>
    <rPh sb="101" eb="103">
      <t>ハラマチ</t>
    </rPh>
    <rPh sb="103" eb="106">
      <t>チョウナイカイ</t>
    </rPh>
    <rPh sb="108" eb="110">
      <t>レンケイ</t>
    </rPh>
    <rPh sb="111" eb="112">
      <t>ハカ</t>
    </rPh>
    <rPh sb="114" eb="115">
      <t>コト</t>
    </rPh>
    <rPh sb="123" eb="124">
      <t>ガツ</t>
    </rPh>
    <rPh sb="127" eb="129">
      <t>タカシナ</t>
    </rPh>
    <rPh sb="132" eb="135">
      <t>ジチカイ</t>
    </rPh>
    <rPh sb="136" eb="138">
      <t>チイキ</t>
    </rPh>
    <rPh sb="140" eb="142">
      <t>カイギ</t>
    </rPh>
    <rPh sb="143" eb="145">
      <t>チイキ</t>
    </rPh>
    <rPh sb="154" eb="158">
      <t>カツドウシエン</t>
    </rPh>
    <rPh sb="158" eb="160">
      <t>ジギョウ</t>
    </rPh>
    <rPh sb="161" eb="163">
      <t>リヨウ</t>
    </rPh>
    <rPh sb="165" eb="168">
      <t>センモンショク</t>
    </rPh>
    <rPh sb="169" eb="174">
      <t>リガクリョウホウシ</t>
    </rPh>
    <rPh sb="178" eb="179">
      <t>カヨ</t>
    </rPh>
    <rPh sb="181" eb="182">
      <t>バ</t>
    </rPh>
    <rPh sb="183" eb="187">
      <t>カイゴヨボウ</t>
    </rPh>
    <rPh sb="188" eb="191">
      <t>ヒツヨウセイ</t>
    </rPh>
    <rPh sb="192" eb="194">
      <t>セツメイ</t>
    </rPh>
    <rPh sb="202" eb="204">
      <t>コウワ</t>
    </rPh>
    <rPh sb="206" eb="208">
      <t>カイサイ</t>
    </rPh>
    <rPh sb="216" eb="218">
      <t>ジュウミン</t>
    </rPh>
    <rPh sb="219" eb="221">
      <t>イシキ</t>
    </rPh>
    <rPh sb="224" eb="226">
      <t>コウチク</t>
    </rPh>
    <rPh sb="226" eb="228">
      <t>デキ</t>
    </rPh>
    <rPh sb="236" eb="237">
      <t>ササ</t>
    </rPh>
    <rPh sb="238" eb="239">
      <t>ア</t>
    </rPh>
    <rPh sb="240" eb="242">
      <t>ダンタイ</t>
    </rPh>
    <rPh sb="242" eb="243">
      <t>トウ</t>
    </rPh>
    <rPh sb="244" eb="245">
      <t>ニナ</t>
    </rPh>
    <rPh sb="246" eb="247">
      <t>テ</t>
    </rPh>
    <rPh sb="248" eb="250">
      <t>フソク</t>
    </rPh>
    <rPh sb="254" eb="256">
      <t>ゲンジョウ</t>
    </rPh>
    <rPh sb="257" eb="259">
      <t>ダカイ</t>
    </rPh>
    <rPh sb="264" eb="268">
      <t>セイカツシエン</t>
    </rPh>
    <rPh sb="277" eb="279">
      <t>キョウリョク</t>
    </rPh>
    <rPh sb="281" eb="284">
      <t>ニンチショウ</t>
    </rPh>
    <rPh sb="289" eb="293">
      <t>ヨウセイコウザ</t>
    </rPh>
    <rPh sb="293" eb="294">
      <t>トウ</t>
    </rPh>
    <rPh sb="295" eb="297">
      <t>サンカ</t>
    </rPh>
    <rPh sb="300" eb="301">
      <t>カタ</t>
    </rPh>
    <rPh sb="302" eb="303">
      <t>ニナ</t>
    </rPh>
    <rPh sb="304" eb="305">
      <t>テ</t>
    </rPh>
    <rPh sb="313" eb="316">
      <t>カンケイセイ</t>
    </rPh>
    <rPh sb="317" eb="319">
      <t>コウチク</t>
    </rPh>
    <phoneticPr fontId="2"/>
  </si>
  <si>
    <t>・今年度、原町町内会は重点活動地域であった。高齢化率は10％代と低いが、今後も丁寧に地域の現状を伝えながら、地域資源や介護予防の必要性を周知していく必要があると感じた。
・企業や地域団体と連携し、地域資源を増やすことが出来た。高齢社会では、今までの枠にとらわれず、各関係者と話し合いを持ちながら繋がっていくことが大切と感じている。</t>
    <rPh sb="1" eb="4">
      <t>コンネンド</t>
    </rPh>
    <rPh sb="5" eb="7">
      <t>ハラマチ</t>
    </rPh>
    <rPh sb="7" eb="9">
      <t>チョウナイ</t>
    </rPh>
    <rPh sb="9" eb="10">
      <t>カイ</t>
    </rPh>
    <rPh sb="11" eb="13">
      <t>ジュウテン</t>
    </rPh>
    <rPh sb="13" eb="15">
      <t>カツドウ</t>
    </rPh>
    <rPh sb="15" eb="17">
      <t>チイキ</t>
    </rPh>
    <rPh sb="22" eb="25">
      <t>コウレイカ</t>
    </rPh>
    <rPh sb="25" eb="26">
      <t>リツ</t>
    </rPh>
    <rPh sb="30" eb="31">
      <t>ダイ</t>
    </rPh>
    <rPh sb="32" eb="33">
      <t>ヒク</t>
    </rPh>
    <rPh sb="36" eb="38">
      <t>コンゴ</t>
    </rPh>
    <rPh sb="39" eb="41">
      <t>テイネイ</t>
    </rPh>
    <rPh sb="42" eb="44">
      <t>チイキ</t>
    </rPh>
    <rPh sb="55" eb="57">
      <t>シゲン</t>
    </rPh>
    <rPh sb="58" eb="60">
      <t>カイゴ</t>
    </rPh>
    <rPh sb="60" eb="62">
      <t>ヨボウ</t>
    </rPh>
    <rPh sb="63" eb="66">
      <t>ヒツヨウセイ</t>
    </rPh>
    <rPh sb="67" eb="69">
      <t>シュウチ</t>
    </rPh>
    <rPh sb="73" eb="75">
      <t>ヒツヨウ</t>
    </rPh>
    <rPh sb="79" eb="80">
      <t>カン</t>
    </rPh>
    <rPh sb="85" eb="87">
      <t>キギョウ</t>
    </rPh>
    <rPh sb="88" eb="92">
      <t>チイキダンタイ</t>
    </rPh>
    <rPh sb="93" eb="95">
      <t>レンケイ</t>
    </rPh>
    <rPh sb="97" eb="101">
      <t>チイキシゲン</t>
    </rPh>
    <rPh sb="102" eb="103">
      <t>フ</t>
    </rPh>
    <rPh sb="108" eb="110">
      <t>デキ</t>
    </rPh>
    <rPh sb="112" eb="116">
      <t>コウレイシャカイ</t>
    </rPh>
    <rPh sb="119" eb="120">
      <t>イマ</t>
    </rPh>
    <rPh sb="123" eb="124">
      <t>ワク</t>
    </rPh>
    <rPh sb="131" eb="135">
      <t>カクカンケイシャ</t>
    </rPh>
    <rPh sb="136" eb="137">
      <t>ハナ</t>
    </rPh>
    <rPh sb="138" eb="139">
      <t>ア</t>
    </rPh>
    <rPh sb="141" eb="142">
      <t>モ</t>
    </rPh>
    <rPh sb="146" eb="147">
      <t>ツナ</t>
    </rPh>
    <rPh sb="155" eb="157">
      <t>タイセツ</t>
    </rPh>
    <rPh sb="158" eb="159">
      <t>カン</t>
    </rPh>
    <phoneticPr fontId="2"/>
  </si>
  <si>
    <t>・地域住民にフレイル予防やオーラルフレイル予防の動画を用いて周知を図る為、動画を視聴する方法を知る講座や専門職の講座などを取り入れ、地域住民が容易に介護予防に取り組めるよう体制づくりを検討し、実施していく。
・介護予防に関する意見交換会（年２回程度）に参加し、５センターの保健師職等と健康課、高齢障害支援課との連携を強化する。
・生活支援コーディネーターと協力し、交流の場・通いの場に出向き、いきいき活動手帳を用いてセルフマネジメントの手法を周知すると共に、高齢者が自ら役割を見出し活動できるよう支援していく。</t>
    <rPh sb="3" eb="5">
      <t>ジュウミン</t>
    </rPh>
    <rPh sb="10" eb="12">
      <t>ヨボウ</t>
    </rPh>
    <rPh sb="21" eb="23">
      <t>ヨボウ</t>
    </rPh>
    <rPh sb="27" eb="28">
      <t>モチ</t>
    </rPh>
    <rPh sb="44" eb="46">
      <t>ホウホウ</t>
    </rPh>
    <rPh sb="47" eb="48">
      <t>シ</t>
    </rPh>
    <rPh sb="165" eb="169">
      <t>セイカツシエン</t>
    </rPh>
    <rPh sb="178" eb="180">
      <t>キョウリョク</t>
    </rPh>
    <rPh sb="182" eb="184">
      <t>コウリュウ</t>
    </rPh>
    <rPh sb="185" eb="186">
      <t>バ</t>
    </rPh>
    <rPh sb="187" eb="188">
      <t>カヨ</t>
    </rPh>
    <rPh sb="190" eb="191">
      <t>バ</t>
    </rPh>
    <rPh sb="192" eb="194">
      <t>デム</t>
    </rPh>
    <rPh sb="200" eb="204">
      <t>カツドウテチョウ</t>
    </rPh>
    <rPh sb="205" eb="206">
      <t>モチ</t>
    </rPh>
    <rPh sb="218" eb="220">
      <t>シュホウ</t>
    </rPh>
    <rPh sb="221" eb="223">
      <t>シュウチ</t>
    </rPh>
    <rPh sb="226" eb="227">
      <t>トモ</t>
    </rPh>
    <rPh sb="229" eb="232">
      <t>コウレイシャ</t>
    </rPh>
    <rPh sb="233" eb="234">
      <t>ミズカ</t>
    </rPh>
    <rPh sb="235" eb="237">
      <t>ヤクワリ</t>
    </rPh>
    <rPh sb="238" eb="240">
      <t>ミイダ</t>
    </rPh>
    <rPh sb="241" eb="243">
      <t>カツドウ</t>
    </rPh>
    <rPh sb="248" eb="250">
      <t>シエン</t>
    </rPh>
    <phoneticPr fontId="2"/>
  </si>
  <si>
    <t>・住み慣れた地域で自立した生活を継続できるよう、適切なアセスメントに基づき公正中立な立場で情報を提供し、利用者個々が自ら選択し、必要かつ適切なサービスが効果的に提供されるよう支援する。
・生活支援コーディネーターとともに、地域資源の内容把握と情報整理を行い、関係団体・機関や生活支援コーディネーターと連携して地域資源を活用し、自立支援に資するように支援する。
・インフォーマルサービスを含め適切なサービスを選択できるよう、圏域や委託先の居宅介護支援事業所にも、地域資源の情報提供を行う。
・居宅介護支援事業所に委託している利用者について、適切なサービス提供が行われているか確認するとともに、書類管理を適切に行う。</t>
    <rPh sb="129" eb="131">
      <t>カンケイ</t>
    </rPh>
    <rPh sb="131" eb="133">
      <t>ダンタイ</t>
    </rPh>
    <rPh sb="134" eb="136">
      <t>キカン</t>
    </rPh>
    <phoneticPr fontId="2"/>
  </si>
  <si>
    <t>・毎夕カンファレンスを継続し、情報共有と意見交換、対応方法を検討するとともに、支援困難ケースでは包括3職種や関係機関と連携し、適切な支援を実践することができた。
・出張相談会を開催した。（若松公民館10月、都賀いきいきセンター1月）
・社会福祉協議会都賀地区部会と共催で広報誌を作成し、高齢者に必要な情報発信に努めた。（隔月）
・出張相談会や区民祭り等、地域に出向き、あんしんケアセンターのリーフレット等で周知した。
・様々な相談に対して、必要な情報提供を行い、状況を見極め必要に応じて若葉区高齢障害支援課等、関係機関と情報共有し、共に取り組むとともに、他機関へ繋ぐ等必要な連携を図った。</t>
    <rPh sb="15" eb="17">
      <t>ジョウホウ</t>
    </rPh>
    <rPh sb="17" eb="19">
      <t>キョウユウ</t>
    </rPh>
    <rPh sb="20" eb="22">
      <t>イケン</t>
    </rPh>
    <rPh sb="22" eb="24">
      <t>コウカン</t>
    </rPh>
    <rPh sb="25" eb="27">
      <t>タイオウ</t>
    </rPh>
    <rPh sb="27" eb="29">
      <t>ホウホウ</t>
    </rPh>
    <rPh sb="30" eb="32">
      <t>ケントウ</t>
    </rPh>
    <rPh sb="38" eb="40">
      <t>シエン</t>
    </rPh>
    <rPh sb="40" eb="42">
      <t>コンナン</t>
    </rPh>
    <rPh sb="47" eb="49">
      <t>ホウカツ</t>
    </rPh>
    <rPh sb="50" eb="52">
      <t>ショクシュ</t>
    </rPh>
    <rPh sb="53" eb="55">
      <t>カンケイ</t>
    </rPh>
    <rPh sb="55" eb="57">
      <t>キカン</t>
    </rPh>
    <rPh sb="58" eb="60">
      <t>レンケイ</t>
    </rPh>
    <rPh sb="69" eb="71">
      <t>ジッセン</t>
    </rPh>
    <rPh sb="231" eb="233">
      <t>ジョウキョウ</t>
    </rPh>
    <rPh sb="234" eb="236">
      <t>ミキワ</t>
    </rPh>
    <rPh sb="237" eb="239">
      <t>ヒツヨウ</t>
    </rPh>
    <rPh sb="243" eb="246">
      <t>ワカバク</t>
    </rPh>
    <rPh sb="246" eb="253">
      <t>コウレイショウガイシエンカ</t>
    </rPh>
    <rPh sb="253" eb="254">
      <t>ナド</t>
    </rPh>
    <rPh sb="255" eb="257">
      <t>カンケイ</t>
    </rPh>
    <rPh sb="257" eb="259">
      <t>キカン</t>
    </rPh>
    <rPh sb="260" eb="262">
      <t>ジョウホウ</t>
    </rPh>
    <rPh sb="262" eb="264">
      <t>キョウユウ</t>
    </rPh>
    <rPh sb="266" eb="267">
      <t>トモ</t>
    </rPh>
    <rPh sb="268" eb="269">
      <t>ト</t>
    </rPh>
    <rPh sb="270" eb="271">
      <t>ク</t>
    </rPh>
    <rPh sb="283" eb="284">
      <t>ナド</t>
    </rPh>
    <rPh sb="284" eb="286">
      <t>ヒツヨウ</t>
    </rPh>
    <rPh sb="287" eb="289">
      <t>レンケイ</t>
    </rPh>
    <rPh sb="290" eb="291">
      <t>ハカ</t>
    </rPh>
    <phoneticPr fontId="2"/>
  </si>
  <si>
    <r>
      <t>・支援困難ケースについて、地域ケア会議の必要性を感じていたが開催には至らなかった</t>
    </r>
    <r>
      <rPr>
        <sz val="10"/>
        <rFont val="Meiryo UI"/>
        <family val="3"/>
        <charset val="128"/>
      </rPr>
      <t>。しかし、日常的に包括3職種で状況を共有し役割分担をしながら、適宜、高齢障害支援</t>
    </r>
    <r>
      <rPr>
        <sz val="10"/>
        <color indexed="8"/>
        <rFont val="Meiryo UI"/>
        <family val="3"/>
        <charset val="128"/>
      </rPr>
      <t>課等の関係機関からの助言を得て、必要に応じ医療機関や自宅訪問時に同行協力を得て、状況を見極めながら適切な支援を行うことができた。</t>
    </r>
    <rPh sb="1" eb="3">
      <t>シエン</t>
    </rPh>
    <rPh sb="3" eb="5">
      <t>コンナン</t>
    </rPh>
    <rPh sb="13" eb="15">
      <t>チイキ</t>
    </rPh>
    <rPh sb="17" eb="19">
      <t>カイギ</t>
    </rPh>
    <rPh sb="20" eb="23">
      <t>ヒツヨウセイ</t>
    </rPh>
    <rPh sb="24" eb="25">
      <t>カン</t>
    </rPh>
    <rPh sb="30" eb="32">
      <t>カイサイ</t>
    </rPh>
    <rPh sb="34" eb="35">
      <t>イタ</t>
    </rPh>
    <rPh sb="45" eb="48">
      <t>ニチジョウテキ</t>
    </rPh>
    <rPh sb="49" eb="51">
      <t>ホウカツ</t>
    </rPh>
    <rPh sb="52" eb="54">
      <t>ショクシュ</t>
    </rPh>
    <rPh sb="55" eb="57">
      <t>ジョウキョウ</t>
    </rPh>
    <rPh sb="58" eb="60">
      <t>キョウユウ</t>
    </rPh>
    <rPh sb="61" eb="63">
      <t>ヤクワリ</t>
    </rPh>
    <rPh sb="63" eb="65">
      <t>ブンタン</t>
    </rPh>
    <rPh sb="71" eb="73">
      <t>テキギ</t>
    </rPh>
    <rPh sb="74" eb="81">
      <t>コウレイショウガイシエンカ</t>
    </rPh>
    <rPh sb="81" eb="82">
      <t>トウ</t>
    </rPh>
    <rPh sb="83" eb="85">
      <t>カンケイ</t>
    </rPh>
    <rPh sb="85" eb="87">
      <t>キカン</t>
    </rPh>
    <rPh sb="90" eb="92">
      <t>ジョゲン</t>
    </rPh>
    <rPh sb="93" eb="94">
      <t>エ</t>
    </rPh>
    <rPh sb="96" eb="98">
      <t>ヒツヨウ</t>
    </rPh>
    <rPh sb="99" eb="100">
      <t>オウ</t>
    </rPh>
    <rPh sb="101" eb="103">
      <t>イリョウ</t>
    </rPh>
    <rPh sb="103" eb="105">
      <t>キカン</t>
    </rPh>
    <rPh sb="106" eb="108">
      <t>ジタク</t>
    </rPh>
    <rPh sb="108" eb="110">
      <t>ホウモン</t>
    </rPh>
    <rPh sb="110" eb="111">
      <t>ジ</t>
    </rPh>
    <rPh sb="112" eb="114">
      <t>ドウコウ</t>
    </rPh>
    <rPh sb="114" eb="116">
      <t>キョウリョク</t>
    </rPh>
    <rPh sb="117" eb="118">
      <t>エ</t>
    </rPh>
    <rPh sb="120" eb="122">
      <t>ジョウキョウ</t>
    </rPh>
    <rPh sb="123" eb="125">
      <t>ミキワ</t>
    </rPh>
    <rPh sb="129" eb="131">
      <t>テキセツ</t>
    </rPh>
    <rPh sb="132" eb="134">
      <t>シエン</t>
    </rPh>
    <rPh sb="135" eb="136">
      <t>オコナ</t>
    </rPh>
    <phoneticPr fontId="2"/>
  </si>
  <si>
    <t xml:space="preserve">・地域住民の身近な相談機関として、様々な相談に対しワンストップで対応できるよう、センター内での意見交換や情報共有を通じて職員間の連携を図り、職員が協働して支援できるよう体制を整備する。
・状況やニーズを把握し、適切なフォーマル・インフォーマルサービスの情報提供、連絡調整等、総合的な支援を行う。
・支援困難ケースは複数職員で対応し、行政や関係機関とも適宜情報共有しながら、連携して対応する。
・広報誌の作成を継続する等し、あんしんケアセンターの周知を図り、センターの利用促進及び住民が必要とする情報提供を行う。
・毎夕のカンファレンスを継続し、相談ケースの情報共有と対応方法について専門性を活かして検討し、職員個々の援助技術力の向上と、センターとしての支援体制の強化を図る。
・各種研修会に参加し、OJTを通じて職員全体のスキルアップを図る。
</t>
    <rPh sb="1" eb="3">
      <t>チイキ</t>
    </rPh>
    <rPh sb="3" eb="5">
      <t>ジュウミン</t>
    </rPh>
    <rPh sb="6" eb="8">
      <t>ミヂカ</t>
    </rPh>
    <rPh sb="9" eb="11">
      <t>ソウダン</t>
    </rPh>
    <rPh sb="11" eb="13">
      <t>キカン</t>
    </rPh>
    <rPh sb="17" eb="19">
      <t>サマザマ</t>
    </rPh>
    <rPh sb="20" eb="22">
      <t>ソウダン</t>
    </rPh>
    <rPh sb="23" eb="24">
      <t>タイ</t>
    </rPh>
    <rPh sb="32" eb="34">
      <t>タイオウ</t>
    </rPh>
    <rPh sb="44" eb="45">
      <t>ナイ</t>
    </rPh>
    <rPh sb="47" eb="49">
      <t>イケン</t>
    </rPh>
    <rPh sb="49" eb="51">
      <t>コウカン</t>
    </rPh>
    <rPh sb="52" eb="54">
      <t>ジョウホウ</t>
    </rPh>
    <rPh sb="54" eb="56">
      <t>キョウユウ</t>
    </rPh>
    <rPh sb="57" eb="58">
      <t>ツウ</t>
    </rPh>
    <rPh sb="60" eb="62">
      <t>ショクイン</t>
    </rPh>
    <rPh sb="62" eb="63">
      <t>カン</t>
    </rPh>
    <rPh sb="64" eb="66">
      <t>レンケイ</t>
    </rPh>
    <rPh sb="67" eb="68">
      <t>ハカ</t>
    </rPh>
    <rPh sb="70" eb="72">
      <t>ショクイン</t>
    </rPh>
    <rPh sb="73" eb="75">
      <t>キョウドウ</t>
    </rPh>
    <rPh sb="77" eb="79">
      <t>シエン</t>
    </rPh>
    <rPh sb="84" eb="86">
      <t>タイセイ</t>
    </rPh>
    <rPh sb="87" eb="89">
      <t>セイビ</t>
    </rPh>
    <rPh sb="208" eb="209">
      <t>ナド</t>
    </rPh>
    <rPh sb="303" eb="305">
      <t>ショクイン</t>
    </rPh>
    <rPh sb="305" eb="307">
      <t>ココ</t>
    </rPh>
    <rPh sb="308" eb="310">
      <t>エンジョ</t>
    </rPh>
    <rPh sb="310" eb="312">
      <t>ギジュツ</t>
    </rPh>
    <rPh sb="312" eb="313">
      <t>リョク</t>
    </rPh>
    <rPh sb="314" eb="316">
      <t>コウジョウ</t>
    </rPh>
    <rPh sb="326" eb="328">
      <t>シエン</t>
    </rPh>
    <rPh sb="328" eb="330">
      <t>タイセイ</t>
    </rPh>
    <rPh sb="331" eb="333">
      <t>キョウカ</t>
    </rPh>
    <phoneticPr fontId="2"/>
  </si>
  <si>
    <t>・認知症サポーター養成講座を開催した。（山王中学校11月）
・区内5センター共催で若葉区ソーシャルワーカー連絡会を開催した。（3月）
・認知症初期集中支援チーム員会議に参加し意見交換や情報共有を図った。（毎月）
・地域住民や利用者宅訪問時に、感染症や消費生活センターの消費者被害注意報を配布し、注意喚起を行った。
・地域の通いの場等で、認知症についてのパンフレットを配布し、権利擁護に関する普及啓発を図った。
・虐待の疑われる事例について、高齢障害支援課と情報共有し、適切に対応した。
・成年後見制度が必要な方に対し、情報提供した。</t>
    <rPh sb="68" eb="71">
      <t>ニンチショウ</t>
    </rPh>
    <rPh sb="71" eb="77">
      <t>ショキシュウチュウシエン</t>
    </rPh>
    <rPh sb="80" eb="81">
      <t>イン</t>
    </rPh>
    <rPh sb="81" eb="83">
      <t>カイギ</t>
    </rPh>
    <rPh sb="84" eb="86">
      <t>サンカ</t>
    </rPh>
    <rPh sb="87" eb="89">
      <t>イケン</t>
    </rPh>
    <rPh sb="89" eb="91">
      <t>コウカン</t>
    </rPh>
    <rPh sb="92" eb="94">
      <t>ジョウホウ</t>
    </rPh>
    <rPh sb="94" eb="96">
      <t>キョウユウ</t>
    </rPh>
    <rPh sb="97" eb="98">
      <t>ハカ</t>
    </rPh>
    <rPh sb="102" eb="104">
      <t>マイツキ</t>
    </rPh>
    <rPh sb="112" eb="115">
      <t>リヨウシャ</t>
    </rPh>
    <rPh sb="115" eb="116">
      <t>タク</t>
    </rPh>
    <rPh sb="116" eb="118">
      <t>ホウモン</t>
    </rPh>
    <rPh sb="118" eb="119">
      <t>ジ</t>
    </rPh>
    <rPh sb="121" eb="124">
      <t>カンセンショウ</t>
    </rPh>
    <rPh sb="158" eb="160">
      <t>チイキ</t>
    </rPh>
    <rPh sb="161" eb="162">
      <t>カヨ</t>
    </rPh>
    <rPh sb="164" eb="165">
      <t>バ</t>
    </rPh>
    <rPh sb="165" eb="166">
      <t>ナド</t>
    </rPh>
    <rPh sb="168" eb="171">
      <t>ニンチショウ</t>
    </rPh>
    <rPh sb="183" eb="185">
      <t>ハイフ</t>
    </rPh>
    <rPh sb="187" eb="189">
      <t>ケンリ</t>
    </rPh>
    <rPh sb="189" eb="191">
      <t>ヨウゴ</t>
    </rPh>
    <rPh sb="192" eb="193">
      <t>カン</t>
    </rPh>
    <rPh sb="195" eb="197">
      <t>フキュウ</t>
    </rPh>
    <rPh sb="197" eb="199">
      <t>ケイハツ</t>
    </rPh>
    <rPh sb="200" eb="201">
      <t>ハカ</t>
    </rPh>
    <rPh sb="234" eb="236">
      <t>テキセツ</t>
    </rPh>
    <rPh sb="237" eb="239">
      <t>タイオウ</t>
    </rPh>
    <rPh sb="244" eb="246">
      <t>セイネン</t>
    </rPh>
    <rPh sb="246" eb="248">
      <t>コウケン</t>
    </rPh>
    <rPh sb="248" eb="250">
      <t>セイド</t>
    </rPh>
    <rPh sb="251" eb="253">
      <t>ヒツヨウ</t>
    </rPh>
    <rPh sb="254" eb="255">
      <t>カタ</t>
    </rPh>
    <rPh sb="256" eb="257">
      <t>タイ</t>
    </rPh>
    <rPh sb="259" eb="261">
      <t>ジョウホウ</t>
    </rPh>
    <rPh sb="261" eb="263">
      <t>テイキョウ</t>
    </rPh>
    <phoneticPr fontId="2"/>
  </si>
  <si>
    <t>・区内５センター共催で若葉区介護支援専門員連絡会（1月）、若葉区多職種連携会議（2月）、若葉区定例地域ケア会議（毎月）、区内あんしんケアセンター主任介護支援専門員連絡会（3月）を開催した。
・主任ケアマネジャーが未配置のため、圏域介護支援専門員ネットワーク会議を開催できなかったが、日常的に、介護支援専門員からの相談に対し、ケース会議や同行訪問を行う等、後方支援を行った。</t>
    <rPh sb="96" eb="98">
      <t>シュニン</t>
    </rPh>
    <rPh sb="106" eb="107">
      <t>ミ</t>
    </rPh>
    <rPh sb="107" eb="109">
      <t>ハイチ</t>
    </rPh>
    <rPh sb="113" eb="115">
      <t>ケンイキ</t>
    </rPh>
    <rPh sb="115" eb="122">
      <t>カイゴシエンセンモンイン</t>
    </rPh>
    <rPh sb="128" eb="130">
      <t>カイギ</t>
    </rPh>
    <rPh sb="131" eb="133">
      <t>カイサイ</t>
    </rPh>
    <rPh sb="141" eb="144">
      <t>ニチジョウテキ</t>
    </rPh>
    <rPh sb="165" eb="167">
      <t>カイギ</t>
    </rPh>
    <rPh sb="168" eb="170">
      <t>ドウコウ</t>
    </rPh>
    <rPh sb="170" eb="172">
      <t>ホウモン</t>
    </rPh>
    <rPh sb="173" eb="174">
      <t>オコナ</t>
    </rPh>
    <rPh sb="175" eb="176">
      <t>ナド</t>
    </rPh>
    <phoneticPr fontId="2"/>
  </si>
  <si>
    <t>D</t>
  </si>
  <si>
    <t>・支援困難ケースでは、介護支援専門員からの相談に対し、ケース会議や同行訪問等の後方支援を行った。
・主任ケアマネジャーが未配置のため、圏域の介護支援専門員ネットワーク会議を開催できなかった。</t>
    <rPh sb="30" eb="32">
      <t>カイギ</t>
    </rPh>
    <rPh sb="50" eb="52">
      <t>シュニン</t>
    </rPh>
    <rPh sb="60" eb="61">
      <t>ミ</t>
    </rPh>
    <rPh sb="61" eb="63">
      <t>ハイチ</t>
    </rPh>
    <phoneticPr fontId="2"/>
  </si>
  <si>
    <t>・高齢者が住み慣れた地域で暮らせるよう地域の介護支援専門員や多職種と連携を図り、事例検討を通じてネットワーク構築できるよう努める。
・介護支援専門員からの相談に対し、同行訪問、情報提供、個別地域ケア会議の調整等の後方支援を強化する。
・介護支援専門員の抱える課題やニーズ把握に対し、課題解決のために必要な検討会や勉強会を企画する。
・民生委員児童委員会や地区社協と連携を図り、地域の課題を把握する。
・生活支援コーディネーターと連携し、居宅介護支援事業所にインフォーマルサービスについて情報提供する。</t>
    <rPh sb="111" eb="113">
      <t>キョウカ</t>
    </rPh>
    <rPh sb="118" eb="125">
      <t>カイゴシエンセンモンイン</t>
    </rPh>
    <rPh sb="126" eb="127">
      <t>カカ</t>
    </rPh>
    <rPh sb="129" eb="131">
      <t>カダイ</t>
    </rPh>
    <rPh sb="135" eb="137">
      <t>ハアク</t>
    </rPh>
    <rPh sb="138" eb="139">
      <t>タイ</t>
    </rPh>
    <rPh sb="141" eb="143">
      <t>カダイ</t>
    </rPh>
    <rPh sb="143" eb="145">
      <t>カイケツ</t>
    </rPh>
    <rPh sb="149" eb="151">
      <t>ヒツヨウ</t>
    </rPh>
    <rPh sb="152" eb="155">
      <t>ケントウカイ</t>
    </rPh>
    <rPh sb="156" eb="159">
      <t>ベンキョウカイ</t>
    </rPh>
    <rPh sb="160" eb="162">
      <t>キカク</t>
    </rPh>
    <phoneticPr fontId="2"/>
  </si>
  <si>
    <t>・地域での講座や体操等に参加し、基本チェックリストや「いきいき活動手帳」を活用して、地域住民が自主的に介護予防の意識が持てるよう啓発活動を行う。
・生活支援コーディネーターや若葉区健康課と連携し、地域の介護予防活動が継続できるよう、後方支援を行う。
・生活支援コーディネーターと連携し、住民活動の拠点として協力いただける場の開拓と活動を希望する住民とのマッチングが円滑に進むよう、後方支援を行う。
・住民が一体となって介護予防への取り組みが実践できる地域づくりを目ざし、生活支援コーディネーターと運営推進会議に参加しているマックスバリュ買い物支援の拠点協力実績のある施設や、民生委員、自治会等の協力を得ながら、地域特性やニーズ把握のための実態把握に取り組む。</t>
    <rPh sb="200" eb="202">
      <t>ジュウミン</t>
    </rPh>
    <rPh sb="203" eb="205">
      <t>イッタイ</t>
    </rPh>
    <rPh sb="209" eb="211">
      <t>カイゴ</t>
    </rPh>
    <rPh sb="211" eb="213">
      <t>ヨボウ</t>
    </rPh>
    <rPh sb="215" eb="216">
      <t>ト</t>
    </rPh>
    <rPh sb="217" eb="218">
      <t>ク</t>
    </rPh>
    <rPh sb="220" eb="222">
      <t>ジッセン</t>
    </rPh>
    <rPh sb="225" eb="227">
      <t>チイキ</t>
    </rPh>
    <rPh sb="268" eb="269">
      <t>カ</t>
    </rPh>
    <rPh sb="270" eb="271">
      <t>モノ</t>
    </rPh>
    <rPh sb="271" eb="273">
      <t>シエン</t>
    </rPh>
    <rPh sb="274" eb="276">
      <t>キョテン</t>
    </rPh>
    <rPh sb="276" eb="278">
      <t>キョウリョク</t>
    </rPh>
    <rPh sb="278" eb="280">
      <t>ジッセキ</t>
    </rPh>
    <rPh sb="283" eb="285">
      <t>シセツ</t>
    </rPh>
    <rPh sb="287" eb="289">
      <t>ミンセイ</t>
    </rPh>
    <rPh sb="289" eb="291">
      <t>イイン</t>
    </rPh>
    <rPh sb="292" eb="295">
      <t>ジチカイ</t>
    </rPh>
    <rPh sb="295" eb="296">
      <t>トウ</t>
    </rPh>
    <rPh sb="297" eb="299">
      <t>キョウリョク</t>
    </rPh>
    <rPh sb="300" eb="301">
      <t>エ</t>
    </rPh>
    <phoneticPr fontId="2"/>
  </si>
  <si>
    <t>支援内容により、複数体制で行動し、関係機関と相談しながら迅速に丁寧な対応を行った。また、援助技術向上のため、研修会、事例検討会等積極的に参加した。感染症対策、詐欺、不審電話（警察）等の情報に対し、圏域内の居宅介護支援事業所に情報共有を図った。</t>
  </si>
  <si>
    <t>施設内外の研修会に参加し、援助技術の向上に努めた。総合相談の困難事例につては、状況により複数体制で対応した。職員間での情報共有を積極的に図り、アドバイスや新たな情報提供で迅速に対応することができた。住民主体型サービスについては、フレイル予防について講演を行い支援を継続している。</t>
    <rPh sb="39" eb="41">
      <t>ジョウキョウ</t>
    </rPh>
    <rPh sb="99" eb="104">
      <t>ジュウミンシュタイガタ</t>
    </rPh>
    <rPh sb="118" eb="120">
      <t>ヨボウ</t>
    </rPh>
    <rPh sb="127" eb="128">
      <t>オコナ</t>
    </rPh>
    <rPh sb="129" eb="131">
      <t>シエン</t>
    </rPh>
    <rPh sb="132" eb="134">
      <t>ケイゾク</t>
    </rPh>
    <phoneticPr fontId="2"/>
  </si>
  <si>
    <t>①委託先居宅介護支援事業所からの相談や会議等で、介護予防ケアマネジメントについて、千葉市介護予防ケアマネジメント手引き（第3版）に基づき支援する。
②千葉市自立促進ケア会議に参加し、事例提供を行い、実践力を養う。 
③生活支援コーディネーターの地域資源把握に協力し、活動や情報提供を支援する。
④住民主体型サービスの支援を継続する。
⑤状況により、生活支援コーディネーターと共に訪問し、地域の社会資源の活用等について説明、取り組めるよう支援する。</t>
    <phoneticPr fontId="2"/>
  </si>
  <si>
    <t>援助技術向上の為、研修会には積極的に参加した。毎朝の朝礼時、個々の関わっている総合相談の進捗状況を話し合うことで情報共有を図り、新たなアドバイスや情報提供により、迅速に対応することができた。</t>
    <phoneticPr fontId="2"/>
  </si>
  <si>
    <t>①施設内外の研修会に参加し、援助技術の向上に努める。
②毎日の朝礼、毎月のスタッフ会議、事例検討会で情報を共有し、担当者だけでなく、チームでの対応を強化する。
③センターだけで解決できないケースは、認知症初期集中支援チーム、行政、関係機関等と相談やアドバイス等で連携を図り、必要に応じて個別事例の地域ケア会議等を開催し、情報の共有と問題の解決に努める。
④あんしんケアセンターから遠い地域は、公民館等で出張相談を行う。
⑤終活相談には、本人、家族のニーズに対応しながら、民間企業と協働し、対応する。</t>
    <phoneticPr fontId="2"/>
  </si>
  <si>
    <t>５センター合同の定例地域ケア会議、自立促進ケア会議は定期的に開催することができた。多職種連携会議（若葉区）については、新たな知識を共有することができた。認知症サポーター養成講座を中学校で開催することができ、認知症について理解を深めることができた。地域住民からの相談で生活支援コーディネーターの社会資源の情報を提供することができた。介護支援専門員の支援として、相談や困難事例に対し関係機関と連携を図り助言等行った。</t>
    <rPh sb="30" eb="32">
      <t>カイサイ</t>
    </rPh>
    <rPh sb="133" eb="137">
      <t>セイカツシエン</t>
    </rPh>
    <phoneticPr fontId="2"/>
  </si>
  <si>
    <t>①5センター合同での定例地域ケア会議は毎月第3火曜日に開催し、地域課題の検討、情報共有を図り、地域ケア会議としての役割を果たすようにする。その他、自立促進ケア会議、年度末は若葉区高齢者保健福祉相談ネットワーク連絡会とする。
②在宅医療・介護連携支援センターの支援を受けながら、多職種連携会議を開催する。
③地域の個別地域ケア会議開催時は、積極的に参加する。
④認知症サポーター養成講座を開催し、認知症の理解を図る。担当圏域の中学生向け講座（若葉区こども力プロジェクト）を実施する。
⑤生活支援コーディネーターとの連携を密にし、社会資源、資源開発等の情報共有を図り、積極的に活用する。
⑥介護支援専門員に対し、研修会の開催や、居宅介護支援事業所の事例検討会、困難事例の相談等について、適宜必要な支援を行う。</t>
    <phoneticPr fontId="2"/>
  </si>
  <si>
    <t>小桜薬局でのフレイル予防の勉強会や講演会等で、一般介護予防事業の普及啓発に努めた。シニアリーダー体操、地域の体操教室（あんしんケアセンター都賀と合同）、出張相談会等に積極的に出向いて介護相談に繋げるように努めた。生活支援コーディネーターとの同行訪問で社会資源の情報提供ができた。</t>
    <rPh sb="91" eb="95">
      <t>カイゴソウダン</t>
    </rPh>
    <rPh sb="96" eb="97">
      <t>ツナ</t>
    </rPh>
    <phoneticPr fontId="2"/>
  </si>
  <si>
    <t>①総合相談や介護予防ケアマネジメントに、行政の一般介護予防事業の広報活動を行う。
②シニアリーダー体操教室の支援や、地域住民への生きがい手帳等の広報活動を実施する。
③地域の体操教室（2か所、月2回）をあんしんケアセンター都賀と合同で支援する。
④区民祭り、都賀コミュニティ祭り、都賀いきいきセンター祭り等で広報活動に努める。
⑤生活支援コーディネーターの情報から、必要な情報が適宜提供できる体制を整える。
⑥小桜薬局でのフレイル予防の勉強会を継続する。
⑦若葉区あんしんケアセンターと行政の看護職会議に参加し、「高齢者の保健事業と介護予防の一体的な実施」について連携する。</t>
    <phoneticPr fontId="2"/>
  </si>
  <si>
    <t>・総合相談は内容に応じて包括3職種が情報教共有を行い対応、必要に応じて居宅介護支援事業所や医療機関、区高齢支援班、地域関係機関等と連携しながら対応した。
・地域住民に健康づくりへの動機付けを行うために、直営体操教室開催や地域サロンへ毎回参加してセラバンド体操やコグニサイズ等を行い運動機会の確保に努めた。</t>
    <rPh sb="1" eb="3">
      <t>ソウゴウ</t>
    </rPh>
    <rPh sb="3" eb="5">
      <t>ソウダン</t>
    </rPh>
    <rPh sb="6" eb="8">
      <t>ナイヨウ</t>
    </rPh>
    <rPh sb="9" eb="10">
      <t>オウ</t>
    </rPh>
    <rPh sb="12" eb="14">
      <t>ホウカツ</t>
    </rPh>
    <rPh sb="15" eb="17">
      <t>ショクシュ</t>
    </rPh>
    <rPh sb="18" eb="20">
      <t>ジョウホウ</t>
    </rPh>
    <rPh sb="26" eb="28">
      <t>タイオウ</t>
    </rPh>
    <rPh sb="29" eb="31">
      <t>ヒツヨウ</t>
    </rPh>
    <rPh sb="32" eb="33">
      <t>オウ</t>
    </rPh>
    <rPh sb="35" eb="37">
      <t>キョタク</t>
    </rPh>
    <rPh sb="37" eb="39">
      <t>カイゴ</t>
    </rPh>
    <rPh sb="39" eb="41">
      <t>シエン</t>
    </rPh>
    <rPh sb="41" eb="44">
      <t>ジギョウショ</t>
    </rPh>
    <rPh sb="45" eb="47">
      <t>イリョウ</t>
    </rPh>
    <rPh sb="47" eb="49">
      <t>キカン</t>
    </rPh>
    <rPh sb="50" eb="51">
      <t>ク</t>
    </rPh>
    <rPh sb="51" eb="53">
      <t>コウレイ</t>
    </rPh>
    <rPh sb="53" eb="55">
      <t>シエン</t>
    </rPh>
    <rPh sb="55" eb="56">
      <t>ハン</t>
    </rPh>
    <rPh sb="57" eb="59">
      <t>チイキ</t>
    </rPh>
    <rPh sb="59" eb="61">
      <t>カンケイ</t>
    </rPh>
    <rPh sb="61" eb="63">
      <t>キカン</t>
    </rPh>
    <rPh sb="63" eb="64">
      <t>トウ</t>
    </rPh>
    <rPh sb="65" eb="67">
      <t>レンケイ</t>
    </rPh>
    <rPh sb="71" eb="73">
      <t>タイオウ</t>
    </rPh>
    <rPh sb="78" eb="80">
      <t>チイキ</t>
    </rPh>
    <rPh sb="80" eb="82">
      <t>ジュウミン</t>
    </rPh>
    <rPh sb="83" eb="85">
      <t>ケンコウ</t>
    </rPh>
    <rPh sb="90" eb="92">
      <t>ドウキ</t>
    </rPh>
    <rPh sb="92" eb="93">
      <t>ツ</t>
    </rPh>
    <rPh sb="95" eb="96">
      <t>オコナ</t>
    </rPh>
    <rPh sb="101" eb="103">
      <t>チョクエイ</t>
    </rPh>
    <rPh sb="103" eb="105">
      <t>タイソウ</t>
    </rPh>
    <rPh sb="105" eb="107">
      <t>キョウシツ</t>
    </rPh>
    <rPh sb="107" eb="109">
      <t>カイサイ</t>
    </rPh>
    <rPh sb="110" eb="112">
      <t>チイキ</t>
    </rPh>
    <rPh sb="116" eb="118">
      <t>マイカイ</t>
    </rPh>
    <rPh sb="118" eb="120">
      <t>サンカ</t>
    </rPh>
    <rPh sb="127" eb="129">
      <t>タイソウ</t>
    </rPh>
    <rPh sb="136" eb="137">
      <t>トウ</t>
    </rPh>
    <rPh sb="138" eb="139">
      <t>イ</t>
    </rPh>
    <rPh sb="140" eb="142">
      <t>ウンドウ</t>
    </rPh>
    <rPh sb="142" eb="144">
      <t>キカイ</t>
    </rPh>
    <rPh sb="145" eb="147">
      <t>カクホ</t>
    </rPh>
    <rPh sb="148" eb="149">
      <t>ツト</t>
    </rPh>
    <phoneticPr fontId="2"/>
  </si>
  <si>
    <t>要支援者の自立促進やインフォーマルサービス・民間サービスにつながるケースの増減に向けた調査を行っていないため、評価が行えていない。
介護申請における認定までの期間の遅延やケアマネ不足のために、支援の停滞があった。</t>
    <phoneticPr fontId="2"/>
  </si>
  <si>
    <t>介護予防ケアマネジメントの中にインフォーマルサービスや民間サービスが浸透し、利用者本人が自立への意欲を持ってセルフケアができるように支援する。
また、そのためにインフォーマルサービスの拡充や民間との連携を強化し、地域のケアマネジャーへ助言・情報提供を行う。</t>
    <rPh sb="92" eb="94">
      <t>カクジュウ</t>
    </rPh>
    <rPh sb="95" eb="97">
      <t>ミンカン</t>
    </rPh>
    <rPh sb="99" eb="101">
      <t>レンケイ</t>
    </rPh>
    <rPh sb="102" eb="104">
      <t>キョウカ</t>
    </rPh>
    <rPh sb="106" eb="108">
      <t>チイキ</t>
    </rPh>
    <rPh sb="117" eb="119">
      <t>ジョゲン</t>
    </rPh>
    <rPh sb="120" eb="122">
      <t>ジョウホウ</t>
    </rPh>
    <rPh sb="122" eb="124">
      <t>テイキョウ</t>
    </rPh>
    <rPh sb="125" eb="126">
      <t>オコナ</t>
    </rPh>
    <phoneticPr fontId="2"/>
  </si>
  <si>
    <t>・若葉区内の相談員連絡会にて「カスタマーハラスメント」を学習しストレスマネジメントと組織の一員としての対応方法にや、通常の業務においての職責範囲の明確化等について意見交換を行った。
・地域のインフォーマルな社会資源の把握を生活支援コーディネーターとの連携などにより把握・整理を行い必要に応じて提供できる体制を構築した。</t>
    <rPh sb="1" eb="4">
      <t>ワカバク</t>
    </rPh>
    <rPh sb="4" eb="5">
      <t>ナイ</t>
    </rPh>
    <rPh sb="6" eb="9">
      <t>ソウダンイン</t>
    </rPh>
    <rPh sb="9" eb="12">
      <t>レンラクカイ</t>
    </rPh>
    <rPh sb="28" eb="30">
      <t>ガクシュウ</t>
    </rPh>
    <rPh sb="42" eb="44">
      <t>ソシキ</t>
    </rPh>
    <rPh sb="45" eb="47">
      <t>イチイン</t>
    </rPh>
    <rPh sb="51" eb="53">
      <t>タイオウ</t>
    </rPh>
    <rPh sb="53" eb="55">
      <t>ホウホウ</t>
    </rPh>
    <rPh sb="76" eb="77">
      <t>ナド</t>
    </rPh>
    <rPh sb="81" eb="83">
      <t>イケン</t>
    </rPh>
    <rPh sb="83" eb="85">
      <t>コウカン</t>
    </rPh>
    <rPh sb="86" eb="87">
      <t>オコナ</t>
    </rPh>
    <rPh sb="92" eb="94">
      <t>チイキ</t>
    </rPh>
    <rPh sb="103" eb="105">
      <t>シャカイ</t>
    </rPh>
    <rPh sb="105" eb="107">
      <t>シゲン</t>
    </rPh>
    <rPh sb="108" eb="110">
      <t>ハアク</t>
    </rPh>
    <rPh sb="111" eb="115">
      <t>セイカツシエン</t>
    </rPh>
    <rPh sb="125" eb="127">
      <t>レンケイ</t>
    </rPh>
    <rPh sb="132" eb="134">
      <t>ハアク</t>
    </rPh>
    <rPh sb="135" eb="137">
      <t>セイリ</t>
    </rPh>
    <rPh sb="138" eb="139">
      <t>オコナ</t>
    </rPh>
    <rPh sb="140" eb="142">
      <t>ヒツヨウ</t>
    </rPh>
    <rPh sb="143" eb="144">
      <t>オウ</t>
    </rPh>
    <rPh sb="146" eb="148">
      <t>テイキョウ</t>
    </rPh>
    <rPh sb="151" eb="153">
      <t>タイセイ</t>
    </rPh>
    <rPh sb="154" eb="156">
      <t>コウチク</t>
    </rPh>
    <phoneticPr fontId="2"/>
  </si>
  <si>
    <t>年２回の連絡会の開催により関係職種間の情報共有に寄与することができた。しかしながら、インフォーマルな社会資源も含めたソーシャルワークとしての活用方法については、今後も具体的事例などを用いて広く情報と方法を周知し総合的な相談に対応できる地域ネットワークを確立していく必要がある。</t>
    <rPh sb="0" eb="1">
      <t>ネン</t>
    </rPh>
    <rPh sb="2" eb="3">
      <t>カイ</t>
    </rPh>
    <rPh sb="4" eb="7">
      <t>レンラクカイ</t>
    </rPh>
    <rPh sb="8" eb="10">
      <t>カイサイ</t>
    </rPh>
    <rPh sb="13" eb="15">
      <t>カンケイ</t>
    </rPh>
    <rPh sb="15" eb="17">
      <t>ショクシュ</t>
    </rPh>
    <rPh sb="17" eb="18">
      <t>カン</t>
    </rPh>
    <rPh sb="19" eb="21">
      <t>ジョウホウ</t>
    </rPh>
    <rPh sb="21" eb="23">
      <t>キョウユウ</t>
    </rPh>
    <rPh sb="24" eb="26">
      <t>キヨ</t>
    </rPh>
    <rPh sb="50" eb="52">
      <t>シャカイ</t>
    </rPh>
    <rPh sb="52" eb="54">
      <t>シゲン</t>
    </rPh>
    <rPh sb="55" eb="56">
      <t>フク</t>
    </rPh>
    <rPh sb="70" eb="72">
      <t>カツヨウ</t>
    </rPh>
    <rPh sb="72" eb="74">
      <t>ホウホウ</t>
    </rPh>
    <rPh sb="80" eb="82">
      <t>コンゴ</t>
    </rPh>
    <rPh sb="83" eb="86">
      <t>グタイテキ</t>
    </rPh>
    <rPh sb="86" eb="88">
      <t>ジレイ</t>
    </rPh>
    <rPh sb="91" eb="92">
      <t>モチ</t>
    </rPh>
    <rPh sb="94" eb="95">
      <t>ヒロ</t>
    </rPh>
    <rPh sb="96" eb="98">
      <t>ジョウホウ</t>
    </rPh>
    <rPh sb="99" eb="101">
      <t>ホウホウ</t>
    </rPh>
    <rPh sb="102" eb="104">
      <t>シュウチ</t>
    </rPh>
    <rPh sb="105" eb="108">
      <t>ソウゴウテキ</t>
    </rPh>
    <rPh sb="109" eb="111">
      <t>ソウダン</t>
    </rPh>
    <rPh sb="112" eb="114">
      <t>タイオウ</t>
    </rPh>
    <rPh sb="117" eb="119">
      <t>チイキ</t>
    </rPh>
    <rPh sb="126" eb="128">
      <t>カクリツ</t>
    </rPh>
    <rPh sb="132" eb="134">
      <t>ヒツヨウ</t>
    </rPh>
    <phoneticPr fontId="2"/>
  </si>
  <si>
    <t>・若葉区内の相談員連絡会を年２回開催し、医療・介護・障害分野の相談員と担当者が変わっても連携が続けられるよう適宜情報・意見の交換やソーシャルワーカーの自己研鑽の場とする。
・地域住民の方に必要な社会資源の情報提供が行えるよう生活支援コーディネーターと協力し情報把握・共有を行う。・多制度を横断し柔軟に個別ケースに対応できるよう、より地域単位での勉強会開催を視野に入れ意見聴取をする。</t>
    <phoneticPr fontId="2"/>
  </si>
  <si>
    <t>・サロン、市役所新規職員、社協地区部会、いきいきプラザ若葉、東京情報大学にて認知症サポーター養成講座を計７回開催した。
・千城台公民館にて市民向けにエンディングノートの書き方講座を開催した。
・消費者被害に関する情報をセンター内に掲示し、注意喚起を行った。</t>
    <rPh sb="5" eb="8">
      <t>シヤクショ</t>
    </rPh>
    <rPh sb="8" eb="10">
      <t>シンキ</t>
    </rPh>
    <rPh sb="10" eb="12">
      <t>ショクイン</t>
    </rPh>
    <rPh sb="13" eb="15">
      <t>シャキョウ</t>
    </rPh>
    <rPh sb="15" eb="17">
      <t>チク</t>
    </rPh>
    <rPh sb="17" eb="19">
      <t>ブカイ</t>
    </rPh>
    <rPh sb="27" eb="29">
      <t>ワカバ</t>
    </rPh>
    <rPh sb="30" eb="32">
      <t>トウキョウ</t>
    </rPh>
    <rPh sb="32" eb="34">
      <t>ジョウホウ</t>
    </rPh>
    <rPh sb="34" eb="36">
      <t>ダイガク</t>
    </rPh>
    <rPh sb="38" eb="41">
      <t>ニンチショウ</t>
    </rPh>
    <rPh sb="46" eb="48">
      <t>ヨウセイ</t>
    </rPh>
    <rPh sb="48" eb="50">
      <t>コウザ</t>
    </rPh>
    <rPh sb="51" eb="52">
      <t>ケイ</t>
    </rPh>
    <rPh sb="53" eb="54">
      <t>カイ</t>
    </rPh>
    <rPh sb="54" eb="56">
      <t>カイサイ</t>
    </rPh>
    <rPh sb="61" eb="64">
      <t>チシロダイ</t>
    </rPh>
    <rPh sb="64" eb="67">
      <t>コウミンカン</t>
    </rPh>
    <rPh sb="97" eb="100">
      <t>ショウヒシャ</t>
    </rPh>
    <rPh sb="100" eb="102">
      <t>ヒガイ</t>
    </rPh>
    <rPh sb="103" eb="104">
      <t>カン</t>
    </rPh>
    <rPh sb="106" eb="108">
      <t>ジョウホウ</t>
    </rPh>
    <rPh sb="113" eb="114">
      <t>ナイ</t>
    </rPh>
    <rPh sb="115" eb="117">
      <t>ケイジ</t>
    </rPh>
    <rPh sb="119" eb="121">
      <t>チュウイ</t>
    </rPh>
    <rPh sb="121" eb="123">
      <t>カンキ</t>
    </rPh>
    <rPh sb="124" eb="125">
      <t>オコナ</t>
    </rPh>
    <phoneticPr fontId="2"/>
  </si>
  <si>
    <t>認知症サポーター養成講座については、地域住民や学生に向けて開催し、さらに認知症カフェ「ルピナス」の活動につなげることができた。また、エンディングノートの書き方講座の開催や成年後見制度、日常生活自立支援事業の普及活動を通し自身の権利擁護について考える機会を作ることができた。</t>
    <rPh sb="23" eb="25">
      <t>ガクセイ</t>
    </rPh>
    <rPh sb="26" eb="27">
      <t>ム</t>
    </rPh>
    <phoneticPr fontId="2"/>
  </si>
  <si>
    <t xml:space="preserve">・学生や地域住民、商業施設の職員に向けて認知症サポーター養成講座を開催する。
・成年後見制度や日常生活自立支援事業、終活に関する周知活動を行う。
・消費者被害や詐欺被害を未然に防ぐために注意喚起や対策についての周知活動を行う。
・高齢者虐待防止に関する啓発、早期発見に努め、虐待事案については早期解決を目指す。
</t>
    <rPh sb="134" eb="135">
      <t>ツト</t>
    </rPh>
    <phoneticPr fontId="2"/>
  </si>
  <si>
    <t>・圏域内において定期的に居宅介護支援事業所の介護支援専門員を中心に、地域の様々な社会資源との連携や活用について情報提供、意見交換を行う場等を調整した。
・生活支援コーディネーター等と連携し、地域の社会資源を居宅介護支援の際に、必要なインフォーマル支援が位置づけられるよう調整を行うとともに、生活支援コーディネーターと介護支援専門員との関係が近くなるよう便宜を図った。</t>
    <rPh sb="65" eb="66">
      <t>オコナ</t>
    </rPh>
    <rPh sb="77" eb="79">
      <t>セイカツ</t>
    </rPh>
    <rPh sb="79" eb="81">
      <t>シエン</t>
    </rPh>
    <rPh sb="89" eb="90">
      <t>ナド</t>
    </rPh>
    <rPh sb="91" eb="93">
      <t>レンケイ</t>
    </rPh>
    <rPh sb="95" eb="97">
      <t>チイキ</t>
    </rPh>
    <rPh sb="98" eb="100">
      <t>シャカイ</t>
    </rPh>
    <rPh sb="100" eb="102">
      <t>シゲン</t>
    </rPh>
    <rPh sb="103" eb="105">
      <t>キョタク</t>
    </rPh>
    <rPh sb="105" eb="107">
      <t>カイゴ</t>
    </rPh>
    <rPh sb="107" eb="109">
      <t>シエン</t>
    </rPh>
    <rPh sb="110" eb="111">
      <t>サイ</t>
    </rPh>
    <rPh sb="113" eb="115">
      <t>ヒツヨウ</t>
    </rPh>
    <rPh sb="123" eb="125">
      <t>シエン</t>
    </rPh>
    <rPh sb="126" eb="128">
      <t>イチ</t>
    </rPh>
    <rPh sb="135" eb="137">
      <t>チョウセイ</t>
    </rPh>
    <rPh sb="138" eb="139">
      <t>オコナ</t>
    </rPh>
    <rPh sb="145" eb="147">
      <t>セイカツ</t>
    </rPh>
    <rPh sb="147" eb="149">
      <t>シエン</t>
    </rPh>
    <rPh sb="158" eb="160">
      <t>カイゴ</t>
    </rPh>
    <rPh sb="160" eb="162">
      <t>シエン</t>
    </rPh>
    <rPh sb="162" eb="165">
      <t>センモンイン</t>
    </rPh>
    <rPh sb="167" eb="169">
      <t>カンケイ</t>
    </rPh>
    <rPh sb="170" eb="171">
      <t>チカ</t>
    </rPh>
    <rPh sb="176" eb="178">
      <t>ベンギ</t>
    </rPh>
    <rPh sb="179" eb="180">
      <t>ハカ</t>
    </rPh>
    <phoneticPr fontId="2"/>
  </si>
  <si>
    <t>・圏域内の居宅介護支援事業所の交流の場として連絡会を年4回開催しているが、参加者の顔ぶれも同じであり、参加人数は平均13名、全体の30％程で少なかった。
・ケアプラン作成において、介護支援専門員から生活支援コーディネーターへの相談は8件で相談者の顔ぶれも同じであった。</t>
    <rPh sb="1" eb="3">
      <t>ケンイキ</t>
    </rPh>
    <rPh sb="3" eb="4">
      <t>ナイ</t>
    </rPh>
    <rPh sb="5" eb="7">
      <t>キョタク</t>
    </rPh>
    <rPh sb="7" eb="9">
      <t>カイゴ</t>
    </rPh>
    <rPh sb="9" eb="11">
      <t>シエン</t>
    </rPh>
    <rPh sb="11" eb="14">
      <t>ジギョウショ</t>
    </rPh>
    <rPh sb="15" eb="17">
      <t>コウリュウ</t>
    </rPh>
    <rPh sb="18" eb="19">
      <t>バ</t>
    </rPh>
    <rPh sb="22" eb="25">
      <t>レンラクカイ</t>
    </rPh>
    <rPh sb="26" eb="27">
      <t>ネン</t>
    </rPh>
    <rPh sb="28" eb="29">
      <t>カイ</t>
    </rPh>
    <rPh sb="29" eb="31">
      <t>カイサイ</t>
    </rPh>
    <rPh sb="51" eb="53">
      <t>サンカ</t>
    </rPh>
    <rPh sb="53" eb="55">
      <t>ニンズウ</t>
    </rPh>
    <rPh sb="56" eb="58">
      <t>ヘイキン</t>
    </rPh>
    <rPh sb="60" eb="61">
      <t>メイ</t>
    </rPh>
    <rPh sb="62" eb="64">
      <t>ゼンタイ</t>
    </rPh>
    <rPh sb="68" eb="69">
      <t>ホド</t>
    </rPh>
    <rPh sb="70" eb="71">
      <t>スク</t>
    </rPh>
    <rPh sb="83" eb="85">
      <t>サクセイ</t>
    </rPh>
    <rPh sb="90" eb="92">
      <t>カイゴ</t>
    </rPh>
    <rPh sb="92" eb="94">
      <t>シエン</t>
    </rPh>
    <rPh sb="94" eb="97">
      <t>センモンイン</t>
    </rPh>
    <rPh sb="99" eb="101">
      <t>セイカツ</t>
    </rPh>
    <rPh sb="101" eb="103">
      <t>シエン</t>
    </rPh>
    <rPh sb="113" eb="115">
      <t>ソウダン</t>
    </rPh>
    <rPh sb="117" eb="118">
      <t>ケン</t>
    </rPh>
    <rPh sb="119" eb="122">
      <t>ソウダンシャ</t>
    </rPh>
    <rPh sb="123" eb="124">
      <t>カオ</t>
    </rPh>
    <rPh sb="127" eb="128">
      <t>オナ</t>
    </rPh>
    <phoneticPr fontId="2"/>
  </si>
  <si>
    <t xml:space="preserve">・圏域内の居宅介護支援事業所の連絡会について、企画、運営に圏域のケアマネジャーにも参加していただけるよう検討し、ケアマネジャー同士の横の繋がりを強くする。
・圏域の居宅介護支援事業所がインフォーマルネットワークのマネジメントする際などに地域の社会資源を調整する生活支援コーディネーターとの具体的な連携事例を増やし、連絡会などを通じて積極的に情報を発信する。
</t>
    <rPh sb="1" eb="3">
      <t>ケンイキ</t>
    </rPh>
    <rPh sb="3" eb="4">
      <t>ナイ</t>
    </rPh>
    <rPh sb="5" eb="7">
      <t>キョタク</t>
    </rPh>
    <rPh sb="7" eb="9">
      <t>カイゴ</t>
    </rPh>
    <rPh sb="9" eb="11">
      <t>シエン</t>
    </rPh>
    <rPh sb="11" eb="14">
      <t>ジギョウショ</t>
    </rPh>
    <rPh sb="15" eb="18">
      <t>レンラクカイ</t>
    </rPh>
    <rPh sb="23" eb="25">
      <t>キカク</t>
    </rPh>
    <rPh sb="26" eb="28">
      <t>ウンエイ</t>
    </rPh>
    <rPh sb="29" eb="31">
      <t>ケンイキ</t>
    </rPh>
    <rPh sb="41" eb="43">
      <t>サンカ</t>
    </rPh>
    <rPh sb="52" eb="54">
      <t>ケントウ</t>
    </rPh>
    <rPh sb="63" eb="65">
      <t>ドウシ</t>
    </rPh>
    <rPh sb="66" eb="67">
      <t>ヨコ</t>
    </rPh>
    <rPh sb="68" eb="69">
      <t>ツナ</t>
    </rPh>
    <rPh sb="72" eb="73">
      <t>ツヨ</t>
    </rPh>
    <rPh sb="79" eb="81">
      <t>ケンイキ</t>
    </rPh>
    <rPh sb="82" eb="84">
      <t>キョタク</t>
    </rPh>
    <rPh sb="84" eb="86">
      <t>カイゴ</t>
    </rPh>
    <rPh sb="86" eb="88">
      <t>シエン</t>
    </rPh>
    <rPh sb="88" eb="91">
      <t>ジギョウショ</t>
    </rPh>
    <rPh sb="114" eb="115">
      <t>サイ</t>
    </rPh>
    <rPh sb="118" eb="120">
      <t>チイキ</t>
    </rPh>
    <rPh sb="121" eb="123">
      <t>シャカイ</t>
    </rPh>
    <rPh sb="123" eb="125">
      <t>シゲン</t>
    </rPh>
    <rPh sb="126" eb="128">
      <t>チョウセイ</t>
    </rPh>
    <rPh sb="130" eb="134">
      <t>セイカツシエン</t>
    </rPh>
    <rPh sb="144" eb="147">
      <t>グタイテキ</t>
    </rPh>
    <rPh sb="148" eb="150">
      <t>レンケイ</t>
    </rPh>
    <rPh sb="150" eb="152">
      <t>ジレイ</t>
    </rPh>
    <rPh sb="153" eb="154">
      <t>フ</t>
    </rPh>
    <rPh sb="157" eb="160">
      <t>レンラクカイ</t>
    </rPh>
    <rPh sb="163" eb="164">
      <t>ツウ</t>
    </rPh>
    <rPh sb="166" eb="169">
      <t>セッキョクテキ</t>
    </rPh>
    <rPh sb="170" eb="172">
      <t>ジョウホウ</t>
    </rPh>
    <rPh sb="173" eb="175">
      <t>ハッシン</t>
    </rPh>
    <phoneticPr fontId="2"/>
  </si>
  <si>
    <t>６　一般介護予防事業</t>
    <rPh sb="2" eb="4">
      <t>イッパン</t>
    </rPh>
    <rPh sb="4" eb="6">
      <t>カイゴ</t>
    </rPh>
    <rPh sb="6" eb="8">
      <t>ヨボウ</t>
    </rPh>
    <rPh sb="8" eb="10">
      <t>ジギョウ</t>
    </rPh>
    <phoneticPr fontId="2"/>
  </si>
  <si>
    <t>・定期的な介護予防教室を継続し、既存の地域の活動の場に対し啓蒙活動を行った。
・”これくらいやらなきゃな体操””やったよカレンダー”の案内によりセルフケアにつながるように発信した。
・若葉区内の介護予防事業に関する意見交換会により地域の状況や取り組みを共有した。
・定期的に体力測定会や介護予防教室を開催し、高齢者がセルフケアの知識を深められるよう支援した。</t>
    <phoneticPr fontId="2"/>
  </si>
  <si>
    <t xml:space="preserve">・定期的な介護予防教室の開催と既存の地域の活動の場に対し啓蒙活動を行っている。
・介護予防教室参加者の延べ人数が、昨年比25％増加している。
・民間との共同により介護予防に向けた活動を行っている。
</t>
    <rPh sb="12" eb="14">
      <t>カイサイ</t>
    </rPh>
    <rPh sb="41" eb="43">
      <t>カイゴ</t>
    </rPh>
    <rPh sb="43" eb="45">
      <t>ヨボウ</t>
    </rPh>
    <rPh sb="45" eb="47">
      <t>キョウシツ</t>
    </rPh>
    <rPh sb="47" eb="50">
      <t>サンカシャ</t>
    </rPh>
    <rPh sb="51" eb="52">
      <t>ノ</t>
    </rPh>
    <rPh sb="53" eb="55">
      <t>ニンズウ</t>
    </rPh>
    <rPh sb="57" eb="59">
      <t>サクネン</t>
    </rPh>
    <rPh sb="59" eb="60">
      <t>ヒ</t>
    </rPh>
    <rPh sb="63" eb="65">
      <t>ゾウカ</t>
    </rPh>
    <phoneticPr fontId="2"/>
  </si>
  <si>
    <t>・直営の介護予防体操教室の参加者の増加に対応し、会場と日程の変更をする。
・若葉区内あんしんケアセンターで連携し”若葉食べよう体操”を書面版を作成したため、自宅で簡単にできる口腔体操として普及啓発をする。</t>
    <rPh sb="1" eb="3">
      <t>チョクエイ</t>
    </rPh>
    <rPh sb="4" eb="6">
      <t>カイゴ</t>
    </rPh>
    <rPh sb="6" eb="8">
      <t>ヨボウ</t>
    </rPh>
    <rPh sb="8" eb="10">
      <t>タイソウ</t>
    </rPh>
    <rPh sb="10" eb="12">
      <t>キョウシツ</t>
    </rPh>
    <rPh sb="13" eb="16">
      <t>サンカシャ</t>
    </rPh>
    <rPh sb="17" eb="19">
      <t>ゾウカ</t>
    </rPh>
    <rPh sb="20" eb="22">
      <t>タイオウ</t>
    </rPh>
    <rPh sb="24" eb="26">
      <t>カイジョウ</t>
    </rPh>
    <rPh sb="27" eb="29">
      <t>ニッテイ</t>
    </rPh>
    <rPh sb="30" eb="32">
      <t>ヘンコウ</t>
    </rPh>
    <rPh sb="53" eb="55">
      <t>レンケイ</t>
    </rPh>
    <rPh sb="78" eb="80">
      <t>ジタク</t>
    </rPh>
    <rPh sb="81" eb="83">
      <t>カンタン</t>
    </rPh>
    <rPh sb="87" eb="89">
      <t>コウクウ</t>
    </rPh>
    <rPh sb="89" eb="91">
      <t>タイソウ</t>
    </rPh>
    <phoneticPr fontId="2"/>
  </si>
  <si>
    <t>・地区部会等と相談しながら、地域での説明会を多く開催することができた。また、講座開催にあたり、大宮いきいきセンターやサービス事業所、企業等の協力を得ることができ、地域とのつながりも深まっていると感じる。
・地域の連絡会や会議等については、区内あんしんケアセンターや在宅医療・介護連携支援センター等と連携し、計画通り開催できた。</t>
    <rPh sb="38" eb="40">
      <t>コウザ</t>
    </rPh>
    <rPh sb="40" eb="42">
      <t>カイサイ</t>
    </rPh>
    <rPh sb="47" eb="49">
      <t>オオミヤ</t>
    </rPh>
    <rPh sb="62" eb="65">
      <t>ジギョウショ</t>
    </rPh>
    <rPh sb="66" eb="68">
      <t>キギョウ</t>
    </rPh>
    <rPh sb="68" eb="69">
      <t>トウ</t>
    </rPh>
    <rPh sb="70" eb="72">
      <t>キョウリョク</t>
    </rPh>
    <rPh sb="73" eb="74">
      <t>エ</t>
    </rPh>
    <rPh sb="81" eb="83">
      <t>チイキ</t>
    </rPh>
    <rPh sb="90" eb="91">
      <t>フカ</t>
    </rPh>
    <rPh sb="97" eb="98">
      <t>カン</t>
    </rPh>
    <rPh sb="103" eb="105">
      <t>チイキ</t>
    </rPh>
    <rPh sb="112" eb="113">
      <t>トウ</t>
    </rPh>
    <rPh sb="119" eb="121">
      <t>クナイ</t>
    </rPh>
    <rPh sb="147" eb="148">
      <t>トウ</t>
    </rPh>
    <rPh sb="153" eb="156">
      <t>ケイカクドオ</t>
    </rPh>
    <rPh sb="157" eb="159">
      <t>カイサイ</t>
    </rPh>
    <phoneticPr fontId="2"/>
  </si>
  <si>
    <t>・適切なアセスメントを行い、適切な事業や活動につなげ、公正・中立性の確保に努めた。介護支援専門員の不足で、認定が下りてもすぐにはサービスを受けることができない状況が続いているが、少しずつ状況は改善している。
・第2層生活支援コーディネーターや関係機関と連携し、社会資源や地域の活動状況を把握・共有することができた。</t>
    <rPh sb="53" eb="55">
      <t>ニンテイ</t>
    </rPh>
    <rPh sb="56" eb="57">
      <t>オ</t>
    </rPh>
    <rPh sb="69" eb="70">
      <t>ウ</t>
    </rPh>
    <rPh sb="89" eb="90">
      <t>スコ</t>
    </rPh>
    <rPh sb="93" eb="95">
      <t>ジョウキョウ</t>
    </rPh>
    <rPh sb="96" eb="98">
      <t>カイゼン</t>
    </rPh>
    <rPh sb="135" eb="137">
      <t>チイキ</t>
    </rPh>
    <rPh sb="138" eb="140">
      <t>カツドウ</t>
    </rPh>
    <rPh sb="140" eb="142">
      <t>ジョウキョウ</t>
    </rPh>
    <rPh sb="143" eb="145">
      <t>ハアク</t>
    </rPh>
    <rPh sb="146" eb="148">
      <t>キョウユウ</t>
    </rPh>
    <phoneticPr fontId="2"/>
  </si>
  <si>
    <t>・適切なアセスメントを行い、個々のニーズにあったサービスを提案する。公正・中立性を確保する。また、インフォーマル資源も効果的に活用する。
・第2層生活支援コーディネーターや関係機関と連携し、社会資源や地域の活動状況を把握・共有しながら、適切な事業や活動につなげるように努め、廃用症候群や閉じこもりの予防を図る。
・あんしん大宮台情報交換会を開催する。</t>
    <rPh sb="134" eb="135">
      <t>ツト</t>
    </rPh>
    <rPh sb="152" eb="153">
      <t>ハカ</t>
    </rPh>
    <rPh sb="161" eb="164">
      <t>オオミヤダイ</t>
    </rPh>
    <rPh sb="164" eb="166">
      <t>ジョウホウ</t>
    </rPh>
    <rPh sb="166" eb="169">
      <t>コウカンカイ</t>
    </rPh>
    <rPh sb="170" eb="172">
      <t>カイサイ</t>
    </rPh>
    <phoneticPr fontId="2"/>
  </si>
  <si>
    <t>・3職種や関係機関と連携して対応した。認知症初期集中支援チーム員会議に出席した(6回)。
・泉市民センターにて出張相談を実施した(3回)。
・若葉区多職種連携会議(1月)と第2回若葉区介護支援専門員連絡会(1月)をオンライン形式で開催した。第23回若葉区ソーシャルワーカー連絡会(3月)を対面形式で開催した。</t>
    <rPh sb="46" eb="47">
      <t>イズミ</t>
    </rPh>
    <rPh sb="47" eb="49">
      <t>シミン</t>
    </rPh>
    <rPh sb="55" eb="57">
      <t>シュッチョウ</t>
    </rPh>
    <rPh sb="57" eb="59">
      <t>ソウダン</t>
    </rPh>
    <rPh sb="60" eb="62">
      <t>ジッシ</t>
    </rPh>
    <rPh sb="66" eb="67">
      <t>カイ</t>
    </rPh>
    <rPh sb="112" eb="114">
      <t>ケイシキ</t>
    </rPh>
    <rPh sb="115" eb="117">
      <t>カイサイ</t>
    </rPh>
    <rPh sb="144" eb="146">
      <t>タイメン</t>
    </rPh>
    <rPh sb="146" eb="148">
      <t>ケイシキ</t>
    </rPh>
    <rPh sb="149" eb="151">
      <t>カイサイ</t>
    </rPh>
    <phoneticPr fontId="2"/>
  </si>
  <si>
    <r>
      <t>・相談件数は昨年度よりもやや減少する見込みではあるが、支援困難事例も多く、3職種や関係機関と連携して対応した。１月より月1回、地域の要望</t>
    </r>
    <r>
      <rPr>
        <sz val="10"/>
        <color theme="1"/>
        <rFont val="Meiryo UI"/>
        <family val="3"/>
        <charset val="128"/>
      </rPr>
      <t>で泉市民センターでの出張相談を始めた。</t>
    </r>
    <r>
      <rPr>
        <sz val="10"/>
        <rFont val="Meiryo UI"/>
        <family val="3"/>
        <charset val="128"/>
      </rPr>
      <t xml:space="preserve">
・連絡会や会議等は、ほぼ計画通り実施できた。
・認知症初期集中支援チームに依頼したケースはなかったが、チーム員会議には毎回出席した。</t>
    </r>
    <rPh sb="3" eb="5">
      <t>ケンスウ</t>
    </rPh>
    <rPh sb="38" eb="40">
      <t>ショクシュ</t>
    </rPh>
    <rPh sb="56" eb="57">
      <t>ツキ</t>
    </rPh>
    <rPh sb="59" eb="60">
      <t>ツキ</t>
    </rPh>
    <rPh sb="61" eb="62">
      <t>カイ</t>
    </rPh>
    <rPh sb="63" eb="65">
      <t>チイキ</t>
    </rPh>
    <rPh sb="66" eb="68">
      <t>ヨウボウ</t>
    </rPh>
    <rPh sb="69" eb="70">
      <t>イズミ</t>
    </rPh>
    <rPh sb="70" eb="72">
      <t>シミン</t>
    </rPh>
    <rPh sb="78" eb="80">
      <t>シュッチョウ</t>
    </rPh>
    <rPh sb="80" eb="82">
      <t>ソウダン</t>
    </rPh>
    <rPh sb="83" eb="84">
      <t>ハジ</t>
    </rPh>
    <phoneticPr fontId="2"/>
  </si>
  <si>
    <t>・包括3職種の専門性を活かしたチームアプローチを実践する。また、関係機関とも連携を図る。
・泉市民センターでの出張相談については、地区部会等と相談しながら、開催時間や周知方法を検討する。
・会議や連絡会等については、区内あんしんケアセンターや在宅医療・介護連携支援センターと連携し、状況に応じた方法で開催する。</t>
    <rPh sb="65" eb="69">
      <t>チクブカイ</t>
    </rPh>
    <rPh sb="69" eb="70">
      <t>トウ</t>
    </rPh>
    <rPh sb="71" eb="73">
      <t>ソウダン</t>
    </rPh>
    <rPh sb="78" eb="80">
      <t>カイサイ</t>
    </rPh>
    <rPh sb="80" eb="82">
      <t>ジカン</t>
    </rPh>
    <rPh sb="83" eb="85">
      <t>シュウチ</t>
    </rPh>
    <rPh sb="85" eb="87">
      <t>ホウホウ</t>
    </rPh>
    <rPh sb="88" eb="90">
      <t>ケントウ</t>
    </rPh>
    <phoneticPr fontId="2"/>
  </si>
  <si>
    <t>・「カスタマーハラスメントへの対応」をテーマに、第23回若葉区ソーシャルワーカー連絡会(3月)を対面形式で開催した。区内センター社会福祉士会議を開催した(2回)。
・虐待や困難ケースについては、3職種で連携し、高齢支援班や福祉まるごとサポートセンター等の関係機関の助言・協力を得ながら対応した。</t>
    <rPh sb="101" eb="103">
      <t>レンケイ</t>
    </rPh>
    <rPh sb="105" eb="110">
      <t>コウレイシエンハン</t>
    </rPh>
    <rPh sb="111" eb="113">
      <t>フクシ</t>
    </rPh>
    <rPh sb="125" eb="126">
      <t>トウ</t>
    </rPh>
    <phoneticPr fontId="2"/>
  </si>
  <si>
    <t>・虐待相談は今年度も例年に比べて少なかったが、虐待や困難なケースについては、3職種や関係機関と連携して対応した。
・若葉区ソーシャルワーカー連絡会は区内センター社会福祉士が連携して開催できた。
・千葉東警察署と介護サービス事業者等との情報交換会は事務局として開催した。
・講座開催等の際に、権利擁護に関する普及啓発を行った。</t>
    <rPh sb="42" eb="46">
      <t>カンケイキカン</t>
    </rPh>
    <rPh sb="123" eb="126">
      <t>ジムキョク</t>
    </rPh>
    <rPh sb="136" eb="138">
      <t>コウザ</t>
    </rPh>
    <rPh sb="138" eb="140">
      <t>カイサイ</t>
    </rPh>
    <rPh sb="140" eb="141">
      <t>トウ</t>
    </rPh>
    <rPh sb="142" eb="143">
      <t>サイ</t>
    </rPh>
    <rPh sb="145" eb="149">
      <t>ケンリヨウゴ</t>
    </rPh>
    <rPh sb="150" eb="151">
      <t>カン</t>
    </rPh>
    <rPh sb="153" eb="157">
      <t>フキュウケイハツ</t>
    </rPh>
    <rPh sb="158" eb="159">
      <t>オコナ</t>
    </rPh>
    <phoneticPr fontId="2"/>
  </si>
  <si>
    <t>・3職種や関係機関と連携して対応する。権利擁護について様々な場面で普及啓発活動を行う。
・若葉区ソーシャルワーカー連絡会については、区内センター社会福祉士と連携し、内容や状況に応じた方法で開催する。
・千葉東警察署と介護サービス事業者等との情報交換会については、千葉東警察署生活安全課に講義を依頼する。</t>
    <rPh sb="2" eb="4">
      <t>ショクシュ</t>
    </rPh>
    <rPh sb="37" eb="39">
      <t>カツドウ</t>
    </rPh>
    <rPh sb="82" eb="84">
      <t>ナイヨウ</t>
    </rPh>
    <rPh sb="143" eb="145">
      <t>コウギ</t>
    </rPh>
    <rPh sb="146" eb="148">
      <t>イライ</t>
    </rPh>
    <phoneticPr fontId="2"/>
  </si>
  <si>
    <t>・圏域内介護支援専門員対象の情報交換会(11月オンライン・3月対面)を開催した。「地域包括ケアシステムの構築・　生活支援コーディネーターの働きと活用」をテーマに、第2回若葉区介護支援専門員連絡会(1月)をオンライン形式で開催した。区内センター主任介護支援専門員会議を開催した(3回)。
・個別事例の地域ケア会議(1回)、白井地区地域ケア会議(2月)、定例地域ケア会議(4回)を開催した。若葉区多職種連携会議(1月)をオンライン形式で開催した。自立促進ケア会議(11月)に出席した。</t>
    <rPh sb="30" eb="31">
      <t>ツキ</t>
    </rPh>
    <rPh sb="31" eb="33">
      <t>タイメン</t>
    </rPh>
    <rPh sb="35" eb="37">
      <t>カイサイ</t>
    </rPh>
    <rPh sb="188" eb="190">
      <t>カイサイ</t>
    </rPh>
    <rPh sb="193" eb="196">
      <t>ワカバク</t>
    </rPh>
    <rPh sb="213" eb="215">
      <t>ケイシキ</t>
    </rPh>
    <phoneticPr fontId="2"/>
  </si>
  <si>
    <t>連絡会や会議等は計画通り実施できた。また、自立促進ケア会議(3回)、高齢者保健福祉相談ネットワーク連絡会(3月)、若葉区支え合いのまち推進協議会(3回)、地域密着型サ－ビス運営推進会議(44回)、生活支援コーディネーター若葉区第1層協議体(2月)、千葉市生活自立・仕事相談センター若葉主催支援調整会議(2回)、千葉市地域自立支援協議会若葉区地域部会(2回)に出席して連携を図った。</t>
    <rPh sb="12" eb="14">
      <t>ジッシ</t>
    </rPh>
    <rPh sb="31" eb="32">
      <t>カイ</t>
    </rPh>
    <rPh sb="74" eb="75">
      <t>カイ</t>
    </rPh>
    <rPh sb="144" eb="146">
      <t>シエン</t>
    </rPh>
    <rPh sb="146" eb="148">
      <t>チョウセイ</t>
    </rPh>
    <rPh sb="148" eb="150">
      <t>カイギ</t>
    </rPh>
    <phoneticPr fontId="2"/>
  </si>
  <si>
    <t>・連絡会や情報交換会等の開催及び個々のケース対応のサポートにより、介護支援専門員のスキルアップを図り、お互いに相談し合える関係づくりを支援する。
・区内あんしんケアセンターや在宅医療・介護連携支援センターと連携し、状況に応じた方法で会議や連絡会等を開催する。関係機関が開催する会議等に出席して連携を図る。</t>
    <rPh sb="5" eb="7">
      <t>ジョウホウ</t>
    </rPh>
    <rPh sb="7" eb="10">
      <t>コウカンカイ</t>
    </rPh>
    <rPh sb="74" eb="76">
      <t>クナイ</t>
    </rPh>
    <rPh sb="129" eb="131">
      <t>カンケイ</t>
    </rPh>
    <rPh sb="131" eb="133">
      <t>キカン</t>
    </rPh>
    <rPh sb="134" eb="136">
      <t>カイサイ</t>
    </rPh>
    <rPh sb="138" eb="140">
      <t>カイギ</t>
    </rPh>
    <rPh sb="140" eb="141">
      <t>トウ</t>
    </rPh>
    <rPh sb="142" eb="144">
      <t>シュッセキ</t>
    </rPh>
    <rPh sb="146" eb="148">
      <t>レンケイ</t>
    </rPh>
    <rPh sb="149" eb="150">
      <t>ハカ</t>
    </rPh>
    <phoneticPr fontId="2"/>
  </si>
  <si>
    <t>・第一和楽会、ひまわりの会、和泉自治会、多部田町自治会、北谷津町自治会、及び大宮台自治会館、大宮公民館、悠リビング大宮にて説明会を行った。
・大宮中学校にて認知症サポーター養成講座(12月)を開催した。
・自主サークル8ヵ所(38回)、若葉いきいきプラザボッチャ、高根団地自治会館ボチャ、高根茶話会の後方支援を行った。
・青空のびのび講座(2回)を開催した。
・若葉区民まつり(11月)に参加し、普及啓発を行った。</t>
    <phoneticPr fontId="2"/>
  </si>
  <si>
    <t>・自主サークル等には定期的に訪問して後方支援を行った。
・口腔体操の普及啓発については、動画DVDに加えて、書面の資料も作成し、フレイル予防・低栄養防止に努めた。
・地域での説明会は多く開催することができ、中学生に向けた認知症サポーター養成講座も開催できた。地域での認知症サポーター養成講座開催にあたり、中学校やPTA会長の協力を得て、若い世代の方の参加を呼びかけた。
・若葉区介護予防事業に関する意見交換会や若葉区シニアリーダー連絡会に出席して連携を図った。</t>
    <rPh sb="7" eb="8">
      <t>トウ</t>
    </rPh>
    <rPh sb="29" eb="31">
      <t>コウクウ</t>
    </rPh>
    <rPh sb="31" eb="33">
      <t>タイソウ</t>
    </rPh>
    <rPh sb="34" eb="36">
      <t>フキュウ</t>
    </rPh>
    <rPh sb="36" eb="38">
      <t>ケイハツ</t>
    </rPh>
    <rPh sb="44" eb="46">
      <t>ドウガ</t>
    </rPh>
    <rPh sb="50" eb="51">
      <t>クワ</t>
    </rPh>
    <rPh sb="54" eb="56">
      <t>ショメン</t>
    </rPh>
    <rPh sb="57" eb="59">
      <t>シリョウ</t>
    </rPh>
    <rPh sb="60" eb="62">
      <t>サクセイ</t>
    </rPh>
    <rPh sb="68" eb="70">
      <t>ヨボウ</t>
    </rPh>
    <rPh sb="71" eb="72">
      <t>テイ</t>
    </rPh>
    <rPh sb="72" eb="74">
      <t>エイヨウ</t>
    </rPh>
    <rPh sb="74" eb="76">
      <t>ボウシ</t>
    </rPh>
    <rPh sb="77" eb="78">
      <t>ツト</t>
    </rPh>
    <rPh sb="83" eb="85">
      <t>チイキ</t>
    </rPh>
    <rPh sb="129" eb="131">
      <t>チイキ</t>
    </rPh>
    <rPh sb="133" eb="136">
      <t>ニンチショウ</t>
    </rPh>
    <rPh sb="141" eb="143">
      <t>ヨウセイ</t>
    </rPh>
    <rPh sb="143" eb="145">
      <t>コウザ</t>
    </rPh>
    <rPh sb="145" eb="147">
      <t>カイサイ</t>
    </rPh>
    <rPh sb="212" eb="214">
      <t>シュッセキ</t>
    </rPh>
    <rPh sb="216" eb="218">
      <t>レンケイ</t>
    </rPh>
    <rPh sb="219" eb="220">
      <t>ハカ</t>
    </rPh>
    <phoneticPr fontId="2"/>
  </si>
  <si>
    <t>・フレイル予防に向けて作成した動画や資料を活用し、普及啓発活動を行う。
・認知症や介護予防に関すること等、住民や中学校の要望に沿った講座を行う。
・自主サークルやその他自主活動組織の後方支援を行う。
・多世代に向けて、普及啓発を行う。</t>
    <rPh sb="51" eb="52">
      <t>ナド</t>
    </rPh>
    <rPh sb="101" eb="104">
      <t>タセダイ</t>
    </rPh>
    <rPh sb="105" eb="106">
      <t>ム</t>
    </rPh>
    <rPh sb="109" eb="111">
      <t>フキュウ</t>
    </rPh>
    <rPh sb="111" eb="113">
      <t>ケイハツ</t>
    </rPh>
    <rPh sb="114" eb="115">
      <t>オコナ</t>
    </rPh>
    <phoneticPr fontId="2"/>
  </si>
  <si>
    <t>個々の高齢者が抱える様々な課題に対し、早期の課題解決に向けて、関係機関との連携を図りながら対応することができた。また、生活支援コーディネーターと協働で広報紙を作成し、介護予防や地域の活動団体に関わる内容等、高齢者にとって有益な情報を掲載することで、通いの場・交流の場等でミニ講座として活用しながら、健康に関する啓発を行うことができたため。</t>
    <rPh sb="83" eb="84">
      <t>カヨ</t>
    </rPh>
    <rPh sb="85" eb="86">
      <t>バ</t>
    </rPh>
    <rPh sb="88" eb="90">
      <t>チイキ</t>
    </rPh>
    <rPh sb="91" eb="93">
      <t>カツドウ</t>
    </rPh>
    <rPh sb="93" eb="95">
      <t>ダンタイ</t>
    </rPh>
    <rPh sb="96" eb="97">
      <t>カカ</t>
    </rPh>
    <rPh sb="99" eb="101">
      <t>ナイヨウ</t>
    </rPh>
    <rPh sb="112" eb="113">
      <t>カヨ</t>
    </rPh>
    <rPh sb="115" eb="116">
      <t>バ</t>
    </rPh>
    <rPh sb="117" eb="119">
      <t>コウリュウ</t>
    </rPh>
    <rPh sb="120" eb="121">
      <t>バ</t>
    </rPh>
    <rPh sb="121" eb="122">
      <t>ナド</t>
    </rPh>
    <phoneticPr fontId="2"/>
  </si>
  <si>
    <t>生活支援コーディネーターとの円滑な連携と、情報の適時アップデートにより、対象者やその支援者に迅速かつ多様な提案をすることに繋がり、対象者が複数の選択肢の中から自ら選択することができたため。</t>
    <rPh sb="0" eb="4">
      <t>セイカツシエン</t>
    </rPh>
    <rPh sb="14" eb="16">
      <t>エンカツ</t>
    </rPh>
    <rPh sb="17" eb="19">
      <t>レンケイ</t>
    </rPh>
    <rPh sb="21" eb="23">
      <t>ジョウホウ</t>
    </rPh>
    <rPh sb="24" eb="26">
      <t>テキジ</t>
    </rPh>
    <rPh sb="36" eb="39">
      <t>タイショウシャ</t>
    </rPh>
    <rPh sb="42" eb="44">
      <t>シエン</t>
    </rPh>
    <rPh sb="44" eb="45">
      <t>シャ</t>
    </rPh>
    <rPh sb="46" eb="48">
      <t>ジンソク</t>
    </rPh>
    <rPh sb="50" eb="52">
      <t>タヨウ</t>
    </rPh>
    <rPh sb="53" eb="55">
      <t>テイアン</t>
    </rPh>
    <rPh sb="61" eb="62">
      <t>ツナ</t>
    </rPh>
    <rPh sb="65" eb="68">
      <t>タイショウシャ</t>
    </rPh>
    <rPh sb="69" eb="71">
      <t>フクスウ</t>
    </rPh>
    <rPh sb="72" eb="75">
      <t>センタクシ</t>
    </rPh>
    <rPh sb="76" eb="77">
      <t>ナカ</t>
    </rPh>
    <rPh sb="79" eb="80">
      <t>ミズカ</t>
    </rPh>
    <rPh sb="81" eb="83">
      <t>センタク</t>
    </rPh>
    <phoneticPr fontId="2"/>
  </si>
  <si>
    <t>・生活支援コーディネーターの有するインフォーマルサービスの情報を、総合相談や地域ケア会議等で発信する。
・新たに獲得した地域資源になり得る情報について生活支援コーディネーターと共有し、情報を集約していく。
・地域ケア会議への参加や開催をすることで、自立支援に関する職員の実践力を高めていく。
・フレイル改善事業の周知、利用を促進する。</t>
    <rPh sb="33" eb="37">
      <t>ソウゴウソウダン</t>
    </rPh>
    <rPh sb="38" eb="40">
      <t>チイキ</t>
    </rPh>
    <rPh sb="42" eb="44">
      <t>カイギ</t>
    </rPh>
    <rPh sb="44" eb="45">
      <t>ナド</t>
    </rPh>
    <rPh sb="46" eb="48">
      <t>ハッシン</t>
    </rPh>
    <rPh sb="104" eb="106">
      <t>チイキ</t>
    </rPh>
    <rPh sb="108" eb="110">
      <t>カイギ</t>
    </rPh>
    <rPh sb="112" eb="114">
      <t>サンカ</t>
    </rPh>
    <rPh sb="132" eb="134">
      <t>ショクイン</t>
    </rPh>
    <phoneticPr fontId="2"/>
  </si>
  <si>
    <t>・センター内で、総合相談に関する申し送りを毎日行った。相談対応においては、相談者の気持ちに寄り添って丁寧な聞き取りを行い、高齢者の生活実態・潜在化している課題の把握を心がけた。
・複合的な課題を有する世帯や虐待案件を把握した際に、3職種間によるケース検討会議や関係機関との連携を行い、包括的な支援を行うよう努めた。</t>
    <phoneticPr fontId="2"/>
  </si>
  <si>
    <t>・総合相談においては、毎日の申し送りから、３職種間の情報共有を行うと共に、行政や関係機関との連携から適切なサービスに結びつけられるよう支援を行った。
・相談支援体制の機能強化を図るべく、アウトリーチの手法を積極的に用い、支援を必要とする高齢者の早期発見及び潜在的ニーズの把握に努め、支援のタイミングを逃さないよう対応をした。</t>
    <rPh sb="126" eb="127">
      <t>オヨ</t>
    </rPh>
    <rPh sb="128" eb="130">
      <t>センザイ</t>
    </rPh>
    <rPh sb="130" eb="131">
      <t>テキ</t>
    </rPh>
    <rPh sb="135" eb="137">
      <t>ハアク</t>
    </rPh>
    <phoneticPr fontId="2"/>
  </si>
  <si>
    <t>３職種間での情報共有や関係機関との連携、民生委員や自治会などのネットワークの活用も図りながら、課題解決に向けた支援を行うことができたため。</t>
    <phoneticPr fontId="2"/>
  </si>
  <si>
    <t>誰もが住み慣れた地域で安全に安心して生活できるよう、アウトリーチによる支援を積極的に進めると共に、３職種の専門性を活かしたチームアプローチを行うことで、早期に課題の解決が図られるよう支援を行う。</t>
    <rPh sb="46" eb="47">
      <t>トモ</t>
    </rPh>
    <rPh sb="70" eb="71">
      <t>オコナ</t>
    </rPh>
    <rPh sb="85" eb="86">
      <t>ハカ</t>
    </rPh>
    <phoneticPr fontId="2"/>
  </si>
  <si>
    <t>・緑区虐待連絡会での事例検討から、他センターの対応方法を学び、職員のスキルアップを図った。また、緊急に分離が必要と判断をしたケースについて、高齢障害支援課と連携し、迅速に対応することで措置入所に繋ぐことができた。
・成年後見制度に関する相談では、適切な情報の提供に努め、利用促進に取り組んだ。また、判断能力が不十分で対応に苦慮をしているケースにおいて、関係機関と協力し、対応方法の検討のための個別事例会議を開催した。</t>
    <phoneticPr fontId="2"/>
  </si>
  <si>
    <t>・高齢者虐待に関して、関係者間との連携を密に速やかに対応することで、適切な支援に繋げることができた。また、虐待連絡会での事例検討や意見交換を通じて他のセンターの対応を知ることで職員のスキルアップに繋げることができた。
・権利擁護に関する相談では、成年後見支援センターなどの関係機関との連携に努め、成年後見制度や日常生活自立支援事業が適切なタイミングで有効に活用できるよう情報提供を行うことができた。</t>
    <phoneticPr fontId="2"/>
  </si>
  <si>
    <t>高齢者虐待に関する相談や成年後見制度に関する相談について、３職種間での情報共有を行うと共に、関係機関と連携を図りながら対応することができた。また、今年度報告があった虐待案件について、支援者や関係機関と連絡を取り合うことで、虐待発生後の経過を把握し再発防止に努めることが出来たため。</t>
    <rPh sb="73" eb="76">
      <t>コンネンド</t>
    </rPh>
    <rPh sb="76" eb="78">
      <t>ホウコク</t>
    </rPh>
    <rPh sb="82" eb="86">
      <t>ギャクタイアンケン</t>
    </rPh>
    <rPh sb="91" eb="94">
      <t>シエンシャ</t>
    </rPh>
    <rPh sb="95" eb="99">
      <t>カンケイキカン</t>
    </rPh>
    <rPh sb="100" eb="102">
      <t>レンラク</t>
    </rPh>
    <rPh sb="103" eb="104">
      <t>ト</t>
    </rPh>
    <rPh sb="105" eb="106">
      <t>ア</t>
    </rPh>
    <rPh sb="112" eb="113">
      <t>トウ</t>
    </rPh>
    <rPh sb="114" eb="116">
      <t>シエン</t>
    </rPh>
    <rPh sb="117" eb="118">
      <t>オコナ</t>
    </rPh>
    <rPh sb="124" eb="129">
      <t>ギャクタイハッセイゴ</t>
    </rPh>
    <rPh sb="130" eb="132">
      <t>ケイカ</t>
    </rPh>
    <rPh sb="133" eb="135">
      <t>ハアク</t>
    </rPh>
    <rPh sb="136" eb="140">
      <t>サイハツボウシツトデキ</t>
    </rPh>
    <phoneticPr fontId="2"/>
  </si>
  <si>
    <t>・権利擁護に関する相談については、引き続き3職種間での情報共有を図るとともに、高齢障害支援課や成年後見支援センター、消費生活センター等との連携を密に対応をしていく。
・警察や消費生活センターなどとの連携を通して、消費者被害に関する情報を把握し、通いの場・交流の場等に情報発信を行うことで、消費者被害の防止に努めていく。</t>
    <rPh sb="102" eb="103">
      <t>トオ</t>
    </rPh>
    <rPh sb="122" eb="123">
      <t>カヨ</t>
    </rPh>
    <rPh sb="125" eb="126">
      <t>バ</t>
    </rPh>
    <rPh sb="127" eb="129">
      <t>コウリュウ</t>
    </rPh>
    <rPh sb="130" eb="131">
      <t>バ</t>
    </rPh>
    <rPh sb="131" eb="132">
      <t>ナド</t>
    </rPh>
    <phoneticPr fontId="2"/>
  </si>
  <si>
    <t>・医療機関、サービス事業所、千葉市生活自立・仕事相談センター緑、緑区基幹相談支援センター、高齢支援班、健康課、社会援護課などと必要に応じて連携し、支援体制の充実を図り高齢者の支援に結び付けることができた。
・緑区の介護支援専門員向けに、生活困窮者自立支援の勉強会を企画したが、天候の影響で延期となった。鎌取・誉田圏域の居宅介護支援事業所と制度改正の勉強会と事例検討会（ヤングケアラー・対人援助）を2回対面で実施した。</t>
    <phoneticPr fontId="2"/>
  </si>
  <si>
    <t>・複合的な課題を抱える世帯の支援について、ケース会議の活用や各関係機関、生活支援コーディネーターと連携を図り、課題解決の方向へ繋ぐことができた。
・関係機関と緑区合同勉強会を開催し、生活困窮者自立支援事業の取り組みを確認した。鎌取・誉田圏域の居宅介護支援事業所と事例検討会（視点の確認・対人援助）を2回対面で実施した。</t>
    <rPh sb="1" eb="3">
      <t>フクゴウ</t>
    </rPh>
    <rPh sb="36" eb="40">
      <t>セイカツシエン</t>
    </rPh>
    <rPh sb="131" eb="133">
      <t>ジレイ</t>
    </rPh>
    <rPh sb="133" eb="136">
      <t>ケントウカイ</t>
    </rPh>
    <rPh sb="137" eb="139">
      <t>シテン</t>
    </rPh>
    <rPh sb="140" eb="142">
      <t>カクニン</t>
    </rPh>
    <rPh sb="143" eb="145">
      <t>タイジン</t>
    </rPh>
    <rPh sb="145" eb="147">
      <t>エンジョ</t>
    </rPh>
    <rPh sb="150" eb="151">
      <t>カイ</t>
    </rPh>
    <rPh sb="151" eb="153">
      <t>タイメン</t>
    </rPh>
    <rPh sb="154" eb="156">
      <t>ジッシ</t>
    </rPh>
    <phoneticPr fontId="2"/>
  </si>
  <si>
    <t>複合的課題を抱える世帯への支援について、地域ケア会議の活用や、各関係機関と連携を図り課題解決に向けた取り組みを行うことができたほか、生活支援コーディネーターと連携し、地域住民に対しインフォーマルサービスの情報を発信できた。また、介護支援専門員の資質向上に向け関係機関との勉強会や事例検討会を積み重ねることができたため。</t>
    <rPh sb="114" eb="116">
      <t>カイゴ</t>
    </rPh>
    <rPh sb="116" eb="118">
      <t>シエン</t>
    </rPh>
    <rPh sb="118" eb="121">
      <t>センモンイン</t>
    </rPh>
    <rPh sb="122" eb="124">
      <t>シシツ</t>
    </rPh>
    <rPh sb="124" eb="126">
      <t>コウジョウ</t>
    </rPh>
    <rPh sb="127" eb="128">
      <t>ム</t>
    </rPh>
    <rPh sb="129" eb="131">
      <t>カンケイ</t>
    </rPh>
    <rPh sb="131" eb="133">
      <t>キカン</t>
    </rPh>
    <rPh sb="135" eb="138">
      <t>ベンキョウカイ</t>
    </rPh>
    <rPh sb="139" eb="141">
      <t>ジレイ</t>
    </rPh>
    <rPh sb="141" eb="144">
      <t>ケントウカイ</t>
    </rPh>
    <rPh sb="145" eb="146">
      <t>ツ</t>
    </rPh>
    <rPh sb="147" eb="148">
      <t>カサ</t>
    </rPh>
    <phoneticPr fontId="2"/>
  </si>
  <si>
    <t>・各関係機関と必要な協力が得られるよう、日頃から協力体制の確保に努めていく。
・医療・介護・障害及びインフォーマルサービスを含む多様な関係機関の情報収集、情報発信に努め、関係機関との連携強化と充実を図り、複合的な問題を抱える高齢者を適切な支援に繋げていく。
・鎌取・誉田圏域における事例検討会を3回（/年）以上、緑区合同勉強会を1回（/年）開催する。</t>
    <rPh sb="135" eb="137">
      <t>ケンイキ</t>
    </rPh>
    <rPh sb="151" eb="152">
      <t>ネン</t>
    </rPh>
    <rPh sb="153" eb="155">
      <t>イジョウ</t>
    </rPh>
    <rPh sb="156" eb="158">
      <t>ミドリク</t>
    </rPh>
    <rPh sb="158" eb="160">
      <t>ゴウドウ</t>
    </rPh>
    <rPh sb="160" eb="163">
      <t>ベンキョウカイ</t>
    </rPh>
    <rPh sb="165" eb="166">
      <t>カイ</t>
    </rPh>
    <phoneticPr fontId="2"/>
  </si>
  <si>
    <t>・通いの場・交流の場等（27団体）へ参加し、健康に関する講座や社会資源に関する情報提供を29回行った。
・シニアリーダー体操教室の1団体にて、いきいき活動手帳に活動記録をつけ、活動状況やニーズの把握に努めた。
・緑いきいきプラザと共催し、シニアリーダー体操教室の2団体にて健康測定会を実施した。
・緑区ふるさとまつりにてブースを出展し、認知症やどこシル伝言板、あんしんケアセンターに関する普及啓発を行った。</t>
    <rPh sb="1" eb="2">
      <t>カヨ</t>
    </rPh>
    <rPh sb="6" eb="8">
      <t>コウリュウ</t>
    </rPh>
    <rPh sb="10" eb="11">
      <t>ナド</t>
    </rPh>
    <rPh sb="31" eb="35">
      <t>シャカイシゲン</t>
    </rPh>
    <rPh sb="36" eb="37">
      <t>カン</t>
    </rPh>
    <rPh sb="39" eb="43">
      <t>ジョウホウテイキョウ</t>
    </rPh>
    <rPh sb="47" eb="48">
      <t>オコナ</t>
    </rPh>
    <rPh sb="88" eb="92">
      <t>カツドウジョウキョウ</t>
    </rPh>
    <rPh sb="97" eb="99">
      <t>ハアク</t>
    </rPh>
    <rPh sb="100" eb="101">
      <t>ツト</t>
    </rPh>
    <rPh sb="126" eb="130">
      <t>タイソウキョウシツ</t>
    </rPh>
    <rPh sb="132" eb="134">
      <t>ダンタイ</t>
    </rPh>
    <rPh sb="149" eb="151">
      <t>ミドリク</t>
    </rPh>
    <rPh sb="164" eb="166">
      <t>シュッテン</t>
    </rPh>
    <rPh sb="168" eb="171">
      <t>ニンチショウ</t>
    </rPh>
    <rPh sb="176" eb="179">
      <t>デンゴンバン</t>
    </rPh>
    <rPh sb="191" eb="192">
      <t>カン</t>
    </rPh>
    <rPh sb="199" eb="200">
      <t>オコナ</t>
    </rPh>
    <phoneticPr fontId="2"/>
  </si>
  <si>
    <t>広報誌を通いの場・交流の場及び緑保健福祉センター、区役所等にて配布し、健康づくりや社会資源に関する内容等、多様な情報を地域に向けて発信することができたため。また、健康測定会では、参加者が日々のセルフケアの成果を測定結果により実感したことで、介護予防に対するモチベーションの維持や向上を図ることができたため。</t>
    <rPh sb="0" eb="3">
      <t>コウホウシ</t>
    </rPh>
    <rPh sb="4" eb="5">
      <t>カヨ</t>
    </rPh>
    <rPh sb="9" eb="11">
      <t>コウリュウ</t>
    </rPh>
    <rPh sb="12" eb="13">
      <t>バ</t>
    </rPh>
    <rPh sb="13" eb="18">
      <t>ミドリホケンフクシ</t>
    </rPh>
    <rPh sb="23" eb="26">
      <t>クヤクショ</t>
    </rPh>
    <rPh sb="26" eb="27">
      <t>ナド</t>
    </rPh>
    <rPh sb="29" eb="31">
      <t>ハイフ</t>
    </rPh>
    <rPh sb="47" eb="49">
      <t>ナイヨウ</t>
    </rPh>
    <rPh sb="49" eb="50">
      <t>ナド</t>
    </rPh>
    <rPh sb="51" eb="53">
      <t>タヨウ</t>
    </rPh>
    <rPh sb="57" eb="59">
      <t>チイキ</t>
    </rPh>
    <rPh sb="60" eb="61">
      <t>ム</t>
    </rPh>
    <rPh sb="63" eb="65">
      <t>ハッシン</t>
    </rPh>
    <rPh sb="79" eb="84">
      <t>ケンコウソクテイカイ</t>
    </rPh>
    <rPh sb="110" eb="112">
      <t>ジッカン</t>
    </rPh>
    <phoneticPr fontId="2"/>
  </si>
  <si>
    <t>・通いの場・交流の場等に出向き、顔の見える関係性や相談しやすい関係性を構築する。
・いきいき活動手帳の活用や健康測定会の定期開催により、地域住民の介護予防活動に対するモチベーションの維持や向上を図り、自主活動に取り組めるよう支援する。
・3か月に1回、広報誌を作成・配布し、多様な情報を地域に向けて発信する。</t>
    <rPh sb="10" eb="11">
      <t>ナド</t>
    </rPh>
    <rPh sb="54" eb="59">
      <t>ケンコウソクテイカイ</t>
    </rPh>
    <rPh sb="60" eb="64">
      <t>テイキカイサイ</t>
    </rPh>
    <rPh sb="68" eb="72">
      <t>チイキジュウミン</t>
    </rPh>
    <rPh sb="73" eb="79">
      <t>カイゴヨボウカツドウ</t>
    </rPh>
    <rPh sb="80" eb="81">
      <t>タイ</t>
    </rPh>
    <rPh sb="91" eb="93">
      <t>イジ</t>
    </rPh>
    <rPh sb="94" eb="96">
      <t>コウジョウ</t>
    </rPh>
    <rPh sb="97" eb="98">
      <t>ハカ</t>
    </rPh>
    <rPh sb="105" eb="106">
      <t>ト</t>
    </rPh>
    <rPh sb="107" eb="108">
      <t>ク</t>
    </rPh>
    <rPh sb="112" eb="114">
      <t>シエン</t>
    </rPh>
    <rPh sb="121" eb="122">
      <t>ゲツ</t>
    </rPh>
    <rPh sb="124" eb="125">
      <t>カイ</t>
    </rPh>
    <rPh sb="143" eb="145">
      <t>チイキ</t>
    </rPh>
    <rPh sb="146" eb="147">
      <t>ム</t>
    </rPh>
    <rPh sb="149" eb="151">
      <t>ハッシン</t>
    </rPh>
    <phoneticPr fontId="2"/>
  </si>
  <si>
    <t>・セルフケアへの意識を高める働きかけはできたと思うが、前期に比べて後期では地域活動の回数が減ってしまった。
・介護保険の利用から地域の活動の場へ移行できたケースが見られなかった。</t>
    <rPh sb="8" eb="10">
      <t>イシキ</t>
    </rPh>
    <rPh sb="11" eb="12">
      <t>タカ</t>
    </rPh>
    <rPh sb="14" eb="15">
      <t>ハタラ</t>
    </rPh>
    <rPh sb="23" eb="24">
      <t>オモ</t>
    </rPh>
    <rPh sb="27" eb="29">
      <t>ゼンキ</t>
    </rPh>
    <rPh sb="30" eb="31">
      <t>クラ</t>
    </rPh>
    <rPh sb="33" eb="35">
      <t>コウキ</t>
    </rPh>
    <rPh sb="37" eb="41">
      <t>チイキカツドウ</t>
    </rPh>
    <rPh sb="42" eb="44">
      <t>カイスウ</t>
    </rPh>
    <rPh sb="45" eb="46">
      <t>ヘ</t>
    </rPh>
    <rPh sb="55" eb="59">
      <t>カイゴホケン</t>
    </rPh>
    <rPh sb="60" eb="62">
      <t>リヨウ</t>
    </rPh>
    <rPh sb="64" eb="66">
      <t>チイキ</t>
    </rPh>
    <rPh sb="67" eb="69">
      <t>カツドウ</t>
    </rPh>
    <rPh sb="70" eb="71">
      <t>バ</t>
    </rPh>
    <rPh sb="72" eb="74">
      <t>イコウ</t>
    </rPh>
    <rPh sb="81" eb="82">
      <t>ミ</t>
    </rPh>
    <phoneticPr fontId="2"/>
  </si>
  <si>
    <t>・基本チェックリストを実施する機会を増やし、介護予防やフレイル予防への意識を高める。またチェックのついた住民に対して、個別にかつ早期に関りを始めることで重度化を予防する。
・地域活動の情報を第１層SCと共有し、回覧板や自治会の集まりなどの場で地域住民に参加を呼びかける。</t>
    <rPh sb="1" eb="3">
      <t>キホン</t>
    </rPh>
    <rPh sb="11" eb="13">
      <t>ジッシ</t>
    </rPh>
    <rPh sb="15" eb="17">
      <t>キカイ</t>
    </rPh>
    <rPh sb="18" eb="19">
      <t>フ</t>
    </rPh>
    <rPh sb="22" eb="26">
      <t>カイゴヨボウ</t>
    </rPh>
    <rPh sb="31" eb="33">
      <t>ヨボウ</t>
    </rPh>
    <rPh sb="35" eb="37">
      <t>イシキ</t>
    </rPh>
    <rPh sb="38" eb="39">
      <t>タカ</t>
    </rPh>
    <rPh sb="52" eb="54">
      <t>ジュウミン</t>
    </rPh>
    <rPh sb="55" eb="56">
      <t>タイ</t>
    </rPh>
    <rPh sb="59" eb="61">
      <t>コベツ</t>
    </rPh>
    <rPh sb="64" eb="66">
      <t>ソウキ</t>
    </rPh>
    <rPh sb="67" eb="68">
      <t>カカワ</t>
    </rPh>
    <rPh sb="70" eb="71">
      <t>ハジ</t>
    </rPh>
    <rPh sb="76" eb="79">
      <t>ジュウドカ</t>
    </rPh>
    <rPh sb="80" eb="82">
      <t>ヨボウ</t>
    </rPh>
    <rPh sb="87" eb="91">
      <t>チイキカツドウ</t>
    </rPh>
    <rPh sb="92" eb="94">
      <t>ジョウホウ</t>
    </rPh>
    <rPh sb="95" eb="96">
      <t>ダイ</t>
    </rPh>
    <rPh sb="97" eb="98">
      <t>ソウ</t>
    </rPh>
    <rPh sb="101" eb="103">
      <t>キョウユウ</t>
    </rPh>
    <rPh sb="105" eb="108">
      <t>カイランバン</t>
    </rPh>
    <rPh sb="109" eb="112">
      <t>ジチカイ</t>
    </rPh>
    <rPh sb="113" eb="114">
      <t>アツ</t>
    </rPh>
    <rPh sb="119" eb="120">
      <t>バ</t>
    </rPh>
    <rPh sb="121" eb="125">
      <t>チイキジュウミン</t>
    </rPh>
    <rPh sb="126" eb="128">
      <t>サンカ</t>
    </rPh>
    <rPh sb="129" eb="130">
      <t>ヨ</t>
    </rPh>
    <phoneticPr fontId="2"/>
  </si>
  <si>
    <t>・出張相談会を、誉田1丁目団地と誉田2丁目団地の集会所にて、関係機関と合同で実施することができた。
・個別ケース会議を３回開催し、介護支援専門員・障害者支援機関・生活困窮者支援機関・行政など、多機関が集まり検討、課題の解決に向けて動き出すことができた。
・千葉県生涯大学校で地域包括支援センターについて周知するための講義を行った（３日間）。</t>
    <rPh sb="1" eb="6">
      <t>シュッチョウソウダンカイ</t>
    </rPh>
    <rPh sb="8" eb="10">
      <t>ホンダ</t>
    </rPh>
    <rPh sb="11" eb="15">
      <t>チョウメダンチ</t>
    </rPh>
    <rPh sb="16" eb="18">
      <t>ホンダ</t>
    </rPh>
    <rPh sb="19" eb="23">
      <t>チョウメダンチ</t>
    </rPh>
    <rPh sb="24" eb="27">
      <t>シュウカイジョ</t>
    </rPh>
    <rPh sb="38" eb="40">
      <t>ジッシ</t>
    </rPh>
    <rPh sb="51" eb="53">
      <t>コベツ</t>
    </rPh>
    <rPh sb="56" eb="58">
      <t>カイギ</t>
    </rPh>
    <rPh sb="60" eb="61">
      <t>カイ</t>
    </rPh>
    <rPh sb="61" eb="63">
      <t>カイサイ</t>
    </rPh>
    <rPh sb="65" eb="72">
      <t>カイゴシエンセンモンイン</t>
    </rPh>
    <rPh sb="73" eb="76">
      <t>ショウガイシャ</t>
    </rPh>
    <rPh sb="76" eb="78">
      <t>シエン</t>
    </rPh>
    <rPh sb="78" eb="80">
      <t>キカン</t>
    </rPh>
    <rPh sb="81" eb="83">
      <t>セイカツ</t>
    </rPh>
    <rPh sb="83" eb="86">
      <t>コンキュウシャ</t>
    </rPh>
    <rPh sb="86" eb="88">
      <t>シエン</t>
    </rPh>
    <rPh sb="88" eb="90">
      <t>キカン</t>
    </rPh>
    <rPh sb="91" eb="93">
      <t>ギョウセイ</t>
    </rPh>
    <rPh sb="96" eb="99">
      <t>タキカン</t>
    </rPh>
    <rPh sb="100" eb="101">
      <t>アツ</t>
    </rPh>
    <rPh sb="103" eb="105">
      <t>ケントウ</t>
    </rPh>
    <rPh sb="106" eb="108">
      <t>カダイ</t>
    </rPh>
    <rPh sb="109" eb="111">
      <t>カイケツ</t>
    </rPh>
    <rPh sb="112" eb="113">
      <t>ム</t>
    </rPh>
    <rPh sb="115" eb="116">
      <t>ウゴ</t>
    </rPh>
    <rPh sb="117" eb="118">
      <t>ダ</t>
    </rPh>
    <rPh sb="128" eb="131">
      <t>チバケン</t>
    </rPh>
    <rPh sb="131" eb="133">
      <t>ショウガイ</t>
    </rPh>
    <rPh sb="133" eb="136">
      <t>ダイガッコウ</t>
    </rPh>
    <rPh sb="137" eb="141">
      <t>チイキホウカツ</t>
    </rPh>
    <rPh sb="141" eb="143">
      <t>シエン</t>
    </rPh>
    <rPh sb="151" eb="153">
      <t>シュウチ</t>
    </rPh>
    <rPh sb="158" eb="160">
      <t>コウギ</t>
    </rPh>
    <rPh sb="161" eb="162">
      <t>オコナ</t>
    </rPh>
    <rPh sb="166" eb="167">
      <t>ニチ</t>
    </rPh>
    <rPh sb="167" eb="168">
      <t>カン</t>
    </rPh>
    <phoneticPr fontId="2"/>
  </si>
  <si>
    <t>・相談の対応は迅速に行えたが、後期には出張相談会ができなかった。
・前期に開催した出張相談会でも参加者が少なく、企画内容に工夫が必要だと思われた。
・医療関係者と集まる場を持てず、連携の強化ができなかった。</t>
    <rPh sb="1" eb="3">
      <t>ソウダン</t>
    </rPh>
    <rPh sb="4" eb="6">
      <t>タイオウ</t>
    </rPh>
    <rPh sb="7" eb="9">
      <t>ジンソク</t>
    </rPh>
    <rPh sb="10" eb="11">
      <t>オコナ</t>
    </rPh>
    <rPh sb="15" eb="17">
      <t>コウキ</t>
    </rPh>
    <rPh sb="19" eb="24">
      <t>シュッチョウソウダンカイ</t>
    </rPh>
    <rPh sb="34" eb="36">
      <t>ゼンキ</t>
    </rPh>
    <rPh sb="37" eb="39">
      <t>カイサイ</t>
    </rPh>
    <rPh sb="41" eb="46">
      <t>シュッチョウソウダンカイ</t>
    </rPh>
    <rPh sb="48" eb="51">
      <t>サンカシャ</t>
    </rPh>
    <rPh sb="52" eb="53">
      <t>スク</t>
    </rPh>
    <rPh sb="56" eb="58">
      <t>キカク</t>
    </rPh>
    <rPh sb="58" eb="60">
      <t>ナイヨウ</t>
    </rPh>
    <rPh sb="61" eb="63">
      <t>クフウ</t>
    </rPh>
    <rPh sb="64" eb="66">
      <t>ヒツヨウ</t>
    </rPh>
    <rPh sb="68" eb="69">
      <t>オモ</t>
    </rPh>
    <rPh sb="75" eb="77">
      <t>イリョウ</t>
    </rPh>
    <rPh sb="77" eb="80">
      <t>カンケイシャ</t>
    </rPh>
    <rPh sb="81" eb="82">
      <t>アツ</t>
    </rPh>
    <rPh sb="84" eb="85">
      <t>バ</t>
    </rPh>
    <rPh sb="86" eb="87">
      <t>モ</t>
    </rPh>
    <rPh sb="90" eb="92">
      <t>レンケイ</t>
    </rPh>
    <rPh sb="93" eb="95">
      <t>キョウカ</t>
    </rPh>
    <phoneticPr fontId="2"/>
  </si>
  <si>
    <t xml:space="preserve">・出張相談会を３回開催し、高齢者が抱える課題の早期発見に努める。
・相談が継続しているケースに対しては、個別ケース会議を開き、解決への対策を強化していく。
・アセスメント時において、個人情報保護に留意しながら、家族に関する情報も聴取し、広い視野で課題を分析し、解決に繋げていく。
</t>
    <rPh sb="1" eb="3">
      <t>シュッチョウ</t>
    </rPh>
    <rPh sb="3" eb="6">
      <t>ソウダンカイ</t>
    </rPh>
    <rPh sb="8" eb="9">
      <t>カイ</t>
    </rPh>
    <rPh sb="9" eb="11">
      <t>カイサイ</t>
    </rPh>
    <rPh sb="13" eb="16">
      <t>コウレイシャ</t>
    </rPh>
    <rPh sb="17" eb="18">
      <t>カカ</t>
    </rPh>
    <rPh sb="20" eb="22">
      <t>カダイ</t>
    </rPh>
    <rPh sb="23" eb="27">
      <t>ソウキハッケン</t>
    </rPh>
    <rPh sb="28" eb="29">
      <t>ツト</t>
    </rPh>
    <rPh sb="34" eb="36">
      <t>ソウダン</t>
    </rPh>
    <rPh sb="37" eb="39">
      <t>ケイゾク</t>
    </rPh>
    <rPh sb="47" eb="48">
      <t>タイ</t>
    </rPh>
    <rPh sb="52" eb="54">
      <t>コベツ</t>
    </rPh>
    <rPh sb="57" eb="59">
      <t>カイギ</t>
    </rPh>
    <rPh sb="60" eb="61">
      <t>ヒラ</t>
    </rPh>
    <rPh sb="63" eb="65">
      <t>カイケツ</t>
    </rPh>
    <rPh sb="67" eb="69">
      <t>タイサク</t>
    </rPh>
    <rPh sb="70" eb="72">
      <t>キョウカ</t>
    </rPh>
    <rPh sb="85" eb="86">
      <t>ジ</t>
    </rPh>
    <rPh sb="91" eb="95">
      <t>コジンジョウホウ</t>
    </rPh>
    <rPh sb="95" eb="97">
      <t>ホゴ</t>
    </rPh>
    <rPh sb="98" eb="100">
      <t>リュウイ</t>
    </rPh>
    <rPh sb="105" eb="107">
      <t>カゾク</t>
    </rPh>
    <rPh sb="108" eb="109">
      <t>カン</t>
    </rPh>
    <rPh sb="111" eb="113">
      <t>ジョウホウ</t>
    </rPh>
    <rPh sb="114" eb="116">
      <t>チョウシュ</t>
    </rPh>
    <rPh sb="118" eb="119">
      <t>ヒロ</t>
    </rPh>
    <rPh sb="120" eb="122">
      <t>シヤ</t>
    </rPh>
    <rPh sb="123" eb="125">
      <t>カダイ</t>
    </rPh>
    <rPh sb="126" eb="128">
      <t>ブンセキ</t>
    </rPh>
    <rPh sb="130" eb="132">
      <t>カイケツ</t>
    </rPh>
    <rPh sb="133" eb="134">
      <t>ツナ</t>
    </rPh>
    <phoneticPr fontId="2"/>
  </si>
  <si>
    <t>緑区高齢支援班との連絡会を隔月で実施した。虐待が疑われるケースについての会議も開催した（２回）。その他、虐待が疑われるケースについては、報告をしている。
後期も２回の広報紙を発刊し、消費者被害防止の記事を載せ周知している。また、サロンなどに伺った際に、消費者費被害防止の広報を行った（4箇所）。</t>
    <rPh sb="0" eb="2">
      <t>ミドリク</t>
    </rPh>
    <rPh sb="2" eb="7">
      <t>コウレイシエンハン</t>
    </rPh>
    <rPh sb="9" eb="12">
      <t>レンラクカイ</t>
    </rPh>
    <rPh sb="13" eb="15">
      <t>カクゲツ</t>
    </rPh>
    <rPh sb="16" eb="18">
      <t>ジッシ</t>
    </rPh>
    <rPh sb="21" eb="23">
      <t>ギャクタイ</t>
    </rPh>
    <rPh sb="24" eb="25">
      <t>ウタガ</t>
    </rPh>
    <rPh sb="36" eb="38">
      <t>カイギ</t>
    </rPh>
    <rPh sb="39" eb="41">
      <t>カイサイ</t>
    </rPh>
    <rPh sb="45" eb="46">
      <t>カイ</t>
    </rPh>
    <rPh sb="50" eb="51">
      <t>ホカ</t>
    </rPh>
    <rPh sb="52" eb="54">
      <t>ギャクタイ</t>
    </rPh>
    <rPh sb="55" eb="56">
      <t>ウタガ</t>
    </rPh>
    <rPh sb="68" eb="70">
      <t>ホウコク</t>
    </rPh>
    <rPh sb="77" eb="79">
      <t>コウキ</t>
    </rPh>
    <rPh sb="81" eb="82">
      <t>カイ</t>
    </rPh>
    <rPh sb="83" eb="86">
      <t>コウホウシ</t>
    </rPh>
    <rPh sb="87" eb="89">
      <t>ハッカン</t>
    </rPh>
    <rPh sb="91" eb="94">
      <t>ショウヒシャ</t>
    </rPh>
    <rPh sb="94" eb="98">
      <t>ヒガイボウシ</t>
    </rPh>
    <rPh sb="99" eb="101">
      <t>キジ</t>
    </rPh>
    <rPh sb="102" eb="103">
      <t>ノ</t>
    </rPh>
    <rPh sb="104" eb="106">
      <t>シュウチ</t>
    </rPh>
    <rPh sb="120" eb="121">
      <t>ウカガ</t>
    </rPh>
    <rPh sb="123" eb="124">
      <t>サイ</t>
    </rPh>
    <rPh sb="126" eb="134">
      <t>ショウヒシャヒヒガイボウシ</t>
    </rPh>
    <rPh sb="135" eb="137">
      <t>コウホウ</t>
    </rPh>
    <rPh sb="138" eb="139">
      <t>オコナ</t>
    </rPh>
    <rPh sb="143" eb="145">
      <t>カショ</t>
    </rPh>
    <phoneticPr fontId="2"/>
  </si>
  <si>
    <t>隔月で緑区高齢支援班との連絡会連絡会を開催。虐待が疑われるケース会議を合計３回開催し、情報共有と対策を協議した。
また、消費者被害については広報紙を活用し、周知を行ったほか、サロンなどに伺った際に周知を行ったため。</t>
    <rPh sb="0" eb="2">
      <t>カクゲツ</t>
    </rPh>
    <rPh sb="3" eb="5">
      <t>ミドリク</t>
    </rPh>
    <rPh sb="5" eb="10">
      <t>コウレイシエンハン</t>
    </rPh>
    <rPh sb="12" eb="15">
      <t>レンラクカイ</t>
    </rPh>
    <rPh sb="15" eb="18">
      <t>レンラクカイ</t>
    </rPh>
    <rPh sb="19" eb="21">
      <t>カイサイ</t>
    </rPh>
    <rPh sb="22" eb="24">
      <t>ギャクタイ</t>
    </rPh>
    <rPh sb="25" eb="26">
      <t>ウタガ</t>
    </rPh>
    <rPh sb="32" eb="34">
      <t>カイギ</t>
    </rPh>
    <rPh sb="35" eb="37">
      <t>ゴウケイ</t>
    </rPh>
    <rPh sb="38" eb="39">
      <t>カイ</t>
    </rPh>
    <rPh sb="39" eb="41">
      <t>カイサイ</t>
    </rPh>
    <rPh sb="43" eb="47">
      <t>ジョウホウキョウユウ</t>
    </rPh>
    <rPh sb="48" eb="50">
      <t>タイサク</t>
    </rPh>
    <rPh sb="51" eb="53">
      <t>キョウギ</t>
    </rPh>
    <rPh sb="60" eb="63">
      <t>ショウヒシャ</t>
    </rPh>
    <rPh sb="63" eb="65">
      <t>ヒガイ</t>
    </rPh>
    <rPh sb="70" eb="73">
      <t>コウホウシ</t>
    </rPh>
    <rPh sb="74" eb="76">
      <t>カツヨウ</t>
    </rPh>
    <rPh sb="78" eb="80">
      <t>シュウチ</t>
    </rPh>
    <rPh sb="81" eb="82">
      <t>オコナ</t>
    </rPh>
    <rPh sb="93" eb="94">
      <t>ウカガ</t>
    </rPh>
    <rPh sb="96" eb="97">
      <t>サイ</t>
    </rPh>
    <rPh sb="98" eb="100">
      <t>シュウチ</t>
    </rPh>
    <rPh sb="101" eb="102">
      <t>オコナ</t>
    </rPh>
    <phoneticPr fontId="2"/>
  </si>
  <si>
    <t>・高齢者の権利を守るため、「虐待防止」「消費者被害防止」「成年後見制度の活用」を柱として、適切に対処するため、啓発を行っていくとともに、日ごろから関係機関との連携を強化する。
・虐待対応連絡会に参加し、情報共有・制度の理解・実際の対応方法の整備を行う。
・広報紙を年４回以上発行し、啓発活動に役立てる。</t>
    <rPh sb="89" eb="91">
      <t>ギャクタイ</t>
    </rPh>
    <rPh sb="91" eb="96">
      <t>タイオウレンラクカイ</t>
    </rPh>
    <rPh sb="97" eb="99">
      <t>サンカ</t>
    </rPh>
    <rPh sb="101" eb="103">
      <t>ジョウホウ</t>
    </rPh>
    <rPh sb="103" eb="105">
      <t>キョウユウ</t>
    </rPh>
    <rPh sb="106" eb="108">
      <t>セイド</t>
    </rPh>
    <rPh sb="109" eb="111">
      <t>リカイ</t>
    </rPh>
    <rPh sb="112" eb="114">
      <t>ジッサイ</t>
    </rPh>
    <rPh sb="115" eb="119">
      <t>タイオウホウホウ</t>
    </rPh>
    <rPh sb="120" eb="122">
      <t>セイビ</t>
    </rPh>
    <rPh sb="123" eb="124">
      <t>オコナ</t>
    </rPh>
    <phoneticPr fontId="2"/>
  </si>
  <si>
    <t>・生活困窮者支援団体と介護支援専門員の情報交換会を開き、制度やお互いの仕事を理解しあえた。・鎌取圏域と誉田圏域の居宅介護支援事業所合同で事例検討会を２回開き、多くのケアマネジャーが共通して抱える課題について検討した。・地域密着型事業所の運営推進会議に２２回出席して意見交換を行った。
・居宅介護支援事業所を対象に、「高齢者虐待防止措置未実施減算」に対応する委員会と研修会を開いた。</t>
    <rPh sb="1" eb="6">
      <t>セイカツコンキュウシャ</t>
    </rPh>
    <rPh sb="6" eb="8">
      <t>シエン</t>
    </rPh>
    <rPh sb="8" eb="10">
      <t>ダンタイ</t>
    </rPh>
    <rPh sb="11" eb="18">
      <t>カイゴシエンセンモンイン</t>
    </rPh>
    <rPh sb="19" eb="21">
      <t>ジョウホウ</t>
    </rPh>
    <rPh sb="21" eb="24">
      <t>コウカンカイ</t>
    </rPh>
    <rPh sb="25" eb="26">
      <t>ヒラ</t>
    </rPh>
    <rPh sb="28" eb="30">
      <t>セイド</t>
    </rPh>
    <rPh sb="32" eb="33">
      <t>タガ</t>
    </rPh>
    <rPh sb="35" eb="37">
      <t>シゴト</t>
    </rPh>
    <rPh sb="38" eb="40">
      <t>リカイ</t>
    </rPh>
    <rPh sb="46" eb="48">
      <t>カマトリ</t>
    </rPh>
    <rPh sb="48" eb="50">
      <t>ケンイキ</t>
    </rPh>
    <rPh sb="51" eb="53">
      <t>ホンダ</t>
    </rPh>
    <rPh sb="53" eb="55">
      <t>ケンイキ</t>
    </rPh>
    <rPh sb="56" eb="58">
      <t>キョタク</t>
    </rPh>
    <rPh sb="58" eb="62">
      <t>カイゴシエン</t>
    </rPh>
    <rPh sb="62" eb="65">
      <t>ジギョウショ</t>
    </rPh>
    <rPh sb="65" eb="67">
      <t>ゴウドウ</t>
    </rPh>
    <rPh sb="68" eb="73">
      <t>ジレイケントウカイ</t>
    </rPh>
    <rPh sb="75" eb="76">
      <t>カイ</t>
    </rPh>
    <rPh sb="76" eb="77">
      <t>ヒラ</t>
    </rPh>
    <rPh sb="79" eb="80">
      <t>オオ</t>
    </rPh>
    <rPh sb="90" eb="92">
      <t>キョウツウ</t>
    </rPh>
    <rPh sb="94" eb="95">
      <t>カカ</t>
    </rPh>
    <rPh sb="97" eb="99">
      <t>カダイ</t>
    </rPh>
    <rPh sb="103" eb="105">
      <t>ケントウ</t>
    </rPh>
    <rPh sb="109" eb="114">
      <t>チイキミッチャクガタ</t>
    </rPh>
    <rPh sb="114" eb="117">
      <t>ジギョウショ</t>
    </rPh>
    <rPh sb="118" eb="124">
      <t>ウンエイスイシンカイギ</t>
    </rPh>
    <rPh sb="127" eb="128">
      <t>カイ</t>
    </rPh>
    <rPh sb="128" eb="130">
      <t>シュッセキ</t>
    </rPh>
    <rPh sb="132" eb="136">
      <t>イケンコウカン</t>
    </rPh>
    <rPh sb="137" eb="138">
      <t>オコナ</t>
    </rPh>
    <rPh sb="143" eb="145">
      <t>キョタク</t>
    </rPh>
    <rPh sb="145" eb="152">
      <t>カイゴシエンジギョウショ</t>
    </rPh>
    <rPh sb="153" eb="155">
      <t>タイショウ</t>
    </rPh>
    <rPh sb="158" eb="161">
      <t>コウレイシャ</t>
    </rPh>
    <rPh sb="161" eb="163">
      <t>ギャクタイ</t>
    </rPh>
    <rPh sb="163" eb="165">
      <t>ボウシ</t>
    </rPh>
    <rPh sb="165" eb="167">
      <t>ソチ</t>
    </rPh>
    <rPh sb="167" eb="170">
      <t>ミジッシ</t>
    </rPh>
    <rPh sb="170" eb="172">
      <t>ゲンサン</t>
    </rPh>
    <rPh sb="174" eb="176">
      <t>タイオウ</t>
    </rPh>
    <rPh sb="178" eb="181">
      <t>イインカイ</t>
    </rPh>
    <rPh sb="182" eb="185">
      <t>ケンシュウカイ</t>
    </rPh>
    <rPh sb="186" eb="187">
      <t>ヒラ</t>
    </rPh>
    <phoneticPr fontId="2"/>
  </si>
  <si>
    <t>・ケアマネジャーにとって必要な知識や情報を集め、普段あまり関わることのない機関との情報交換ができる機会を多く持つことができた。
・「ゴミ捨て支援」に関するアンケートを特定事業所に依頼し現状を把握し、この結果を一部であるが地域住民にも伝え、情報交換を行い、今後の活動に向けた話し合いができた。</t>
    <rPh sb="12" eb="14">
      <t>ヒツヨウ</t>
    </rPh>
    <rPh sb="15" eb="17">
      <t>チシキ</t>
    </rPh>
    <rPh sb="18" eb="20">
      <t>ジョウホウ</t>
    </rPh>
    <rPh sb="21" eb="22">
      <t>アツ</t>
    </rPh>
    <rPh sb="24" eb="26">
      <t>フダン</t>
    </rPh>
    <rPh sb="29" eb="30">
      <t>カカ</t>
    </rPh>
    <rPh sb="37" eb="39">
      <t>キカン</t>
    </rPh>
    <rPh sb="41" eb="46">
      <t>ジョウホ</t>
    </rPh>
    <rPh sb="49" eb="51">
      <t>キカイ</t>
    </rPh>
    <rPh sb="52" eb="53">
      <t>オオ</t>
    </rPh>
    <rPh sb="54" eb="55">
      <t>モ</t>
    </rPh>
    <rPh sb="68" eb="69">
      <t>ス</t>
    </rPh>
    <rPh sb="70" eb="72">
      <t>シエン</t>
    </rPh>
    <rPh sb="74" eb="75">
      <t>カン</t>
    </rPh>
    <rPh sb="83" eb="85">
      <t>トクテイ</t>
    </rPh>
    <rPh sb="85" eb="88">
      <t>ジギョウショ</t>
    </rPh>
    <rPh sb="89" eb="91">
      <t>イライ</t>
    </rPh>
    <rPh sb="92" eb="94">
      <t>ゲンジョウ</t>
    </rPh>
    <rPh sb="95" eb="97">
      <t>ハアク</t>
    </rPh>
    <rPh sb="101" eb="103">
      <t>ケッカ</t>
    </rPh>
    <rPh sb="104" eb="106">
      <t>イチブ</t>
    </rPh>
    <rPh sb="110" eb="114">
      <t>チイキジュウミン</t>
    </rPh>
    <rPh sb="116" eb="117">
      <t>ツタ</t>
    </rPh>
    <rPh sb="119" eb="123">
      <t>ジョウホウコウカン</t>
    </rPh>
    <rPh sb="124" eb="125">
      <t>オコナ</t>
    </rPh>
    <rPh sb="127" eb="129">
      <t>コンゴ</t>
    </rPh>
    <rPh sb="130" eb="132">
      <t>カツドウ</t>
    </rPh>
    <rPh sb="133" eb="134">
      <t>ム</t>
    </rPh>
    <rPh sb="136" eb="137">
      <t>ハナ</t>
    </rPh>
    <rPh sb="138" eb="139">
      <t>ア</t>
    </rPh>
    <phoneticPr fontId="2"/>
  </si>
  <si>
    <t>・多機関連携を深め、介護支援専門員の提供するケアマネジメントの質を高める。特に医療機関・住民主体の活動グループ・サロンの代表者など、介護保険関係以外の団体や機関との交流の場を持つ。そしてここで得た情報やつながりを、ケアマネジメントを提供する際に活用できるような体制を構築する。</t>
    <rPh sb="1" eb="4">
      <t>タキカン</t>
    </rPh>
    <rPh sb="4" eb="6">
      <t>レンケイ</t>
    </rPh>
    <rPh sb="7" eb="8">
      <t>フカ</t>
    </rPh>
    <rPh sb="10" eb="17">
      <t>カイゴシエンセンモンイン</t>
    </rPh>
    <rPh sb="18" eb="20">
      <t>テイキョウ</t>
    </rPh>
    <rPh sb="31" eb="32">
      <t>シツ</t>
    </rPh>
    <rPh sb="33" eb="34">
      <t>タカ</t>
    </rPh>
    <rPh sb="37" eb="38">
      <t>トク</t>
    </rPh>
    <rPh sb="39" eb="43">
      <t>イリョウキカン</t>
    </rPh>
    <rPh sb="44" eb="48">
      <t>ジュウミンシュタイ</t>
    </rPh>
    <rPh sb="49" eb="51">
      <t>カツドウ</t>
    </rPh>
    <rPh sb="60" eb="63">
      <t>ダイヒョウシャ</t>
    </rPh>
    <rPh sb="66" eb="72">
      <t>カイゴホケンカンケイ</t>
    </rPh>
    <rPh sb="72" eb="74">
      <t>イガイ</t>
    </rPh>
    <rPh sb="75" eb="77">
      <t>ダンタイ</t>
    </rPh>
    <rPh sb="78" eb="80">
      <t>キカン</t>
    </rPh>
    <rPh sb="82" eb="84">
      <t>コウリュウ</t>
    </rPh>
    <rPh sb="87" eb="88">
      <t>モ</t>
    </rPh>
    <rPh sb="96" eb="97">
      <t>エ</t>
    </rPh>
    <rPh sb="98" eb="100">
      <t>ジョウホウ</t>
    </rPh>
    <rPh sb="116" eb="118">
      <t>テイキョウ</t>
    </rPh>
    <rPh sb="120" eb="121">
      <t>サイ</t>
    </rPh>
    <rPh sb="122" eb="124">
      <t>カツヨウ</t>
    </rPh>
    <rPh sb="130" eb="132">
      <t>タイセイ</t>
    </rPh>
    <rPh sb="133" eb="135">
      <t>コウチク</t>
    </rPh>
    <phoneticPr fontId="2"/>
  </si>
  <si>
    <t>・地域リハビリテーション事業の協力のもと、地域住民を対象に測定会を３ 回開催し、延べ３８人が参加した。
・圏域内の通いの場等に年1回以上の状況確認を行っており、まだ行けていない場所があるもののほぼ達成し、その中で支援の希望を聞くことが出来たり、新たな通いの場に関する情報を得ることに繋がった。
・オレンジカフェは年間で20回開催、ボランティアと住民で延べ14０人が集まって交流することができた。</t>
    <rPh sb="1" eb="3">
      <t>チイキ</t>
    </rPh>
    <rPh sb="12" eb="14">
      <t>ジギョウ</t>
    </rPh>
    <rPh sb="15" eb="17">
      <t>キョウリョク</t>
    </rPh>
    <rPh sb="21" eb="25">
      <t>チイキジュウミン</t>
    </rPh>
    <rPh sb="26" eb="28">
      <t>タイショウ</t>
    </rPh>
    <rPh sb="29" eb="32">
      <t>ソクテイカイ</t>
    </rPh>
    <rPh sb="35" eb="36">
      <t>カイ</t>
    </rPh>
    <rPh sb="36" eb="38">
      <t>カイサイ</t>
    </rPh>
    <rPh sb="40" eb="41">
      <t>ノ</t>
    </rPh>
    <rPh sb="44" eb="45">
      <t>ヒト</t>
    </rPh>
    <rPh sb="46" eb="48">
      <t>サンカ</t>
    </rPh>
    <rPh sb="53" eb="55">
      <t>ケンイキ</t>
    </rPh>
    <rPh sb="55" eb="56">
      <t>ナイ</t>
    </rPh>
    <rPh sb="57" eb="58">
      <t>カヨ</t>
    </rPh>
    <rPh sb="60" eb="61">
      <t>バ</t>
    </rPh>
    <rPh sb="61" eb="62">
      <t>ナド</t>
    </rPh>
    <rPh sb="63" eb="64">
      <t>ネン</t>
    </rPh>
    <rPh sb="65" eb="66">
      <t>カイ</t>
    </rPh>
    <rPh sb="66" eb="68">
      <t>イジョウ</t>
    </rPh>
    <rPh sb="69" eb="71">
      <t>ジョウキョウ</t>
    </rPh>
    <rPh sb="71" eb="73">
      <t>カクニン</t>
    </rPh>
    <rPh sb="74" eb="75">
      <t>オコナ</t>
    </rPh>
    <rPh sb="82" eb="83">
      <t>イ</t>
    </rPh>
    <rPh sb="88" eb="90">
      <t>バショ</t>
    </rPh>
    <rPh sb="98" eb="100">
      <t>タッセイ</t>
    </rPh>
    <rPh sb="104" eb="105">
      <t>ナカ</t>
    </rPh>
    <rPh sb="106" eb="108">
      <t>シエン</t>
    </rPh>
    <rPh sb="109" eb="111">
      <t>キボウ</t>
    </rPh>
    <rPh sb="112" eb="113">
      <t>キ</t>
    </rPh>
    <rPh sb="117" eb="119">
      <t>デキ</t>
    </rPh>
    <rPh sb="122" eb="123">
      <t>アラ</t>
    </rPh>
    <rPh sb="125" eb="126">
      <t>カヨ</t>
    </rPh>
    <rPh sb="128" eb="129">
      <t>バ</t>
    </rPh>
    <rPh sb="130" eb="131">
      <t>カン</t>
    </rPh>
    <rPh sb="133" eb="135">
      <t>ジョウホウ</t>
    </rPh>
    <rPh sb="136" eb="137">
      <t>エ</t>
    </rPh>
    <rPh sb="141" eb="142">
      <t>ツナ</t>
    </rPh>
    <rPh sb="156" eb="158">
      <t>ネンカン</t>
    </rPh>
    <rPh sb="161" eb="162">
      <t>カイ</t>
    </rPh>
    <rPh sb="162" eb="164">
      <t>カイサイ</t>
    </rPh>
    <rPh sb="172" eb="174">
      <t>ジュウミン</t>
    </rPh>
    <rPh sb="175" eb="176">
      <t>ノ</t>
    </rPh>
    <rPh sb="180" eb="181">
      <t>ヒト</t>
    </rPh>
    <rPh sb="182" eb="183">
      <t>アツ</t>
    </rPh>
    <rPh sb="186" eb="188">
      <t>コウリュウ</t>
    </rPh>
    <phoneticPr fontId="2"/>
  </si>
  <si>
    <t>・通いの場等へ訪問する中で、基本チェックリストを実施し、いきいき活動手帳を配布したり、前回との結果を今回の結果と比較し一緒に振り返ったり、様々な活用をすることが出来た。
・関係機関に協力をいただきながら、運動教室や測定会を開催し、その度にセルフケアに繋がる運動のポイント等を伝えていただき、情報を提供することが出来た。</t>
    <rPh sb="1" eb="2">
      <t>カヨ</t>
    </rPh>
    <rPh sb="4" eb="5">
      <t>バ</t>
    </rPh>
    <rPh sb="5" eb="6">
      <t>ナド</t>
    </rPh>
    <rPh sb="7" eb="9">
      <t>ホウモン</t>
    </rPh>
    <rPh sb="11" eb="12">
      <t>ナカ</t>
    </rPh>
    <rPh sb="14" eb="16">
      <t>キホン</t>
    </rPh>
    <rPh sb="24" eb="26">
      <t>ジッシ</t>
    </rPh>
    <rPh sb="32" eb="36">
      <t>カツドウテチョウ</t>
    </rPh>
    <rPh sb="37" eb="39">
      <t>ハイフ</t>
    </rPh>
    <rPh sb="86" eb="90">
      <t>カンケイキカン</t>
    </rPh>
    <rPh sb="91" eb="93">
      <t>キョウリョク</t>
    </rPh>
    <rPh sb="102" eb="106">
      <t>ウンドウキョウシツ</t>
    </rPh>
    <rPh sb="107" eb="110">
      <t>ソクテイカイ</t>
    </rPh>
    <rPh sb="111" eb="113">
      <t>カイサイ</t>
    </rPh>
    <rPh sb="117" eb="118">
      <t>タビ</t>
    </rPh>
    <rPh sb="125" eb="126">
      <t>ツナ</t>
    </rPh>
    <rPh sb="128" eb="130">
      <t>ウンドウ</t>
    </rPh>
    <rPh sb="135" eb="136">
      <t>ナド</t>
    </rPh>
    <rPh sb="137" eb="138">
      <t>ツタ</t>
    </rPh>
    <rPh sb="145" eb="147">
      <t>ジョウホウ</t>
    </rPh>
    <rPh sb="148" eb="150">
      <t>テイキョウ</t>
    </rPh>
    <rPh sb="155" eb="157">
      <t>デキ</t>
    </rPh>
    <phoneticPr fontId="2"/>
  </si>
  <si>
    <t>・今年度訪問した中で、測定会や介護予防に関する講座等を希望する声が聞かれたので、次年度は希望した通いの場で実施していくと共に、それ以外の通いの場への支援も引き続き実施していく。
・毎月のほんだ貯筋倶楽部を継続して実施していく中で、今まで取り入れたことがなかった運動や体操等が出来るよう、新たな関係機関への協力依頼を検討する等内容を充実させ、効果的な介護予防が実施できるようにする。</t>
    <rPh sb="1" eb="4">
      <t>コンネンド</t>
    </rPh>
    <rPh sb="4" eb="6">
      <t>ホウモン</t>
    </rPh>
    <rPh sb="8" eb="9">
      <t>ナカ</t>
    </rPh>
    <rPh sb="11" eb="14">
      <t>ソクテイカイ</t>
    </rPh>
    <rPh sb="15" eb="19">
      <t>カイゴヨボウ</t>
    </rPh>
    <rPh sb="20" eb="21">
      <t>カン</t>
    </rPh>
    <rPh sb="23" eb="25">
      <t>コウザ</t>
    </rPh>
    <rPh sb="25" eb="26">
      <t>ナド</t>
    </rPh>
    <rPh sb="27" eb="29">
      <t>キボウ</t>
    </rPh>
    <rPh sb="31" eb="32">
      <t>コエ</t>
    </rPh>
    <rPh sb="33" eb="34">
      <t>キ</t>
    </rPh>
    <rPh sb="40" eb="43">
      <t>ジネンド</t>
    </rPh>
    <rPh sb="44" eb="46">
      <t>キボウ</t>
    </rPh>
    <rPh sb="48" eb="49">
      <t>カヨ</t>
    </rPh>
    <rPh sb="51" eb="52">
      <t>バ</t>
    </rPh>
    <rPh sb="53" eb="55">
      <t>ジッシ</t>
    </rPh>
    <rPh sb="60" eb="61">
      <t>トモ</t>
    </rPh>
    <rPh sb="65" eb="67">
      <t>イガイ</t>
    </rPh>
    <rPh sb="68" eb="69">
      <t>カヨ</t>
    </rPh>
    <rPh sb="71" eb="72">
      <t>バ</t>
    </rPh>
    <rPh sb="74" eb="76">
      <t>シエン</t>
    </rPh>
    <rPh sb="77" eb="78">
      <t>ヒ</t>
    </rPh>
    <rPh sb="79" eb="80">
      <t>ツヅ</t>
    </rPh>
    <rPh sb="81" eb="83">
      <t>ジッシ</t>
    </rPh>
    <rPh sb="90" eb="92">
      <t>マイツキ</t>
    </rPh>
    <phoneticPr fontId="2"/>
  </si>
  <si>
    <t>・多機関、多職種との連携により制度横断的な対応が図れ、高齢者だけでなくその家族全体を支援する体制づくりができた為。
・地域課題の検討や認知症施策に関する働きかけなど、計画通り実施ができた為。</t>
    <rPh sb="1" eb="4">
      <t>タキカン</t>
    </rPh>
    <rPh sb="5" eb="8">
      <t>タショクシュ</t>
    </rPh>
    <rPh sb="10" eb="12">
      <t>レンケイ</t>
    </rPh>
    <rPh sb="15" eb="17">
      <t>セイド</t>
    </rPh>
    <rPh sb="17" eb="20">
      <t>オウダンテキ</t>
    </rPh>
    <rPh sb="21" eb="23">
      <t>タイオウ</t>
    </rPh>
    <rPh sb="24" eb="25">
      <t>ハカ</t>
    </rPh>
    <rPh sb="27" eb="30">
      <t>コウレイシャ</t>
    </rPh>
    <rPh sb="37" eb="39">
      <t>カゾク</t>
    </rPh>
    <rPh sb="39" eb="41">
      <t>ゼンタイ</t>
    </rPh>
    <rPh sb="42" eb="44">
      <t>シエン</t>
    </rPh>
    <rPh sb="46" eb="48">
      <t>タイセイ</t>
    </rPh>
    <rPh sb="55" eb="56">
      <t>タメ</t>
    </rPh>
    <rPh sb="59" eb="63">
      <t>チイキカダイ</t>
    </rPh>
    <rPh sb="64" eb="66">
      <t>ケントウ</t>
    </rPh>
    <rPh sb="67" eb="73">
      <t>ニンチショウ</t>
    </rPh>
    <rPh sb="73" eb="74">
      <t>カン</t>
    </rPh>
    <rPh sb="76" eb="77">
      <t>ハタラ</t>
    </rPh>
    <rPh sb="83" eb="86">
      <t>ケイカクドオ</t>
    </rPh>
    <rPh sb="87" eb="89">
      <t>ジッシ</t>
    </rPh>
    <rPh sb="93" eb="94">
      <t>タメ</t>
    </rPh>
    <phoneticPr fontId="2"/>
  </si>
  <si>
    <t>・地域資源を活用し、利用者個々のニーズに合わせたケアマネジメントは実践できたと思われる為。
・インフォーマルケア会議を継続的に行うことができ、地域資源開発の検討ができた為。</t>
    <rPh sb="1" eb="3">
      <t>チイキ</t>
    </rPh>
    <rPh sb="3" eb="5">
      <t>シゲン</t>
    </rPh>
    <rPh sb="6" eb="8">
      <t>カツヨウ</t>
    </rPh>
    <rPh sb="10" eb="13">
      <t>リヨウシャ</t>
    </rPh>
    <rPh sb="13" eb="15">
      <t>ココ</t>
    </rPh>
    <rPh sb="20" eb="21">
      <t>ア</t>
    </rPh>
    <rPh sb="33" eb="35">
      <t>ジッセン</t>
    </rPh>
    <rPh sb="39" eb="40">
      <t>オモ</t>
    </rPh>
    <rPh sb="43" eb="44">
      <t>タメ</t>
    </rPh>
    <rPh sb="56" eb="58">
      <t>カイギ</t>
    </rPh>
    <rPh sb="59" eb="62">
      <t>ケイゾクテキ</t>
    </rPh>
    <rPh sb="63" eb="64">
      <t>オコナ</t>
    </rPh>
    <rPh sb="71" eb="75">
      <t>チイキシゲン</t>
    </rPh>
    <rPh sb="75" eb="77">
      <t>カイハツ</t>
    </rPh>
    <rPh sb="78" eb="80">
      <t>ケントウ</t>
    </rPh>
    <rPh sb="84" eb="85">
      <t>タメ</t>
    </rPh>
    <phoneticPr fontId="2"/>
  </si>
  <si>
    <t>・引き続き地域のインフォーマル資源を活用したケアマネジメントを実施する。
・生活支援コーディネーターや関係機関とインフォーマルケア会議を継続し、地域資源開発に向け取り組む。
・サービス利用を待機する利用者について緊急性や必要性をセンター内で共有し、円滑にサービス利用に繋げるよう取り組む。</t>
    <rPh sb="1" eb="2">
      <t>ヒ</t>
    </rPh>
    <rPh sb="3" eb="4">
      <t>ツヅ</t>
    </rPh>
    <rPh sb="5" eb="7">
      <t>チイキ</t>
    </rPh>
    <rPh sb="15" eb="17">
      <t>シゲン</t>
    </rPh>
    <rPh sb="18" eb="20">
      <t>カツヨウ</t>
    </rPh>
    <rPh sb="31" eb="33">
      <t>ジッシ</t>
    </rPh>
    <rPh sb="38" eb="42">
      <t>セイカツシエン</t>
    </rPh>
    <phoneticPr fontId="2"/>
  </si>
  <si>
    <t>複雑多様な相談に対し、関係機関と連携し、個別ケース会議や地域ケア会議を行い、課題解決に向けチームで取り組んだ。
・民生委員や社協地区部会等の会合へ参加し、センターの周知と地域の高齢化の状況や相談実績等について、地域の関係者へ報告し、地域の現状を共有した。（5回）
・生活自立・仕事相談センター、障害者基幹相談支援センターとの合同出張相談会を行った。（２回）</t>
    <phoneticPr fontId="2"/>
  </si>
  <si>
    <t>・身寄りがない高齢者や8050事例等複雑多様化する相談に対し、関係機関と地域ケア会議を行い対応する等、チームで課題解決に向け取り組んだ。
・必要に応じて民生委員等地域の関係者と連携を図りながら対応した。
・生活自立・仕事相談センター、障害者基幹相談支援センターとの合同出張相談会を行った。（２回）</t>
    <rPh sb="1" eb="3">
      <t>ミヨ</t>
    </rPh>
    <rPh sb="7" eb="10">
      <t>コウレイシャ</t>
    </rPh>
    <rPh sb="15" eb="17">
      <t>ジレイ</t>
    </rPh>
    <rPh sb="17" eb="18">
      <t>ナド</t>
    </rPh>
    <rPh sb="22" eb="23">
      <t>カ</t>
    </rPh>
    <rPh sb="45" eb="47">
      <t>タイオウ</t>
    </rPh>
    <rPh sb="49" eb="50">
      <t>ナド</t>
    </rPh>
    <rPh sb="55" eb="59">
      <t>カダイカイケツ</t>
    </rPh>
    <rPh sb="60" eb="61">
      <t>ム</t>
    </rPh>
    <rPh sb="62" eb="63">
      <t>ト</t>
    </rPh>
    <rPh sb="64" eb="65">
      <t>ク</t>
    </rPh>
    <rPh sb="70" eb="72">
      <t>ヒツヨウ</t>
    </rPh>
    <rPh sb="73" eb="74">
      <t>オウ</t>
    </rPh>
    <rPh sb="76" eb="78">
      <t>ミンセイ</t>
    </rPh>
    <rPh sb="78" eb="80">
      <t>イイン</t>
    </rPh>
    <rPh sb="80" eb="81">
      <t>トウ</t>
    </rPh>
    <rPh sb="81" eb="83">
      <t>チイキ</t>
    </rPh>
    <rPh sb="84" eb="87">
      <t>カンケイシャ</t>
    </rPh>
    <rPh sb="88" eb="90">
      <t>レンケイ</t>
    </rPh>
    <rPh sb="91" eb="92">
      <t>ハカ</t>
    </rPh>
    <rPh sb="96" eb="98">
      <t>タイオウ</t>
    </rPh>
    <phoneticPr fontId="2"/>
  </si>
  <si>
    <t>・虐待事例について高齢障害支援課や関係機関と連携し分離保護対応した。養護者への経済面の支援なども含め対応した。また、虐待する側に認知症や精神疾患の症状から暴力がある事例について警察や精神科病院と連携し、医療保護入院を調整した。
・圏域の介護支援専門員と虐待防止委員会を立ち上げ、介護支援専門員に対して虐待防止に関する研修会を実施した。
・成年後見制度が必要な高齢者について行政や法テラス、司法専門職と連携し申し立て支援を行った。
・消費者被害について民生委員や介護支援専門員、地域の関係者へ情報発信し、啓発した。</t>
    <rPh sb="29" eb="31">
      <t>タイオウ</t>
    </rPh>
    <rPh sb="39" eb="42">
      <t>ケイザイメン</t>
    </rPh>
    <rPh sb="43" eb="45">
      <t>シエン</t>
    </rPh>
    <rPh sb="48" eb="49">
      <t>フク</t>
    </rPh>
    <rPh sb="50" eb="52">
      <t>タイオウ</t>
    </rPh>
    <rPh sb="77" eb="79">
      <t>ボウリョク</t>
    </rPh>
    <rPh sb="126" eb="133">
      <t>ギャクタイボウシイインカイ</t>
    </rPh>
    <rPh sb="134" eb="135">
      <t>タ</t>
    </rPh>
    <rPh sb="136" eb="137">
      <t>ア</t>
    </rPh>
    <rPh sb="139" eb="143">
      <t>カイゴシエン</t>
    </rPh>
    <rPh sb="143" eb="146">
      <t>センモンイン</t>
    </rPh>
    <rPh sb="150" eb="154">
      <t>ギャクタイボウシ</t>
    </rPh>
    <rPh sb="155" eb="156">
      <t>カン</t>
    </rPh>
    <rPh sb="207" eb="209">
      <t>シエン</t>
    </rPh>
    <rPh sb="210" eb="211">
      <t>オコナ</t>
    </rPh>
    <rPh sb="243" eb="244">
      <t>シャ</t>
    </rPh>
    <rPh sb="245" eb="247">
      <t>ジョウホウ</t>
    </rPh>
    <rPh sb="247" eb="249">
      <t>ハッシン</t>
    </rPh>
    <rPh sb="251" eb="253">
      <t>ケイハツ</t>
    </rPh>
    <phoneticPr fontId="2"/>
  </si>
  <si>
    <t>・虐待に関する相談も増加傾向である為、職員の対応スキルを高める。
・今年度圏域の介護支援専門員と高齢者虐待防止委員会を立ち上げており、虐待防止の研修等継続的に実施し、虐待の予防と早期発見できる体制づくりを行う。
・成年後見制度が必要な高齢者が増加していることから法テラスや弁護士、司法書士等との連携を強化する。</t>
    <rPh sb="1" eb="3">
      <t>ギャクタイ</t>
    </rPh>
    <rPh sb="4" eb="5">
      <t>カン</t>
    </rPh>
    <rPh sb="7" eb="9">
      <t>ソウダン</t>
    </rPh>
    <rPh sb="10" eb="14">
      <t>ゾウカケイコウ</t>
    </rPh>
    <rPh sb="17" eb="18">
      <t>タメ</t>
    </rPh>
    <rPh sb="19" eb="21">
      <t>ショクイン</t>
    </rPh>
    <rPh sb="22" eb="24">
      <t>タイオウ</t>
    </rPh>
    <rPh sb="28" eb="29">
      <t>タカ</t>
    </rPh>
    <rPh sb="34" eb="37">
      <t>コンネンド</t>
    </rPh>
    <rPh sb="37" eb="39">
      <t>ケンイキ</t>
    </rPh>
    <rPh sb="40" eb="44">
      <t>カイゴシエン</t>
    </rPh>
    <rPh sb="44" eb="47">
      <t>センモンイン</t>
    </rPh>
    <rPh sb="48" eb="51">
      <t>コウレイシャ</t>
    </rPh>
    <rPh sb="51" eb="53">
      <t>ギャクタイ</t>
    </rPh>
    <rPh sb="53" eb="55">
      <t>ボウシ</t>
    </rPh>
    <rPh sb="55" eb="58">
      <t>イインカイ</t>
    </rPh>
    <rPh sb="59" eb="60">
      <t>タ</t>
    </rPh>
    <rPh sb="61" eb="62">
      <t>ア</t>
    </rPh>
    <rPh sb="67" eb="69">
      <t>ギャクタイ</t>
    </rPh>
    <rPh sb="69" eb="71">
      <t>ボウシ</t>
    </rPh>
    <rPh sb="72" eb="74">
      <t>ケンシュウ</t>
    </rPh>
    <rPh sb="74" eb="75">
      <t>トウ</t>
    </rPh>
    <rPh sb="75" eb="78">
      <t>ケイゾクテキ</t>
    </rPh>
    <rPh sb="79" eb="81">
      <t>ジッシ</t>
    </rPh>
    <rPh sb="83" eb="85">
      <t>ギャクタイ</t>
    </rPh>
    <rPh sb="86" eb="88">
      <t>ヨボウ</t>
    </rPh>
    <rPh sb="89" eb="93">
      <t>ソウキハッケン</t>
    </rPh>
    <rPh sb="96" eb="98">
      <t>タイセイ</t>
    </rPh>
    <rPh sb="102" eb="103">
      <t>オコナ</t>
    </rPh>
    <rPh sb="107" eb="109">
      <t>セイネン</t>
    </rPh>
    <rPh sb="109" eb="111">
      <t>コウケン</t>
    </rPh>
    <rPh sb="111" eb="113">
      <t>セイド</t>
    </rPh>
    <rPh sb="114" eb="116">
      <t>ヒツヨウ</t>
    </rPh>
    <rPh sb="117" eb="120">
      <t>コウレイシャ</t>
    </rPh>
    <rPh sb="121" eb="123">
      <t>ゾウカ</t>
    </rPh>
    <rPh sb="131" eb="132">
      <t>ホウ</t>
    </rPh>
    <rPh sb="136" eb="139">
      <t>ベンゴシ</t>
    </rPh>
    <rPh sb="140" eb="145">
      <t>シホウショシトウ</t>
    </rPh>
    <rPh sb="147" eb="149">
      <t>レンケイ</t>
    </rPh>
    <rPh sb="150" eb="152">
      <t>キョウカ</t>
    </rPh>
    <phoneticPr fontId="2"/>
  </si>
  <si>
    <t>・民生委員、自治会等の地域関係機関と、地域課題検討のための地域ケア会議を毎月行った。高齢者の支援で地域課題となっている事をテーマに、関係機関担当者を講師に迎え、意見交換を行った。（緑消防署救急隊、動物保護指導センター等）
・圏域の居宅介護支援事業所に対し、「土気圏域自然災害・感染症対策委員会」を立ち上げ、自然災害や感染症について、共に研修や訓練を行えるよう体制づくりをした。高齢者虐待についても「土気圏域高齢者虐待防止委員会」を立ち上げ、高齢者虐待防止の研修会を行った。
・圏域の介護支援専門員を対象とした研修会や事例検討会を企画、実施した。「令和６年度介護報酬改定について」や事例検討会では千葉市こころの健康センターに講師を依頼し、「アルコール依存症の事例について」対応方法等学びを深めた。</t>
    <rPh sb="1" eb="5">
      <t>ミンセイイイン</t>
    </rPh>
    <rPh sb="6" eb="9">
      <t>ジチカイ</t>
    </rPh>
    <rPh sb="9" eb="10">
      <t>トウ</t>
    </rPh>
    <rPh sb="11" eb="13">
      <t>チイキ</t>
    </rPh>
    <rPh sb="13" eb="15">
      <t>カンケイ</t>
    </rPh>
    <rPh sb="15" eb="17">
      <t>キカン</t>
    </rPh>
    <rPh sb="19" eb="23">
      <t>チイキカダイ</t>
    </rPh>
    <rPh sb="23" eb="25">
      <t>ケントウ</t>
    </rPh>
    <rPh sb="29" eb="31">
      <t>チイキ</t>
    </rPh>
    <rPh sb="33" eb="35">
      <t>カイギ</t>
    </rPh>
    <rPh sb="36" eb="38">
      <t>マイツキ</t>
    </rPh>
    <rPh sb="38" eb="39">
      <t>オコナ</t>
    </rPh>
    <rPh sb="42" eb="45">
      <t>コウレイシャ</t>
    </rPh>
    <rPh sb="46" eb="48">
      <t>シエン</t>
    </rPh>
    <rPh sb="49" eb="51">
      <t>チイキ</t>
    </rPh>
    <rPh sb="51" eb="53">
      <t>カダイ</t>
    </rPh>
    <rPh sb="59" eb="60">
      <t>コト</t>
    </rPh>
    <rPh sb="65" eb="69">
      <t>カンケイキカン</t>
    </rPh>
    <rPh sb="69" eb="72">
      <t>タントウシャ</t>
    </rPh>
    <rPh sb="73" eb="75">
      <t>コウシ</t>
    </rPh>
    <rPh sb="76" eb="77">
      <t>ムカ</t>
    </rPh>
    <rPh sb="79" eb="83">
      <t>イケンコウカン</t>
    </rPh>
    <rPh sb="84" eb="85">
      <t>オコナ</t>
    </rPh>
    <rPh sb="93" eb="96">
      <t>キュウキュウタイ</t>
    </rPh>
    <rPh sb="97" eb="101">
      <t>ドウブツホゴ</t>
    </rPh>
    <rPh sb="101" eb="103">
      <t>シドウ</t>
    </rPh>
    <rPh sb="107" eb="108">
      <t>トウ</t>
    </rPh>
    <rPh sb="111" eb="113">
      <t>ケンイキ</t>
    </rPh>
    <rPh sb="114" eb="116">
      <t>キョタク</t>
    </rPh>
    <rPh sb="116" eb="120">
      <t>カイゴシエン</t>
    </rPh>
    <rPh sb="120" eb="123">
      <t>ジギョウショ</t>
    </rPh>
    <rPh sb="124" eb="125">
      <t>タイ</t>
    </rPh>
    <rPh sb="128" eb="130">
      <t>トケ</t>
    </rPh>
    <rPh sb="130" eb="132">
      <t>ケンイキ</t>
    </rPh>
    <rPh sb="132" eb="136">
      <t>シゼンサイガイ</t>
    </rPh>
    <rPh sb="137" eb="140">
      <t>カンセンショウ</t>
    </rPh>
    <rPh sb="140" eb="142">
      <t>タイサク</t>
    </rPh>
    <rPh sb="142" eb="145">
      <t>イインカイ</t>
    </rPh>
    <rPh sb="147" eb="148">
      <t>タ</t>
    </rPh>
    <rPh sb="149" eb="150">
      <t>ア</t>
    </rPh>
    <rPh sb="165" eb="166">
      <t>トモ</t>
    </rPh>
    <rPh sb="178" eb="180">
      <t>タイセイ</t>
    </rPh>
    <rPh sb="187" eb="190">
      <t>コウレイシャ</t>
    </rPh>
    <rPh sb="190" eb="192">
      <t>ギャクタイ</t>
    </rPh>
    <rPh sb="198" eb="200">
      <t>トケ</t>
    </rPh>
    <rPh sb="200" eb="202">
      <t>ケンイキ</t>
    </rPh>
    <rPh sb="202" eb="205">
      <t>コウレイシャ</t>
    </rPh>
    <rPh sb="205" eb="207">
      <t>ギャクタイ</t>
    </rPh>
    <rPh sb="207" eb="209">
      <t>ボウシ</t>
    </rPh>
    <rPh sb="209" eb="212">
      <t>イインカイ</t>
    </rPh>
    <rPh sb="214" eb="215">
      <t>タチ</t>
    </rPh>
    <rPh sb="216" eb="217">
      <t>ア</t>
    </rPh>
    <rPh sb="219" eb="224">
      <t>コウレイシャギャクタイ</t>
    </rPh>
    <rPh sb="224" eb="226">
      <t>ボウシ</t>
    </rPh>
    <rPh sb="227" eb="229">
      <t>ケンシュウ</t>
    </rPh>
    <rPh sb="229" eb="230">
      <t>カイ</t>
    </rPh>
    <rPh sb="231" eb="232">
      <t>オコナ</t>
    </rPh>
    <rPh sb="237" eb="239">
      <t>ケンイキ</t>
    </rPh>
    <rPh sb="240" eb="244">
      <t>カイゴシエン</t>
    </rPh>
    <rPh sb="244" eb="247">
      <t>センモンイン</t>
    </rPh>
    <rPh sb="248" eb="250">
      <t>タイショウ</t>
    </rPh>
    <rPh sb="257" eb="259">
      <t>ジレイ</t>
    </rPh>
    <rPh sb="259" eb="262">
      <t>ケントウカイ</t>
    </rPh>
    <rPh sb="263" eb="265">
      <t>キカク</t>
    </rPh>
    <rPh sb="266" eb="268">
      <t>ジッシ</t>
    </rPh>
    <rPh sb="272" eb="274">
      <t>レイワ</t>
    </rPh>
    <rPh sb="275" eb="277">
      <t>ネンド</t>
    </rPh>
    <rPh sb="277" eb="281">
      <t>カイゴホウシュウ</t>
    </rPh>
    <rPh sb="281" eb="283">
      <t>カイテイ</t>
    </rPh>
    <rPh sb="289" eb="294">
      <t>ジレイケントウカイ</t>
    </rPh>
    <rPh sb="296" eb="299">
      <t>チバシ</t>
    </rPh>
    <rPh sb="303" eb="305">
      <t>ケンコウ</t>
    </rPh>
    <rPh sb="310" eb="312">
      <t>コウシ</t>
    </rPh>
    <rPh sb="313" eb="315">
      <t>イライ</t>
    </rPh>
    <rPh sb="323" eb="326">
      <t>イゾンショウ</t>
    </rPh>
    <rPh sb="327" eb="329">
      <t>ジレイ</t>
    </rPh>
    <rPh sb="334" eb="338">
      <t>タイオウホウホウ</t>
    </rPh>
    <rPh sb="338" eb="339">
      <t>トウ</t>
    </rPh>
    <rPh sb="339" eb="340">
      <t>マナ</t>
    </rPh>
    <rPh sb="342" eb="343">
      <t>フカ</t>
    </rPh>
    <phoneticPr fontId="2"/>
  </si>
  <si>
    <t>・民生委員、自治会等関係機関と地域課題検討の地域ケア会議を5回行った。・10月に民生委員、圏域の介護支援専門員、防災対策課と「地域の防災」をテーマに自然災害・感染症対策委員会として自然災害のシュミレーション訓練及と意見交換を行った。・2月に圏域の介護支援専門員と感染症についての机上訓練、高齢者虐待防止委員会研修を行った。・12月、3月に事例検討会を実施した。12月には医療保険と介護保険のリハビリについて在宅医療介護連携支援センターと連携し講師を手配し事例検討会を行った。・2月に「意志決定支援」をテーマに緑区合同で多職種連携会議を行った。</t>
    <rPh sb="30" eb="31">
      <t>カイ</t>
    </rPh>
    <rPh sb="38" eb="39">
      <t>ツキ</t>
    </rPh>
    <rPh sb="40" eb="44">
      <t>ミンセイイイン</t>
    </rPh>
    <rPh sb="45" eb="47">
      <t>ケンイキ</t>
    </rPh>
    <rPh sb="48" eb="55">
      <t>カイゴシエンセンモンイン</t>
    </rPh>
    <rPh sb="56" eb="61">
      <t>ボウサイタイサクカ</t>
    </rPh>
    <rPh sb="63" eb="65">
      <t>チイキ</t>
    </rPh>
    <rPh sb="66" eb="68">
      <t>ボウサイ</t>
    </rPh>
    <rPh sb="74" eb="76">
      <t>シゼン</t>
    </rPh>
    <rPh sb="76" eb="78">
      <t>サイガイ</t>
    </rPh>
    <rPh sb="79" eb="82">
      <t>カンセンショウ</t>
    </rPh>
    <rPh sb="82" eb="84">
      <t>タイサク</t>
    </rPh>
    <rPh sb="84" eb="87">
      <t>イインカイ</t>
    </rPh>
    <rPh sb="90" eb="94">
      <t>シゼンサイガイ</t>
    </rPh>
    <rPh sb="103" eb="105">
      <t>クンレン</t>
    </rPh>
    <rPh sb="105" eb="106">
      <t>オヨ</t>
    </rPh>
    <rPh sb="107" eb="111">
      <t>イケンコウカン</t>
    </rPh>
    <rPh sb="112" eb="113">
      <t>オコナ</t>
    </rPh>
    <rPh sb="118" eb="119">
      <t>ツキ</t>
    </rPh>
    <rPh sb="120" eb="122">
      <t>ケンイキ</t>
    </rPh>
    <rPh sb="123" eb="127">
      <t>カイゴシエン</t>
    </rPh>
    <rPh sb="127" eb="130">
      <t>センモンイン</t>
    </rPh>
    <rPh sb="131" eb="134">
      <t>カンセンショウ</t>
    </rPh>
    <rPh sb="139" eb="143">
      <t>キジョウクンレン</t>
    </rPh>
    <rPh sb="144" eb="149">
      <t>コウレイシャギャクタイ</t>
    </rPh>
    <rPh sb="149" eb="151">
      <t>ボウシ</t>
    </rPh>
    <rPh sb="151" eb="154">
      <t>イインカイ</t>
    </rPh>
    <rPh sb="154" eb="156">
      <t>ケンシュウ</t>
    </rPh>
    <rPh sb="157" eb="158">
      <t>オコナ</t>
    </rPh>
    <rPh sb="164" eb="165">
      <t>ツキ</t>
    </rPh>
    <rPh sb="167" eb="168">
      <t>ツキ</t>
    </rPh>
    <rPh sb="169" eb="171">
      <t>ジレイ</t>
    </rPh>
    <rPh sb="171" eb="174">
      <t>ケントウカイ</t>
    </rPh>
    <rPh sb="175" eb="177">
      <t>ジッシ</t>
    </rPh>
    <rPh sb="182" eb="183">
      <t>ツキ</t>
    </rPh>
    <rPh sb="185" eb="189">
      <t>イリョウホケン</t>
    </rPh>
    <rPh sb="190" eb="194">
      <t>カイゴホケン</t>
    </rPh>
    <rPh sb="203" eb="207">
      <t>ザイタクイリョウ</t>
    </rPh>
    <rPh sb="207" eb="209">
      <t>カイゴ</t>
    </rPh>
    <rPh sb="209" eb="213">
      <t>レンケイシエン</t>
    </rPh>
    <rPh sb="218" eb="220">
      <t>レンケイ</t>
    </rPh>
    <rPh sb="221" eb="223">
      <t>コウシ</t>
    </rPh>
    <rPh sb="224" eb="226">
      <t>テハイ</t>
    </rPh>
    <rPh sb="227" eb="229">
      <t>ジレイ</t>
    </rPh>
    <rPh sb="229" eb="232">
      <t>ケントウカイ</t>
    </rPh>
    <rPh sb="233" eb="234">
      <t>オコナ</t>
    </rPh>
    <rPh sb="239" eb="240">
      <t>ツキ</t>
    </rPh>
    <rPh sb="242" eb="244">
      <t>イシ</t>
    </rPh>
    <rPh sb="244" eb="246">
      <t>ケッテイ</t>
    </rPh>
    <rPh sb="246" eb="248">
      <t>シエン</t>
    </rPh>
    <rPh sb="254" eb="256">
      <t>ミドリク</t>
    </rPh>
    <rPh sb="256" eb="258">
      <t>ゴウドウ</t>
    </rPh>
    <rPh sb="259" eb="266">
      <t>タショクシュレンケイカイギ</t>
    </rPh>
    <rPh sb="267" eb="268">
      <t>オコナ</t>
    </rPh>
    <phoneticPr fontId="2"/>
  </si>
  <si>
    <t>・普及啓発活動として、サロンへの訪問４か所、健康相談２回予定通り実施できた。・地域活動支援として地域活動の場6か所へ延べ17回訪問した。地域リハビリテーション活動支援事業として、サロン、その他地域活動の場にて６回実施した。あすみが丘プラザロビーで年間４回実施している健康相談会は今年で３年目になり、定期的に参加される方も増えてきており、少しずつ定着してきた。また地域のグランドゴルフ大会へも参加し、あんしんケアセンターの周知に繋がった。認知症カフェの支援を毎月行った。</t>
    <rPh sb="1" eb="5">
      <t>フキュウケイハツ</t>
    </rPh>
    <rPh sb="5" eb="7">
      <t>カツドウ</t>
    </rPh>
    <rPh sb="16" eb="18">
      <t>ホウモン</t>
    </rPh>
    <rPh sb="20" eb="21">
      <t>ショ</t>
    </rPh>
    <rPh sb="22" eb="26">
      <t>ケンコウソウダン</t>
    </rPh>
    <rPh sb="27" eb="28">
      <t>カイ</t>
    </rPh>
    <rPh sb="28" eb="31">
      <t>ヨテイドオ</t>
    </rPh>
    <rPh sb="32" eb="34">
      <t>ジッシ</t>
    </rPh>
    <rPh sb="39" eb="45">
      <t>チイキカツドウシエン</t>
    </rPh>
    <rPh sb="48" eb="52">
      <t>チイキカツドウ</t>
    </rPh>
    <rPh sb="53" eb="54">
      <t>バ</t>
    </rPh>
    <rPh sb="56" eb="57">
      <t>ショ</t>
    </rPh>
    <rPh sb="58" eb="59">
      <t>ノ</t>
    </rPh>
    <rPh sb="62" eb="63">
      <t>カイ</t>
    </rPh>
    <rPh sb="63" eb="65">
      <t>ホウモン</t>
    </rPh>
    <rPh sb="68" eb="70">
      <t>チイキ</t>
    </rPh>
    <rPh sb="79" eb="81">
      <t>カツドウ</t>
    </rPh>
    <rPh sb="81" eb="85">
      <t>シエンジギョウ</t>
    </rPh>
    <rPh sb="95" eb="96">
      <t>タ</t>
    </rPh>
    <rPh sb="96" eb="100">
      <t>チイキカツドウ</t>
    </rPh>
    <rPh sb="101" eb="102">
      <t>バ</t>
    </rPh>
    <rPh sb="105" eb="106">
      <t>カイ</t>
    </rPh>
    <rPh sb="106" eb="108">
      <t>ジッシ</t>
    </rPh>
    <rPh sb="115" eb="116">
      <t>オカ</t>
    </rPh>
    <rPh sb="123" eb="125">
      <t>ネンカン</t>
    </rPh>
    <rPh sb="126" eb="127">
      <t>カイ</t>
    </rPh>
    <rPh sb="127" eb="129">
      <t>ジッシ</t>
    </rPh>
    <rPh sb="133" eb="138">
      <t>ケンコウソウダンカイ</t>
    </rPh>
    <rPh sb="139" eb="141">
      <t>コトシ</t>
    </rPh>
    <rPh sb="143" eb="145">
      <t>ネンメ</t>
    </rPh>
    <rPh sb="149" eb="152">
      <t>テイキテキ</t>
    </rPh>
    <rPh sb="153" eb="155">
      <t>サンカ</t>
    </rPh>
    <rPh sb="158" eb="159">
      <t>カタ</t>
    </rPh>
    <rPh sb="160" eb="161">
      <t>フ</t>
    </rPh>
    <rPh sb="168" eb="169">
      <t>スコ</t>
    </rPh>
    <rPh sb="172" eb="174">
      <t>テイチャク</t>
    </rPh>
    <rPh sb="181" eb="183">
      <t>チイキ</t>
    </rPh>
    <rPh sb="191" eb="193">
      <t>タイカイ</t>
    </rPh>
    <rPh sb="195" eb="197">
      <t>サンカ</t>
    </rPh>
    <rPh sb="210" eb="212">
      <t>シュウチ</t>
    </rPh>
    <rPh sb="213" eb="214">
      <t>ツナ</t>
    </rPh>
    <rPh sb="218" eb="221">
      <t>ニンチショウ</t>
    </rPh>
    <rPh sb="225" eb="227">
      <t>シエン</t>
    </rPh>
    <rPh sb="228" eb="230">
      <t>マイツキ</t>
    </rPh>
    <rPh sb="230" eb="231">
      <t>オコナ</t>
    </rPh>
    <phoneticPr fontId="2"/>
  </si>
  <si>
    <t>・サロンへの訪問（年間10～11カ所予定）サロンのニーズに合わせて健康教育を計画する。
・出張健康相談会実施（年４回）・地域活動の場については、それぞれの状況に応じて訪問頻度を検討しながら、運営が維持できるよう後方支援を継続していく。
・認知症カフェへの訪問（年12回）</t>
    <rPh sb="6" eb="8">
      <t>ホウモン</t>
    </rPh>
    <rPh sb="9" eb="11">
      <t>ネンカン</t>
    </rPh>
    <rPh sb="17" eb="18">
      <t>ショ</t>
    </rPh>
    <rPh sb="18" eb="20">
      <t>ヨテイ</t>
    </rPh>
    <rPh sb="29" eb="30">
      <t>ア</t>
    </rPh>
    <rPh sb="33" eb="37">
      <t>ケンコウキョウイク</t>
    </rPh>
    <rPh sb="38" eb="40">
      <t>ケイカク</t>
    </rPh>
    <rPh sb="45" eb="51">
      <t>シュッチョウケンコウソウダン</t>
    </rPh>
    <rPh sb="51" eb="52">
      <t>カイ</t>
    </rPh>
    <rPh sb="52" eb="54">
      <t>ジッシ</t>
    </rPh>
    <rPh sb="55" eb="56">
      <t>ネン</t>
    </rPh>
    <rPh sb="57" eb="58">
      <t>カイ</t>
    </rPh>
    <rPh sb="60" eb="64">
      <t>チイキカツドウ</t>
    </rPh>
    <rPh sb="65" eb="66">
      <t>バ</t>
    </rPh>
    <rPh sb="77" eb="79">
      <t>ジョウキョウ</t>
    </rPh>
    <rPh sb="80" eb="81">
      <t>オウ</t>
    </rPh>
    <rPh sb="83" eb="85">
      <t>ホウモン</t>
    </rPh>
    <rPh sb="85" eb="87">
      <t>ヒンド</t>
    </rPh>
    <rPh sb="88" eb="90">
      <t>ケントウ</t>
    </rPh>
    <rPh sb="95" eb="97">
      <t>ウンエイ</t>
    </rPh>
    <rPh sb="98" eb="100">
      <t>イジ</t>
    </rPh>
    <rPh sb="105" eb="109">
      <t>コウホウシエン</t>
    </rPh>
    <rPh sb="110" eb="112">
      <t>ケイゾク</t>
    </rPh>
    <rPh sb="119" eb="122">
      <t>ニンチショウ</t>
    </rPh>
    <rPh sb="127" eb="129">
      <t>ホウモン</t>
    </rPh>
    <rPh sb="130" eb="131">
      <t>ネン</t>
    </rPh>
    <rPh sb="133" eb="134">
      <t>カイ</t>
    </rPh>
    <phoneticPr fontId="2"/>
  </si>
  <si>
    <t>・高齢者のみならずその家族についても相談機関へ繋ぐなど、関係機関と連携し家族全体を支援することができたため。</t>
    <rPh sb="1" eb="4">
      <t>コウレイシャ</t>
    </rPh>
    <rPh sb="11" eb="13">
      <t>カゾク</t>
    </rPh>
    <rPh sb="18" eb="20">
      <t>ソウダン</t>
    </rPh>
    <rPh sb="20" eb="22">
      <t>キカン</t>
    </rPh>
    <rPh sb="23" eb="24">
      <t>ツナ</t>
    </rPh>
    <rPh sb="28" eb="32">
      <t>カンケイキカン</t>
    </rPh>
    <rPh sb="33" eb="35">
      <t>レンケイ</t>
    </rPh>
    <rPh sb="36" eb="38">
      <t>カゾク</t>
    </rPh>
    <rPh sb="38" eb="40">
      <t>ゼンタイ</t>
    </rPh>
    <rPh sb="41" eb="43">
      <t>シエン</t>
    </rPh>
    <phoneticPr fontId="2"/>
  </si>
  <si>
    <t>●地域の課題を住民へ伝え,介護予防及び地域の見守り意識を高める。住民の通報により、要支援高齢者が早期に発見され、住み慣れた地域で安心して暮らせるように総合相談、権利擁護、介護予防ケアマネジメントなど適切な支援につなげる。
●地域包括ケアシステムの推進に向けて、介護予防講座の開催、介護予防活動団体への支援、1層及び2層生活支援コーディネーターとの連携により地域住民や関係機関・団体とのネットワーク構築を図る。
●在宅医療と介護、障害の情報収集に努め、複合的な問題を抱える世帯への相談支援及び連携体制の基盤づくりに取組む。
●介護予防、地域課題の普及啓発や会議等は、ICT環境の有無などニーズを把握した上でオンラインも含めた方法で行う。
●自然災害や感染症のまん延などの不測の事態においても、適切なセンター運営ができるようにBCPの見直しを適宜行う。</t>
    <rPh sb="365" eb="367">
      <t>ミナオ</t>
    </rPh>
    <rPh sb="369" eb="371">
      <t>テキギ</t>
    </rPh>
    <rPh sb="371" eb="372">
      <t>オコナ</t>
    </rPh>
    <phoneticPr fontId="2"/>
  </si>
  <si>
    <t>①介護予防及び日常生活の自立のため利用者の状況に応じて、適切なサービスが提供されるように援助を行う。
②介護保険サービスなど公的な支援の他、「地域コミュニティーの中での孤立・閉じこもり予防」「社会参加」「生きがいづくり」等についても配慮し、通いの場やインフォーマルサービスなども個々のニーズに合わせて活用する。</t>
    <phoneticPr fontId="2"/>
  </si>
  <si>
    <t>介護予防及び日常生活の自立のため、生活支援コーディネーターと連携し、介護保険サービスのほか、住民主体の活動や地域の公的な社会資源等を活用し、利用者の状況に応じた適切なサービス提供に繋げるべく援助を行うことができた。また、9/10「生活支援コーディネーターについて」、10/16「予防ケアプラン作成研修」及びセンター統一のケアプランチェックシートの活用により、ケアマネジャーに対して、直接、インフォーマルサービス活用についての助言指導を行えたことを踏まえB評価とした。</t>
    <rPh sb="0" eb="4">
      <t>カイゴヨボウ</t>
    </rPh>
    <rPh sb="4" eb="5">
      <t>オヨ</t>
    </rPh>
    <rPh sb="6" eb="10">
      <t>ニチジョウセイカツ</t>
    </rPh>
    <rPh sb="11" eb="13">
      <t>ジリツ</t>
    </rPh>
    <rPh sb="17" eb="21">
      <t>セイカツシエン</t>
    </rPh>
    <rPh sb="30" eb="32">
      <t>レンケイ</t>
    </rPh>
    <rPh sb="34" eb="38">
      <t>カイゴホケン</t>
    </rPh>
    <rPh sb="46" eb="50">
      <t>ジュウミンシュタイ</t>
    </rPh>
    <rPh sb="51" eb="53">
      <t>カツドウ</t>
    </rPh>
    <rPh sb="54" eb="56">
      <t>チイキ</t>
    </rPh>
    <rPh sb="57" eb="59">
      <t>コウテキ</t>
    </rPh>
    <rPh sb="60" eb="64">
      <t>シャカイシゲン</t>
    </rPh>
    <rPh sb="64" eb="65">
      <t>トウ</t>
    </rPh>
    <rPh sb="66" eb="68">
      <t>カツヨウ</t>
    </rPh>
    <rPh sb="80" eb="82">
      <t>テキセツ</t>
    </rPh>
    <rPh sb="87" eb="89">
      <t>テイキョウ</t>
    </rPh>
    <rPh sb="90" eb="91">
      <t>ツナ</t>
    </rPh>
    <rPh sb="95" eb="97">
      <t>エンジョ</t>
    </rPh>
    <rPh sb="98" eb="99">
      <t>オコナ</t>
    </rPh>
    <rPh sb="115" eb="119">
      <t>セイカツシエン</t>
    </rPh>
    <rPh sb="151" eb="152">
      <t>オヨ</t>
    </rPh>
    <rPh sb="187" eb="188">
      <t>タイ</t>
    </rPh>
    <rPh sb="191" eb="193">
      <t>チョクセツ</t>
    </rPh>
    <rPh sb="205" eb="207">
      <t>カツヨウ</t>
    </rPh>
    <rPh sb="212" eb="216">
      <t>ジョゲンシドウ</t>
    </rPh>
    <rPh sb="217" eb="218">
      <t>オコナ</t>
    </rPh>
    <rPh sb="223" eb="224">
      <t>フ</t>
    </rPh>
    <rPh sb="227" eb="229">
      <t>ヒョウカ</t>
    </rPh>
    <phoneticPr fontId="2"/>
  </si>
  <si>
    <t>〇センター独自のケアプランチェック表により、委託先ケアマネジャーの状況を踏まえつつ指導助言を平準化する。
〇2層生活支援コーディネーターと連携し、歩いて通える範囲に通いの場が展開されるよう地域づくりに取り組む。</t>
    <phoneticPr fontId="2"/>
  </si>
  <si>
    <t>①多様な相談に対し、ワンストップで対象者及び家族介護者を含む家族全体への支援を行う。支援にあたり的確な状況把握を行い支援方針の策定、進捗管理を行う。年2回支援継続・終結の判断を行う。
②地域特性やニーズ・課題の把握に努めると共に様々な関係者とネットワーク構築を図る。また、複合的かつ支援困難な事例に対しては行政及び関係機関・多職種と連携し対応する。</t>
    <phoneticPr fontId="2"/>
  </si>
  <si>
    <t>支援困難ケースを含む多様な相談に対し、支援調整会議の開催、認知症初期集中支援チームや関係機関との連携により対応ができた。生活支援コーディネーターとの協働、センター独自の社会資源リストの活用により、介護保険以外のサービスや住民主体の活動団体に繋ぐなど相談者にニーズに合わせた支援が行えたこと。要支援認定者のケアマネジャーの手配について、難航しているものの、概ねご紹介ができたことを踏まえ、B評価とした。</t>
    <rPh sb="0" eb="2">
      <t>シエン</t>
    </rPh>
    <rPh sb="2" eb="4">
      <t>コンナン</t>
    </rPh>
    <rPh sb="8" eb="9">
      <t>フク</t>
    </rPh>
    <rPh sb="10" eb="12">
      <t>タヨウ</t>
    </rPh>
    <rPh sb="13" eb="15">
      <t>ソウダン</t>
    </rPh>
    <rPh sb="16" eb="17">
      <t>タイ</t>
    </rPh>
    <rPh sb="19" eb="21">
      <t>シエン</t>
    </rPh>
    <rPh sb="21" eb="23">
      <t>チョウセイ</t>
    </rPh>
    <rPh sb="23" eb="25">
      <t>カイギ</t>
    </rPh>
    <rPh sb="26" eb="28">
      <t>カイサイ</t>
    </rPh>
    <rPh sb="29" eb="32">
      <t>ニンチショウ</t>
    </rPh>
    <rPh sb="32" eb="38">
      <t>ショキシュウチュウシエン</t>
    </rPh>
    <rPh sb="42" eb="46">
      <t>カンケイキカン</t>
    </rPh>
    <rPh sb="48" eb="50">
      <t>レンケイ</t>
    </rPh>
    <rPh sb="53" eb="55">
      <t>タイオウ</t>
    </rPh>
    <rPh sb="60" eb="64">
      <t>セイカツシエン</t>
    </rPh>
    <rPh sb="74" eb="76">
      <t>キョウドウ</t>
    </rPh>
    <rPh sb="81" eb="83">
      <t>ドクジ</t>
    </rPh>
    <rPh sb="84" eb="86">
      <t>シャカイ</t>
    </rPh>
    <rPh sb="86" eb="88">
      <t>シゲン</t>
    </rPh>
    <rPh sb="92" eb="94">
      <t>カツヨウ</t>
    </rPh>
    <rPh sb="98" eb="100">
      <t>カイゴ</t>
    </rPh>
    <rPh sb="100" eb="102">
      <t>ホケン</t>
    </rPh>
    <rPh sb="102" eb="104">
      <t>イガイ</t>
    </rPh>
    <rPh sb="110" eb="112">
      <t>ジュウミン</t>
    </rPh>
    <rPh sb="112" eb="114">
      <t>シュタイ</t>
    </rPh>
    <rPh sb="115" eb="117">
      <t>カツドウ</t>
    </rPh>
    <rPh sb="117" eb="119">
      <t>ダンタイ</t>
    </rPh>
    <rPh sb="120" eb="121">
      <t>ツナ</t>
    </rPh>
    <rPh sb="124" eb="127">
      <t>ソウダンシャ</t>
    </rPh>
    <rPh sb="132" eb="133">
      <t>ア</t>
    </rPh>
    <rPh sb="136" eb="138">
      <t>シエン</t>
    </rPh>
    <rPh sb="139" eb="140">
      <t>オコナ</t>
    </rPh>
    <rPh sb="145" eb="148">
      <t>ヨウシエン</t>
    </rPh>
    <rPh sb="148" eb="150">
      <t>ニンテイ</t>
    </rPh>
    <rPh sb="150" eb="151">
      <t>シャ</t>
    </rPh>
    <rPh sb="160" eb="162">
      <t>テハイ</t>
    </rPh>
    <rPh sb="167" eb="169">
      <t>ナンコウ</t>
    </rPh>
    <rPh sb="177" eb="178">
      <t>オオム</t>
    </rPh>
    <rPh sb="180" eb="182">
      <t>ショウカイ</t>
    </rPh>
    <rPh sb="189" eb="190">
      <t>フ</t>
    </rPh>
    <rPh sb="194" eb="196">
      <t>ヒョウカ</t>
    </rPh>
    <phoneticPr fontId="2"/>
  </si>
  <si>
    <t>〇複合的な課題への連携及び地域課題を把握を補うため、圏域内の相談支援事業所と情報交換会を行う。
〇総合相談支援事業の継続・終結確認及び実績集計及び課題の把握を行う。</t>
    <rPh sb="1" eb="4">
      <t>フクゴウテキ</t>
    </rPh>
    <rPh sb="5" eb="7">
      <t>カダイ</t>
    </rPh>
    <rPh sb="9" eb="11">
      <t>レンケイ</t>
    </rPh>
    <rPh sb="11" eb="12">
      <t>オヨ</t>
    </rPh>
    <rPh sb="21" eb="22">
      <t>オギナ</t>
    </rPh>
    <rPh sb="71" eb="72">
      <t>オヨ</t>
    </rPh>
    <rPh sb="73" eb="75">
      <t>カダイ</t>
    </rPh>
    <rPh sb="76" eb="78">
      <t>ハアク</t>
    </rPh>
    <phoneticPr fontId="2"/>
  </si>
  <si>
    <t>①高齢者虐待に対し、速やかに行政へ報告すると共に、千葉西警察署、ケアマネジャー、介護サービス事業者や医療機関など関係機関と連携し、適切に支援する。
②介護支援専門員に対し、権利擁護に関する研修を実施する。
③高齢者の詐欺・悪質商法被害を未然に防止するため、地域住民や関係機関に対し情報を提供し注意を促す。</t>
    <phoneticPr fontId="2"/>
  </si>
  <si>
    <t>〇センター内虐待対応委員会の開催（年間3回）
〇ケアマネジャー向け研修会の開催（R7.6.13）。
〇当センターの高齢者虐待への対応について、ケアマネジャーにアンケートを12月に実施、評価を行う。</t>
    <rPh sb="5" eb="6">
      <t>ナイ</t>
    </rPh>
    <rPh sb="6" eb="10">
      <t>ギャクタイタイオウ</t>
    </rPh>
    <rPh sb="10" eb="13">
      <t>イインカイ</t>
    </rPh>
    <rPh sb="14" eb="16">
      <t>カイサイ</t>
    </rPh>
    <rPh sb="17" eb="19">
      <t>ネンカン</t>
    </rPh>
    <rPh sb="20" eb="21">
      <t>カイ</t>
    </rPh>
    <rPh sb="31" eb="32">
      <t>ム</t>
    </rPh>
    <rPh sb="33" eb="36">
      <t>ケンシュウカイ</t>
    </rPh>
    <rPh sb="37" eb="39">
      <t>カイサイ</t>
    </rPh>
    <rPh sb="51" eb="52">
      <t>トウ</t>
    </rPh>
    <rPh sb="57" eb="62">
      <t>コウレイシャギャクタイ</t>
    </rPh>
    <rPh sb="64" eb="66">
      <t>タイオウ</t>
    </rPh>
    <rPh sb="87" eb="88">
      <t>ガツ</t>
    </rPh>
    <rPh sb="89" eb="91">
      <t>ジッシ</t>
    </rPh>
    <rPh sb="92" eb="94">
      <t>ヒョウカ</t>
    </rPh>
    <rPh sb="95" eb="96">
      <t>オコナ</t>
    </rPh>
    <phoneticPr fontId="2"/>
  </si>
  <si>
    <t>①高齢者の適切な支援の為、地域の関係機関や団体とネットワークの構築・連携を図り、支援の環境整備を行う。　　　　　　　　　　　　　　　　　　　　　　　　　　　　　　　　　　　　　　　　　　　　　　　　　　　　　　　　　　　　
②ケアマネジャーに対し、支援困難事例への助言、指導を行う。
③ケアマネジャーのニーズ把握、資質の向上に取り組む。
④美浜区主任ケアマネネットワーク会議の自立支援。</t>
    <phoneticPr fontId="2"/>
  </si>
  <si>
    <t>〇ケアマネジャー資質向上の為の研修開催
〇居宅介護支援事業所の主任ケアマネネットワーク構築の後方支援</t>
    <rPh sb="8" eb="12">
      <t>シシツコウジョウ</t>
    </rPh>
    <rPh sb="13" eb="14">
      <t>タメ</t>
    </rPh>
    <rPh sb="15" eb="17">
      <t>ケンシュウ</t>
    </rPh>
    <rPh sb="17" eb="19">
      <t>カイサイ</t>
    </rPh>
    <rPh sb="21" eb="30">
      <t>キョタクカイゴシエンジギョウショ</t>
    </rPh>
    <rPh sb="31" eb="33">
      <t>シュニン</t>
    </rPh>
    <rPh sb="43" eb="45">
      <t>コウチク</t>
    </rPh>
    <rPh sb="46" eb="50">
      <t>コウホウシエン</t>
    </rPh>
    <phoneticPr fontId="2"/>
  </si>
  <si>
    <t>①高齢者に対する保健事業と介護予防の一体的な実施の為、保健福祉センター等との連携を強化する。
②元気なうちに、自ら健康づくりや介護予防に取組めるよう、セルフケアの基礎知識・活動を周知する。
③住民主体の取組みが自主的に実施されるよう2層生活支援コーディネーターと連携、活動団体に対し支援を行う。</t>
    <phoneticPr fontId="2"/>
  </si>
  <si>
    <t>〇住民向け介護予防、セルフマネジメントの推進
（つどいの場の開発支援、基本チェックリストの実施、UR真砂第1団地　介護予防セミナー全4回）
〇認知症施策の推進
（認知症サポーター養成講座開催、高齢者への声掛け訓練、ドコシル伝言板普及啓発）</t>
    <rPh sb="1" eb="4">
      <t>ジュウミンム</t>
    </rPh>
    <rPh sb="5" eb="9">
      <t>カイゴヨボウ</t>
    </rPh>
    <rPh sb="20" eb="22">
      <t>スイシン</t>
    </rPh>
    <rPh sb="28" eb="29">
      <t>バ</t>
    </rPh>
    <rPh sb="30" eb="32">
      <t>カイハツ</t>
    </rPh>
    <rPh sb="32" eb="34">
      <t>シエン</t>
    </rPh>
    <rPh sb="35" eb="37">
      <t>キホン</t>
    </rPh>
    <rPh sb="45" eb="47">
      <t>ジッシ</t>
    </rPh>
    <rPh sb="50" eb="52">
      <t>マサゴ</t>
    </rPh>
    <rPh sb="52" eb="53">
      <t>ダイ</t>
    </rPh>
    <rPh sb="54" eb="56">
      <t>ダンチ</t>
    </rPh>
    <rPh sb="57" eb="59">
      <t>カイゴ</t>
    </rPh>
    <rPh sb="59" eb="61">
      <t>ヨボウ</t>
    </rPh>
    <rPh sb="65" eb="66">
      <t>ゼン</t>
    </rPh>
    <rPh sb="67" eb="68">
      <t>カイ</t>
    </rPh>
    <rPh sb="71" eb="76">
      <t>ニンチショウシサク</t>
    </rPh>
    <rPh sb="77" eb="79">
      <t>スイシン</t>
    </rPh>
    <rPh sb="81" eb="84">
      <t>ニンチショウ</t>
    </rPh>
    <rPh sb="89" eb="93">
      <t>ヨウセイコウザ</t>
    </rPh>
    <rPh sb="93" eb="95">
      <t>カイサイ</t>
    </rPh>
    <rPh sb="96" eb="98">
      <t>コウレイ</t>
    </rPh>
    <rPh sb="98" eb="99">
      <t>シャ</t>
    </rPh>
    <rPh sb="101" eb="103">
      <t>コエカ</t>
    </rPh>
    <rPh sb="104" eb="106">
      <t>クンレン</t>
    </rPh>
    <rPh sb="111" eb="114">
      <t>デンゴンバン</t>
    </rPh>
    <rPh sb="114" eb="118">
      <t>フキュウケイハツ</t>
    </rPh>
    <phoneticPr fontId="2"/>
  </si>
  <si>
    <t>相談件数が増加傾向にある中、通いの場づくりの支援を行い、要支援、事業対象者自ら介護予防に取り組むことができた。
権利擁護分野については、積極的に予防に取り組むことが十分でなかった。</t>
    <rPh sb="0" eb="2">
      <t>ソウダン</t>
    </rPh>
    <rPh sb="2" eb="4">
      <t>ケンスウ</t>
    </rPh>
    <rPh sb="5" eb="7">
      <t>ゾウカ</t>
    </rPh>
    <rPh sb="7" eb="9">
      <t>ケイコウ</t>
    </rPh>
    <rPh sb="12" eb="13">
      <t>ナカ</t>
    </rPh>
    <rPh sb="14" eb="15">
      <t>カヨ</t>
    </rPh>
    <rPh sb="17" eb="18">
      <t>バ</t>
    </rPh>
    <rPh sb="22" eb="24">
      <t>シエン</t>
    </rPh>
    <rPh sb="25" eb="26">
      <t>オコナ</t>
    </rPh>
    <rPh sb="28" eb="31">
      <t>ヨウシエン</t>
    </rPh>
    <rPh sb="32" eb="37">
      <t>ジギョウタイショウシャ</t>
    </rPh>
    <rPh sb="37" eb="38">
      <t>ミズカ</t>
    </rPh>
    <rPh sb="39" eb="43">
      <t>カイゴヨボウ</t>
    </rPh>
    <rPh sb="44" eb="45">
      <t>ト</t>
    </rPh>
    <rPh sb="46" eb="47">
      <t>ク</t>
    </rPh>
    <rPh sb="56" eb="60">
      <t>ケンリヨウゴ</t>
    </rPh>
    <rPh sb="60" eb="62">
      <t>ブンヤ</t>
    </rPh>
    <rPh sb="68" eb="71">
      <t>セッキョクテキ</t>
    </rPh>
    <rPh sb="72" eb="74">
      <t>ヨボウ</t>
    </rPh>
    <rPh sb="75" eb="76">
      <t>ト</t>
    </rPh>
    <rPh sb="77" eb="78">
      <t>ク</t>
    </rPh>
    <rPh sb="82" eb="84">
      <t>ジュウブン</t>
    </rPh>
    <phoneticPr fontId="2"/>
  </si>
  <si>
    <t>地域の運動の場をはじめ、さまざまな資源を提案し、要支援認定を受けていても地域活動に参加されるかたが増えてきた。
生活支援コーディネーターと協力し、事業対象者として早くに地域の通いの場につなげたケースも11件あった。
一方地域資源情報の発信が不十分で、デイサービスなどを希望し認定を受ける方がまだまだ多い。また通いの場もまだまだ運動のみに偏ったものも多い。
情報発信の仕方や、どこにどれくらい発信したか、集計等が取れておらず、効果がはっきり確認できなかった。</t>
    <rPh sb="0" eb="2">
      <t>チイキ</t>
    </rPh>
    <rPh sb="3" eb="5">
      <t>ウンドウ</t>
    </rPh>
    <rPh sb="6" eb="7">
      <t xml:space="preserve">バ </t>
    </rPh>
    <rPh sb="17" eb="19">
      <t>シゲn</t>
    </rPh>
    <rPh sb="20" eb="22">
      <t>テイアn</t>
    </rPh>
    <rPh sb="24" eb="29">
      <t>ヨウシエn</t>
    </rPh>
    <rPh sb="30" eb="31">
      <t>ウケテ</t>
    </rPh>
    <rPh sb="36" eb="40">
      <t>チイキカテ</t>
    </rPh>
    <rPh sb="41" eb="43">
      <t>サンカ</t>
    </rPh>
    <rPh sb="49" eb="50">
      <t>フエ</t>
    </rPh>
    <rPh sb="113" eb="115">
      <t>ジョウホウ</t>
    </rPh>
    <rPh sb="116" eb="118">
      <t>ハッシn</t>
    </rPh>
    <rPh sb="118" eb="121">
      <t>フジュウ</t>
    </rPh>
    <rPh sb="132" eb="134">
      <t>キボウ</t>
    </rPh>
    <rPh sb="135" eb="137">
      <t>ニンテイ</t>
    </rPh>
    <rPh sb="138" eb="139">
      <t>ウケルカ</t>
    </rPh>
    <rPh sb="147" eb="148">
      <t>オオイ</t>
    </rPh>
    <rPh sb="153" eb="154">
      <t>カヨイ</t>
    </rPh>
    <rPh sb="162" eb="164">
      <t>ウンドウ</t>
    </rPh>
    <rPh sb="167" eb="168">
      <t>カタヨッタ</t>
    </rPh>
    <rPh sb="173" eb="174">
      <t>オオイ</t>
    </rPh>
    <rPh sb="176" eb="180">
      <t>ジョウホウ</t>
    </rPh>
    <rPh sb="181" eb="183">
      <t>シカタ</t>
    </rPh>
    <rPh sb="193" eb="195">
      <t>ハッシn</t>
    </rPh>
    <rPh sb="199" eb="202">
      <t>シュウケイ</t>
    </rPh>
    <rPh sb="203" eb="204">
      <t>トレテ</t>
    </rPh>
    <rPh sb="210" eb="212">
      <t>コウカ</t>
    </rPh>
    <rPh sb="217" eb="219">
      <t>カクニn</t>
    </rPh>
    <phoneticPr fontId="2"/>
  </si>
  <si>
    <t>新たな場所でも立ち上げの動きが出ており、住民主体の通いの場での介護予防ケアマネジメントとなる可能性が出てきた。
インフォーマル資源活用に結びついたケースや資料の配布先や数を把握し、効果的に情報発信していく。</t>
    <phoneticPr fontId="2"/>
  </si>
  <si>
    <t>複合的な課題を抱えるケースが増えてきており、課題解決にかかる時間が増えてきている。
そのため、時間をかけられず十分な介入ができないケースもある。</t>
    <rPh sb="0" eb="3">
      <t>フクゴウ</t>
    </rPh>
    <rPh sb="4" eb="6">
      <t>カダイ</t>
    </rPh>
    <rPh sb="7" eb="8">
      <t>カカエ</t>
    </rPh>
    <rPh sb="14" eb="15">
      <t>フエ</t>
    </rPh>
    <rPh sb="22" eb="26">
      <t>カダイ</t>
    </rPh>
    <rPh sb="30" eb="32">
      <t>ジカn</t>
    </rPh>
    <rPh sb="33" eb="34">
      <t>フエ</t>
    </rPh>
    <rPh sb="47" eb="49">
      <t>ジカn</t>
    </rPh>
    <rPh sb="55" eb="57">
      <t>ジュウブn</t>
    </rPh>
    <rPh sb="58" eb="60">
      <t>カイニュウ</t>
    </rPh>
    <phoneticPr fontId="2"/>
  </si>
  <si>
    <t>高齢者自身やその家族が人生の最後まで自分らしく暮らせるように関係機関と協働し、心構えを持てるように機会を提供したり、必要なニーズに対応する。</t>
    <phoneticPr fontId="2"/>
  </si>
  <si>
    <t>虐待が疑われるケースについて、保健福祉センター、障害者基幹相談支援センター、介護保険事業所、医療機関などと連携してコア会議を開催している。虐待と判断できないものの、リスクが高いケースに関しては、地域ケア会議を行うなどで虐待防止に努め、継続したモニタリングをおこなっている。
成年後見が必要と考えられるケースについては、早期からその必要性を発信し、当事者、家族へ説明をし、制度利用に着手している。
地域の通いの場のモニタリングの際は、消費者被害についてのリーフレットを配布した。</t>
    <rPh sb="0" eb="2">
      <t>ギャクタイ</t>
    </rPh>
    <rPh sb="3" eb="4">
      <t>ウタガワレ</t>
    </rPh>
    <rPh sb="15" eb="19">
      <t>ホケn</t>
    </rPh>
    <rPh sb="24" eb="27">
      <t>ショウ</t>
    </rPh>
    <rPh sb="27" eb="33">
      <t>キカンソ</t>
    </rPh>
    <rPh sb="38" eb="45">
      <t>カイゴ</t>
    </rPh>
    <rPh sb="46" eb="50">
      <t>イリョウ</t>
    </rPh>
    <rPh sb="53" eb="55">
      <t>レンケイ</t>
    </rPh>
    <rPh sb="62" eb="64">
      <t>カイサイ</t>
    </rPh>
    <rPh sb="69" eb="71">
      <t>ギャクタイ</t>
    </rPh>
    <rPh sb="72" eb="74">
      <t>ハンダn</t>
    </rPh>
    <rPh sb="86" eb="87">
      <t>タカイ</t>
    </rPh>
    <rPh sb="92" eb="93">
      <t>カンセィ</t>
    </rPh>
    <rPh sb="97" eb="99">
      <t>チイキ</t>
    </rPh>
    <rPh sb="104" eb="105">
      <t>オコナウ</t>
    </rPh>
    <rPh sb="109" eb="113">
      <t>ギャクタイ</t>
    </rPh>
    <rPh sb="114" eb="115">
      <t>ツトメ</t>
    </rPh>
    <rPh sb="117" eb="119">
      <t>ケイゾク</t>
    </rPh>
    <rPh sb="137" eb="141">
      <t>セイネンコウケn</t>
    </rPh>
    <rPh sb="142" eb="144">
      <t>ヒツヨウ</t>
    </rPh>
    <rPh sb="145" eb="146">
      <t>カンガエ</t>
    </rPh>
    <rPh sb="159" eb="161">
      <t>ソウキ</t>
    </rPh>
    <rPh sb="169" eb="171">
      <t>ハッシn</t>
    </rPh>
    <rPh sb="172" eb="173">
      <t>ハッシn</t>
    </rPh>
    <rPh sb="173" eb="176">
      <t xml:space="preserve">トウジシャ </t>
    </rPh>
    <rPh sb="177" eb="179">
      <t>カゾク</t>
    </rPh>
    <rPh sb="180" eb="182">
      <t>セツメイ</t>
    </rPh>
    <rPh sb="185" eb="189">
      <t>セイド</t>
    </rPh>
    <rPh sb="190" eb="192">
      <t>チャク</t>
    </rPh>
    <rPh sb="198" eb="200">
      <t>チイキ</t>
    </rPh>
    <rPh sb="201" eb="202">
      <t>カヨ</t>
    </rPh>
    <rPh sb="204" eb="205">
      <t>バ</t>
    </rPh>
    <rPh sb="213" eb="214">
      <t>サイ</t>
    </rPh>
    <rPh sb="216" eb="219">
      <t>ショウヒシャ</t>
    </rPh>
    <rPh sb="219" eb="221">
      <t>ヒガイ</t>
    </rPh>
    <rPh sb="233" eb="235">
      <t>ハイフ</t>
    </rPh>
    <phoneticPr fontId="2"/>
  </si>
  <si>
    <t xml:space="preserve">虐待など権利擁護が必要なケースは申し送りなどで、センター内で共有し、他職種で訪問したり、介入にあたり、複数の視点で対応できた。
</t>
    <rPh sb="0" eb="2">
      <t>ギャクタイ</t>
    </rPh>
    <rPh sb="4" eb="8">
      <t>ケンリ</t>
    </rPh>
    <rPh sb="9" eb="11">
      <t>ヒツヨウ</t>
    </rPh>
    <rPh sb="16" eb="17">
      <t>モウ</t>
    </rPh>
    <rPh sb="18" eb="19">
      <t>オク</t>
    </rPh>
    <rPh sb="28" eb="29">
      <t>ナイ</t>
    </rPh>
    <rPh sb="30" eb="32">
      <t>キョウユウ</t>
    </rPh>
    <rPh sb="34" eb="37">
      <t>タショクシュ</t>
    </rPh>
    <rPh sb="38" eb="40">
      <t>ホウモン</t>
    </rPh>
    <rPh sb="44" eb="46">
      <t>カイニュウ</t>
    </rPh>
    <rPh sb="51" eb="53">
      <t>フクスウ</t>
    </rPh>
    <rPh sb="54" eb="56">
      <t>シテン</t>
    </rPh>
    <rPh sb="57" eb="59">
      <t>タイオウ</t>
    </rPh>
    <phoneticPr fontId="2"/>
  </si>
  <si>
    <t>引き続き、初動としては保健福祉センターへ、報告相談をしながらケース対応をしていく。
住民や民生委員、関係機関に対し「高齢者虐待防止」「成年後見制度」「消費者被害防止」「終活」など、生活支援コーディネーターや他職種と連携し、住民のニーズに則した普及啓発を行う。</t>
    <rPh sb="0" eb="1">
      <t>ヒ</t>
    </rPh>
    <rPh sb="2" eb="3">
      <t>ツヅ</t>
    </rPh>
    <rPh sb="5" eb="7">
      <t>ショドウ</t>
    </rPh>
    <rPh sb="11" eb="15">
      <t>ホケンフクシ</t>
    </rPh>
    <rPh sb="21" eb="23">
      <t>ホウコク</t>
    </rPh>
    <rPh sb="23" eb="25">
      <t>ソウダン</t>
    </rPh>
    <rPh sb="33" eb="35">
      <t>タイオウ</t>
    </rPh>
    <phoneticPr fontId="2"/>
  </si>
  <si>
    <t xml:space="preserve">個別地域ケア会議を5件行った。
資源づくりに関す地域ケア会議を3件行った。
美浜区内の主任ケアマネによる主任ケアマネネットワークの後方支援を行い、区内ケアマネの事例検討会の後方支援を行った。
11月に社会福祉士を中心に区内でパーソナリティ障害について多機関での研修をおこない、社会福祉士のネットワークの構築を行った。
2月にBCPシュミレーションをテーマにした他職種連携会議を開催するした。
3月に磯辺圏域において複合的課題を持つ家族への事例検討会を開催した。
</t>
    <rPh sb="0" eb="1">
      <t>コベテゥ</t>
    </rPh>
    <rPh sb="6" eb="8">
      <t>カイ</t>
    </rPh>
    <rPh sb="10" eb="12">
      <t>ケn</t>
    </rPh>
    <rPh sb="16" eb="18">
      <t>シゲn</t>
    </rPh>
    <rPh sb="22" eb="23">
      <t>カンス</t>
    </rPh>
    <rPh sb="24" eb="26">
      <t>チイキ</t>
    </rPh>
    <rPh sb="32" eb="34">
      <t>ケンオコ</t>
    </rPh>
    <rPh sb="38" eb="41">
      <t>ミハマ</t>
    </rPh>
    <rPh sb="41" eb="42">
      <t xml:space="preserve">ナイ </t>
    </rPh>
    <rPh sb="43" eb="45">
      <t>シュニn</t>
    </rPh>
    <rPh sb="52" eb="54">
      <t>シュニn</t>
    </rPh>
    <rPh sb="65" eb="69">
      <t>コウホ</t>
    </rPh>
    <rPh sb="70" eb="71">
      <t>オコナイ</t>
    </rPh>
    <rPh sb="73" eb="75">
      <t>クナイケア</t>
    </rPh>
    <rPh sb="80" eb="85">
      <t>ジレイケン</t>
    </rPh>
    <rPh sb="86" eb="90">
      <t>コウホウ</t>
    </rPh>
    <rPh sb="91" eb="92">
      <t>オコナッタ</t>
    </rPh>
    <rPh sb="98" eb="99">
      <t>ガツ</t>
    </rPh>
    <rPh sb="100" eb="105">
      <t>シャカイフクシシ</t>
    </rPh>
    <rPh sb="106" eb="108">
      <t>チュウシン</t>
    </rPh>
    <rPh sb="109" eb="111">
      <t>クナイ</t>
    </rPh>
    <rPh sb="119" eb="121">
      <t>ショウガイ</t>
    </rPh>
    <rPh sb="130" eb="132">
      <t>ケンシュウ</t>
    </rPh>
    <rPh sb="138" eb="143">
      <t>シャカイフクシシ</t>
    </rPh>
    <rPh sb="151" eb="153">
      <t>コウチク</t>
    </rPh>
    <rPh sb="154" eb="155">
      <t>オコナ</t>
    </rPh>
    <rPh sb="179" eb="186">
      <t>タショクセィウ</t>
    </rPh>
    <rPh sb="187" eb="189">
      <t>カイサイ</t>
    </rPh>
    <rPh sb="199" eb="201">
      <t>イソベ</t>
    </rPh>
    <rPh sb="201" eb="203">
      <t>ケンイキ</t>
    </rPh>
    <rPh sb="207" eb="210">
      <t>フクゴウテキ</t>
    </rPh>
    <rPh sb="210" eb="212">
      <t>カダイ</t>
    </rPh>
    <rPh sb="213" eb="214">
      <t>モテゥ</t>
    </rPh>
    <rPh sb="215" eb="217">
      <t>カゾク</t>
    </rPh>
    <rPh sb="219" eb="223">
      <t>ジレイ</t>
    </rPh>
    <rPh sb="223" eb="224">
      <t>カイ</t>
    </rPh>
    <rPh sb="225" eb="227">
      <t>カイサイ</t>
    </rPh>
    <phoneticPr fontId="2"/>
  </si>
  <si>
    <t>地域ケア会議の適宜開催はできた。資源開発のための地域ケア会議も開催することができた。圏域内の多職種連携会議は開催できなかった。
ケアマネジャー向けの事例検討や、研修会は開催することができた。
主任ケアマネや居宅介護支援事業所向けに研修会等の案内が計画的とは言えなかった。</t>
    <rPh sb="0" eb="1">
      <t>チイキ</t>
    </rPh>
    <rPh sb="4" eb="6">
      <t>カイギ</t>
    </rPh>
    <rPh sb="7" eb="11">
      <t>テキ</t>
    </rPh>
    <rPh sb="16" eb="20">
      <t>シゲンカイ</t>
    </rPh>
    <rPh sb="24" eb="26">
      <t>チイ</t>
    </rPh>
    <rPh sb="31" eb="33">
      <t>カイサイ</t>
    </rPh>
    <rPh sb="42" eb="45">
      <t>ケンイキ</t>
    </rPh>
    <rPh sb="46" eb="51">
      <t>タショクセィウ</t>
    </rPh>
    <rPh sb="51" eb="53">
      <t>カイギ</t>
    </rPh>
    <rPh sb="54" eb="56">
      <t>カイサイ</t>
    </rPh>
    <rPh sb="74" eb="78">
      <t>ジレイ</t>
    </rPh>
    <rPh sb="80" eb="83">
      <t>ケンシュウ</t>
    </rPh>
    <rPh sb="84" eb="86">
      <t>カイサイ</t>
    </rPh>
    <rPh sb="96" eb="98">
      <t xml:space="preserve">シュニン </t>
    </rPh>
    <rPh sb="103" eb="113">
      <t>キョタク</t>
    </rPh>
    <rPh sb="115" eb="119">
      <t>ケンシュウ</t>
    </rPh>
    <rPh sb="120" eb="122">
      <t>アンナイ</t>
    </rPh>
    <rPh sb="123" eb="125">
      <t>ケイカク</t>
    </rPh>
    <rPh sb="125" eb="126">
      <t>テキ</t>
    </rPh>
    <rPh sb="128" eb="129">
      <t>イエナ</t>
    </rPh>
    <phoneticPr fontId="2"/>
  </si>
  <si>
    <t>美浜区主任ケアマネネットワークの後方支援をしながら、圏域内および宮内のケアマネの質の向上を図る。
インフォーマル資源を用いた介護予防ケアマネジメントの事例検討会を開催し、さまざまなサービスによる介護予防や社会参加の事例を共有できるようにする。</t>
    <rPh sb="0" eb="3">
      <t>ミハマ</t>
    </rPh>
    <rPh sb="3" eb="5">
      <t>シュニn</t>
    </rPh>
    <rPh sb="16" eb="20">
      <t>コウホ</t>
    </rPh>
    <rPh sb="26" eb="29">
      <t>ケンイキ</t>
    </rPh>
    <rPh sb="32" eb="34">
      <t>クナイ</t>
    </rPh>
    <rPh sb="40" eb="41">
      <t>シテゥ</t>
    </rPh>
    <rPh sb="42" eb="44">
      <t>コウジョウ</t>
    </rPh>
    <rPh sb="45" eb="46">
      <t>ハカル</t>
    </rPh>
    <rPh sb="56" eb="58">
      <t>シゲn</t>
    </rPh>
    <rPh sb="59" eb="60">
      <t>モティ</t>
    </rPh>
    <rPh sb="62" eb="66">
      <t>カイゴ</t>
    </rPh>
    <rPh sb="75" eb="80">
      <t>ジレイ</t>
    </rPh>
    <rPh sb="81" eb="83">
      <t>カイサイ</t>
    </rPh>
    <rPh sb="97" eb="101">
      <t>カイゴ</t>
    </rPh>
    <rPh sb="102" eb="106">
      <t>シャカイ</t>
    </rPh>
    <rPh sb="107" eb="109">
      <t>ジレイ</t>
    </rPh>
    <rPh sb="110" eb="112">
      <t>キョウユウ</t>
    </rPh>
    <phoneticPr fontId="2"/>
  </si>
  <si>
    <t xml:space="preserve">幕張西の東県営住宅で10月から体操教室や介護予防につながるイベントをスタートさせた。通いの場が少ない地域なので、開催が楽しみという住民の声が聞かれた。徐々に参加者も増え、１月には15名の参加が見られた。幕張西中学校で640人に対して講座を行い、認知症カフェを立ち上げた方から介護の実体験を語ってもらった。
打瀬、高洲小学校でキッズ認サポを行った。
磯辺１丁目で２カ所、７丁目で体力測定を実施した。老人会（友好会）の骨密度測定、サニーホームズの体組成測定、いきいき真砂フェスティバル、美浜区民祭で健康相談を行った。
地域支え合い型通所支援事業を活用する住民たちのサポートを行い、約15名の要支援、事業対象者が自主的に介護予防に取り組めるように支援した。また新たに取り組みたいという自治会を発掘し、生活支援コーディネーターと住民と開催につながるよう話し合いを重ねた。
</t>
    <rPh sb="0" eb="3">
      <t>マクハリ</t>
    </rPh>
    <rPh sb="4" eb="9">
      <t>ヒガセィ</t>
    </rPh>
    <rPh sb="15" eb="19">
      <t>タイソウ</t>
    </rPh>
    <rPh sb="20" eb="24">
      <t>カイゴ</t>
    </rPh>
    <rPh sb="42" eb="43">
      <t>カヨイ</t>
    </rPh>
    <rPh sb="47" eb="48">
      <t>スクナイ</t>
    </rPh>
    <rPh sb="50" eb="52">
      <t>チイキ</t>
    </rPh>
    <rPh sb="56" eb="58">
      <t>カイサイ</t>
    </rPh>
    <rPh sb="59" eb="60">
      <t>タノセィ</t>
    </rPh>
    <rPh sb="65" eb="67">
      <t>ジュウミn</t>
    </rPh>
    <rPh sb="68" eb="69">
      <t>コエ</t>
    </rPh>
    <rPh sb="70" eb="71">
      <t>キカレ</t>
    </rPh>
    <rPh sb="75" eb="76">
      <t>ジョジョ</t>
    </rPh>
    <rPh sb="78" eb="81">
      <t>サンカ</t>
    </rPh>
    <rPh sb="82" eb="83">
      <t>フエ</t>
    </rPh>
    <rPh sb="93" eb="95">
      <t>サンカ</t>
    </rPh>
    <rPh sb="96" eb="97">
      <t>ミラレ</t>
    </rPh>
    <rPh sb="101" eb="104">
      <t>マク</t>
    </rPh>
    <rPh sb="104" eb="107">
      <t>チュウ</t>
    </rPh>
    <rPh sb="116" eb="118">
      <t>コウザ</t>
    </rPh>
    <rPh sb="119" eb="120">
      <t>オコナイ</t>
    </rPh>
    <rPh sb="122" eb="125">
      <t>ニn</t>
    </rPh>
    <rPh sb="129" eb="130">
      <t>タチアゲ</t>
    </rPh>
    <rPh sb="134" eb="135">
      <t>カタ</t>
    </rPh>
    <rPh sb="137" eb="139">
      <t>カイゴ</t>
    </rPh>
    <rPh sb="140" eb="143">
      <t>ジッタイ</t>
    </rPh>
    <rPh sb="144" eb="145">
      <t>カタッテ</t>
    </rPh>
    <rPh sb="153" eb="155">
      <t xml:space="preserve">ウタセ </t>
    </rPh>
    <rPh sb="156" eb="158">
      <t>タカス</t>
    </rPh>
    <rPh sb="158" eb="161">
      <t>ショウガッコウ</t>
    </rPh>
    <rPh sb="165" eb="166">
      <t>ニn</t>
    </rPh>
    <rPh sb="169" eb="170">
      <t>オコナッタ</t>
    </rPh>
    <rPh sb="173" eb="175">
      <t>イソベ</t>
    </rPh>
    <rPh sb="187" eb="191">
      <t>タイリョク</t>
    </rPh>
    <rPh sb="192" eb="194">
      <t>ジッセィ</t>
    </rPh>
    <rPh sb="197" eb="200">
      <t>ロウジn</t>
    </rPh>
    <rPh sb="201" eb="204">
      <t>ユウコウ</t>
    </rPh>
    <rPh sb="206" eb="211">
      <t>コツミツドソクテ</t>
    </rPh>
    <rPh sb="220" eb="223">
      <t>タイソセ</t>
    </rPh>
    <rPh sb="223" eb="225">
      <t>ソクテイ</t>
    </rPh>
    <rPh sb="230" eb="232">
      <t>マサゴセn</t>
    </rPh>
    <rPh sb="240" eb="242">
      <t>ミハマ</t>
    </rPh>
    <rPh sb="242" eb="245">
      <t>k</t>
    </rPh>
    <rPh sb="246" eb="250">
      <t>ケンコウ</t>
    </rPh>
    <rPh sb="251" eb="252">
      <t>オコナッタ</t>
    </rPh>
    <rPh sb="257" eb="259">
      <t>チイキ</t>
    </rPh>
    <rPh sb="259" eb="260">
      <t xml:space="preserve">ササエアイ </t>
    </rPh>
    <rPh sb="263" eb="264">
      <t xml:space="preserve">ガタ </t>
    </rPh>
    <rPh sb="266" eb="270">
      <t>シエンジギョ</t>
    </rPh>
    <rPh sb="271" eb="273">
      <t>カツヨウ</t>
    </rPh>
    <rPh sb="275" eb="277">
      <t>ジュウミn</t>
    </rPh>
    <rPh sb="285" eb="286">
      <t>オコナイ</t>
    </rPh>
    <rPh sb="288" eb="289">
      <t xml:space="preserve">ヤク </t>
    </rPh>
    <rPh sb="293" eb="296">
      <t>ヨウシエn</t>
    </rPh>
    <rPh sb="297" eb="302">
      <t>ジギョウ</t>
    </rPh>
    <rPh sb="303" eb="306">
      <t>ジセィウ</t>
    </rPh>
    <rPh sb="307" eb="311">
      <t>カイゴ</t>
    </rPh>
    <rPh sb="312" eb="313">
      <t>トリクメ</t>
    </rPh>
    <rPh sb="320" eb="322">
      <t>シエn</t>
    </rPh>
    <rPh sb="327" eb="328">
      <t>アラタ</t>
    </rPh>
    <rPh sb="330" eb="331">
      <t>トリクミ</t>
    </rPh>
    <rPh sb="339" eb="342">
      <t>ジティ</t>
    </rPh>
    <rPh sb="343" eb="345">
      <t>ハックテゥ</t>
    </rPh>
    <rPh sb="347" eb="351">
      <t>セイカテゥ</t>
    </rPh>
    <rPh sb="360" eb="362">
      <t>ジュウミn</t>
    </rPh>
    <rPh sb="363" eb="365">
      <t>カイサイ</t>
    </rPh>
    <rPh sb="372" eb="373">
      <t>ハナシアイ</t>
    </rPh>
    <rPh sb="377" eb="378">
      <t>カサネ</t>
    </rPh>
    <phoneticPr fontId="2"/>
  </si>
  <si>
    <t xml:space="preserve">住民たちの活動のモニタリングを計画通り行うことができた。住民たちに社会参加の機会を得られるように支援し、活動の場を幕張西に1カ所、磯辺に1カ所作ることができた。
これにより、各々15名程度の住民がインフォーマルサービスを利用し、介護予防に取り組めるようになった。
</t>
    <rPh sb="0" eb="2">
      <t>ジュウミn</t>
    </rPh>
    <rPh sb="5" eb="7">
      <t>カツドウ</t>
    </rPh>
    <rPh sb="15" eb="18">
      <t>ケイカク</t>
    </rPh>
    <rPh sb="19" eb="20">
      <t>オコナウ</t>
    </rPh>
    <rPh sb="28" eb="30">
      <t>ジュウミn</t>
    </rPh>
    <rPh sb="33" eb="37">
      <t>シャカイ</t>
    </rPh>
    <rPh sb="38" eb="40">
      <t>キカイ</t>
    </rPh>
    <rPh sb="41" eb="42">
      <t>エラレ</t>
    </rPh>
    <rPh sb="48" eb="50">
      <t>シエn</t>
    </rPh>
    <rPh sb="52" eb="54">
      <t>カツドウ</t>
    </rPh>
    <rPh sb="55" eb="56">
      <t>バヲ</t>
    </rPh>
    <rPh sb="57" eb="60">
      <t>マクハリ</t>
    </rPh>
    <rPh sb="65" eb="67">
      <t>イソベ</t>
    </rPh>
    <rPh sb="87" eb="88">
      <t>オノオノ</t>
    </rPh>
    <rPh sb="95" eb="97">
      <t>ジュウミn</t>
    </rPh>
    <rPh sb="110" eb="112">
      <t>リヨウ</t>
    </rPh>
    <rPh sb="114" eb="118">
      <t>カイゴ</t>
    </rPh>
    <rPh sb="119" eb="120">
      <t>トリクメ</t>
    </rPh>
    <phoneticPr fontId="2"/>
  </si>
  <si>
    <t>今後も通いの場が継続していけるように地域の担い手の育成と支援を行う。関係者と介護予防のためのイベントを企画し、普及啓発や地域づくりを進めていく。磯辺西住宅で百歳体操の立ち上げ支援、体力測定、基本チェックリストを実施する。１丁目、７丁目の体力測定は継続する。（年1回）</t>
    <rPh sb="0" eb="2">
      <t>コンゴ</t>
    </rPh>
    <rPh sb="3" eb="4">
      <t>カヨイ</t>
    </rPh>
    <rPh sb="8" eb="10">
      <t>ケイゾク</t>
    </rPh>
    <rPh sb="18" eb="20">
      <t>チイキ</t>
    </rPh>
    <rPh sb="21" eb="22">
      <t>ニナイテノ</t>
    </rPh>
    <rPh sb="25" eb="27">
      <t>イクセイ</t>
    </rPh>
    <rPh sb="28" eb="30">
      <t>シエn</t>
    </rPh>
    <rPh sb="31" eb="32">
      <t>オコナウ</t>
    </rPh>
    <rPh sb="34" eb="37">
      <t>カンケイ</t>
    </rPh>
    <rPh sb="38" eb="42">
      <t>カイゴ</t>
    </rPh>
    <rPh sb="51" eb="53">
      <t>キカク</t>
    </rPh>
    <rPh sb="55" eb="59">
      <t>フキュウケイヘ</t>
    </rPh>
    <rPh sb="60" eb="62">
      <t>チイキ</t>
    </rPh>
    <rPh sb="66" eb="67">
      <t>ススメ</t>
    </rPh>
    <rPh sb="72" eb="74">
      <t>イソベ</t>
    </rPh>
    <rPh sb="74" eb="77">
      <t xml:space="preserve">ニシ </t>
    </rPh>
    <rPh sb="78" eb="82">
      <t>ヒャクサイ</t>
    </rPh>
    <rPh sb="83" eb="84">
      <t>タチアゲ</t>
    </rPh>
    <rPh sb="90" eb="94">
      <t>タイリョク</t>
    </rPh>
    <rPh sb="95" eb="97">
      <t>キホn</t>
    </rPh>
    <rPh sb="105" eb="107">
      <t>ジッセィ</t>
    </rPh>
    <rPh sb="118" eb="122">
      <t>タイリョク</t>
    </rPh>
    <rPh sb="123" eb="125">
      <t>ケイゾク</t>
    </rPh>
    <rPh sb="129" eb="130">
      <t xml:space="preserve">ネン </t>
    </rPh>
    <phoneticPr fontId="2"/>
  </si>
  <si>
    <t xml:space="preserve">・地域資源に関する最新情報を生活支援コーディネーターと共有していく。
・介護サービスの利用を待機している方に対し、継続したアプローチを図りながら適切な支援を提供していく。
・ケアプランにインフォーマルサービスを位置づけることを意識して、委託事業所のプランの確認も行っていく。
</t>
    <rPh sb="1" eb="5">
      <t>チイキシゲン</t>
    </rPh>
    <rPh sb="6" eb="7">
      <t>カン</t>
    </rPh>
    <rPh sb="9" eb="13">
      <t>サイシンジョウホウ</t>
    </rPh>
    <rPh sb="14" eb="18">
      <t>セイカツシエン</t>
    </rPh>
    <rPh sb="27" eb="29">
      <t>キョウユウ</t>
    </rPh>
    <rPh sb="36" eb="38">
      <t>カイゴ</t>
    </rPh>
    <rPh sb="43" eb="45">
      <t>リヨウ</t>
    </rPh>
    <rPh sb="46" eb="48">
      <t>タイキ</t>
    </rPh>
    <rPh sb="52" eb="53">
      <t>カタ</t>
    </rPh>
    <rPh sb="54" eb="55">
      <t>タイ</t>
    </rPh>
    <rPh sb="57" eb="59">
      <t>ケイゾク</t>
    </rPh>
    <rPh sb="67" eb="68">
      <t>ハカ</t>
    </rPh>
    <rPh sb="72" eb="74">
      <t>テキセツ</t>
    </rPh>
    <rPh sb="75" eb="77">
      <t>シエン</t>
    </rPh>
    <rPh sb="78" eb="80">
      <t>テイキョウ</t>
    </rPh>
    <rPh sb="105" eb="107">
      <t>イチ</t>
    </rPh>
    <rPh sb="113" eb="115">
      <t>イシキ</t>
    </rPh>
    <rPh sb="118" eb="120">
      <t>イタク</t>
    </rPh>
    <rPh sb="120" eb="123">
      <t>ジギョウショ</t>
    </rPh>
    <rPh sb="128" eb="130">
      <t>カクニン</t>
    </rPh>
    <rPh sb="131" eb="132">
      <t>オコナ</t>
    </rPh>
    <phoneticPr fontId="2"/>
  </si>
  <si>
    <t>・地域の活動の場に積極的に参加し、センター外での相談場所を設けた。
・地域の通いの場への参加希望、社会資源活用の相談時に生活支援コーディネーターと連携し相談に応じた。
・猛暑や感染症により動けなくなっているといった相談が多い中、早急な対応を心がけ、適切に関係機関へつなぎ、継続的支援を行った。
・困難ケースの対応について高齢障害支援課へ随時相談、報告を行い連携の上解決を図った。</t>
    <rPh sb="1" eb="3">
      <t>チイキ</t>
    </rPh>
    <rPh sb="4" eb="6">
      <t>カツドウ</t>
    </rPh>
    <rPh sb="7" eb="8">
      <t>バ</t>
    </rPh>
    <rPh sb="9" eb="12">
      <t>セッキョクテキ</t>
    </rPh>
    <rPh sb="13" eb="15">
      <t>サンカ</t>
    </rPh>
    <rPh sb="21" eb="22">
      <t>ガイ</t>
    </rPh>
    <rPh sb="24" eb="26">
      <t>ソウダン</t>
    </rPh>
    <rPh sb="26" eb="28">
      <t>バショ</t>
    </rPh>
    <rPh sb="29" eb="30">
      <t>モウ</t>
    </rPh>
    <rPh sb="35" eb="37">
      <t>チイキ</t>
    </rPh>
    <rPh sb="38" eb="39">
      <t>カヨ</t>
    </rPh>
    <rPh sb="41" eb="42">
      <t>バ</t>
    </rPh>
    <rPh sb="44" eb="46">
      <t>サンカ</t>
    </rPh>
    <rPh sb="46" eb="48">
      <t>キボウ</t>
    </rPh>
    <rPh sb="49" eb="53">
      <t>シャカイシゲン</t>
    </rPh>
    <rPh sb="56" eb="59">
      <t>ソウダンジ</t>
    </rPh>
    <rPh sb="60" eb="64">
      <t>セイカツシエン</t>
    </rPh>
    <rPh sb="73" eb="75">
      <t>レンケイ</t>
    </rPh>
    <rPh sb="76" eb="78">
      <t>ソウダン</t>
    </rPh>
    <rPh sb="79" eb="80">
      <t>オウ</t>
    </rPh>
    <rPh sb="85" eb="87">
      <t>モウショ</t>
    </rPh>
    <rPh sb="88" eb="91">
      <t>カンセンショウ</t>
    </rPh>
    <rPh sb="94" eb="95">
      <t>ウゴ</t>
    </rPh>
    <rPh sb="107" eb="109">
      <t>ソウダン</t>
    </rPh>
    <rPh sb="110" eb="111">
      <t>オオ</t>
    </rPh>
    <rPh sb="112" eb="113">
      <t>ナカ</t>
    </rPh>
    <rPh sb="120" eb="121">
      <t>ココロ</t>
    </rPh>
    <rPh sb="124" eb="126">
      <t>テキセツ</t>
    </rPh>
    <rPh sb="127" eb="131">
      <t>カンケイキカン</t>
    </rPh>
    <rPh sb="136" eb="139">
      <t>ケイゾクテキ</t>
    </rPh>
    <rPh sb="139" eb="141">
      <t>シエン</t>
    </rPh>
    <rPh sb="142" eb="143">
      <t>オコナ</t>
    </rPh>
    <rPh sb="148" eb="150">
      <t>コンナン</t>
    </rPh>
    <rPh sb="154" eb="156">
      <t>タイオウ</t>
    </rPh>
    <rPh sb="160" eb="164">
      <t>コウレイショウガイ</t>
    </rPh>
    <rPh sb="164" eb="166">
      <t>シエン</t>
    </rPh>
    <rPh sb="166" eb="167">
      <t>カ</t>
    </rPh>
    <rPh sb="168" eb="170">
      <t>ズイジ</t>
    </rPh>
    <rPh sb="170" eb="172">
      <t>ソウダン</t>
    </rPh>
    <rPh sb="173" eb="175">
      <t>ホウコク</t>
    </rPh>
    <rPh sb="176" eb="177">
      <t>オコナ</t>
    </rPh>
    <rPh sb="178" eb="180">
      <t>レンケイ</t>
    </rPh>
    <rPh sb="181" eb="182">
      <t>ウエ</t>
    </rPh>
    <rPh sb="182" eb="184">
      <t>カイケツ</t>
    </rPh>
    <rPh sb="185" eb="186">
      <t>ハカ</t>
    </rPh>
    <phoneticPr fontId="2"/>
  </si>
  <si>
    <t>・各地域の民生委員の会議に出席し、地域分析や問題解決に向けた対策を練り連携を深めていく。
・多様化している問題が増えている中、各専門機関と連携し、解決を図っていく。
・総合相談未終結者に対し、積極的にアプローチをかけ状態確認や問題解決に向けた支援を行っていく。
・終結したケースが再度あがってくることが増えており、情報を素早く引き出すための管理に努めていく。</t>
    <rPh sb="1" eb="4">
      <t>カクチイキ</t>
    </rPh>
    <rPh sb="5" eb="7">
      <t>ミンセイ</t>
    </rPh>
    <rPh sb="7" eb="9">
      <t>イイン</t>
    </rPh>
    <rPh sb="10" eb="12">
      <t>カイギ</t>
    </rPh>
    <rPh sb="13" eb="15">
      <t>シュッセキ</t>
    </rPh>
    <rPh sb="17" eb="19">
      <t>チイキ</t>
    </rPh>
    <rPh sb="19" eb="21">
      <t>ブンセキ</t>
    </rPh>
    <rPh sb="22" eb="26">
      <t>モンダイカイケツ</t>
    </rPh>
    <rPh sb="27" eb="28">
      <t>ム</t>
    </rPh>
    <rPh sb="30" eb="32">
      <t>タイサク</t>
    </rPh>
    <rPh sb="33" eb="34">
      <t>ネリ</t>
    </rPh>
    <rPh sb="35" eb="37">
      <t>レンケイ</t>
    </rPh>
    <rPh sb="38" eb="39">
      <t>フカ</t>
    </rPh>
    <rPh sb="46" eb="49">
      <t>タヨウカ</t>
    </rPh>
    <rPh sb="53" eb="55">
      <t>モンダイ</t>
    </rPh>
    <rPh sb="56" eb="57">
      <t>フ</t>
    </rPh>
    <rPh sb="61" eb="62">
      <t>ナカ</t>
    </rPh>
    <rPh sb="63" eb="68">
      <t>カクセンモンキカン</t>
    </rPh>
    <rPh sb="69" eb="71">
      <t>レンケイ</t>
    </rPh>
    <rPh sb="73" eb="75">
      <t>カイケツ</t>
    </rPh>
    <rPh sb="76" eb="77">
      <t>ハカ</t>
    </rPh>
    <rPh sb="84" eb="88">
      <t>ソウゴウソウダン</t>
    </rPh>
    <rPh sb="88" eb="91">
      <t>ミシュウケツ</t>
    </rPh>
    <rPh sb="91" eb="92">
      <t>シャ</t>
    </rPh>
    <rPh sb="93" eb="94">
      <t>タイ</t>
    </rPh>
    <rPh sb="96" eb="99">
      <t>セッキョクテキ</t>
    </rPh>
    <rPh sb="108" eb="112">
      <t>ジョウタイカクニン</t>
    </rPh>
    <rPh sb="113" eb="117">
      <t>モンダイカイケツ</t>
    </rPh>
    <rPh sb="118" eb="119">
      <t>ム</t>
    </rPh>
    <rPh sb="121" eb="123">
      <t>シエン</t>
    </rPh>
    <rPh sb="124" eb="125">
      <t>オコナ</t>
    </rPh>
    <rPh sb="132" eb="134">
      <t>シュウケツ</t>
    </rPh>
    <rPh sb="140" eb="142">
      <t>サイド</t>
    </rPh>
    <rPh sb="151" eb="152">
      <t>フ</t>
    </rPh>
    <rPh sb="157" eb="159">
      <t>ジョウホウ</t>
    </rPh>
    <rPh sb="160" eb="162">
      <t>スバヤ</t>
    </rPh>
    <rPh sb="163" eb="164">
      <t>ヒ</t>
    </rPh>
    <rPh sb="165" eb="166">
      <t>ダ</t>
    </rPh>
    <rPh sb="170" eb="172">
      <t>カンリ</t>
    </rPh>
    <rPh sb="173" eb="174">
      <t>ツト</t>
    </rPh>
    <phoneticPr fontId="2"/>
  </si>
  <si>
    <t>6　一般介護予防事業</t>
    <rPh sb="2" eb="4">
      <t>イッパン</t>
    </rPh>
    <rPh sb="4" eb="8">
      <t>カイゴヨボウ</t>
    </rPh>
    <rPh sb="8" eb="10">
      <t>ジギョウ</t>
    </rPh>
    <phoneticPr fontId="2"/>
  </si>
  <si>
    <t>・総合相談において生活支援コーディネーターにつなぎ、インフォーマルサービスにつながるケースが増えた。
・社会資源の存在は理解しているものの、具体的な活動といったものを明確に説明出来ないこともある為、来年度の課題となった。</t>
    <rPh sb="1" eb="5">
      <t>ソウゴウソウダン</t>
    </rPh>
    <rPh sb="9" eb="11">
      <t>セイカツ</t>
    </rPh>
    <rPh sb="11" eb="13">
      <t>シエン</t>
    </rPh>
    <rPh sb="46" eb="47">
      <t>フ</t>
    </rPh>
    <rPh sb="52" eb="56">
      <t>シャカイシゲン</t>
    </rPh>
    <rPh sb="57" eb="59">
      <t>ソンザイ</t>
    </rPh>
    <rPh sb="60" eb="62">
      <t>リカイ</t>
    </rPh>
    <rPh sb="70" eb="73">
      <t>グタイテキ</t>
    </rPh>
    <rPh sb="74" eb="76">
      <t>カツドウ</t>
    </rPh>
    <rPh sb="83" eb="85">
      <t>メイカク</t>
    </rPh>
    <rPh sb="86" eb="88">
      <t>セツメイ</t>
    </rPh>
    <rPh sb="88" eb="90">
      <t>デキ</t>
    </rPh>
    <rPh sb="97" eb="98">
      <t>タメ</t>
    </rPh>
    <rPh sb="99" eb="102">
      <t>ライネンド</t>
    </rPh>
    <rPh sb="103" eb="105">
      <t>カダイ</t>
    </rPh>
    <phoneticPr fontId="2"/>
  </si>
  <si>
    <t xml:space="preserve">・UR団地から定期的な通いの場へ出席、介護保険制度等の講師依頼がきている中、柔軟に対応をしていく。
・生活支援コーディネーターへの支援を積極的に行い、業務内容の把握に努める。
・地域資源リスト「高齢者サポートブック」を７０００部以上発行し、多くの住民に配布していく。
・地域のラジオ体操、食事会の参加を継続して行い、あんしんケアセンターの普及啓発を行っていく。
</t>
    <rPh sb="3" eb="5">
      <t>ダンチ</t>
    </rPh>
    <rPh sb="7" eb="10">
      <t>テイキテキ</t>
    </rPh>
    <rPh sb="11" eb="12">
      <t>カヨ</t>
    </rPh>
    <rPh sb="14" eb="15">
      <t>バ</t>
    </rPh>
    <rPh sb="16" eb="18">
      <t>シュッセキ</t>
    </rPh>
    <rPh sb="19" eb="23">
      <t>カイゴホケン</t>
    </rPh>
    <rPh sb="23" eb="25">
      <t>セイド</t>
    </rPh>
    <rPh sb="25" eb="26">
      <t>トウ</t>
    </rPh>
    <rPh sb="27" eb="31">
      <t>コウシイライ</t>
    </rPh>
    <rPh sb="36" eb="37">
      <t>ナカ</t>
    </rPh>
    <rPh sb="38" eb="40">
      <t>ジュウナン</t>
    </rPh>
    <rPh sb="41" eb="43">
      <t>タイオウ</t>
    </rPh>
    <rPh sb="51" eb="55">
      <t>セイカツシエン</t>
    </rPh>
    <rPh sb="65" eb="67">
      <t>シエン</t>
    </rPh>
    <rPh sb="68" eb="71">
      <t>セッキョクテキ</t>
    </rPh>
    <rPh sb="72" eb="73">
      <t>オコナ</t>
    </rPh>
    <rPh sb="75" eb="79">
      <t>ギョウムナイヨウ</t>
    </rPh>
    <rPh sb="80" eb="82">
      <t>ハアク</t>
    </rPh>
    <rPh sb="83" eb="84">
      <t>ツト</t>
    </rPh>
    <rPh sb="89" eb="93">
      <t>チイキシゲン</t>
    </rPh>
    <rPh sb="97" eb="100">
      <t>コウレイシャ</t>
    </rPh>
    <rPh sb="113" eb="114">
      <t>ブ</t>
    </rPh>
    <rPh sb="114" eb="116">
      <t>イジョウ</t>
    </rPh>
    <rPh sb="116" eb="118">
      <t>ハッコウ</t>
    </rPh>
    <rPh sb="120" eb="121">
      <t>オオ</t>
    </rPh>
    <phoneticPr fontId="2"/>
  </si>
  <si>
    <t>・緊急性が高い重度化した総合相談のケースを迅速に対応した。
・複合的な問題があるケースや介護支援専門員が直面している解決困難な課題を関係機関と連携を図りながら課題解決に向けた取り組みを行った。
・職員の異動により体制が変わったが、センター職員が協力しながら新任職員の育成及び業務を行うことができた。</t>
    <rPh sb="1" eb="3">
      <t>キンキュウ</t>
    </rPh>
    <rPh sb="3" eb="4">
      <t>セイ</t>
    </rPh>
    <rPh sb="5" eb="6">
      <t>タカ</t>
    </rPh>
    <rPh sb="7" eb="10">
      <t>ジュウドカ</t>
    </rPh>
    <rPh sb="12" eb="16">
      <t>ソウゴウソウダン</t>
    </rPh>
    <rPh sb="21" eb="23">
      <t>ジンソク</t>
    </rPh>
    <rPh sb="24" eb="26">
      <t>タイオウ</t>
    </rPh>
    <rPh sb="31" eb="34">
      <t>フクゴウテキ</t>
    </rPh>
    <rPh sb="44" eb="51">
      <t>カイゴシエンセンモンイン</t>
    </rPh>
    <rPh sb="52" eb="54">
      <t>チョクメン</t>
    </rPh>
    <rPh sb="58" eb="62">
      <t>カイケツコンナン</t>
    </rPh>
    <rPh sb="63" eb="65">
      <t>カダイ</t>
    </rPh>
    <rPh sb="66" eb="70">
      <t>カンケイキカン</t>
    </rPh>
    <rPh sb="71" eb="73">
      <t>レンケイ</t>
    </rPh>
    <rPh sb="74" eb="75">
      <t>ハカ</t>
    </rPh>
    <rPh sb="79" eb="83">
      <t>カダイカイケツ</t>
    </rPh>
    <rPh sb="84" eb="85">
      <t>ム</t>
    </rPh>
    <rPh sb="87" eb="88">
      <t>ト</t>
    </rPh>
    <rPh sb="89" eb="90">
      <t>ク</t>
    </rPh>
    <rPh sb="92" eb="93">
      <t>オコナ</t>
    </rPh>
    <rPh sb="128" eb="130">
      <t>シンニン</t>
    </rPh>
    <rPh sb="137" eb="139">
      <t>ギョウム</t>
    </rPh>
    <phoneticPr fontId="2"/>
  </si>
  <si>
    <t xml:space="preserve">・市と区のフレイル改善事業の取組に協力した。
・生活支援コーディネーターと協働し、委託も含めケアマネジメント、ケアプランにインフォーマルな社会資源の活用を積極的に取り入れることができた。
</t>
    <rPh sb="37" eb="39">
      <t>キョウドウ</t>
    </rPh>
    <rPh sb="41" eb="43">
      <t>イタク</t>
    </rPh>
    <rPh sb="44" eb="45">
      <t>フク</t>
    </rPh>
    <rPh sb="69" eb="71">
      <t>シャカイ</t>
    </rPh>
    <rPh sb="71" eb="73">
      <t>シゲン</t>
    </rPh>
    <rPh sb="74" eb="76">
      <t>カツヨウ</t>
    </rPh>
    <rPh sb="77" eb="79">
      <t>セッキョク</t>
    </rPh>
    <rPh sb="79" eb="80">
      <t>テキ</t>
    </rPh>
    <rPh sb="81" eb="82">
      <t>ト</t>
    </rPh>
    <rPh sb="83" eb="84">
      <t>イ</t>
    </rPh>
    <phoneticPr fontId="2"/>
  </si>
  <si>
    <t>・基本的な取り組みは継続とする。
・複合的な問題を抱える高齢者の支援を行うために、センター内カンファレンスを行い、関係機関との連携を強化するとともに、新たな機関とのネットワークを構築する。
・介護認定が遅く、サービスの空白期間によりご利用者様の不利益にならないように直営、委託ともに相当数の暫定プランを作成しているが、業務負担の軽減を図れるよう行政に提言していきたい。</t>
    <rPh sb="1" eb="4">
      <t>キホンテキ</t>
    </rPh>
    <rPh sb="5" eb="6">
      <t>ト</t>
    </rPh>
    <rPh sb="7" eb="8">
      <t>ク</t>
    </rPh>
    <rPh sb="10" eb="12">
      <t>ケイゾク</t>
    </rPh>
    <rPh sb="18" eb="21">
      <t>フクゴウテキ</t>
    </rPh>
    <rPh sb="22" eb="24">
      <t>モンダイ</t>
    </rPh>
    <rPh sb="25" eb="26">
      <t>カカ</t>
    </rPh>
    <rPh sb="28" eb="31">
      <t>コウレイシャ</t>
    </rPh>
    <rPh sb="32" eb="34">
      <t>シエン</t>
    </rPh>
    <rPh sb="35" eb="36">
      <t>オコナ</t>
    </rPh>
    <rPh sb="45" eb="46">
      <t>ナイ</t>
    </rPh>
    <rPh sb="54" eb="55">
      <t>オコナ</t>
    </rPh>
    <rPh sb="57" eb="61">
      <t>カンケイキカン</t>
    </rPh>
    <rPh sb="63" eb="65">
      <t>レンケイ</t>
    </rPh>
    <rPh sb="66" eb="68">
      <t>キョウカ</t>
    </rPh>
    <rPh sb="75" eb="76">
      <t>アラ</t>
    </rPh>
    <rPh sb="78" eb="80">
      <t>キカン</t>
    </rPh>
    <rPh sb="89" eb="91">
      <t>コウチク</t>
    </rPh>
    <rPh sb="96" eb="100">
      <t>カイゴニンテイ</t>
    </rPh>
    <rPh sb="101" eb="102">
      <t>オソ</t>
    </rPh>
    <rPh sb="109" eb="111">
      <t>クウハク</t>
    </rPh>
    <rPh sb="111" eb="113">
      <t>キカン</t>
    </rPh>
    <rPh sb="117" eb="120">
      <t>リヨウシャ</t>
    </rPh>
    <rPh sb="120" eb="121">
      <t>サマ</t>
    </rPh>
    <rPh sb="122" eb="125">
      <t>フリエキ</t>
    </rPh>
    <rPh sb="133" eb="135">
      <t>チョクエイ</t>
    </rPh>
    <rPh sb="136" eb="138">
      <t>イタク</t>
    </rPh>
    <rPh sb="141" eb="143">
      <t>ソウトウ</t>
    </rPh>
    <rPh sb="143" eb="144">
      <t>スウ</t>
    </rPh>
    <rPh sb="145" eb="147">
      <t>ザンテイ</t>
    </rPh>
    <rPh sb="151" eb="153">
      <t>サクセイ</t>
    </rPh>
    <rPh sb="159" eb="161">
      <t>ギョウム</t>
    </rPh>
    <rPh sb="161" eb="163">
      <t>フタン</t>
    </rPh>
    <rPh sb="164" eb="166">
      <t>ケイゲン</t>
    </rPh>
    <rPh sb="167" eb="168">
      <t>ハカ</t>
    </rPh>
    <rPh sb="172" eb="174">
      <t>ギョウセイ</t>
    </rPh>
    <rPh sb="175" eb="177">
      <t>テイゲン</t>
    </rPh>
    <phoneticPr fontId="2"/>
  </si>
  <si>
    <t>①②③複合的な問題を抱えるケースに対して高齢障害支援課、生活自立仕事相談センター、障害者基幹相談支援センター、成年後見支援センター、福祉まるごとサポートセンター、就労移行支援事業所等と連携し支援を行った。
③生活支援コーディネーターと協働しながら、社会資源を活用し、相談の対応を行った。また支援体制を整えるため、地域のニーズに合わせた社会資源の立ち上げを支援した。
④センター内で情報を共有し、チームとして適切な支援につなぐことができた。</t>
    <rPh sb="3" eb="6">
      <t>フクゴウテキ</t>
    </rPh>
    <rPh sb="7" eb="9">
      <t>モンダイ</t>
    </rPh>
    <rPh sb="10" eb="11">
      <t>カカ</t>
    </rPh>
    <rPh sb="32" eb="36">
      <t>シゴトソウダン</t>
    </rPh>
    <rPh sb="41" eb="44">
      <t>ショウガイシャ</t>
    </rPh>
    <rPh sb="44" eb="50">
      <t>キカンソウダンシエン</t>
    </rPh>
    <rPh sb="55" eb="61">
      <t>セイネンコウケンシエン</t>
    </rPh>
    <rPh sb="66" eb="68">
      <t>フクシ</t>
    </rPh>
    <rPh sb="92" eb="94">
      <t>レンケイ</t>
    </rPh>
    <rPh sb="95" eb="97">
      <t>シエン</t>
    </rPh>
    <rPh sb="98" eb="99">
      <t>オコナ</t>
    </rPh>
    <rPh sb="117" eb="119">
      <t>キョウドウ</t>
    </rPh>
    <rPh sb="124" eb="128">
      <t>シャカイシゲン</t>
    </rPh>
    <rPh sb="129" eb="131">
      <t>カツヨウ</t>
    </rPh>
    <rPh sb="133" eb="135">
      <t>ソウダン</t>
    </rPh>
    <rPh sb="136" eb="138">
      <t>タイオウ</t>
    </rPh>
    <rPh sb="139" eb="140">
      <t>オコナ</t>
    </rPh>
    <rPh sb="145" eb="147">
      <t>シエン</t>
    </rPh>
    <rPh sb="147" eb="149">
      <t>タイセイ</t>
    </rPh>
    <rPh sb="150" eb="151">
      <t>トトノ</t>
    </rPh>
    <rPh sb="156" eb="158">
      <t>チイキ</t>
    </rPh>
    <rPh sb="163" eb="164">
      <t>ア</t>
    </rPh>
    <rPh sb="177" eb="179">
      <t>シエン</t>
    </rPh>
    <rPh sb="190" eb="192">
      <t>ジョウホウ</t>
    </rPh>
    <rPh sb="193" eb="195">
      <t>キョウユウ</t>
    </rPh>
    <rPh sb="203" eb="205">
      <t>テキセツ</t>
    </rPh>
    <rPh sb="206" eb="208">
      <t>シエン</t>
    </rPh>
    <phoneticPr fontId="2"/>
  </si>
  <si>
    <t xml:space="preserve">・複合的な課題をかかえたケースに対し、地域、行政、他機関専門職、地域関係者と連携を図りながら迅速に対応することができた。
・生活支援コーディネーターと情報の共有を図りながら、個別ケースに対し社会資源の活用を図った。
</t>
    <rPh sb="32" eb="34">
      <t>チイキ</t>
    </rPh>
    <rPh sb="34" eb="37">
      <t>カンケイシャ</t>
    </rPh>
    <rPh sb="46" eb="48">
      <t>ジンソク</t>
    </rPh>
    <rPh sb="49" eb="51">
      <t>タイオウ</t>
    </rPh>
    <rPh sb="62" eb="66">
      <t>セイカツシエン</t>
    </rPh>
    <rPh sb="87" eb="89">
      <t>コベツ</t>
    </rPh>
    <rPh sb="93" eb="94">
      <t>タイ</t>
    </rPh>
    <rPh sb="95" eb="97">
      <t>シャカイ</t>
    </rPh>
    <rPh sb="97" eb="99">
      <t>シゲン</t>
    </rPh>
    <rPh sb="100" eb="102">
      <t>カツヨウ</t>
    </rPh>
    <rPh sb="103" eb="104">
      <t>ハカ</t>
    </rPh>
    <phoneticPr fontId="2"/>
  </si>
  <si>
    <r>
      <t xml:space="preserve">・複雑多様化する相談に対して3職種が協働し関係機関と連携しながら課題解決に向けた支援を行う。
・生活支援コーディネーターと連携し、多様な主体の地域資源の情報収集や開発、担い手候補となる人材の発掘活動を行う。
</t>
    </r>
    <r>
      <rPr>
        <sz val="10"/>
        <rFont val="Meiryo UI"/>
        <family val="3"/>
        <charset val="128"/>
      </rPr>
      <t>・ケースが複雑化すると記録などの事務負担が大きくなる。できるだけ記録など事務業務の簡素化、合理化を図り、安定した事業を継続できるようにする。</t>
    </r>
    <rPh sb="11" eb="12">
      <t>タイ</t>
    </rPh>
    <rPh sb="109" eb="112">
      <t>フクザツカ</t>
    </rPh>
    <rPh sb="115" eb="117">
      <t>キロク</t>
    </rPh>
    <rPh sb="125" eb="126">
      <t>オオ</t>
    </rPh>
    <rPh sb="142" eb="144">
      <t>ギョウム</t>
    </rPh>
    <rPh sb="156" eb="158">
      <t>アンテイ</t>
    </rPh>
    <phoneticPr fontId="2"/>
  </si>
  <si>
    <t xml:space="preserve">①8050問題や経済的搾取のケースも増えているため、他機関と連携し高齢者の支援を行うとともに、必要時には家族を専門機関につなげ世帯としての支援を行った。
②関係機関と随時ケース会議を行い、顔の見える関係性を強化することができた。
③特殊詐欺の被害未遂の報告があったため、被害防止のために地域への周知、啓発活動の方法を検討した。
④美浜区社会福祉士連絡会にて、こころの健康センターおよび千葉市在宅医療介護連携支援センターの協力で「パーソナリティ障害」について研修会を行い、関係機関に向けたアーカイブ配信を行った。（11月）
</t>
    <rPh sb="40" eb="41">
      <t>オコナ</t>
    </rPh>
    <rPh sb="63" eb="65">
      <t>セタイ</t>
    </rPh>
    <rPh sb="69" eb="71">
      <t>シエン</t>
    </rPh>
    <rPh sb="72" eb="73">
      <t>オコナ</t>
    </rPh>
    <rPh sb="116" eb="118">
      <t>トクシュ</t>
    </rPh>
    <rPh sb="118" eb="120">
      <t>サギ</t>
    </rPh>
    <rPh sb="121" eb="123">
      <t>ヒガイ</t>
    </rPh>
    <rPh sb="123" eb="125">
      <t>ミスイ</t>
    </rPh>
    <rPh sb="126" eb="128">
      <t>ホウコク</t>
    </rPh>
    <rPh sb="135" eb="137">
      <t>ヒガイ</t>
    </rPh>
    <rPh sb="137" eb="139">
      <t>ボウシ</t>
    </rPh>
    <rPh sb="143" eb="145">
      <t>チイキ</t>
    </rPh>
    <rPh sb="147" eb="149">
      <t>シュウチ</t>
    </rPh>
    <rPh sb="150" eb="154">
      <t>ケイハツカツドウ</t>
    </rPh>
    <rPh sb="155" eb="157">
      <t>ホウホウ</t>
    </rPh>
    <rPh sb="158" eb="160">
      <t>ケントウ</t>
    </rPh>
    <rPh sb="165" eb="167">
      <t>ミハマ</t>
    </rPh>
    <rPh sb="167" eb="168">
      <t>ク</t>
    </rPh>
    <rPh sb="168" eb="173">
      <t>シャカイフクシシ</t>
    </rPh>
    <rPh sb="173" eb="175">
      <t>レンラク</t>
    </rPh>
    <rPh sb="175" eb="176">
      <t>カイ</t>
    </rPh>
    <rPh sb="183" eb="185">
      <t>ケンコウ</t>
    </rPh>
    <rPh sb="192" eb="195">
      <t>チバシ</t>
    </rPh>
    <rPh sb="258" eb="259">
      <t>ガツ</t>
    </rPh>
    <phoneticPr fontId="2"/>
  </si>
  <si>
    <t>・支援が必要なケースに対し、関係機関と連携を図りながら対応をすることができた。
・対象の高齢者と家族を含め必要な支援を行い、必要に応じて他機関につなげた。
・関係機関の協力があり、区社会福祉士連絡会にて「パーソナリティー障害」の研修会を行うことができた。</t>
    <rPh sb="56" eb="58">
      <t>シエン</t>
    </rPh>
    <rPh sb="59" eb="60">
      <t>オコナ</t>
    </rPh>
    <rPh sb="62" eb="64">
      <t>ヒツヨウ</t>
    </rPh>
    <rPh sb="65" eb="66">
      <t>オウ</t>
    </rPh>
    <rPh sb="79" eb="83">
      <t>カンケイキカン</t>
    </rPh>
    <rPh sb="84" eb="86">
      <t>キョウリョク</t>
    </rPh>
    <rPh sb="90" eb="91">
      <t>ク</t>
    </rPh>
    <rPh sb="91" eb="96">
      <t>シャカイフクシシ</t>
    </rPh>
    <rPh sb="96" eb="98">
      <t>レンラク</t>
    </rPh>
    <rPh sb="98" eb="99">
      <t>カイ</t>
    </rPh>
    <rPh sb="110" eb="112">
      <t>ショウガイ</t>
    </rPh>
    <rPh sb="114" eb="117">
      <t>ケンシュウカイ</t>
    </rPh>
    <rPh sb="118" eb="119">
      <t>オコナ</t>
    </rPh>
    <phoneticPr fontId="2"/>
  </si>
  <si>
    <t xml:space="preserve">・家族間のトラブル、8050問題で経済的搾取のケースも増えているため、若年者の支援機関と連携を図りながら対応する。
・区社会福祉士会で研修会を行い、対人援助業務や権利擁護について学び、関係機関に発信していく。
・教育機関とも連携を図り、若い世代からの金銭管理や家族関係、地域への意識づけに関し、検討する。
</t>
    <rPh sb="14" eb="16">
      <t>モンダイ</t>
    </rPh>
    <rPh sb="17" eb="22">
      <t>ケイザイテキサクシュ</t>
    </rPh>
    <rPh sb="27" eb="28">
      <t>フ</t>
    </rPh>
    <rPh sb="35" eb="38">
      <t>ジャクネンシャ</t>
    </rPh>
    <rPh sb="39" eb="43">
      <t>シエンキカン</t>
    </rPh>
    <rPh sb="44" eb="46">
      <t>レンケイ</t>
    </rPh>
    <rPh sb="47" eb="48">
      <t>ハカ</t>
    </rPh>
    <rPh sb="52" eb="54">
      <t>タイオウ</t>
    </rPh>
    <rPh sb="59" eb="60">
      <t>ク</t>
    </rPh>
    <rPh sb="60" eb="65">
      <t>シャカイフクシシ</t>
    </rPh>
    <rPh sb="65" eb="66">
      <t>カイ</t>
    </rPh>
    <rPh sb="67" eb="70">
      <t>ケンシュウカイ</t>
    </rPh>
    <rPh sb="71" eb="72">
      <t>オコナ</t>
    </rPh>
    <rPh sb="74" eb="80">
      <t>タイジンエンジョギョウム</t>
    </rPh>
    <rPh sb="81" eb="85">
      <t>ケンリヨウゴ</t>
    </rPh>
    <rPh sb="89" eb="90">
      <t>マナ</t>
    </rPh>
    <rPh sb="92" eb="96">
      <t>カンケイキカン</t>
    </rPh>
    <rPh sb="97" eb="99">
      <t>ハッシン</t>
    </rPh>
    <rPh sb="106" eb="108">
      <t>キョウイク</t>
    </rPh>
    <rPh sb="108" eb="110">
      <t>キカン</t>
    </rPh>
    <rPh sb="112" eb="114">
      <t>レンケイ</t>
    </rPh>
    <rPh sb="115" eb="116">
      <t>ハカ</t>
    </rPh>
    <rPh sb="118" eb="119">
      <t>ワカ</t>
    </rPh>
    <rPh sb="120" eb="122">
      <t>セダイ</t>
    </rPh>
    <rPh sb="125" eb="129">
      <t>キンセンカンリ</t>
    </rPh>
    <rPh sb="144" eb="145">
      <t>カン</t>
    </rPh>
    <rPh sb="147" eb="149">
      <t>ケントウ</t>
    </rPh>
    <phoneticPr fontId="2"/>
  </si>
  <si>
    <t xml:space="preserve">・美浜区合同で定例の会議や研修会を開催し、地域の介護支援専門員の資質向上に寄与した。
・主任ケアマネネットワークの活動が具体化、後方支援ができた。
・介護支援専門員の直面している困難事例に関し、関係機関との連携会議等を調整して対応方法を検討し、解決に向けた支援を行った。
</t>
    <rPh sb="1" eb="6">
      <t>ミハマクゴウドウ</t>
    </rPh>
    <rPh sb="7" eb="9">
      <t>テイレイ</t>
    </rPh>
    <rPh sb="10" eb="12">
      <t>カイギ</t>
    </rPh>
    <rPh sb="13" eb="16">
      <t>ケンシュウカイ</t>
    </rPh>
    <rPh sb="17" eb="19">
      <t>カイサイ</t>
    </rPh>
    <rPh sb="21" eb="23">
      <t>チイキ</t>
    </rPh>
    <rPh sb="24" eb="31">
      <t>カイゴシエンセンモンイン</t>
    </rPh>
    <rPh sb="32" eb="34">
      <t>シシツ</t>
    </rPh>
    <rPh sb="34" eb="36">
      <t>コウジョウ</t>
    </rPh>
    <rPh sb="37" eb="39">
      <t>キヨ</t>
    </rPh>
    <rPh sb="44" eb="46">
      <t>シュニン</t>
    </rPh>
    <rPh sb="57" eb="59">
      <t>カツドウ</t>
    </rPh>
    <rPh sb="60" eb="63">
      <t>グタイカ</t>
    </rPh>
    <rPh sb="64" eb="68">
      <t>コウホウシエン</t>
    </rPh>
    <rPh sb="75" eb="82">
      <t>カイゴシエンセンモンイン</t>
    </rPh>
    <rPh sb="83" eb="85">
      <t>チョクメン</t>
    </rPh>
    <rPh sb="89" eb="93">
      <t>コンナンジレイ</t>
    </rPh>
    <rPh sb="94" eb="95">
      <t>カン</t>
    </rPh>
    <rPh sb="97" eb="99">
      <t>カンケイ</t>
    </rPh>
    <rPh sb="99" eb="101">
      <t>キカン</t>
    </rPh>
    <rPh sb="103" eb="105">
      <t>レンケイ</t>
    </rPh>
    <rPh sb="105" eb="107">
      <t>カイギ</t>
    </rPh>
    <rPh sb="107" eb="108">
      <t>トウ</t>
    </rPh>
    <rPh sb="109" eb="111">
      <t>チョウセイ</t>
    </rPh>
    <rPh sb="113" eb="115">
      <t>タイオウ</t>
    </rPh>
    <rPh sb="115" eb="117">
      <t>ホウホウ</t>
    </rPh>
    <rPh sb="118" eb="120">
      <t>ケントウ</t>
    </rPh>
    <rPh sb="131" eb="132">
      <t>オコナ</t>
    </rPh>
    <phoneticPr fontId="2"/>
  </si>
  <si>
    <t xml:space="preserve">・介護支援専門員が直面している困難事例に対し、多様な関係機関と連携を図り後方支援を行う。
・地域の介護支援専門員の資質向上に向けた研修や勉強会などを実施する。
</t>
    <rPh sb="15" eb="17">
      <t>コンナン</t>
    </rPh>
    <rPh sb="17" eb="19">
      <t>ジレイ</t>
    </rPh>
    <rPh sb="20" eb="21">
      <t>タイ</t>
    </rPh>
    <rPh sb="23" eb="25">
      <t>タヨウ</t>
    </rPh>
    <rPh sb="26" eb="28">
      <t>カンケイ</t>
    </rPh>
    <rPh sb="28" eb="30">
      <t>キカン</t>
    </rPh>
    <rPh sb="46" eb="48">
      <t>チイキ</t>
    </rPh>
    <rPh sb="62" eb="63">
      <t>ム</t>
    </rPh>
    <rPh sb="74" eb="76">
      <t>ジッシ</t>
    </rPh>
    <phoneticPr fontId="2"/>
  </si>
  <si>
    <t xml:space="preserve">①②通いの場として健康教室を継続的に開催し、地域住民への介護予防の啓蒙を行うとともに、新規参加者を増やす工夫を検討した。圏域の民生児童委員向けに認知症VR体験会を開催した。
④住民の要望から公民館のサークルとして、合唱団の立ち上げの支援を行った。保健職と生活支援コーディネーターで幸町１丁目の重点的活動について検討を開始した。（月１回）
</t>
    <rPh sb="2" eb="3">
      <t>カヨ</t>
    </rPh>
    <rPh sb="5" eb="6">
      <t>バ</t>
    </rPh>
    <rPh sb="14" eb="16">
      <t>ケイゾク</t>
    </rPh>
    <rPh sb="16" eb="17">
      <t>テキ</t>
    </rPh>
    <rPh sb="18" eb="20">
      <t>カイサイ</t>
    </rPh>
    <rPh sb="60" eb="62">
      <t>ケンイキ</t>
    </rPh>
    <rPh sb="63" eb="65">
      <t>ミンセイ</t>
    </rPh>
    <rPh sb="65" eb="69">
      <t>ジドウイイン</t>
    </rPh>
    <rPh sb="69" eb="70">
      <t>ム</t>
    </rPh>
    <rPh sb="81" eb="83">
      <t>カイサイ</t>
    </rPh>
    <rPh sb="88" eb="90">
      <t>ジュウミン</t>
    </rPh>
    <rPh sb="91" eb="93">
      <t>ヨウボウ</t>
    </rPh>
    <rPh sb="129" eb="131">
      <t>シエン</t>
    </rPh>
    <rPh sb="164" eb="165">
      <t>ツキ</t>
    </rPh>
    <rPh sb="166" eb="167">
      <t>カイ</t>
    </rPh>
    <phoneticPr fontId="2"/>
  </si>
  <si>
    <t>・対象高齢者が、健康で自立した生活ができるように、地域での介護予防活動への取り組みを積極的に行う。
・地域介護予防活動に、フォーマル・インフォーマルな社会資源の活用や連携を積極的に取り入れる。
・美浜区保健師職会議に参加し、他地域における介護予防事業取組みについて共有し、担当地域への活動に活かす。（来年度開催は計４回予定）</t>
    <rPh sb="8" eb="10">
      <t>ケンコウ</t>
    </rPh>
    <rPh sb="11" eb="13">
      <t>ジリツ</t>
    </rPh>
    <rPh sb="15" eb="17">
      <t>セイカツ</t>
    </rPh>
    <rPh sb="25" eb="27">
      <t>チイキ</t>
    </rPh>
    <rPh sb="29" eb="33">
      <t>カイゴヨボウ</t>
    </rPh>
    <rPh sb="33" eb="35">
      <t>カツドウ</t>
    </rPh>
    <rPh sb="37" eb="38">
      <t>ト</t>
    </rPh>
    <rPh sb="39" eb="40">
      <t>ク</t>
    </rPh>
    <rPh sb="42" eb="45">
      <t>セッキョクテキ</t>
    </rPh>
    <rPh sb="46" eb="47">
      <t>オコナ</t>
    </rPh>
    <rPh sb="51" eb="53">
      <t>チイキ</t>
    </rPh>
    <rPh sb="53" eb="57">
      <t>カイゴヨボウ</t>
    </rPh>
    <rPh sb="57" eb="59">
      <t>カツドウ</t>
    </rPh>
    <rPh sb="83" eb="85">
      <t>レンケイ</t>
    </rPh>
    <phoneticPr fontId="2"/>
  </si>
  <si>
    <t>・複合的問題に対し、各関係機関と連携を図った。
・会議の運営や出席により、関りが少なかった機関とネットワークの形成が出来た。
・生活支援コーディネーターとの連携機会は増えたが、業務を理解し協力していく必要性を感じた。
・直接住民からの相談や問い合わせが増え,普及啓発活動が実っていた。</t>
    <rPh sb="1" eb="4">
      <t>フクゴウテキ</t>
    </rPh>
    <rPh sb="10" eb="11">
      <t>カク</t>
    </rPh>
    <rPh sb="11" eb="15">
      <t>カンケイキカン</t>
    </rPh>
    <rPh sb="16" eb="18">
      <t>レンケイ</t>
    </rPh>
    <rPh sb="19" eb="20">
      <t>ハカ</t>
    </rPh>
    <rPh sb="25" eb="27">
      <t>カイギ</t>
    </rPh>
    <rPh sb="28" eb="30">
      <t>ウンエイ</t>
    </rPh>
    <rPh sb="31" eb="33">
      <t>シュッセキ</t>
    </rPh>
    <rPh sb="37" eb="38">
      <t>カカワ</t>
    </rPh>
    <rPh sb="40" eb="41">
      <t>スク</t>
    </rPh>
    <rPh sb="45" eb="47">
      <t>キカン</t>
    </rPh>
    <rPh sb="55" eb="57">
      <t>ケイセイ</t>
    </rPh>
    <rPh sb="58" eb="60">
      <t>デキ</t>
    </rPh>
    <rPh sb="64" eb="66">
      <t>セイカツ</t>
    </rPh>
    <rPh sb="66" eb="68">
      <t>シエン</t>
    </rPh>
    <rPh sb="78" eb="80">
      <t>レンケイ</t>
    </rPh>
    <rPh sb="80" eb="82">
      <t>キカイ</t>
    </rPh>
    <rPh sb="83" eb="84">
      <t>フ</t>
    </rPh>
    <rPh sb="88" eb="90">
      <t>ギョウム</t>
    </rPh>
    <rPh sb="91" eb="93">
      <t>リカイ</t>
    </rPh>
    <rPh sb="94" eb="96">
      <t>キョウリョク</t>
    </rPh>
    <rPh sb="100" eb="103">
      <t>ヒツヨウセイ</t>
    </rPh>
    <rPh sb="104" eb="105">
      <t>カン</t>
    </rPh>
    <rPh sb="110" eb="112">
      <t>チョクセツ</t>
    </rPh>
    <rPh sb="112" eb="114">
      <t>ジュウミン</t>
    </rPh>
    <rPh sb="117" eb="119">
      <t>ソウダン</t>
    </rPh>
    <rPh sb="120" eb="121">
      <t>ト</t>
    </rPh>
    <rPh sb="122" eb="123">
      <t>ア</t>
    </rPh>
    <rPh sb="126" eb="127">
      <t>フ</t>
    </rPh>
    <rPh sb="129" eb="131">
      <t>フキュウ</t>
    </rPh>
    <rPh sb="131" eb="133">
      <t>ケイハツ</t>
    </rPh>
    <rPh sb="133" eb="135">
      <t>カツドウ</t>
    </rPh>
    <rPh sb="136" eb="137">
      <t>ミノ</t>
    </rPh>
    <phoneticPr fontId="2"/>
  </si>
  <si>
    <t>・総合相談においては生活支援コーディネーターと協力して、地域の場や社会資源を多く提供出来た。
・介護予防ケアマネジメントに関しては、意識はしているもののインフォーマルサービスの位置づけが不足していた。また委託支援事業所への促しも課題となった。</t>
    <rPh sb="1" eb="5">
      <t>ソウゴウソウダン</t>
    </rPh>
    <rPh sb="10" eb="14">
      <t>セイカツシエン</t>
    </rPh>
    <rPh sb="23" eb="25">
      <t>キョウリョク</t>
    </rPh>
    <rPh sb="28" eb="30">
      <t>チイキ</t>
    </rPh>
    <rPh sb="31" eb="32">
      <t>バ</t>
    </rPh>
    <rPh sb="33" eb="37">
      <t>シャカイシゲン</t>
    </rPh>
    <rPh sb="38" eb="39">
      <t>オオ</t>
    </rPh>
    <rPh sb="40" eb="44">
      <t>テイキョウデキ</t>
    </rPh>
    <rPh sb="48" eb="52">
      <t>カイゴヨボウ</t>
    </rPh>
    <rPh sb="61" eb="62">
      <t>カン</t>
    </rPh>
    <rPh sb="66" eb="68">
      <t>イシキ</t>
    </rPh>
    <rPh sb="88" eb="90">
      <t>イチ</t>
    </rPh>
    <rPh sb="93" eb="95">
      <t>フソク</t>
    </rPh>
    <phoneticPr fontId="2"/>
  </si>
  <si>
    <t xml:space="preserve">・若年性認知症ネットワーク会議、認知症家族交流会、認知症施策推進会議等に出席し関係機関とネットワーク作りが出来た。
・虐待ケース、消費者被害ケースにおいて区高齢障害との連携により解決を図った。
・キーパーソン不在の認知症独居高齢者を対象とした後見制度に関わる地域ケア会議を実施した。
・総合相談や講義を通して成年後見制度の普及啓発に努めた。
</t>
    <rPh sb="1" eb="4">
      <t>ジャクネンセイ</t>
    </rPh>
    <rPh sb="4" eb="7">
      <t>ニンチショウ</t>
    </rPh>
    <rPh sb="13" eb="15">
      <t>カイギ</t>
    </rPh>
    <rPh sb="16" eb="19">
      <t>ニンチショウ</t>
    </rPh>
    <rPh sb="19" eb="24">
      <t>カゾクコウリュウカイ</t>
    </rPh>
    <rPh sb="25" eb="28">
      <t>ニンチショウ</t>
    </rPh>
    <rPh sb="28" eb="30">
      <t>シサク</t>
    </rPh>
    <rPh sb="30" eb="35">
      <t>スイシンカイギトウ</t>
    </rPh>
    <rPh sb="36" eb="38">
      <t>シュッセキ</t>
    </rPh>
    <rPh sb="59" eb="61">
      <t>ギャクタイ</t>
    </rPh>
    <rPh sb="65" eb="68">
      <t>ショウヒシャ</t>
    </rPh>
    <rPh sb="68" eb="70">
      <t>ヒガイ</t>
    </rPh>
    <rPh sb="77" eb="78">
      <t>ク</t>
    </rPh>
    <rPh sb="78" eb="80">
      <t>コウレイ</t>
    </rPh>
    <rPh sb="80" eb="82">
      <t>ショウガイ</t>
    </rPh>
    <rPh sb="84" eb="86">
      <t>レンケイ</t>
    </rPh>
    <rPh sb="89" eb="91">
      <t>カイケツ</t>
    </rPh>
    <rPh sb="92" eb="93">
      <t>ハカ</t>
    </rPh>
    <phoneticPr fontId="2"/>
  </si>
  <si>
    <t>・複合的な問題を抱えるケースに対し、各専門機関と連携を図れていた。
・成年後見制度希望の利用者が増え、専門機関とともに動いていることで知識が向上し、互いの役割を認識した上で連携が図られていた。
・警察からの認知症保護者の情報確認、認知症対策班から送られてくる情報提供書に柔軟かつ早急に対応し、対象者や家族にアプローチを図っていた。</t>
    <rPh sb="1" eb="4">
      <t>フクゴウテキ</t>
    </rPh>
    <rPh sb="5" eb="7">
      <t>モンダイ</t>
    </rPh>
    <rPh sb="8" eb="9">
      <t>カカ</t>
    </rPh>
    <rPh sb="15" eb="16">
      <t>タイ</t>
    </rPh>
    <rPh sb="18" eb="19">
      <t>カク</t>
    </rPh>
    <rPh sb="19" eb="21">
      <t>センモン</t>
    </rPh>
    <rPh sb="21" eb="23">
      <t>キカン</t>
    </rPh>
    <rPh sb="24" eb="26">
      <t>レンケイ</t>
    </rPh>
    <rPh sb="27" eb="28">
      <t>ハカ</t>
    </rPh>
    <rPh sb="35" eb="37">
      <t>セイネン</t>
    </rPh>
    <rPh sb="37" eb="39">
      <t>コウケン</t>
    </rPh>
    <rPh sb="39" eb="41">
      <t>セイド</t>
    </rPh>
    <rPh sb="41" eb="43">
      <t>キボウ</t>
    </rPh>
    <rPh sb="44" eb="47">
      <t>リヨウシャ</t>
    </rPh>
    <rPh sb="48" eb="49">
      <t>フ</t>
    </rPh>
    <rPh sb="51" eb="55">
      <t>センモンキカン</t>
    </rPh>
    <rPh sb="59" eb="60">
      <t>ウゴ</t>
    </rPh>
    <rPh sb="67" eb="69">
      <t>チシキ</t>
    </rPh>
    <rPh sb="70" eb="72">
      <t>コウジョウ</t>
    </rPh>
    <rPh sb="74" eb="75">
      <t>タガ</t>
    </rPh>
    <rPh sb="77" eb="79">
      <t>ヤクワリ</t>
    </rPh>
    <rPh sb="80" eb="82">
      <t>ニンシキ</t>
    </rPh>
    <rPh sb="84" eb="85">
      <t>ウエ</t>
    </rPh>
    <rPh sb="86" eb="88">
      <t>レンケイ</t>
    </rPh>
    <rPh sb="89" eb="90">
      <t>ハカ</t>
    </rPh>
    <rPh sb="98" eb="100">
      <t>ケイサツ</t>
    </rPh>
    <rPh sb="103" eb="106">
      <t>ニンチショウ</t>
    </rPh>
    <rPh sb="106" eb="109">
      <t>ホゴシャ</t>
    </rPh>
    <rPh sb="110" eb="114">
      <t>ジョウホウカクニン</t>
    </rPh>
    <rPh sb="115" eb="118">
      <t>ニンチショウ</t>
    </rPh>
    <rPh sb="118" eb="121">
      <t>タイサクハン</t>
    </rPh>
    <rPh sb="123" eb="124">
      <t>オク</t>
    </rPh>
    <rPh sb="129" eb="134">
      <t>ジョウホウテイキョウショ</t>
    </rPh>
    <rPh sb="135" eb="137">
      <t>ジュウナン</t>
    </rPh>
    <rPh sb="139" eb="141">
      <t>ソウキュウ</t>
    </rPh>
    <rPh sb="142" eb="144">
      <t>タイオウ</t>
    </rPh>
    <rPh sb="146" eb="149">
      <t>タイショウシャ</t>
    </rPh>
    <rPh sb="150" eb="152">
      <t>カゾク</t>
    </rPh>
    <rPh sb="159" eb="160">
      <t>ハカ</t>
    </rPh>
    <phoneticPr fontId="2"/>
  </si>
  <si>
    <t>・引き続き虐待疑いのあるケースに対し、高齢障害支援課、関係機関と連携を図り対応していく。
・成年後見制度の周知を行っていくと同時に、希望者に対し速やかに利用を進めていき、専門職との連携を図る。
・消費者被害に関する情報を事務所建物内に掲示していくことで注意喚起を図っていく。
・キッズ認知症サポーター養成講座や住民との座談会において普及啓発活動を行っていく。</t>
    <rPh sb="1" eb="2">
      <t>ヒ</t>
    </rPh>
    <rPh sb="3" eb="4">
      <t>ゾク</t>
    </rPh>
    <rPh sb="5" eb="7">
      <t>ギャクタイ</t>
    </rPh>
    <rPh sb="7" eb="8">
      <t>ウタガ</t>
    </rPh>
    <rPh sb="16" eb="17">
      <t>タイ</t>
    </rPh>
    <rPh sb="19" eb="23">
      <t>コウレイショウガイ</t>
    </rPh>
    <rPh sb="23" eb="26">
      <t>シエンカ</t>
    </rPh>
    <rPh sb="27" eb="31">
      <t>カンケイキカン</t>
    </rPh>
    <rPh sb="32" eb="34">
      <t>レンケイ</t>
    </rPh>
    <rPh sb="35" eb="36">
      <t>ハカ</t>
    </rPh>
    <rPh sb="37" eb="39">
      <t>タイオウ</t>
    </rPh>
    <rPh sb="46" eb="48">
      <t>セイネン</t>
    </rPh>
    <rPh sb="48" eb="52">
      <t>コウケンセイド</t>
    </rPh>
    <rPh sb="53" eb="55">
      <t>シュウチ</t>
    </rPh>
    <rPh sb="56" eb="57">
      <t>オコナ</t>
    </rPh>
    <rPh sb="62" eb="64">
      <t>ドウジ</t>
    </rPh>
    <rPh sb="66" eb="69">
      <t>キボウシャ</t>
    </rPh>
    <rPh sb="70" eb="71">
      <t>タイ</t>
    </rPh>
    <rPh sb="72" eb="73">
      <t>スミ</t>
    </rPh>
    <rPh sb="76" eb="78">
      <t>リヨウ</t>
    </rPh>
    <rPh sb="79" eb="80">
      <t>スス</t>
    </rPh>
    <rPh sb="85" eb="88">
      <t>センモンショク</t>
    </rPh>
    <rPh sb="90" eb="92">
      <t>レンケイ</t>
    </rPh>
    <rPh sb="93" eb="94">
      <t>ハカ</t>
    </rPh>
    <rPh sb="98" eb="101">
      <t>ショウヒシャ</t>
    </rPh>
    <rPh sb="101" eb="103">
      <t>ヒガイ</t>
    </rPh>
    <rPh sb="104" eb="105">
      <t>カン</t>
    </rPh>
    <rPh sb="107" eb="109">
      <t>ジョウホウ</t>
    </rPh>
    <rPh sb="110" eb="115">
      <t>ジムショタテモノ</t>
    </rPh>
    <rPh sb="115" eb="116">
      <t>ナイ</t>
    </rPh>
    <rPh sb="117" eb="119">
      <t>ケイジ</t>
    </rPh>
    <rPh sb="126" eb="128">
      <t>チュウイ</t>
    </rPh>
    <rPh sb="128" eb="130">
      <t>カンキ</t>
    </rPh>
    <rPh sb="131" eb="132">
      <t>ハカ</t>
    </rPh>
    <rPh sb="142" eb="145">
      <t>ニンチショウ</t>
    </rPh>
    <rPh sb="150" eb="152">
      <t>ヨウセイ</t>
    </rPh>
    <rPh sb="152" eb="154">
      <t>コウザ</t>
    </rPh>
    <rPh sb="155" eb="157">
      <t>ジュウミン</t>
    </rPh>
    <rPh sb="159" eb="162">
      <t>ザダンカイ</t>
    </rPh>
    <rPh sb="166" eb="170">
      <t>フキュウケイハツ</t>
    </rPh>
    <rPh sb="170" eb="172">
      <t>カツドウ</t>
    </rPh>
    <rPh sb="173" eb="174">
      <t>オコナ</t>
    </rPh>
    <phoneticPr fontId="2"/>
  </si>
  <si>
    <t>・圏域全地区の民生委員会議に出席し、あんしんケアセンターの普及啓発活動を行った。
・「高齢者サポートブック」を更新し、介護保険外サービスの情報を多くの住民に提供した。
・キッズ認知症サポーター養成講座を２つの小学校で３回実施した。
・生活支援コーディネーターと一緒に圏域内のシニアリーダー教室の立ち上げに協力した。</t>
    <rPh sb="1" eb="3">
      <t>ケンイキ</t>
    </rPh>
    <rPh sb="3" eb="4">
      <t>ゼン</t>
    </rPh>
    <rPh sb="4" eb="6">
      <t>チク</t>
    </rPh>
    <rPh sb="7" eb="11">
      <t>ミンセイイイン</t>
    </rPh>
    <rPh sb="11" eb="13">
      <t>カイギ</t>
    </rPh>
    <rPh sb="14" eb="16">
      <t>シュッセキ</t>
    </rPh>
    <rPh sb="29" eb="33">
      <t>フキュウケイハツ</t>
    </rPh>
    <rPh sb="33" eb="35">
      <t>カツドウ</t>
    </rPh>
    <rPh sb="36" eb="37">
      <t>オコナ</t>
    </rPh>
    <rPh sb="43" eb="46">
      <t>コウレイシャ</t>
    </rPh>
    <rPh sb="55" eb="57">
      <t>コウシン</t>
    </rPh>
    <rPh sb="59" eb="63">
      <t>カイゴホケン</t>
    </rPh>
    <rPh sb="63" eb="64">
      <t>ガイ</t>
    </rPh>
    <rPh sb="69" eb="71">
      <t>ジョウホウ</t>
    </rPh>
    <rPh sb="72" eb="73">
      <t>オオ</t>
    </rPh>
    <rPh sb="75" eb="77">
      <t>ジュウミン</t>
    </rPh>
    <rPh sb="78" eb="80">
      <t>テイキョウ</t>
    </rPh>
    <rPh sb="88" eb="91">
      <t>ニンチショウ</t>
    </rPh>
    <rPh sb="96" eb="100">
      <t>ヨウセイコウザ</t>
    </rPh>
    <rPh sb="104" eb="107">
      <t>ショウガッコウ</t>
    </rPh>
    <rPh sb="109" eb="110">
      <t>カイ</t>
    </rPh>
    <rPh sb="110" eb="112">
      <t>ジッシ</t>
    </rPh>
    <rPh sb="117" eb="121">
      <t>セイカツシエン</t>
    </rPh>
    <rPh sb="130" eb="132">
      <t>イッショ</t>
    </rPh>
    <rPh sb="133" eb="136">
      <t>ケンイキナイ</t>
    </rPh>
    <rPh sb="144" eb="146">
      <t>キョウシツ</t>
    </rPh>
    <rPh sb="147" eb="148">
      <t>タ</t>
    </rPh>
    <rPh sb="149" eb="150">
      <t>ア</t>
    </rPh>
    <rPh sb="152" eb="154">
      <t>キョウリョク</t>
    </rPh>
    <phoneticPr fontId="2"/>
  </si>
  <si>
    <t>・美浜区民フェスティバルは主担当として企画を進め、あんしんケアセンターの普及啓発活動が実施できた。
・URが企画した文化祭や講演会、サロンに参加し住民に対して予防普及啓発ができた。
・交流機会が少ない住民に地域のラジオ体操や食事会への参加を促した結果、参加人数が増えた。
・第一層協議体に参加し、圏域内の関係機関と話し合いの場を設け、情報共有を行った。</t>
    <rPh sb="1" eb="3">
      <t>ミハマ</t>
    </rPh>
    <rPh sb="3" eb="5">
      <t>クミン</t>
    </rPh>
    <rPh sb="13" eb="16">
      <t>シュタントウ</t>
    </rPh>
    <rPh sb="19" eb="21">
      <t>キカク</t>
    </rPh>
    <rPh sb="22" eb="23">
      <t>スス</t>
    </rPh>
    <rPh sb="36" eb="40">
      <t>フキュウケイハツ</t>
    </rPh>
    <rPh sb="40" eb="42">
      <t>カツドウ</t>
    </rPh>
    <rPh sb="43" eb="45">
      <t>ジッシ</t>
    </rPh>
    <rPh sb="54" eb="56">
      <t>キカク</t>
    </rPh>
    <rPh sb="58" eb="61">
      <t>ブンカサイ</t>
    </rPh>
    <rPh sb="62" eb="65">
      <t>コウエンカイ</t>
    </rPh>
    <rPh sb="70" eb="72">
      <t>サンカ</t>
    </rPh>
    <rPh sb="75" eb="76">
      <t>タイ</t>
    </rPh>
    <rPh sb="80" eb="84">
      <t>フキュウケイハツ</t>
    </rPh>
    <rPh sb="91" eb="93">
      <t>コウリュウ</t>
    </rPh>
    <rPh sb="93" eb="95">
      <t>キカイ</t>
    </rPh>
    <rPh sb="96" eb="97">
      <t>スク</t>
    </rPh>
    <rPh sb="99" eb="101">
      <t>ジュウミン</t>
    </rPh>
    <rPh sb="102" eb="104">
      <t>チイキ</t>
    </rPh>
    <rPh sb="108" eb="110">
      <t>タイソウ</t>
    </rPh>
    <rPh sb="111" eb="114">
      <t>ショクジカイ</t>
    </rPh>
    <rPh sb="116" eb="118">
      <t>サンカ</t>
    </rPh>
    <rPh sb="119" eb="120">
      <t>ウナガ</t>
    </rPh>
    <rPh sb="122" eb="124">
      <t>ケッカ</t>
    </rPh>
    <rPh sb="125" eb="127">
      <t>サンカ</t>
    </rPh>
    <rPh sb="127" eb="129">
      <t>ニンズウ</t>
    </rPh>
    <rPh sb="130" eb="131">
      <t>フ</t>
    </rPh>
    <rPh sb="136" eb="139">
      <t>ダイイッソウ</t>
    </rPh>
    <rPh sb="139" eb="142">
      <t>キョウギタイ</t>
    </rPh>
    <rPh sb="143" eb="145">
      <t>サンカ</t>
    </rPh>
    <rPh sb="147" eb="150">
      <t>ケンイキナイ</t>
    </rPh>
    <rPh sb="151" eb="155">
      <t>カンケイキカン</t>
    </rPh>
    <rPh sb="156" eb="157">
      <t>ハナ</t>
    </rPh>
    <rPh sb="158" eb="159">
      <t>ア</t>
    </rPh>
    <rPh sb="161" eb="162">
      <t>バ</t>
    </rPh>
    <rPh sb="163" eb="164">
      <t>モウ</t>
    </rPh>
    <rPh sb="166" eb="170">
      <t>ジョウホウキョウユウ</t>
    </rPh>
    <rPh sb="171" eb="172">
      <t>オコナ</t>
    </rPh>
    <phoneticPr fontId="2"/>
  </si>
  <si>
    <t>・関係機関および関係者とのネットワーク構築や連携、情報共有を継続する。
・地域の情報収集や実態把握を継続する。
・地域ケア会議等を活用して、地域課題や支援困難ケースの解決に向けて関係機関と取り組む。　　　　　　　　　　　　　　　　　　　　　　　　　　　　　　　　　　　　　　　　　　　　　　　　　　　　　　　　　　　　　　　　　　　　　　　　　　　　　　　　　　　　　　　　　　　　　　　　　　　　　　　　　　　　　　　　　　</t>
    <phoneticPr fontId="2"/>
  </si>
  <si>
    <t>・ケアマネジャー支援や困難事例の解決等を目的とした地域ケア会議を開催した（2回）
・ケアマネジャー支援のため困難事例相談や同行訪問を実施した（4回）
・身寄りのない人の支援をテーマにした事例検討会を居宅ケアマネジャー、相談支援機関等に開催した（1回)
・地域住民、地域団体、居宅介護支援事業所、介護サービス事業所等のネットワーク構築を目的に福祉イベントを開催した（2回）
・民児協定例会に障害者基幹相談支援センターと訪問して周知活動を行った（5回）
・中央区あんしんケアセンターと中央区全体の課題や解決に向けた多職種連携会議を開催した（1回）
・地域密着型サービスの運営推進会議に参加した（4回）
・千葉市薬剤師会と多職種に向けて合同研修会を開催した。（1回）
　　　　　　　　　　　　　　　　　　　　　　　　　　　　　　　　　　　　　　　　　　　　　　　　　　　　　　　　　　　　　　　　　　　　　　　　　　　　　　　　　　　　　　　　　　　　　　　　　　　　　　　　　　　　　　　　　　　　　　　　　　　　　　　　　　　　　　　　　　　　　　　　　　　　　　　　　　　　　　　　　　　　　　　　　　　　　　　　　　　　　　　　　　　　　　　　　　　　　　　　　　　　　　　　　　　　　　　　　　　　　　　　　　　　　　　　　　　　　　　　　　　　　　　　　　　　　　　　　　　　　　　　　　　　　　　　　　　　　　　　　　　　　　　　　　　　　　　　　　　　　　　　　　　　　　　　　　　　　　　　　　　　　　　　　　　　　　　　　　　　　　　　　　　　　　　　　　　　　　　　　　　　　　　　　　　　　　　　　　　　　　　　　　　　　　　　　　　　　　　　　　　　　　　　　　　　　　　　　　　　　　　　　　　　　　　　　　　　　　　　　　　　　　　　　　　　　　　　　　　　　　　　　　　　　　　　　　　　　　　　　　　　　　　　　　　　　　　　　　　　　　　　　　　　　　　　　　　　　　　　　　　　　　　　　　　　　　　　　　　　　　　　　　　　　　　　　　　　　　　　　　　　　　　　　　　　　　　　　　　　　　　　　　　　　　　　　　　　　　　　　　　　　　　　　　　　　　　　　　　　　　　　　　　　　　　　　　　　　　　　　　　　　　　　　　　　　　　　　　　　　　　　　　　　　　　　　　　　　　　　　　　　　　　　　　　　　　　　　　　　　　　　　　　　　　　　　　　　　　　　　　　　　　　　　　　　　　　　　　　　　　　　　　　　　　　　　　　　　　　　　　　　　　　　　　　　　　　　　　　　　　　　　　　　　　　　　　　　　　　　　　　　　　　　　　　　　　　　　　　　　　　</t>
    <phoneticPr fontId="2"/>
  </si>
  <si>
    <r>
      <rPr>
        <sz val="10"/>
        <rFont val="Meiryo UI"/>
        <family val="3"/>
        <charset val="128"/>
      </rPr>
      <t>・千葉中央警察署、警備会社、終活関係の企業と連携し、市民向け地域イベントを開催した（2回）</t>
    </r>
    <r>
      <rPr>
        <sz val="10"/>
        <color rgb="FFFF0000"/>
        <rFont val="Meiryo UI"/>
        <family val="3"/>
        <charset val="128"/>
      </rPr>
      <t xml:space="preserve">
</t>
    </r>
    <r>
      <rPr>
        <sz val="10"/>
        <rFont val="Meiryo UI"/>
        <family val="3"/>
        <charset val="128"/>
      </rPr>
      <t>・区内あんしんケアセンター社会福祉士・高齢障害支援課・千葉市が協働し、市民向けに成年後見制度の講座を開催した（1回）
・法人職員を対象に高齢者虐待防止研修を実施した（1回）
・106地区民児協向けに、警備会社と詐欺被害防止講座を開催した（1回）
・認知症</t>
    </r>
    <r>
      <rPr>
        <sz val="10"/>
        <color theme="1"/>
        <rFont val="Meiryo UI"/>
        <family val="3"/>
        <charset val="128"/>
      </rPr>
      <t>キッズサポーター</t>
    </r>
    <r>
      <rPr>
        <sz val="10"/>
        <rFont val="Meiryo UI"/>
        <family val="3"/>
        <charset val="128"/>
      </rPr>
      <t xml:space="preserve">養成講座を圏域中学校で実施した（1回）
・地域住民向けに終活セミナーを開催した（１回）
・認知症初期集中支援チーム員会議に参加した（毎月）
</t>
    </r>
    <rPh sb="1" eb="5">
      <t>チバチュウオウ</t>
    </rPh>
    <rPh sb="5" eb="7">
      <t>ケイサツ</t>
    </rPh>
    <rPh sb="7" eb="8">
      <t>ショ</t>
    </rPh>
    <rPh sb="9" eb="13">
      <t>ケイビカイシャ</t>
    </rPh>
    <rPh sb="14" eb="16">
      <t>シュウカツ</t>
    </rPh>
    <rPh sb="16" eb="18">
      <t>カンケイ</t>
    </rPh>
    <rPh sb="19" eb="21">
      <t>キギョウ</t>
    </rPh>
    <rPh sb="22" eb="24">
      <t>レンケイ</t>
    </rPh>
    <rPh sb="26" eb="29">
      <t>シミンム</t>
    </rPh>
    <rPh sb="37" eb="39">
      <t>カイサイ</t>
    </rPh>
    <rPh sb="43" eb="44">
      <t>カイ</t>
    </rPh>
    <rPh sb="77" eb="79">
      <t>キョウドウ</t>
    </rPh>
    <rPh sb="102" eb="103">
      <t>カイ</t>
    </rPh>
    <rPh sb="114" eb="117">
      <t>コウレイシャ</t>
    </rPh>
    <rPh sb="117" eb="119">
      <t>ギャクタイ</t>
    </rPh>
    <rPh sb="119" eb="121">
      <t>ボウシ</t>
    </rPh>
    <rPh sb="121" eb="123">
      <t>ケンシュウ</t>
    </rPh>
    <rPh sb="124" eb="126">
      <t>ジッシ</t>
    </rPh>
    <rPh sb="130" eb="131">
      <t>カイ</t>
    </rPh>
    <rPh sb="137" eb="139">
      <t>チク</t>
    </rPh>
    <rPh sb="139" eb="142">
      <t>ミンジキョウ</t>
    </rPh>
    <rPh sb="142" eb="143">
      <t>ム</t>
    </rPh>
    <rPh sb="146" eb="150">
      <t>ケイビカイシャ</t>
    </rPh>
    <rPh sb="151" eb="155">
      <t>サギヒガイ</t>
    </rPh>
    <rPh sb="155" eb="159">
      <t>ボウシコウザ</t>
    </rPh>
    <rPh sb="160" eb="162">
      <t>カイサイ</t>
    </rPh>
    <rPh sb="166" eb="167">
      <t>カイ</t>
    </rPh>
    <rPh sb="170" eb="173">
      <t>ニンチショウ</t>
    </rPh>
    <rPh sb="181" eb="185">
      <t>ヨウセイ</t>
    </rPh>
    <rPh sb="186" eb="188">
      <t>ケンイキ</t>
    </rPh>
    <rPh sb="188" eb="191">
      <t>チュウガッコウ</t>
    </rPh>
    <rPh sb="192" eb="194">
      <t>ジッシ</t>
    </rPh>
    <rPh sb="198" eb="199">
      <t>カイ</t>
    </rPh>
    <rPh sb="202" eb="204">
      <t>チイキ</t>
    </rPh>
    <rPh sb="204" eb="206">
      <t>ジュウミン</t>
    </rPh>
    <rPh sb="206" eb="207">
      <t>ム</t>
    </rPh>
    <rPh sb="209" eb="211">
      <t>シュウカツ</t>
    </rPh>
    <rPh sb="216" eb="218">
      <t>カイサイ</t>
    </rPh>
    <rPh sb="222" eb="223">
      <t>カイ</t>
    </rPh>
    <rPh sb="226" eb="229">
      <t>ニンチショウ</t>
    </rPh>
    <rPh sb="229" eb="231">
      <t>ショキ</t>
    </rPh>
    <rPh sb="231" eb="233">
      <t>シュウチュウ</t>
    </rPh>
    <rPh sb="233" eb="235">
      <t>シエン</t>
    </rPh>
    <rPh sb="238" eb="239">
      <t>イン</t>
    </rPh>
    <rPh sb="239" eb="241">
      <t>カイギ</t>
    </rPh>
    <rPh sb="242" eb="244">
      <t>サンカ</t>
    </rPh>
    <rPh sb="247" eb="249">
      <t>マイツキ</t>
    </rPh>
    <phoneticPr fontId="2"/>
  </si>
  <si>
    <t>・ケアマネジャー支援や困難事例の解決等を目的とした地域ケア会議を開催した（3回）
・地域課題発見、地域づくりを目的とした地域ケア介護を開催した（5回）
・地域密着型サービスの運営推進会議に参加した（3回）
・中央区の新人ケアマネジャー対象にケアマネジメントに関する研修を開催した（1回）
・中央区の居宅ケアマネジャー対象に障害者制度と介護保険制度の違い等に関する研修を開催して修了証を発行した（1回）
・多職種連携を目的とした高齢者虐待に関する研修を開催した（1回）</t>
    <rPh sb="42" eb="46">
      <t>チイキカダイ</t>
    </rPh>
    <rPh sb="46" eb="48">
      <t>ハッケン</t>
    </rPh>
    <rPh sb="49" eb="51">
      <t>チイキ</t>
    </rPh>
    <rPh sb="55" eb="57">
      <t>モクテキ</t>
    </rPh>
    <rPh sb="60" eb="62">
      <t>チイキ</t>
    </rPh>
    <rPh sb="64" eb="66">
      <t>カイゴ</t>
    </rPh>
    <rPh sb="67" eb="69">
      <t>カイサイ</t>
    </rPh>
    <rPh sb="77" eb="82">
      <t>チイキミッチャクガタ</t>
    </rPh>
    <rPh sb="87" eb="89">
      <t>ウンエイ</t>
    </rPh>
    <rPh sb="89" eb="93">
      <t>スイシンカイギ</t>
    </rPh>
    <rPh sb="94" eb="96">
      <t>サンカ</t>
    </rPh>
    <rPh sb="104" eb="107">
      <t>チュウオウク</t>
    </rPh>
    <rPh sb="108" eb="110">
      <t>シンジン</t>
    </rPh>
    <rPh sb="117" eb="119">
      <t>タイショウ</t>
    </rPh>
    <rPh sb="129" eb="130">
      <t>カン</t>
    </rPh>
    <rPh sb="132" eb="134">
      <t>ケンシュウ</t>
    </rPh>
    <rPh sb="135" eb="137">
      <t>カイサイ</t>
    </rPh>
    <rPh sb="145" eb="148">
      <t>チュウオウク</t>
    </rPh>
    <rPh sb="149" eb="151">
      <t>キョタク</t>
    </rPh>
    <rPh sb="158" eb="160">
      <t>タイショウ</t>
    </rPh>
    <rPh sb="161" eb="164">
      <t>ショウガイシャ</t>
    </rPh>
    <rPh sb="164" eb="166">
      <t>セイド</t>
    </rPh>
    <rPh sb="167" eb="171">
      <t>カイゴホケン</t>
    </rPh>
    <rPh sb="171" eb="173">
      <t>セイド</t>
    </rPh>
    <rPh sb="174" eb="175">
      <t>チガ</t>
    </rPh>
    <rPh sb="176" eb="177">
      <t>ナド</t>
    </rPh>
    <rPh sb="178" eb="179">
      <t>カン</t>
    </rPh>
    <rPh sb="181" eb="183">
      <t>ケンシュウ</t>
    </rPh>
    <rPh sb="184" eb="186">
      <t>カイサイ</t>
    </rPh>
    <rPh sb="188" eb="191">
      <t>シュウリョウショウ</t>
    </rPh>
    <rPh sb="192" eb="194">
      <t>ハッコウ</t>
    </rPh>
    <rPh sb="198" eb="199">
      <t>カイ</t>
    </rPh>
    <rPh sb="202" eb="205">
      <t>タショクシュ</t>
    </rPh>
    <rPh sb="205" eb="207">
      <t>レンケイ</t>
    </rPh>
    <rPh sb="208" eb="210">
      <t>モクテキ</t>
    </rPh>
    <rPh sb="213" eb="216">
      <t>コウレイシャ</t>
    </rPh>
    <phoneticPr fontId="2"/>
  </si>
  <si>
    <t>・登戸・祐光・道場北地区の体操教室を継続支援した(各月2回)
･自主活動に赴き、活動把握を実施した(34団体)
・自主活動の継続支援を実施した(11団体)
・基本チェックリストを実施した(一般介護予防57件)
・いきいき活動手帳を交付した(4団体23件)
・行政・民間事業者と連携し、フレイル予防の講話を実施した（4回）
・歩行力測定会を実施した（1回）
・医療職向けの運動講習会を中央区あんしんケアセンターにて共催した。</t>
    <rPh sb="26" eb="27">
      <t>ツキ</t>
    </rPh>
    <rPh sb="40" eb="42">
      <t>カツドウ</t>
    </rPh>
    <rPh sb="42" eb="44">
      <t>ハアク</t>
    </rPh>
    <rPh sb="45" eb="47">
      <t>ジッシ</t>
    </rPh>
    <rPh sb="52" eb="54">
      <t>ダンタイ</t>
    </rPh>
    <rPh sb="57" eb="61">
      <t>ジシュカツドウ</t>
    </rPh>
    <rPh sb="62" eb="64">
      <t>ケイゾク</t>
    </rPh>
    <rPh sb="64" eb="66">
      <t>シエン</t>
    </rPh>
    <rPh sb="67" eb="69">
      <t>ジッシ</t>
    </rPh>
    <rPh sb="74" eb="76">
      <t>ダンタイ</t>
    </rPh>
    <rPh sb="79" eb="81">
      <t>キホン</t>
    </rPh>
    <rPh sb="89" eb="91">
      <t>ジッシ</t>
    </rPh>
    <rPh sb="94" eb="100">
      <t>イッパンカイゴヨボウ</t>
    </rPh>
    <rPh sb="102" eb="103">
      <t>ケン</t>
    </rPh>
    <rPh sb="121" eb="123">
      <t>ダンタイ</t>
    </rPh>
    <rPh sb="125" eb="126">
      <t>ケン</t>
    </rPh>
    <rPh sb="129" eb="131">
      <t>ギョウセイ</t>
    </rPh>
    <rPh sb="132" eb="134">
      <t>ミンカン</t>
    </rPh>
    <rPh sb="134" eb="137">
      <t>ジギョウシャ</t>
    </rPh>
    <rPh sb="138" eb="140">
      <t>レンケイ</t>
    </rPh>
    <rPh sb="146" eb="148">
      <t>ヨボウ</t>
    </rPh>
    <rPh sb="149" eb="151">
      <t>コウワ</t>
    </rPh>
    <rPh sb="152" eb="154">
      <t>ジッシ</t>
    </rPh>
    <rPh sb="158" eb="159">
      <t>カイコウシュウサンカチイキジョウホウキョウユウチイキサンカシュウチカイゴヨボウフキュウケイハツハカチイキカツドウコウワコウホウジッシチュウシュツタショクシュコウザツナ</t>
    </rPh>
    <phoneticPr fontId="2"/>
  </si>
  <si>
    <t>・新規相談受付後は速やかに報告・検討・情報共有して円滑な支援を実施した(新規相談524件)
・3職種会議を開催して、ケースの進捗状況や終結等の協議、支援の方向性について検討・決定した（毎月）
・関係機関と連携を図り、適切な相談機関に繋ぐことでチームアプローチを実施した（障害者基幹相談支援センター、生活自立・仕事相談センター、認知症初期集中支援チーム、各行政関係機関など）
・支援困難事例は個別の地域ケア会議に繋げて、行政、医療機関、千葉市成年後見支援センター、ケアマネジャー、民生委員等の関係者と支援方法について検討した（3件 ）
・支援の質の向上を目的として、高齢者虐待、医療知識、身寄りのない方の支援についての外部研修、勉強会に参加した（15回）</t>
    <phoneticPr fontId="2"/>
  </si>
  <si>
    <r>
      <rPr>
        <sz val="10"/>
        <rFont val="Meiryo UI"/>
        <family val="3"/>
        <charset val="128"/>
      </rPr>
      <t>・相談受付後は速やかに報告・検討・情報共有して支援を実施した(新規相談314件　令和7年2月末)</t>
    </r>
    <r>
      <rPr>
        <sz val="10"/>
        <color rgb="FFFF0000"/>
        <rFont val="Meiryo UI"/>
        <family val="3"/>
        <charset val="128"/>
      </rPr>
      <t xml:space="preserve">
</t>
    </r>
    <r>
      <rPr>
        <sz val="10"/>
        <rFont val="Meiryo UI"/>
        <family val="3"/>
        <charset val="128"/>
      </rPr>
      <t>・3職種会議を開催して、ケースの進捗状況や終結等の協議、支援の方向性について検討・決定した（毎月）</t>
    </r>
    <r>
      <rPr>
        <sz val="10"/>
        <color rgb="FFFF0000"/>
        <rFont val="Meiryo UI"/>
        <family val="3"/>
        <charset val="128"/>
      </rPr>
      <t xml:space="preserve">
</t>
    </r>
    <r>
      <rPr>
        <sz val="10"/>
        <rFont val="Meiryo UI"/>
        <family val="3"/>
        <charset val="128"/>
      </rPr>
      <t>・関係機関と連携を図り、適切な相談機関に繋ぐことでチームアプローチを実施した（障害者基幹相談支援センター、生活自立・仕事相談センター、認知症初期集中支援チーム、各行政関係機関など）</t>
    </r>
    <r>
      <rPr>
        <sz val="10"/>
        <color rgb="FFFF0000"/>
        <rFont val="Meiryo UI"/>
        <family val="3"/>
        <charset val="128"/>
      </rPr>
      <t xml:space="preserve">
</t>
    </r>
    <r>
      <rPr>
        <sz val="10"/>
        <rFont val="Meiryo UI"/>
        <family val="3"/>
        <charset val="128"/>
      </rPr>
      <t>・支援困難事例は、行政・医療機関・ケアマネジャー・民生委員等の関係者と地域ケア会議を開催した（2件）
・民児協定例会に参加して出張相談を実施した（5回）　　　　　　　　　　　　　　　　　　　　　　　　</t>
    </r>
    <r>
      <rPr>
        <sz val="10"/>
        <color rgb="FFFF0000"/>
        <rFont val="Meiryo UI"/>
        <family val="3"/>
        <charset val="128"/>
      </rPr>
      <t xml:space="preserve">
</t>
    </r>
    <rPh sb="1" eb="3">
      <t>ソウダン</t>
    </rPh>
    <rPh sb="3" eb="5">
      <t>ウケツケ</t>
    </rPh>
    <rPh sb="5" eb="6">
      <t>ゴ</t>
    </rPh>
    <rPh sb="7" eb="8">
      <t>スミ</t>
    </rPh>
    <rPh sb="11" eb="13">
      <t>ホウコク</t>
    </rPh>
    <rPh sb="14" eb="16">
      <t>ケントウ</t>
    </rPh>
    <rPh sb="17" eb="21">
      <t>ジョウホウキョウユウ</t>
    </rPh>
    <rPh sb="23" eb="25">
      <t>シエン</t>
    </rPh>
    <rPh sb="26" eb="28">
      <t>ジッシ</t>
    </rPh>
    <rPh sb="31" eb="33">
      <t>シンキ</t>
    </rPh>
    <rPh sb="33" eb="35">
      <t>ソウダン</t>
    </rPh>
    <rPh sb="38" eb="39">
      <t>ケン</t>
    </rPh>
    <rPh sb="40" eb="42">
      <t>レイワ</t>
    </rPh>
    <rPh sb="43" eb="44">
      <t>ネン</t>
    </rPh>
    <rPh sb="45" eb="46">
      <t>ガツ</t>
    </rPh>
    <rPh sb="46" eb="47">
      <t>マツ</t>
    </rPh>
    <rPh sb="51" eb="53">
      <t>ショクシュ</t>
    </rPh>
    <rPh sb="53" eb="55">
      <t>カイギ</t>
    </rPh>
    <rPh sb="56" eb="58">
      <t>カイサイ</t>
    </rPh>
    <rPh sb="65" eb="67">
      <t>シンチョク</t>
    </rPh>
    <rPh sb="67" eb="69">
      <t>ジョウキョウ</t>
    </rPh>
    <rPh sb="70" eb="72">
      <t>シュウケツ</t>
    </rPh>
    <rPh sb="72" eb="73">
      <t>ナド</t>
    </rPh>
    <rPh sb="74" eb="76">
      <t>キョウギ</t>
    </rPh>
    <rPh sb="77" eb="79">
      <t>シエン</t>
    </rPh>
    <rPh sb="80" eb="83">
      <t>ホウコウセイ</t>
    </rPh>
    <rPh sb="87" eb="89">
      <t>ケントウ</t>
    </rPh>
    <rPh sb="90" eb="92">
      <t>ケッテイ</t>
    </rPh>
    <rPh sb="95" eb="97">
      <t>マイツキ</t>
    </rPh>
    <rPh sb="100" eb="102">
      <t>カンケイ</t>
    </rPh>
    <rPh sb="102" eb="104">
      <t>キカン</t>
    </rPh>
    <rPh sb="105" eb="107">
      <t>レンケイ</t>
    </rPh>
    <rPh sb="108" eb="109">
      <t>ハカ</t>
    </rPh>
    <rPh sb="111" eb="113">
      <t>テキセツ</t>
    </rPh>
    <rPh sb="114" eb="118">
      <t>ソウダンキカン</t>
    </rPh>
    <rPh sb="119" eb="120">
      <t>ツナ</t>
    </rPh>
    <rPh sb="133" eb="135">
      <t>ジッシ</t>
    </rPh>
    <rPh sb="138" eb="140">
      <t>ショウガイ</t>
    </rPh>
    <rPh sb="140" eb="141">
      <t>シャ</t>
    </rPh>
    <rPh sb="143" eb="147">
      <t>ソウダンシエン</t>
    </rPh>
    <rPh sb="152" eb="156">
      <t>セイカツジリツ</t>
    </rPh>
    <rPh sb="157" eb="161">
      <t>シゴトソウダン</t>
    </rPh>
    <rPh sb="166" eb="175">
      <t>ニンチショウショキシュウチュウシエン</t>
    </rPh>
    <rPh sb="179" eb="180">
      <t>カク</t>
    </rPh>
    <rPh sb="180" eb="182">
      <t>ギョウセイ</t>
    </rPh>
    <rPh sb="182" eb="184">
      <t>カンケイ</t>
    </rPh>
    <rPh sb="184" eb="186">
      <t>キカン</t>
    </rPh>
    <rPh sb="191" eb="197">
      <t>シエンコンナンジレイ</t>
    </rPh>
    <rPh sb="199" eb="201">
      <t>ギョウセイ</t>
    </rPh>
    <rPh sb="202" eb="204">
      <t>イリョウ</t>
    </rPh>
    <rPh sb="204" eb="206">
      <t>キカン</t>
    </rPh>
    <rPh sb="215" eb="219">
      <t>ミンセイイイン</t>
    </rPh>
    <rPh sb="219" eb="220">
      <t>トウ</t>
    </rPh>
    <rPh sb="221" eb="224">
      <t>カンケイシャ</t>
    </rPh>
    <rPh sb="225" eb="227">
      <t>チイキ</t>
    </rPh>
    <rPh sb="229" eb="231">
      <t>カイギ</t>
    </rPh>
    <rPh sb="232" eb="234">
      <t>カイサイ</t>
    </rPh>
    <rPh sb="238" eb="239">
      <t>ケン</t>
    </rPh>
    <phoneticPr fontId="2"/>
  </si>
  <si>
    <t>・市の高齢者虐待防止マニュアルに従って、高齢障害支援課と連携しながら、ケースの対応を行った。
・サービス事業所向けに高齢者虐待防止をテーマにした研修を開催し、虐待ケース対応について学びを深めた。
・千葉市成年後見支援センターや司法書士等と連携し、法定後見や任意後見の申立支援を行った。</t>
    <rPh sb="1" eb="2">
      <t>シ</t>
    </rPh>
    <rPh sb="3" eb="6">
      <t>コウレイシャ</t>
    </rPh>
    <rPh sb="6" eb="8">
      <t>ギャクタイ</t>
    </rPh>
    <rPh sb="8" eb="10">
      <t>ボウシ</t>
    </rPh>
    <rPh sb="16" eb="17">
      <t>シタガ</t>
    </rPh>
    <rPh sb="20" eb="26">
      <t>コウレイショウガイシエン</t>
    </rPh>
    <rPh sb="26" eb="27">
      <t>カ</t>
    </rPh>
    <rPh sb="28" eb="30">
      <t>レンケイ</t>
    </rPh>
    <rPh sb="39" eb="41">
      <t>タイオウ</t>
    </rPh>
    <rPh sb="42" eb="43">
      <t>オコナ</t>
    </rPh>
    <rPh sb="52" eb="55">
      <t>ジギョウショ</t>
    </rPh>
    <rPh sb="55" eb="56">
      <t>ム</t>
    </rPh>
    <rPh sb="58" eb="61">
      <t>コウレイシャ</t>
    </rPh>
    <rPh sb="61" eb="63">
      <t>ギャクタイ</t>
    </rPh>
    <rPh sb="63" eb="65">
      <t>ボウシ</t>
    </rPh>
    <rPh sb="72" eb="74">
      <t>ケンシュウ</t>
    </rPh>
    <rPh sb="75" eb="77">
      <t>カイサイ</t>
    </rPh>
    <rPh sb="79" eb="81">
      <t>ギャクタイ</t>
    </rPh>
    <rPh sb="84" eb="86">
      <t>タイオウ</t>
    </rPh>
    <rPh sb="90" eb="91">
      <t>マナ</t>
    </rPh>
    <rPh sb="93" eb="94">
      <t>フカ</t>
    </rPh>
    <rPh sb="99" eb="102">
      <t>チバシ</t>
    </rPh>
    <rPh sb="102" eb="106">
      <t>セイネンコウケン</t>
    </rPh>
    <rPh sb="106" eb="108">
      <t>シエン</t>
    </rPh>
    <rPh sb="113" eb="117">
      <t>シホウショシ</t>
    </rPh>
    <rPh sb="117" eb="118">
      <t>トウ</t>
    </rPh>
    <rPh sb="119" eb="121">
      <t>レンケイ</t>
    </rPh>
    <rPh sb="138" eb="139">
      <t>オコナ</t>
    </rPh>
    <phoneticPr fontId="2"/>
  </si>
  <si>
    <t>・成年後見制度の周知を図るため、司法書士を講師とし区内５センターと共同して市民向け講座を開催した。
・地域のサロン等で、消費者被害防止や防犯対策に関するチラシを配布し注意喚起を行った。
・高齢障害支援課と連携し、虐待対応について迅速な事実確認を行い、早期対応することができた。
・地域の公的機関や金融機関向けに認知症サポーター養成講座を開催した。</t>
    <rPh sb="1" eb="3">
      <t>セイネン</t>
    </rPh>
    <rPh sb="3" eb="5">
      <t>コウケン</t>
    </rPh>
    <rPh sb="5" eb="7">
      <t>セイド</t>
    </rPh>
    <rPh sb="8" eb="10">
      <t>シュウチ</t>
    </rPh>
    <rPh sb="11" eb="12">
      <t>ハカ</t>
    </rPh>
    <rPh sb="16" eb="20">
      <t>シホウショシ</t>
    </rPh>
    <rPh sb="21" eb="23">
      <t>コウシ</t>
    </rPh>
    <rPh sb="25" eb="27">
      <t>クナイ</t>
    </rPh>
    <rPh sb="33" eb="35">
      <t>キョウドウ</t>
    </rPh>
    <rPh sb="37" eb="39">
      <t>シミン</t>
    </rPh>
    <rPh sb="39" eb="40">
      <t>ム</t>
    </rPh>
    <rPh sb="41" eb="43">
      <t>コウザ</t>
    </rPh>
    <rPh sb="44" eb="46">
      <t>カイサイ</t>
    </rPh>
    <rPh sb="51" eb="53">
      <t>チイキ</t>
    </rPh>
    <rPh sb="57" eb="58">
      <t>トウ</t>
    </rPh>
    <rPh sb="60" eb="63">
      <t>ショウヒシャ</t>
    </rPh>
    <rPh sb="63" eb="65">
      <t>ヒガイ</t>
    </rPh>
    <rPh sb="65" eb="67">
      <t>ボウシ</t>
    </rPh>
    <rPh sb="68" eb="70">
      <t>ボウハン</t>
    </rPh>
    <rPh sb="70" eb="72">
      <t>タイサク</t>
    </rPh>
    <rPh sb="73" eb="74">
      <t>カン</t>
    </rPh>
    <rPh sb="80" eb="82">
      <t>ハイフ</t>
    </rPh>
    <rPh sb="83" eb="85">
      <t>チュウイ</t>
    </rPh>
    <rPh sb="85" eb="87">
      <t>カンキ</t>
    </rPh>
    <rPh sb="88" eb="89">
      <t>オコナ</t>
    </rPh>
    <rPh sb="94" eb="96">
      <t>コウレイ</t>
    </rPh>
    <rPh sb="96" eb="98">
      <t>ショウガイ</t>
    </rPh>
    <rPh sb="98" eb="100">
      <t>シエン</t>
    </rPh>
    <rPh sb="100" eb="101">
      <t>カ</t>
    </rPh>
    <rPh sb="102" eb="104">
      <t>レンケイ</t>
    </rPh>
    <rPh sb="106" eb="108">
      <t>ギャクタイ</t>
    </rPh>
    <rPh sb="108" eb="110">
      <t>タイオウ</t>
    </rPh>
    <rPh sb="114" eb="116">
      <t>ジンソク</t>
    </rPh>
    <rPh sb="117" eb="119">
      <t>ジジツ</t>
    </rPh>
    <rPh sb="119" eb="121">
      <t>カクニン</t>
    </rPh>
    <rPh sb="122" eb="123">
      <t>オコナ</t>
    </rPh>
    <rPh sb="125" eb="127">
      <t>ソウキ</t>
    </rPh>
    <rPh sb="127" eb="129">
      <t>タイオウ</t>
    </rPh>
    <rPh sb="140" eb="142">
      <t>チイキ</t>
    </rPh>
    <rPh sb="143" eb="145">
      <t>コウテキ</t>
    </rPh>
    <rPh sb="145" eb="147">
      <t>キカン</t>
    </rPh>
    <rPh sb="148" eb="150">
      <t>キンユウ</t>
    </rPh>
    <rPh sb="150" eb="152">
      <t>キカン</t>
    </rPh>
    <rPh sb="152" eb="153">
      <t>ム</t>
    </rPh>
    <rPh sb="155" eb="158">
      <t>ニンチショウ</t>
    </rPh>
    <rPh sb="163" eb="165">
      <t>ヨウセイ</t>
    </rPh>
    <rPh sb="165" eb="167">
      <t>コウザ</t>
    </rPh>
    <rPh sb="168" eb="170">
      <t>カイサイ</t>
    </rPh>
    <phoneticPr fontId="2"/>
  </si>
  <si>
    <r>
      <t>・区民まつり、公民館まつりに参加して、あんしんケアセンターの周知と介護予防普及啓発を行った。
・地域の他機関や区内あんしんケアセンター、民生委員と連携し、地域住民向けに健康測定会の開催、センター主催のウォーキングイベントや健康測定会を開催した。
・中央区老人クラブ連合会向けにフレイル</t>
    </r>
    <r>
      <rPr>
        <sz val="10"/>
        <color theme="1"/>
        <rFont val="Meiryo UI"/>
        <family val="3"/>
        <charset val="128"/>
      </rPr>
      <t>予防</t>
    </r>
    <r>
      <rPr>
        <sz val="10"/>
        <color indexed="8"/>
        <rFont val="Meiryo UI"/>
        <family val="3"/>
        <charset val="128"/>
      </rPr>
      <t xml:space="preserve">講座を開催し、地域活動に携わる方々の後方支援を行った。
</t>
    </r>
    <rPh sb="1" eb="3">
      <t>クミン</t>
    </rPh>
    <rPh sb="7" eb="10">
      <t>コウミンカン</t>
    </rPh>
    <rPh sb="14" eb="16">
      <t>サンカ</t>
    </rPh>
    <rPh sb="30" eb="32">
      <t>シュウチ</t>
    </rPh>
    <rPh sb="33" eb="35">
      <t>カイゴ</t>
    </rPh>
    <rPh sb="35" eb="37">
      <t>ヨボウ</t>
    </rPh>
    <rPh sb="37" eb="39">
      <t>フキュウ</t>
    </rPh>
    <rPh sb="39" eb="41">
      <t>ケイハツ</t>
    </rPh>
    <rPh sb="42" eb="43">
      <t>オコナ</t>
    </rPh>
    <rPh sb="48" eb="50">
      <t>チイキ</t>
    </rPh>
    <rPh sb="51" eb="52">
      <t>タ</t>
    </rPh>
    <rPh sb="52" eb="54">
      <t>キカン</t>
    </rPh>
    <rPh sb="55" eb="57">
      <t>クナイ</t>
    </rPh>
    <rPh sb="68" eb="70">
      <t>ミンセイ</t>
    </rPh>
    <rPh sb="70" eb="72">
      <t>イイン</t>
    </rPh>
    <rPh sb="73" eb="75">
      <t>レンケイ</t>
    </rPh>
    <rPh sb="77" eb="79">
      <t>チイキ</t>
    </rPh>
    <rPh sb="79" eb="81">
      <t>ジュウミン</t>
    </rPh>
    <rPh sb="81" eb="82">
      <t>ム</t>
    </rPh>
    <rPh sb="84" eb="86">
      <t>ケンコウ</t>
    </rPh>
    <rPh sb="86" eb="88">
      <t>ソクテイ</t>
    </rPh>
    <rPh sb="88" eb="89">
      <t>カイ</t>
    </rPh>
    <rPh sb="90" eb="92">
      <t>カイサイ</t>
    </rPh>
    <rPh sb="97" eb="99">
      <t>シュサイ</t>
    </rPh>
    <rPh sb="111" eb="113">
      <t>ケンコウ</t>
    </rPh>
    <rPh sb="113" eb="115">
      <t>ソクテイ</t>
    </rPh>
    <rPh sb="115" eb="116">
      <t>カイ</t>
    </rPh>
    <rPh sb="117" eb="119">
      <t>カイサイ</t>
    </rPh>
    <rPh sb="142" eb="144">
      <t>ヨボウ</t>
    </rPh>
    <rPh sb="151" eb="153">
      <t>チイキ</t>
    </rPh>
    <rPh sb="153" eb="155">
      <t>カツドウ</t>
    </rPh>
    <rPh sb="156" eb="157">
      <t>タズサ</t>
    </rPh>
    <rPh sb="159" eb="161">
      <t>カタガタ</t>
    </rPh>
    <rPh sb="162" eb="164">
      <t>コウホウ</t>
    </rPh>
    <rPh sb="164" eb="166">
      <t>シエン</t>
    </rPh>
    <rPh sb="167" eb="168">
      <t>オコナ</t>
    </rPh>
    <phoneticPr fontId="2"/>
  </si>
  <si>
    <t>・他機関や多職種と連携して、介護予防普及啓発のイベントの企画・運営を行った。
・地域のイベントへの参加や、地域で活動されている方向けの講座を通して、介護予防の周知や活動支援に繋がった。
・区民まつりに参加し、多世代に対して、あんしんケアセンターや介護保険の周知ができた。</t>
    <rPh sb="1" eb="2">
      <t>タ</t>
    </rPh>
    <rPh sb="2" eb="4">
      <t>キカン</t>
    </rPh>
    <rPh sb="5" eb="6">
      <t>タ</t>
    </rPh>
    <rPh sb="6" eb="8">
      <t>ショクシュ</t>
    </rPh>
    <rPh sb="9" eb="11">
      <t>レンケイ</t>
    </rPh>
    <rPh sb="14" eb="16">
      <t>カイゴ</t>
    </rPh>
    <rPh sb="16" eb="18">
      <t>ヨボウ</t>
    </rPh>
    <rPh sb="18" eb="20">
      <t>フキュウ</t>
    </rPh>
    <rPh sb="20" eb="22">
      <t>ケイハツ</t>
    </rPh>
    <rPh sb="28" eb="30">
      <t>キカク</t>
    </rPh>
    <rPh sb="31" eb="33">
      <t>ウンエイ</t>
    </rPh>
    <rPh sb="34" eb="35">
      <t>オコナ</t>
    </rPh>
    <rPh sb="40" eb="42">
      <t>チイキ</t>
    </rPh>
    <rPh sb="49" eb="51">
      <t>サンカ</t>
    </rPh>
    <rPh sb="53" eb="55">
      <t>チイキ</t>
    </rPh>
    <rPh sb="56" eb="58">
      <t>カツドウ</t>
    </rPh>
    <rPh sb="63" eb="64">
      <t>カタ</t>
    </rPh>
    <rPh sb="64" eb="65">
      <t>ム</t>
    </rPh>
    <rPh sb="67" eb="69">
      <t>コウザ</t>
    </rPh>
    <rPh sb="70" eb="71">
      <t>トオ</t>
    </rPh>
    <rPh sb="74" eb="76">
      <t>カイゴ</t>
    </rPh>
    <rPh sb="76" eb="78">
      <t>ヨボウ</t>
    </rPh>
    <rPh sb="79" eb="81">
      <t>シュウチ</t>
    </rPh>
    <rPh sb="82" eb="84">
      <t>カツドウ</t>
    </rPh>
    <rPh sb="84" eb="86">
      <t>シエン</t>
    </rPh>
    <rPh sb="87" eb="88">
      <t>ツナ</t>
    </rPh>
    <rPh sb="94" eb="96">
      <t>クミン</t>
    </rPh>
    <rPh sb="100" eb="102">
      <t>サンカ</t>
    </rPh>
    <rPh sb="104" eb="105">
      <t>タ</t>
    </rPh>
    <rPh sb="105" eb="107">
      <t>セダイ</t>
    </rPh>
    <rPh sb="108" eb="109">
      <t>タイ</t>
    </rPh>
    <rPh sb="123" eb="125">
      <t>カイゴ</t>
    </rPh>
    <rPh sb="125" eb="127">
      <t>ホケン</t>
    </rPh>
    <rPh sb="128" eb="130">
      <t>シュウチ</t>
    </rPh>
    <phoneticPr fontId="2"/>
  </si>
  <si>
    <t>・委託先居宅介護支援事業所から提出された書類について適切に管理できた。
・生活支援コーディネーターと連携したり、生活支援サイトより得た情報を提供することで、社会参加やインフォーマルサービスの活用を促すことができた。</t>
    <phoneticPr fontId="2"/>
  </si>
  <si>
    <t>具体的な取り組み状況</t>
    <phoneticPr fontId="2"/>
  </si>
  <si>
    <t>・高齢者虐待研修を企画し、虐待への理解を深め、圏域内の事業所の方との関係構築をし、早期発見につなげる体制づくりを行った。（参加者17名）
・虐待の通報・相談があった際には高齢障害支援課や関係機関と連携して対応に当たった。
・成年後見制度の相談があった際には、高齢障害支援課や成年後見支援センター等と連携して対応した。
・中央区5センターの社会福祉士と共同で、10/29開催予定の成年後見制度に関しての市民向け講座を企画した。
・認知症サポーター養成講座（5回177名）キッズ認知症サポーター養成講座（3回422名）、認知症サポーターステップアップ講座を開催した。
・RUN伴、共に歩む会等の認知症関連イベントの参加や計画をして啓発活動に取り組んだ。</t>
    <rPh sb="1" eb="4">
      <t>コウレイシャ</t>
    </rPh>
    <rPh sb="4" eb="6">
      <t>ギャクタイ</t>
    </rPh>
    <rPh sb="6" eb="8">
      <t>ケンシュウ</t>
    </rPh>
    <rPh sb="9" eb="11">
      <t>キカク</t>
    </rPh>
    <rPh sb="13" eb="15">
      <t>ギャクタイ</t>
    </rPh>
    <rPh sb="17" eb="19">
      <t>リカイ</t>
    </rPh>
    <rPh sb="20" eb="21">
      <t>フカ</t>
    </rPh>
    <rPh sb="23" eb="26">
      <t>ケンイキナイ</t>
    </rPh>
    <rPh sb="27" eb="30">
      <t>ジギョウショ</t>
    </rPh>
    <rPh sb="31" eb="32">
      <t>カタ</t>
    </rPh>
    <rPh sb="34" eb="36">
      <t>カンケイ</t>
    </rPh>
    <rPh sb="36" eb="38">
      <t>コウチク</t>
    </rPh>
    <rPh sb="41" eb="45">
      <t>ソウキハッケン</t>
    </rPh>
    <rPh sb="50" eb="52">
      <t>タイセイ</t>
    </rPh>
    <rPh sb="56" eb="57">
      <t>オコナ</t>
    </rPh>
    <rPh sb="61" eb="64">
      <t>サンカシャ</t>
    </rPh>
    <rPh sb="66" eb="67">
      <t>メイ</t>
    </rPh>
    <rPh sb="70" eb="72">
      <t>ギャクタイ</t>
    </rPh>
    <rPh sb="73" eb="75">
      <t>ツウホウ</t>
    </rPh>
    <rPh sb="76" eb="78">
      <t>ソウダン</t>
    </rPh>
    <rPh sb="82" eb="83">
      <t>サイ</t>
    </rPh>
    <rPh sb="85" eb="92">
      <t>コウレイショウガイシエンカ</t>
    </rPh>
    <rPh sb="93" eb="95">
      <t>カンケイ</t>
    </rPh>
    <rPh sb="95" eb="97">
      <t>キカン</t>
    </rPh>
    <rPh sb="98" eb="100">
      <t>レンケイ</t>
    </rPh>
    <rPh sb="102" eb="104">
      <t>タイオウ</t>
    </rPh>
    <rPh sb="105" eb="106">
      <t>ア</t>
    </rPh>
    <rPh sb="112" eb="116">
      <t>セイネンコウケン</t>
    </rPh>
    <rPh sb="116" eb="118">
      <t>セイド</t>
    </rPh>
    <rPh sb="119" eb="121">
      <t>ソウダン</t>
    </rPh>
    <rPh sb="125" eb="126">
      <t>サイ</t>
    </rPh>
    <rPh sb="129" eb="133">
      <t>コウレイショウガイ</t>
    </rPh>
    <rPh sb="133" eb="135">
      <t>シエン</t>
    </rPh>
    <rPh sb="135" eb="136">
      <t>カ</t>
    </rPh>
    <rPh sb="137" eb="141">
      <t>セイネンコウケン</t>
    </rPh>
    <rPh sb="141" eb="143">
      <t>シエン</t>
    </rPh>
    <rPh sb="147" eb="148">
      <t>ナド</t>
    </rPh>
    <rPh sb="149" eb="151">
      <t>レンケイ</t>
    </rPh>
    <rPh sb="153" eb="155">
      <t>タイオウ</t>
    </rPh>
    <rPh sb="160" eb="163">
      <t>チュウオウク</t>
    </rPh>
    <rPh sb="169" eb="174">
      <t>シャカイフクシシ</t>
    </rPh>
    <rPh sb="175" eb="177">
      <t>キョウドウ</t>
    </rPh>
    <rPh sb="184" eb="186">
      <t>カイサイ</t>
    </rPh>
    <rPh sb="186" eb="188">
      <t>ヨテイ</t>
    </rPh>
    <rPh sb="189" eb="193">
      <t>セイネンコウケン</t>
    </rPh>
    <rPh sb="193" eb="195">
      <t>セイド</t>
    </rPh>
    <rPh sb="196" eb="197">
      <t>カン</t>
    </rPh>
    <rPh sb="200" eb="203">
      <t>シミンム</t>
    </rPh>
    <rPh sb="204" eb="206">
      <t>コウザ</t>
    </rPh>
    <rPh sb="207" eb="209">
      <t>キカク</t>
    </rPh>
    <rPh sb="214" eb="217">
      <t>ニンチショウ</t>
    </rPh>
    <rPh sb="222" eb="226">
      <t>ヨウセイコウザ</t>
    </rPh>
    <rPh sb="228" eb="229">
      <t>カイ</t>
    </rPh>
    <rPh sb="232" eb="233">
      <t>メイ</t>
    </rPh>
    <rPh sb="237" eb="240">
      <t>ニンチショウ</t>
    </rPh>
    <rPh sb="245" eb="249">
      <t>ヨウセイコウザ</t>
    </rPh>
    <rPh sb="251" eb="252">
      <t>カイ</t>
    </rPh>
    <rPh sb="255" eb="256">
      <t>メイ</t>
    </rPh>
    <rPh sb="258" eb="261">
      <t>ニンチショウ</t>
    </rPh>
    <phoneticPr fontId="2"/>
  </si>
  <si>
    <t>・町会や民生委員、歯科医師会、大学の栄養学部と連携し、体力測定会や健康講座を実施したり、介護予防や健康維持に資する情報を発信した。（25か所）
・介護予防教室や出張相談で基本チェックリストを実施し、フレイル予防における個々の課題について考える機会を作った。（介護予防教室4か所、出張相談1回）
・広報誌『あんしんつながる保健室』を発行し、町会、民児協、公共施設、通いの場に『災害時』に備えとしての体力作りの</t>
    <rPh sb="1" eb="3">
      <t>チョウカイ</t>
    </rPh>
    <rPh sb="4" eb="6">
      <t>ミンセイ</t>
    </rPh>
    <rPh sb="6" eb="8">
      <t>イイン</t>
    </rPh>
    <rPh sb="9" eb="11">
      <t>シカ</t>
    </rPh>
    <rPh sb="11" eb="13">
      <t>イシ</t>
    </rPh>
    <rPh sb="13" eb="14">
      <t>カイ</t>
    </rPh>
    <rPh sb="15" eb="17">
      <t>ダイガク</t>
    </rPh>
    <rPh sb="18" eb="20">
      <t>エイヨウ</t>
    </rPh>
    <rPh sb="20" eb="22">
      <t>ガクブ</t>
    </rPh>
    <rPh sb="23" eb="25">
      <t>レンケイ</t>
    </rPh>
    <rPh sb="27" eb="29">
      <t>タイリョク</t>
    </rPh>
    <rPh sb="29" eb="31">
      <t>ソクテイ</t>
    </rPh>
    <rPh sb="31" eb="32">
      <t>カイ</t>
    </rPh>
    <rPh sb="33" eb="35">
      <t>ケンコウ</t>
    </rPh>
    <rPh sb="35" eb="37">
      <t>コウザ</t>
    </rPh>
    <rPh sb="38" eb="40">
      <t>ジッシ</t>
    </rPh>
    <rPh sb="44" eb="46">
      <t>カイゴ</t>
    </rPh>
    <rPh sb="46" eb="48">
      <t>ヨボウ</t>
    </rPh>
    <rPh sb="49" eb="51">
      <t>ケンコウ</t>
    </rPh>
    <rPh sb="51" eb="53">
      <t>イジ</t>
    </rPh>
    <rPh sb="54" eb="55">
      <t>シ</t>
    </rPh>
    <rPh sb="57" eb="59">
      <t>ジョウホウ</t>
    </rPh>
    <rPh sb="60" eb="62">
      <t>ハッシン</t>
    </rPh>
    <rPh sb="69" eb="70">
      <t>ショ</t>
    </rPh>
    <rPh sb="73" eb="77">
      <t>カイゴヨボウ</t>
    </rPh>
    <rPh sb="77" eb="79">
      <t>キョウシツ</t>
    </rPh>
    <rPh sb="80" eb="84">
      <t>シュッチョウソウダン</t>
    </rPh>
    <rPh sb="85" eb="87">
      <t>キホン</t>
    </rPh>
    <rPh sb="95" eb="97">
      <t>ジッシ</t>
    </rPh>
    <rPh sb="103" eb="105">
      <t>ヨボウ</t>
    </rPh>
    <rPh sb="109" eb="111">
      <t>ココ</t>
    </rPh>
    <rPh sb="112" eb="114">
      <t>カダイ</t>
    </rPh>
    <rPh sb="118" eb="119">
      <t>カンガ</t>
    </rPh>
    <rPh sb="121" eb="123">
      <t>キカイ</t>
    </rPh>
    <rPh sb="124" eb="125">
      <t>ツク</t>
    </rPh>
    <rPh sb="129" eb="133">
      <t>カイゴヨボウ</t>
    </rPh>
    <rPh sb="133" eb="135">
      <t>キョウシツ</t>
    </rPh>
    <rPh sb="137" eb="138">
      <t>ショ</t>
    </rPh>
    <rPh sb="139" eb="143">
      <t>シュッチョウソウダン</t>
    </rPh>
    <rPh sb="144" eb="145">
      <t>カイ</t>
    </rPh>
    <rPh sb="148" eb="151">
      <t>コウホウシ</t>
    </rPh>
    <rPh sb="160" eb="163">
      <t>ホケンシツ</t>
    </rPh>
    <rPh sb="165" eb="167">
      <t>ハッコウ</t>
    </rPh>
    <rPh sb="169" eb="171">
      <t>チョウカイ</t>
    </rPh>
    <rPh sb="172" eb="175">
      <t>ミンジキョウ</t>
    </rPh>
    <rPh sb="176" eb="180">
      <t>コウキョウシセツ</t>
    </rPh>
    <rPh sb="181" eb="182">
      <t>カヨ</t>
    </rPh>
    <rPh sb="184" eb="185">
      <t>バ</t>
    </rPh>
    <rPh sb="186" eb="191">
      <t>｢サイガイジ｣</t>
    </rPh>
    <rPh sb="192" eb="193">
      <t>ソナ</t>
    </rPh>
    <rPh sb="198" eb="200">
      <t>タイリョク</t>
    </rPh>
    <rPh sb="200" eb="201">
      <t>ツク</t>
    </rPh>
    <phoneticPr fontId="2"/>
  </si>
  <si>
    <t>・基本チェックリストやいきいき活動手帳を活用し、高齢者が主体的に介護予防及びセルフマネジメントに取り組めるよう支援する。
・高齢者が歩いて通える範囲に多様な活動の場が展開されるよう活動組織の発掘、育成、支援を行う。　　　　　　　　　　　　　　　　　　　　　　　　　　　　　　　　　　　　　　　　　　　　　　　　　　　　　　　　　　　　　　　　　　　</t>
    <phoneticPr fontId="2"/>
  </si>
  <si>
    <t xml:space="preserve">・自治会、老人会、社協、健康課、民間の会社等の関係機関と連携し、高齢者の通いの場でフレイル予防や健康維持のための講座、健康相談測定会を実施した。
・地域の広い世代を対象にゲートキーパーやビジネスケアラーに関する情報を発信したが、企業や学校関係者との意見交換を行う機会は作れなかった。
・いきいき活動手帳は配布したが、対象者の選定が出来ず、個別にセルフケアの具体的方法を伝えたり、継続支援をすることが出来なかった。　　　　　　　　　　　　　　　　　　　　　　 
</t>
    <rPh sb="16" eb="18">
      <t>ミンカン</t>
    </rPh>
    <rPh sb="19" eb="21">
      <t>カイシャ</t>
    </rPh>
    <rPh sb="129" eb="130">
      <t>オコナ</t>
    </rPh>
    <rPh sb="131" eb="133">
      <t>キカイ</t>
    </rPh>
    <rPh sb="134" eb="135">
      <t>ツク</t>
    </rPh>
    <phoneticPr fontId="2"/>
  </si>
  <si>
    <t>・高齢者虐待対応では、高齢障害支援課や健康課とも連携して、精神科病院への入院支援を行った。
・認知症高齢者夫婦の支援では、金銭管理や施設入所支援も考慮し、司法書士と連携して対応にあたった。
・生浜公民館で、成年後見制度についての講座を行った。また、市民向け講座開催に向けて準備を進めている。
・6/5に認知症サポーター養成講座、7/4に生浜中学校でキッズ認知症サポーター養成講座を行った。</t>
    <rPh sb="1" eb="4">
      <t>コウレイシャ</t>
    </rPh>
    <rPh sb="4" eb="8">
      <t>ギャクタイタイオウ</t>
    </rPh>
    <rPh sb="11" eb="13">
      <t>コウレイ</t>
    </rPh>
    <rPh sb="13" eb="17">
      <t>ショウガイシエン</t>
    </rPh>
    <rPh sb="17" eb="18">
      <t>カ</t>
    </rPh>
    <phoneticPr fontId="2"/>
  </si>
  <si>
    <r>
      <t>・10/15･2/4に圏域事例検討会を開催した。10/3中央区ケアマネ研修会と12/7中央区実践事例報告会では、3時間研修として受講票</t>
    </r>
    <r>
      <rPr>
        <sz val="10"/>
        <color theme="1"/>
        <rFont val="Meiryo UI"/>
        <family val="3"/>
        <charset val="128"/>
      </rPr>
      <t>を</t>
    </r>
    <r>
      <rPr>
        <sz val="10"/>
        <rFont val="Meiryo UI"/>
        <family val="3"/>
        <charset val="128"/>
      </rPr>
      <t>発行することができた。また、ケアマネ</t>
    </r>
    <r>
      <rPr>
        <sz val="10"/>
        <color theme="1"/>
        <rFont val="Meiryo UI"/>
        <family val="3"/>
        <charset val="128"/>
      </rPr>
      <t>ジャー</t>
    </r>
    <r>
      <rPr>
        <sz val="10"/>
        <rFont val="Meiryo UI"/>
        <family val="3"/>
        <charset val="128"/>
      </rPr>
      <t>に向けてゴミ出し支援についてのアンケートを行った。
・2～3月にかけて圏域内居宅介護支援事業所（9カ所）を個別訪問し意見交換を実施した。
・3/8開催の中央区多職種連携会議では、区の地域課題を共有し今後の方向性について検討することができた。</t>
    </r>
    <rPh sb="11" eb="13">
      <t>ケンイキ</t>
    </rPh>
    <rPh sb="13" eb="18">
      <t>ジレイケントウカイ</t>
    </rPh>
    <rPh sb="19" eb="21">
      <t>カイサイ</t>
    </rPh>
    <rPh sb="28" eb="31">
      <t>チュウオウク</t>
    </rPh>
    <rPh sb="35" eb="38">
      <t>ケンシュウカイ</t>
    </rPh>
    <rPh sb="43" eb="46">
      <t>チュウオウク</t>
    </rPh>
    <rPh sb="46" eb="48">
      <t>ジッセン</t>
    </rPh>
    <rPh sb="48" eb="53">
      <t>ジレイホウコクカイ</t>
    </rPh>
    <rPh sb="64" eb="66">
      <t>ジュコウ</t>
    </rPh>
    <rPh sb="66" eb="67">
      <t>ヒョウ</t>
    </rPh>
    <rPh sb="68" eb="70">
      <t>ハッコウ</t>
    </rPh>
    <rPh sb="90" eb="91">
      <t>ム</t>
    </rPh>
    <rPh sb="110" eb="111">
      <t>オコナ</t>
    </rPh>
    <rPh sb="119" eb="120">
      <t>ガツ</t>
    </rPh>
    <rPh sb="124" eb="127">
      <t>ケンイキナイ</t>
    </rPh>
    <rPh sb="127" eb="131">
      <t>キョタクカイゴ</t>
    </rPh>
    <rPh sb="131" eb="136">
      <t>シエンジギョウショ</t>
    </rPh>
    <rPh sb="139" eb="140">
      <t>ショ</t>
    </rPh>
    <rPh sb="142" eb="144">
      <t>コベツ</t>
    </rPh>
    <rPh sb="144" eb="146">
      <t>ホウモン</t>
    </rPh>
    <rPh sb="147" eb="151">
      <t>イケンコウカン</t>
    </rPh>
    <rPh sb="152" eb="154">
      <t>ジッシ</t>
    </rPh>
    <rPh sb="162" eb="164">
      <t>カイサイ</t>
    </rPh>
    <rPh sb="165" eb="168">
      <t>チュウオウク</t>
    </rPh>
    <rPh sb="168" eb="171">
      <t>タショクシュ</t>
    </rPh>
    <rPh sb="171" eb="173">
      <t>レンケイ</t>
    </rPh>
    <rPh sb="173" eb="175">
      <t>カイギ</t>
    </rPh>
    <rPh sb="180" eb="184">
      <t>チイキカダイ</t>
    </rPh>
    <rPh sb="185" eb="187">
      <t>キョウユウ</t>
    </rPh>
    <rPh sb="188" eb="190">
      <t>コンゴ</t>
    </rPh>
    <rPh sb="191" eb="194">
      <t>ホウコウセイ</t>
    </rPh>
    <rPh sb="198" eb="200">
      <t>ケントウ</t>
    </rPh>
    <phoneticPr fontId="2"/>
  </si>
  <si>
    <t>・セルフマネジメントの手段として基本チェックリストの実施といきいき活動手帳を活用する。
・介護予防に取り組むきっかけとなるチラシの作成や、スマホを活用した介護予防を提案するためスマホ教室を開催する。
・生活支援コーディネーターと連携して、既存の地域活動の後方支援を実施する。更なる介護予防推進のため、参加者を担い手とした「個・孤食予防イベント」を地域向けに開催する。</t>
    <rPh sb="65" eb="67">
      <t>サクセイ</t>
    </rPh>
    <rPh sb="137" eb="138">
      <t>サラ</t>
    </rPh>
    <rPh sb="140" eb="144">
      <t>カイゴヨボウ</t>
    </rPh>
    <rPh sb="144" eb="146">
      <t>スイシン</t>
    </rPh>
    <phoneticPr fontId="2"/>
  </si>
  <si>
    <t>・継続的な支援が必要ケースについては、ケース会議等で進捗状況を確認し支援検討した。
・地域における支援対象者や地域課題に関しての地域ケア会議（鷹の台・千代の台、こてはし台）の開催を行った。
・複合的な課題に対して、他機関（障害者基幹相談支援センター等）との連携し、支援を行った。</t>
    <rPh sb="114" eb="116">
      <t>キカン</t>
    </rPh>
    <phoneticPr fontId="2"/>
  </si>
  <si>
    <t>・花見川区居宅介護支援事業所（主任ケアマネジャー）の研修企画班のメンバーと花見川区障害者基幹相談支援センターと共催し、研修会（介護支援専門員と相談支援専門員との連携について）を開催することが出来た。
・花見川区6センター共催し、多職種連携会議（80・50」問題について）を開催することが出来た。
・地域ケア会議（３回）を開催し、地域の課題の抽出・解決に向けての活動など地域住民と共に行う事が出来た。</t>
    <rPh sb="4" eb="5">
      <t>ク</t>
    </rPh>
    <rPh sb="157" eb="158">
      <t>カイ</t>
    </rPh>
    <rPh sb="160" eb="162">
      <t>カイサイ</t>
    </rPh>
    <rPh sb="164" eb="166">
      <t>チイキ</t>
    </rPh>
    <phoneticPr fontId="2"/>
  </si>
  <si>
    <t>・花見川区居宅介護支援事業所（主任ケアマネジャー）および花見川区あんしんケアセンターと2か月に1回、班活動（①ケアマネジメント班②社会資源班③研修企画班）を行った。
・困難事例等について、地域の介護支援専門員と同行訪問し、支援内容を検討した上で、支援を行った。
・多職種連携会議（民生委員児童委員、自治会長参加）を開催し地域課題等の情報等共有することができた。</t>
    <rPh sb="4" eb="5">
      <t>ク</t>
    </rPh>
    <rPh sb="28" eb="32">
      <t>ハナミガワク</t>
    </rPh>
    <rPh sb="45" eb="46">
      <t>ゲツ</t>
    </rPh>
    <rPh sb="48" eb="49">
      <t>カイ</t>
    </rPh>
    <rPh sb="50" eb="53">
      <t>ハンカツドウ</t>
    </rPh>
    <rPh sb="63" eb="64">
      <t>ハン</t>
    </rPh>
    <rPh sb="65" eb="69">
      <t>シャカイシゲン</t>
    </rPh>
    <rPh sb="69" eb="70">
      <t>ハン</t>
    </rPh>
    <rPh sb="71" eb="75">
      <t>ケンシュウキカク</t>
    </rPh>
    <rPh sb="75" eb="76">
      <t>ハン</t>
    </rPh>
    <rPh sb="78" eb="79">
      <t>オコナ</t>
    </rPh>
    <rPh sb="84" eb="86">
      <t>コンナン</t>
    </rPh>
    <rPh sb="86" eb="89">
      <t>ジレイトウ</t>
    </rPh>
    <rPh sb="94" eb="96">
      <t>チイキ</t>
    </rPh>
    <rPh sb="97" eb="101">
      <t>カイゴシエン</t>
    </rPh>
    <rPh sb="101" eb="104">
      <t>センモンイン</t>
    </rPh>
    <rPh sb="105" eb="109">
      <t>ドウコウホウモン</t>
    </rPh>
    <rPh sb="111" eb="113">
      <t>シエン</t>
    </rPh>
    <rPh sb="113" eb="115">
      <t>ナイヨウ</t>
    </rPh>
    <rPh sb="116" eb="118">
      <t>ケントウ</t>
    </rPh>
    <rPh sb="120" eb="121">
      <t>ウエ</t>
    </rPh>
    <rPh sb="123" eb="125">
      <t>シエン</t>
    </rPh>
    <rPh sb="126" eb="127">
      <t>オコナ</t>
    </rPh>
    <rPh sb="132" eb="135">
      <t>タショクシュ</t>
    </rPh>
    <rPh sb="135" eb="137">
      <t>レンケイ</t>
    </rPh>
    <rPh sb="137" eb="139">
      <t>カイギ</t>
    </rPh>
    <rPh sb="157" eb="159">
      <t>カイサイ</t>
    </rPh>
    <rPh sb="160" eb="165">
      <t>チイキカダイトウ</t>
    </rPh>
    <rPh sb="166" eb="169">
      <t>ジョウホウトウ</t>
    </rPh>
    <rPh sb="169" eb="171">
      <t>キョウユウ</t>
    </rPh>
    <phoneticPr fontId="2"/>
  </si>
  <si>
    <t>職員全体で介護予防マネジメントに取り組み、介護保険の利用と並行して地域に存在するインフォーマルサービスを模索し、利用者へ提案を促した。その中で、「お金を払っているのに介護保険を勧めてくれない」といった不満の声も挙がったが、利用者本人に対して自立支援と保険制度の概念を説明し、理解を得ることができた。その結果、インフォーマルサービスの利用へと繋げる支援を進めることができた。</t>
    <rPh sb="105" eb="106">
      <t>ア</t>
    </rPh>
    <phoneticPr fontId="2"/>
  </si>
  <si>
    <t>①地区概要：花見川団地を中心に隣接する作新台、柏井１丁目、長作台地区は、圏域総人口の約７割が居住している。花島町、天戸町、長作町地区は、３地区いずれも田畑が多く、古くからある地域で、高齢化が進んでいる。作新台、長作町は、転出入が比較的多い地域である。　
②地区課題：花見川団地は、圏域の中で最も高い高齢化率（平均で43.0％※令和5年12月末状況）で、相談件数も圏域の約半数以上を占める。身寄りのない方、経済的困窮、認知症や精神疾患、家族関係の問題、権利擁護等、複合的な問題を抱えるケースが増えており、安否確認や成年後見制度につなげる相談も多い。また、外国人も多く、自治会のルールを守らない等の相談もある。
　地域を支える支援団体や民生委員等の高齢化が進み、後任探しや欠員状況が続いている。支援の担い手不足の課題は、花見川団地以外の地区においても、同様の状況である。
　地域資源に関しては、花見川団地やその周辺地域では、商業施設・交通機関も発展し、生活しやすい環境にある。一方、田畑が多く、代々住んでいる地域では、商業施設が少なく、交通手段も限られており、車を手放すと買い物にも不便をきたす。また、団地に比べ、家族の支援・協力、ご近所同士の支え合いの雰囲気があり、自助や互助の取り組みがある反面、人の手を借りる事を好まない風土もあり、相談件数が少ない傾向にある。</t>
    <rPh sb="1" eb="5">
      <t>チクガイヨウ</t>
    </rPh>
    <rPh sb="26" eb="28">
      <t>チョウメ</t>
    </rPh>
    <rPh sb="32" eb="34">
      <t>チク</t>
    </rPh>
    <rPh sb="36" eb="38">
      <t>ケンイキ</t>
    </rPh>
    <rPh sb="38" eb="41">
      <t>ソウジンコウ</t>
    </rPh>
    <rPh sb="42" eb="43">
      <t>ヤク</t>
    </rPh>
    <rPh sb="44" eb="45">
      <t>ワリ</t>
    </rPh>
    <rPh sb="46" eb="48">
      <t>キョジュウ</t>
    </rPh>
    <rPh sb="53" eb="56">
      <t>ハナシマチョウ</t>
    </rPh>
    <rPh sb="61" eb="64">
      <t>ナガサクチョウ</t>
    </rPh>
    <rPh sb="64" eb="66">
      <t>チク</t>
    </rPh>
    <rPh sb="69" eb="71">
      <t>チク</t>
    </rPh>
    <rPh sb="75" eb="77">
      <t>タハタ</t>
    </rPh>
    <rPh sb="78" eb="79">
      <t>オオ</t>
    </rPh>
    <rPh sb="81" eb="82">
      <t>フル</t>
    </rPh>
    <rPh sb="87" eb="89">
      <t>チイキ</t>
    </rPh>
    <rPh sb="91" eb="94">
      <t>コウレイカ</t>
    </rPh>
    <rPh sb="95" eb="96">
      <t>スス</t>
    </rPh>
    <rPh sb="101" eb="104">
      <t>サクシンダイ</t>
    </rPh>
    <rPh sb="110" eb="111">
      <t>テン</t>
    </rPh>
    <rPh sb="111" eb="113">
      <t>シュツニュウ</t>
    </rPh>
    <rPh sb="119" eb="121">
      <t>チイキ</t>
    </rPh>
    <rPh sb="128" eb="132">
      <t>チクカダイ</t>
    </rPh>
    <rPh sb="140" eb="142">
      <t>ケンイキ</t>
    </rPh>
    <rPh sb="143" eb="144">
      <t>ナカ</t>
    </rPh>
    <rPh sb="145" eb="146">
      <t>モット</t>
    </rPh>
    <rPh sb="147" eb="148">
      <t>タカ</t>
    </rPh>
    <rPh sb="154" eb="156">
      <t>ヘイキン</t>
    </rPh>
    <rPh sb="163" eb="165">
      <t>レイワ</t>
    </rPh>
    <rPh sb="166" eb="167">
      <t>ネン</t>
    </rPh>
    <rPh sb="169" eb="170">
      <t>ガツ</t>
    </rPh>
    <rPh sb="170" eb="171">
      <t>マツ</t>
    </rPh>
    <rPh sb="171" eb="173">
      <t>ジョウキョウ</t>
    </rPh>
    <rPh sb="181" eb="183">
      <t>ケンイキ</t>
    </rPh>
    <rPh sb="189" eb="191">
      <t>ドッキョ</t>
    </rPh>
    <rPh sb="194" eb="195">
      <t>ミ</t>
    </rPh>
    <rPh sb="201" eb="203">
      <t>コンキュウ</t>
    </rPh>
    <rPh sb="204" eb="207">
      <t>ニンチショウ</t>
    </rPh>
    <rPh sb="208" eb="210">
      <t>セイシン</t>
    </rPh>
    <rPh sb="210" eb="212">
      <t>シッカン</t>
    </rPh>
    <rPh sb="213" eb="215">
      <t>カゾク</t>
    </rPh>
    <rPh sb="215" eb="217">
      <t>モンダイ</t>
    </rPh>
    <rPh sb="223" eb="225">
      <t>ヨウゴ</t>
    </rPh>
    <rPh sb="225" eb="226">
      <t>トウ</t>
    </rPh>
    <rPh sb="227" eb="230">
      <t>フクゴウテキ</t>
    </rPh>
    <rPh sb="231" eb="233">
      <t>モンダイ</t>
    </rPh>
    <rPh sb="234" eb="235">
      <t>カカ</t>
    </rPh>
    <rPh sb="241" eb="242">
      <t>フ</t>
    </rPh>
    <rPh sb="245" eb="246">
      <t>フ</t>
    </rPh>
    <rPh sb="256" eb="259">
      <t>ケイザイテキ</t>
    </rPh>
    <rPh sb="276" eb="279">
      <t>ガイコクジン</t>
    </rPh>
    <rPh sb="280" eb="281">
      <t>オオ</t>
    </rPh>
    <rPh sb="283" eb="286">
      <t>ジチカイ</t>
    </rPh>
    <rPh sb="291" eb="292">
      <t>マモ</t>
    </rPh>
    <rPh sb="295" eb="296">
      <t>ナド</t>
    </rPh>
    <rPh sb="297" eb="299">
      <t>ソウダン</t>
    </rPh>
    <rPh sb="329" eb="331">
      <t>コウニン</t>
    </rPh>
    <rPh sb="331" eb="332">
      <t>サガ</t>
    </rPh>
    <rPh sb="339" eb="340">
      <t>ツヅ</t>
    </rPh>
    <rPh sb="358" eb="361">
      <t>ハナミガワ</t>
    </rPh>
    <rPh sb="366" eb="368">
      <t>チク</t>
    </rPh>
    <rPh sb="385" eb="388">
      <t>ハナミガワ</t>
    </rPh>
    <rPh sb="388" eb="390">
      <t>ダンチ</t>
    </rPh>
    <rPh sb="393" eb="395">
      <t>シュウヘン</t>
    </rPh>
    <rPh sb="396" eb="398">
      <t>チイキ</t>
    </rPh>
    <rPh sb="410" eb="412">
      <t>ハッテン</t>
    </rPh>
    <rPh sb="418" eb="420">
      <t>イッポウ</t>
    </rPh>
    <rPh sb="430" eb="432">
      <t>タハタ</t>
    </rPh>
    <rPh sb="433" eb="434">
      <t>オオ</t>
    </rPh>
    <rPh sb="545" eb="547">
      <t>ハンメン</t>
    </rPh>
    <rPh sb="548" eb="549">
      <t>ヒト</t>
    </rPh>
    <rPh sb="550" eb="551">
      <t>テ</t>
    </rPh>
    <rPh sb="552" eb="553">
      <t>カ</t>
    </rPh>
    <rPh sb="555" eb="556">
      <t>コト</t>
    </rPh>
    <rPh sb="557" eb="558">
      <t>コノ</t>
    </rPh>
    <rPh sb="561" eb="563">
      <t>フウド</t>
    </rPh>
    <phoneticPr fontId="2"/>
  </si>
  <si>
    <t>令和7年度も引き続き、上記の取組みを継続するが、第２層生活支援コーディネーターと共にさらに地域へ足を運び、地域住民等との関わりを深め、社会資源の担い手を発掘していきたい。また、介護予防ケアマネジメント支援においては、質の高い支援を実践するために、主任ケアマネジャーの配置を進め、ケアマネジメント研修を所内で開催し、個々の負担を軽減しながら、各ケースに対応できる体制を整えていきたい。</t>
    <rPh sb="0" eb="2">
      <t>レイワ</t>
    </rPh>
    <rPh sb="24" eb="25">
      <t>ダイ</t>
    </rPh>
    <rPh sb="27" eb="31">
      <t>セイカツシエン</t>
    </rPh>
    <rPh sb="40" eb="41">
      <t>トモ</t>
    </rPh>
    <phoneticPr fontId="2"/>
  </si>
  <si>
    <t>センター業務の総合相談に加え、町医者との懇談時、民児協会議時、地域のサロン参加時、URとの生活自立・仕事相談センター、障害基幹相談支援センターとの合同相談会など、地域へ出向いた際に寄せられた相談にも対応した。生活自立・仕事相談センター、障害基幹相談支援センターとの合同相談会では、事例検討会を研修形式で開催し、総合相談からの他機関連携支援のシミュレーションを行った。
10月から2月にかけての新規相談数は203件、年度内の新規相談者数は159名、延べ相談件数は1,802件で、相談の傾向は前期と同様に、①介護保険・制度に関すること、②医療・保健、③地域の通いの場・地域資源、④認知症・精神疾患が主な内容であった。高齢者人口は減少傾向にあるが、相談件数には大きな変化は見られない。</t>
    <rPh sb="63" eb="65">
      <t>ソウダン</t>
    </rPh>
    <rPh sb="65" eb="67">
      <t>シエン</t>
    </rPh>
    <rPh sb="106" eb="108">
      <t>ジリツ</t>
    </rPh>
    <rPh sb="109" eb="113">
      <t>シゴトソウダン</t>
    </rPh>
    <rPh sb="122" eb="124">
      <t>ソウダン</t>
    </rPh>
    <rPh sb="124" eb="126">
      <t>シエン</t>
    </rPh>
    <phoneticPr fontId="2"/>
  </si>
  <si>
    <t>全体の総括でも触れているが、地域活動を通じて、従来はあんしんケアセンターへ寄せられていた相談を、民生委員や自治会で対応できるようになった地区もあった。全ての相談をあんしんケアセンターに寄せるのではなく、地域内で対応できることについては、地域ごとに実行できるように関わり、少しずつ対応可能な地域を増やしていけるよう努めていく。また、第２層生活支援コーディネーターが持つ社会資源情報の提供なども引き続き行っていきたい。</t>
    <rPh sb="165" eb="166">
      <t>ダイ</t>
    </rPh>
    <rPh sb="168" eb="172">
      <t>セイカツシエン</t>
    </rPh>
    <phoneticPr fontId="2"/>
  </si>
  <si>
    <t>毎月広報誌を公民館、花見川団地商店街や各自治会へ配架。サロンや体操教室参加時の相談は聴き取りを行い、その場で対応または後日訪問や来所にて対応。
圏域内の民生委員3地区の定例会に参加して圏域の相談傾向、民生委員からの相談事に応じた。
URと生活困窮・障害基幹と花見川団地福祉の合同相談会を６月に実施。（予約3名と1名当日申込）
新規相談数：293件　延べ相談数：1,999件　圏域での相談傾向は①介護保健・制度に関する事　②医療・保健③地域の通いの場・地域資源④認知症・精神疾患　（前年度比較すると地域の通いの場が増えている）</t>
    <rPh sb="0" eb="2">
      <t>マイツキ</t>
    </rPh>
    <rPh sb="2" eb="5">
      <t>コウホウシ</t>
    </rPh>
    <rPh sb="6" eb="9">
      <t>コウミンカン</t>
    </rPh>
    <rPh sb="10" eb="15">
      <t>ハナミガワダンチ</t>
    </rPh>
    <rPh sb="15" eb="18">
      <t>ショウテンガイ</t>
    </rPh>
    <rPh sb="19" eb="20">
      <t>カク</t>
    </rPh>
    <rPh sb="20" eb="23">
      <t>ジチカイ</t>
    </rPh>
    <rPh sb="24" eb="26">
      <t>ハイカ</t>
    </rPh>
    <rPh sb="31" eb="35">
      <t>タイソウキョウシツ</t>
    </rPh>
    <rPh sb="35" eb="38">
      <t>サンカジ</t>
    </rPh>
    <rPh sb="39" eb="41">
      <t>ソウダン</t>
    </rPh>
    <rPh sb="42" eb="43">
      <t>キ</t>
    </rPh>
    <rPh sb="44" eb="45">
      <t>ト</t>
    </rPh>
    <rPh sb="47" eb="48">
      <t>オコナ</t>
    </rPh>
    <rPh sb="52" eb="53">
      <t>バ</t>
    </rPh>
    <rPh sb="54" eb="56">
      <t>タイオウ</t>
    </rPh>
    <rPh sb="59" eb="61">
      <t>ゴジツ</t>
    </rPh>
    <rPh sb="61" eb="63">
      <t>ホウモン</t>
    </rPh>
    <rPh sb="64" eb="66">
      <t>ライショ</t>
    </rPh>
    <rPh sb="68" eb="70">
      <t>タイオウ</t>
    </rPh>
    <rPh sb="72" eb="74">
      <t>ケンイキ</t>
    </rPh>
    <rPh sb="74" eb="75">
      <t>ナイ</t>
    </rPh>
    <rPh sb="76" eb="80">
      <t>ミンセイイイン</t>
    </rPh>
    <rPh sb="81" eb="83">
      <t>チク</t>
    </rPh>
    <rPh sb="84" eb="87">
      <t>テイレイカイ</t>
    </rPh>
    <rPh sb="88" eb="90">
      <t>サンカ</t>
    </rPh>
    <rPh sb="92" eb="94">
      <t>ケンイキ</t>
    </rPh>
    <rPh sb="95" eb="99">
      <t>ソウダンケイコウ</t>
    </rPh>
    <rPh sb="100" eb="104">
      <t>ミンセイイイン</t>
    </rPh>
    <rPh sb="107" eb="109">
      <t>ソウダン</t>
    </rPh>
    <rPh sb="109" eb="110">
      <t>ゴト</t>
    </rPh>
    <rPh sb="111" eb="112">
      <t>オウ</t>
    </rPh>
    <rPh sb="119" eb="123">
      <t>セイカツコンキュウ</t>
    </rPh>
    <rPh sb="124" eb="126">
      <t>ショウガイ</t>
    </rPh>
    <rPh sb="126" eb="128">
      <t>キカン</t>
    </rPh>
    <rPh sb="129" eb="132">
      <t>ハナミガワ</t>
    </rPh>
    <rPh sb="132" eb="134">
      <t>ダンチ</t>
    </rPh>
    <rPh sb="134" eb="136">
      <t>フクシ</t>
    </rPh>
    <rPh sb="137" eb="139">
      <t>ゴウドウ</t>
    </rPh>
    <rPh sb="139" eb="142">
      <t>ソウダンカイ</t>
    </rPh>
    <rPh sb="144" eb="145">
      <t>ガツ</t>
    </rPh>
    <rPh sb="146" eb="148">
      <t>ジッシ</t>
    </rPh>
    <rPh sb="150" eb="152">
      <t>ヨヤク</t>
    </rPh>
    <rPh sb="153" eb="154">
      <t>メイ</t>
    </rPh>
    <rPh sb="156" eb="157">
      <t>メイ</t>
    </rPh>
    <rPh sb="157" eb="159">
      <t>トウジツ</t>
    </rPh>
    <rPh sb="159" eb="161">
      <t>モウシコミ</t>
    </rPh>
    <rPh sb="163" eb="165">
      <t>シンキ</t>
    </rPh>
    <rPh sb="165" eb="167">
      <t>ソウダン</t>
    </rPh>
    <rPh sb="167" eb="168">
      <t>スウ</t>
    </rPh>
    <rPh sb="172" eb="173">
      <t>ケン</t>
    </rPh>
    <rPh sb="174" eb="175">
      <t>ノ</t>
    </rPh>
    <rPh sb="176" eb="179">
      <t>ソウダンスウ</t>
    </rPh>
    <rPh sb="185" eb="186">
      <t>ケン</t>
    </rPh>
    <rPh sb="187" eb="189">
      <t>ケンイキ</t>
    </rPh>
    <rPh sb="191" eb="195">
      <t>ソウダンケイコウ</t>
    </rPh>
    <rPh sb="202" eb="204">
      <t>セイド</t>
    </rPh>
    <rPh sb="205" eb="206">
      <t>カン</t>
    </rPh>
    <rPh sb="208" eb="209">
      <t>コト</t>
    </rPh>
    <rPh sb="211" eb="213">
      <t>イリョウ</t>
    </rPh>
    <rPh sb="214" eb="216">
      <t>ホケン</t>
    </rPh>
    <rPh sb="217" eb="219">
      <t>チイキ</t>
    </rPh>
    <rPh sb="220" eb="221">
      <t>カヨ</t>
    </rPh>
    <rPh sb="223" eb="224">
      <t>バ</t>
    </rPh>
    <rPh sb="225" eb="229">
      <t>チイキシゲン</t>
    </rPh>
    <rPh sb="256" eb="257">
      <t>フ</t>
    </rPh>
    <phoneticPr fontId="2"/>
  </si>
  <si>
    <t xml:space="preserve">認知症の理解・普及啓発を推進するために、地域住民、地域団体、事業所の参加を呼びかけ、勉強会を開催した。地域ケア会議（花見川団地）も並行して行い、認知症カフェを地域住民と介護事業所が共同で開催することとなった。課題はあるが、令和7年5月から毎月開催に向けて進めている。また、認知症サポーター養成講座の実施を進め、予定されていた作新小学校以外にも、花見川いきいきセンターや花見川団地自治会（第213地区民生委員を含む）で2件の講座を開催した。さらに、花見川団地商店街にも開催を呼びかけ調整中であり、花見川公民館との関わりから4月に認知症サポーター養成講座開催に向けて準備を進めている。
1月には数千万円の被害額に上る詐欺事案が発生した。消費生活センター、高齢障害支援課と連携し、弁護士に対応を依頼することとなったが、地域に関わる町医者からの連絡により、事態を把握することができ、それ以上の被害を防ぐことができた。
</t>
    <rPh sb="233" eb="235">
      <t>カイサイ</t>
    </rPh>
    <rPh sb="236" eb="237">
      <t>ヨ</t>
    </rPh>
    <rPh sb="263" eb="266">
      <t>ニンチショウ</t>
    </rPh>
    <phoneticPr fontId="2"/>
  </si>
  <si>
    <t>圏域内の主任ケアマネの会を３回実施、（社会資源班、研修企画班、ケアマネジメント班）で分かれて活動中。他、花見川圏域の居宅より圏域内居宅とあんしんで上記の様な会を設けたいと要望があり、模索していく。
地域ケア会議は、花見川団地、花見川住宅自治会、天戸地区地域ケア会議を３回実施。各地域の課題と対応策を検討した。他では地域の活動等に福祉の方面から関われるように天戸地域運営委員会に参加したり、天戸地区社協の定期勉強会の運営協力含め参加し、関係性の構築に務めた。
花見川団地では地域ケア会議でも課題検討をしているが、他で「認知症」に焦点をあてた勉強会を開催、地域住民、介護事業所、医療機関、商店街、民生員、自治会執行部等の方と、地域で認知症高齢者をどう支えていくかやこれからの団地のあり方を話し合い、地域ケア会議と連動していく形で進めている。下期は12月、3月頃に開催予定としている。</t>
    <rPh sb="0" eb="2">
      <t>ケンイキ</t>
    </rPh>
    <rPh sb="2" eb="3">
      <t>ナイ</t>
    </rPh>
    <rPh sb="4" eb="6">
      <t>シュニン</t>
    </rPh>
    <rPh sb="11" eb="12">
      <t>カイ</t>
    </rPh>
    <rPh sb="14" eb="15">
      <t>カイ</t>
    </rPh>
    <rPh sb="15" eb="17">
      <t>ジッシ</t>
    </rPh>
    <rPh sb="19" eb="24">
      <t>シャカイシゲンハン</t>
    </rPh>
    <rPh sb="25" eb="27">
      <t>ケンシュウ</t>
    </rPh>
    <rPh sb="27" eb="29">
      <t>キカク</t>
    </rPh>
    <rPh sb="29" eb="30">
      <t>ハン</t>
    </rPh>
    <rPh sb="39" eb="40">
      <t>ハン</t>
    </rPh>
    <rPh sb="42" eb="43">
      <t>ワ</t>
    </rPh>
    <rPh sb="46" eb="48">
      <t>カツドウ</t>
    </rPh>
    <rPh sb="48" eb="49">
      <t>チュウ</t>
    </rPh>
    <rPh sb="50" eb="51">
      <t>ホカ</t>
    </rPh>
    <rPh sb="55" eb="57">
      <t>ケンイキ</t>
    </rPh>
    <rPh sb="58" eb="60">
      <t>キョタク</t>
    </rPh>
    <rPh sb="62" eb="64">
      <t>ケンイキ</t>
    </rPh>
    <rPh sb="64" eb="65">
      <t>ナイ</t>
    </rPh>
    <rPh sb="65" eb="67">
      <t>キョタク</t>
    </rPh>
    <rPh sb="73" eb="75">
      <t>ジョウキ</t>
    </rPh>
    <rPh sb="76" eb="77">
      <t>ヨウ</t>
    </rPh>
    <rPh sb="78" eb="79">
      <t>カイ</t>
    </rPh>
    <rPh sb="80" eb="81">
      <t>モウ</t>
    </rPh>
    <rPh sb="85" eb="87">
      <t>ヨウボウ</t>
    </rPh>
    <rPh sb="91" eb="93">
      <t>モサク</t>
    </rPh>
    <rPh sb="99" eb="101">
      <t>チイキ</t>
    </rPh>
    <rPh sb="103" eb="105">
      <t>カイギ</t>
    </rPh>
    <rPh sb="107" eb="110">
      <t>ハナミガワ</t>
    </rPh>
    <rPh sb="110" eb="112">
      <t>ダンチ</t>
    </rPh>
    <rPh sb="113" eb="116">
      <t>ハナミガワ</t>
    </rPh>
    <rPh sb="116" eb="118">
      <t>ジュウタク</t>
    </rPh>
    <rPh sb="118" eb="121">
      <t>ジチカイ</t>
    </rPh>
    <rPh sb="122" eb="126">
      <t>アマドチク</t>
    </rPh>
    <rPh sb="126" eb="128">
      <t>チイキ</t>
    </rPh>
    <rPh sb="130" eb="132">
      <t>カイギ</t>
    </rPh>
    <rPh sb="134" eb="135">
      <t>カイ</t>
    </rPh>
    <rPh sb="135" eb="137">
      <t>ジッシ</t>
    </rPh>
    <rPh sb="138" eb="141">
      <t>カクチイキ</t>
    </rPh>
    <rPh sb="142" eb="144">
      <t>カダイ</t>
    </rPh>
    <rPh sb="145" eb="148">
      <t>タイオウサク</t>
    </rPh>
    <rPh sb="149" eb="151">
      <t>ケントウ</t>
    </rPh>
    <rPh sb="154" eb="155">
      <t>ホカ</t>
    </rPh>
    <rPh sb="157" eb="159">
      <t>チイキ</t>
    </rPh>
    <rPh sb="160" eb="162">
      <t>カツドウ</t>
    </rPh>
    <rPh sb="162" eb="163">
      <t>ナド</t>
    </rPh>
    <rPh sb="164" eb="166">
      <t>フクシ</t>
    </rPh>
    <rPh sb="167" eb="169">
      <t>ホウメン</t>
    </rPh>
    <rPh sb="171" eb="172">
      <t>カカ</t>
    </rPh>
    <rPh sb="194" eb="198">
      <t>アマドチク</t>
    </rPh>
    <rPh sb="198" eb="200">
      <t>シャキョウ</t>
    </rPh>
    <rPh sb="201" eb="203">
      <t>テイキ</t>
    </rPh>
    <rPh sb="203" eb="206">
      <t>ベンキョウカイ</t>
    </rPh>
    <rPh sb="213" eb="215">
      <t>サンカ</t>
    </rPh>
    <rPh sb="217" eb="220">
      <t>カンケイセイ</t>
    </rPh>
    <rPh sb="221" eb="223">
      <t>コウチク</t>
    </rPh>
    <rPh sb="224" eb="225">
      <t>ツト</t>
    </rPh>
    <rPh sb="229" eb="234">
      <t>ハナミガワダンチ</t>
    </rPh>
    <rPh sb="236" eb="238">
      <t>チイキ</t>
    </rPh>
    <rPh sb="240" eb="242">
      <t>カイギ</t>
    </rPh>
    <rPh sb="244" eb="246">
      <t>カダイ</t>
    </rPh>
    <rPh sb="246" eb="248">
      <t>ケントウ</t>
    </rPh>
    <rPh sb="255" eb="256">
      <t>ホカ</t>
    </rPh>
    <rPh sb="258" eb="261">
      <t>ニンチショウ</t>
    </rPh>
    <rPh sb="263" eb="265">
      <t>ショウテン</t>
    </rPh>
    <rPh sb="269" eb="271">
      <t>ベンキョウ</t>
    </rPh>
    <rPh sb="271" eb="272">
      <t>カイ</t>
    </rPh>
    <rPh sb="273" eb="275">
      <t>カイサイ</t>
    </rPh>
    <rPh sb="276" eb="278">
      <t>チイキ</t>
    </rPh>
    <rPh sb="278" eb="280">
      <t>ジュウミン</t>
    </rPh>
    <rPh sb="281" eb="286">
      <t>カイゴジギョウショ</t>
    </rPh>
    <rPh sb="287" eb="291">
      <t>イリョウキカン</t>
    </rPh>
    <rPh sb="292" eb="295">
      <t>ショウテンガイ</t>
    </rPh>
    <rPh sb="296" eb="299">
      <t>ミンセイイン</t>
    </rPh>
    <rPh sb="300" eb="303">
      <t>ジチカイ</t>
    </rPh>
    <rPh sb="303" eb="306">
      <t>シッコウブ</t>
    </rPh>
    <rPh sb="306" eb="307">
      <t>ナド</t>
    </rPh>
    <rPh sb="308" eb="309">
      <t>カタ</t>
    </rPh>
    <rPh sb="311" eb="313">
      <t>チイキ</t>
    </rPh>
    <rPh sb="314" eb="317">
      <t>ニンチショウ</t>
    </rPh>
    <rPh sb="317" eb="320">
      <t>コウレイシャ</t>
    </rPh>
    <rPh sb="323" eb="324">
      <t>ササ</t>
    </rPh>
    <rPh sb="335" eb="337">
      <t>ダンチ</t>
    </rPh>
    <rPh sb="340" eb="341">
      <t>カタ</t>
    </rPh>
    <rPh sb="342" eb="343">
      <t>ハナ</t>
    </rPh>
    <rPh sb="344" eb="345">
      <t>ア</t>
    </rPh>
    <rPh sb="347" eb="349">
      <t>チイキ</t>
    </rPh>
    <rPh sb="351" eb="353">
      <t>カイギ</t>
    </rPh>
    <rPh sb="354" eb="356">
      <t>レンドウ</t>
    </rPh>
    <rPh sb="360" eb="361">
      <t>カタチ</t>
    </rPh>
    <rPh sb="362" eb="363">
      <t>スス</t>
    </rPh>
    <rPh sb="368" eb="370">
      <t>シモキ</t>
    </rPh>
    <rPh sb="373" eb="374">
      <t>ガツ</t>
    </rPh>
    <rPh sb="376" eb="377">
      <t>ガツ</t>
    </rPh>
    <rPh sb="377" eb="378">
      <t>コロ</t>
    </rPh>
    <rPh sb="379" eb="381">
      <t>カイサイ</t>
    </rPh>
    <rPh sb="381" eb="383">
      <t>ヨテイ</t>
    </rPh>
    <phoneticPr fontId="2"/>
  </si>
  <si>
    <t>・自治会関係者や民生委員などと顔の見える関係性が出来ており、あんしんケアセンターの周知がされてきている。相談件数も年々多くなっている。
・にれの木台の夏祭りに出店し、地域住民と一緒に活動をしながらあんしんケアセンターの周知活動が出来た。
・URや福祉用具と連携しイベントを開催しあんしんケアセンターの周知活動が出来た。
・西小中台出張相談所を継続して行えた。</t>
    <rPh sb="72" eb="73">
      <t>キ</t>
    </rPh>
    <rPh sb="73" eb="74">
      <t>ダイ</t>
    </rPh>
    <rPh sb="75" eb="77">
      <t>ナツマツ</t>
    </rPh>
    <rPh sb="79" eb="81">
      <t>シュッテン</t>
    </rPh>
    <rPh sb="83" eb="85">
      <t>チイキ</t>
    </rPh>
    <rPh sb="85" eb="87">
      <t>ジュウミン</t>
    </rPh>
    <rPh sb="88" eb="90">
      <t>イッショ</t>
    </rPh>
    <rPh sb="91" eb="93">
      <t>カツドウ</t>
    </rPh>
    <rPh sb="109" eb="111">
      <t>シュウチ</t>
    </rPh>
    <rPh sb="111" eb="113">
      <t>カツドウ</t>
    </rPh>
    <rPh sb="114" eb="116">
      <t>デキ</t>
    </rPh>
    <rPh sb="123" eb="127">
      <t>フクシヨウグ</t>
    </rPh>
    <rPh sb="128" eb="130">
      <t>レンケイ</t>
    </rPh>
    <rPh sb="136" eb="138">
      <t>カイサイ</t>
    </rPh>
    <rPh sb="150" eb="152">
      <t>シュウチ</t>
    </rPh>
    <rPh sb="152" eb="154">
      <t>カツドウ</t>
    </rPh>
    <rPh sb="155" eb="157">
      <t>デキ</t>
    </rPh>
    <rPh sb="161" eb="165">
      <t>ニシコナカダイ</t>
    </rPh>
    <rPh sb="165" eb="170">
      <t>シュッチョウソウダンショ</t>
    </rPh>
    <rPh sb="171" eb="173">
      <t>ケイゾク</t>
    </rPh>
    <rPh sb="175" eb="176">
      <t>オコナ</t>
    </rPh>
    <phoneticPr fontId="2"/>
  </si>
  <si>
    <t>特殊詐欺の件数と金額の増悪が続いており、警察署の話を受け、広報誌に注意喚起を掲示したり、地域の集の場などでも消費者センターの詐欺撲滅のステッカーの配布を行った。虐待防止の分類に該当しないが、セルフネグレクトや対象者自身が意思決定の不慣れから、生活状況の悪化や悪循環の回避が困難な状況が続く方がいる。対象者の家族、周囲地域住民、民生委員などの支援者が、事態の改善が望みにくい状況に困惑する場面が度々発生した。虐待対応、認知症サポーター養成講座を実施した。</t>
    <rPh sb="0" eb="2">
      <t>トクシュ</t>
    </rPh>
    <rPh sb="2" eb="4">
      <t>サギ</t>
    </rPh>
    <rPh sb="5" eb="7">
      <t>ケンスウ</t>
    </rPh>
    <rPh sb="8" eb="10">
      <t>キンガク</t>
    </rPh>
    <rPh sb="11" eb="13">
      <t>ゾウアク</t>
    </rPh>
    <rPh sb="14" eb="15">
      <t>ツヅ</t>
    </rPh>
    <rPh sb="20" eb="23">
      <t>ケイサツショ</t>
    </rPh>
    <rPh sb="24" eb="25">
      <t>ハナシ</t>
    </rPh>
    <rPh sb="26" eb="27">
      <t>ウ</t>
    </rPh>
    <rPh sb="29" eb="32">
      <t>コウホウシ</t>
    </rPh>
    <rPh sb="33" eb="37">
      <t>チュウイカンキ</t>
    </rPh>
    <rPh sb="38" eb="40">
      <t>ケイジ</t>
    </rPh>
    <rPh sb="44" eb="46">
      <t>チイキ</t>
    </rPh>
    <rPh sb="47" eb="48">
      <t>ツドイ</t>
    </rPh>
    <rPh sb="49" eb="50">
      <t>バ</t>
    </rPh>
    <rPh sb="54" eb="57">
      <t>ショウヒシャ</t>
    </rPh>
    <rPh sb="62" eb="64">
      <t>サギ</t>
    </rPh>
    <rPh sb="64" eb="66">
      <t>ボクメツ</t>
    </rPh>
    <rPh sb="73" eb="75">
      <t>ハイフ</t>
    </rPh>
    <rPh sb="76" eb="77">
      <t>オコナ</t>
    </rPh>
    <rPh sb="80" eb="82">
      <t>ギャクタイ</t>
    </rPh>
    <rPh sb="82" eb="84">
      <t>ボウシ</t>
    </rPh>
    <rPh sb="85" eb="87">
      <t>ブンルイ</t>
    </rPh>
    <rPh sb="88" eb="90">
      <t>ガイトウ</t>
    </rPh>
    <rPh sb="104" eb="107">
      <t>タイショウシャ</t>
    </rPh>
    <rPh sb="107" eb="109">
      <t>ジシン</t>
    </rPh>
    <rPh sb="110" eb="112">
      <t>イシ</t>
    </rPh>
    <rPh sb="112" eb="114">
      <t>ケッテイ</t>
    </rPh>
    <rPh sb="115" eb="117">
      <t>フナ</t>
    </rPh>
    <rPh sb="121" eb="123">
      <t>セイカツ</t>
    </rPh>
    <rPh sb="123" eb="125">
      <t>ジョウキョウ</t>
    </rPh>
    <rPh sb="126" eb="128">
      <t>アッカ</t>
    </rPh>
    <rPh sb="129" eb="132">
      <t>アクジュンカン</t>
    </rPh>
    <rPh sb="133" eb="135">
      <t>カイヒ</t>
    </rPh>
    <rPh sb="136" eb="138">
      <t>コンナン</t>
    </rPh>
    <rPh sb="139" eb="141">
      <t>ジョウキョウ</t>
    </rPh>
    <rPh sb="142" eb="143">
      <t>ツヅ</t>
    </rPh>
    <rPh sb="144" eb="145">
      <t>カタ</t>
    </rPh>
    <rPh sb="149" eb="152">
      <t>タイショウシャ</t>
    </rPh>
    <rPh sb="153" eb="155">
      <t>カゾク</t>
    </rPh>
    <rPh sb="156" eb="158">
      <t>シュウイ</t>
    </rPh>
    <rPh sb="158" eb="160">
      <t>チイキ</t>
    </rPh>
    <rPh sb="160" eb="162">
      <t>ジュウミン</t>
    </rPh>
    <rPh sb="163" eb="165">
      <t>ミンセイ</t>
    </rPh>
    <rPh sb="165" eb="167">
      <t>イイン</t>
    </rPh>
    <rPh sb="170" eb="173">
      <t>シエンシャ</t>
    </rPh>
    <rPh sb="175" eb="177">
      <t>ジタイ</t>
    </rPh>
    <rPh sb="178" eb="180">
      <t>カイゼン</t>
    </rPh>
    <rPh sb="181" eb="182">
      <t>ノゾ</t>
    </rPh>
    <rPh sb="186" eb="188">
      <t>ジョウキョウ</t>
    </rPh>
    <rPh sb="189" eb="191">
      <t>コンワク</t>
    </rPh>
    <rPh sb="193" eb="195">
      <t>バメン</t>
    </rPh>
    <rPh sb="196" eb="198">
      <t>タビタビ</t>
    </rPh>
    <rPh sb="198" eb="200">
      <t>ハッセイ</t>
    </rPh>
    <rPh sb="203" eb="205">
      <t>ギャクタイ</t>
    </rPh>
    <rPh sb="205" eb="207">
      <t>タイオウ</t>
    </rPh>
    <rPh sb="208" eb="211">
      <t>ニンチショウ</t>
    </rPh>
    <rPh sb="216" eb="218">
      <t>ヨウセイ</t>
    </rPh>
    <rPh sb="218" eb="220">
      <t>コウザ</t>
    </rPh>
    <rPh sb="221" eb="223">
      <t>ジッシ</t>
    </rPh>
    <phoneticPr fontId="2"/>
  </si>
  <si>
    <t>・新しい認知症観と家族支援、認知症新薬（新薬については製薬会社より説明）について圏域ケアマネジャー、民生委員等の関係者に対し、勉強会を１２月に開催した。
・圏域民生委員に対し、どこシル伝言板の実践訓練を３月に行った。
・区全体として「防災における連携について」机上訓練を３月の多職種連携会議で行った。</t>
    <rPh sb="1" eb="2">
      <t>アタラ</t>
    </rPh>
    <rPh sb="4" eb="7">
      <t>ニンチショウ</t>
    </rPh>
    <rPh sb="7" eb="8">
      <t>カン</t>
    </rPh>
    <rPh sb="9" eb="11">
      <t>カゾク</t>
    </rPh>
    <rPh sb="11" eb="13">
      <t>シエン</t>
    </rPh>
    <rPh sb="14" eb="17">
      <t>ニンチショウ</t>
    </rPh>
    <rPh sb="17" eb="19">
      <t>シンヤク</t>
    </rPh>
    <rPh sb="20" eb="22">
      <t>シンヤク</t>
    </rPh>
    <rPh sb="27" eb="29">
      <t>セイヤク</t>
    </rPh>
    <rPh sb="29" eb="31">
      <t>カイシャ</t>
    </rPh>
    <rPh sb="33" eb="35">
      <t>セツメイ</t>
    </rPh>
    <rPh sb="40" eb="42">
      <t>ケンイキ</t>
    </rPh>
    <rPh sb="50" eb="52">
      <t>ミンセイ</t>
    </rPh>
    <rPh sb="52" eb="54">
      <t>イイン</t>
    </rPh>
    <rPh sb="54" eb="55">
      <t>トウ</t>
    </rPh>
    <rPh sb="56" eb="59">
      <t>カンケイシャ</t>
    </rPh>
    <rPh sb="60" eb="61">
      <t>タイ</t>
    </rPh>
    <rPh sb="63" eb="66">
      <t>ベンキョウカイ</t>
    </rPh>
    <rPh sb="69" eb="70">
      <t>ガツ</t>
    </rPh>
    <rPh sb="71" eb="73">
      <t>カイサイ</t>
    </rPh>
    <rPh sb="78" eb="80">
      <t>ケンイキ</t>
    </rPh>
    <rPh sb="80" eb="82">
      <t>ミンセイ</t>
    </rPh>
    <rPh sb="82" eb="84">
      <t>イイン</t>
    </rPh>
    <rPh sb="85" eb="86">
      <t>タイ</t>
    </rPh>
    <rPh sb="92" eb="95">
      <t>デンゴンバン</t>
    </rPh>
    <rPh sb="96" eb="98">
      <t>ジッセン</t>
    </rPh>
    <rPh sb="98" eb="100">
      <t>クンレン</t>
    </rPh>
    <rPh sb="102" eb="103">
      <t>ガツ</t>
    </rPh>
    <rPh sb="104" eb="105">
      <t>オコナ</t>
    </rPh>
    <rPh sb="110" eb="111">
      <t>ク</t>
    </rPh>
    <rPh sb="111" eb="113">
      <t>ゼンタイ</t>
    </rPh>
    <rPh sb="117" eb="119">
      <t>ボウサイ</t>
    </rPh>
    <rPh sb="123" eb="125">
      <t>レンケイ</t>
    </rPh>
    <rPh sb="130" eb="132">
      <t>キジョウ</t>
    </rPh>
    <rPh sb="132" eb="134">
      <t>クンレン</t>
    </rPh>
    <rPh sb="136" eb="137">
      <t>ガツ</t>
    </rPh>
    <rPh sb="138" eb="139">
      <t>タ</t>
    </rPh>
    <rPh sb="139" eb="141">
      <t>ショクシュ</t>
    </rPh>
    <rPh sb="141" eb="143">
      <t>レンケイ</t>
    </rPh>
    <rPh sb="143" eb="145">
      <t>カイギ</t>
    </rPh>
    <rPh sb="146" eb="147">
      <t>オコナ</t>
    </rPh>
    <phoneticPr fontId="2"/>
  </si>
  <si>
    <t>・6月にURと協力し千草台集会所にて健康測定会を実施した。同月に都賀公民館でも稲毛区あんしんケアセンター保健師とともに介護予防啓発の講座を含む体力測定・健康測定会を実施した。高齢障害支援課や健康課の協力を得て個別相談にも対応した。
・い～ねの会やグリーンカフェは感染対策し継続できた。ヤックスドラッグにて毎月介護予防に関する講座を実施した。</t>
    <rPh sb="2" eb="3">
      <t>ガツ</t>
    </rPh>
    <rPh sb="7" eb="9">
      <t>キョウリョク</t>
    </rPh>
    <rPh sb="10" eb="13">
      <t>チグサダイ</t>
    </rPh>
    <rPh sb="13" eb="16">
      <t>シュウカイジョ</t>
    </rPh>
    <rPh sb="18" eb="23">
      <t>ケンコウソクテイカイ</t>
    </rPh>
    <rPh sb="24" eb="26">
      <t>ジッシ</t>
    </rPh>
    <rPh sb="29" eb="31">
      <t>ドウゲツ</t>
    </rPh>
    <rPh sb="32" eb="37">
      <t>ツガコウミンカン</t>
    </rPh>
    <rPh sb="39" eb="42">
      <t>イナゲク</t>
    </rPh>
    <rPh sb="52" eb="55">
      <t>ホケンシ</t>
    </rPh>
    <rPh sb="59" eb="65">
      <t>カイゴヨボウケイハツ</t>
    </rPh>
    <rPh sb="66" eb="68">
      <t>コウザ</t>
    </rPh>
    <rPh sb="69" eb="70">
      <t>フク</t>
    </rPh>
    <rPh sb="71" eb="75">
      <t>タイリョクソクテイ</t>
    </rPh>
    <rPh sb="76" eb="81">
      <t>ケンコウソクテイカイ</t>
    </rPh>
    <rPh sb="82" eb="84">
      <t>ジッシ</t>
    </rPh>
    <rPh sb="121" eb="122">
      <t>カイ</t>
    </rPh>
    <rPh sb="131" eb="135">
      <t>カンセンタイサク</t>
    </rPh>
    <rPh sb="136" eb="138">
      <t>ケイゾク</t>
    </rPh>
    <rPh sb="152" eb="158">
      <t>マイツキカイゴヨボウ</t>
    </rPh>
    <rPh sb="159" eb="160">
      <t>カン</t>
    </rPh>
    <rPh sb="162" eb="164">
      <t>コウザ</t>
    </rPh>
    <rPh sb="165" eb="167">
      <t>ジッシ</t>
    </rPh>
    <phoneticPr fontId="2"/>
  </si>
  <si>
    <t>・次年度は例年、年に2回行っていた稲毛区全体の事例検討会、研修会を各１回ずつに減らし、代わりに圏域の活動を充実させていく。圏域内での勉強会や事例検討会を主任ケアマネと共に企画、実施していく。
・主任ケアマネの業務負担が大きくなり、活動に参加したくても出来ないといった課題がある。主任ケアマネが活動しやすいような方法について検討を行い、業務に支障無く活動を行えるよう支援していく。　　　　　　　　　　　　　　　　　　　　　　　　　　　　　　　　　　　　　　　　　　　　　　　　　　　　　　　　　　　　　　　　　　　　　　　　　　　　　　　　　　　　　　　　　　　　　　　　　　　　　　　</t>
    <rPh sb="1" eb="4">
      <t>ジネンド</t>
    </rPh>
    <rPh sb="5" eb="7">
      <t>レイネン</t>
    </rPh>
    <rPh sb="8" eb="9">
      <t>ネン</t>
    </rPh>
    <rPh sb="11" eb="12">
      <t>カイ</t>
    </rPh>
    <rPh sb="12" eb="13">
      <t>オコナ</t>
    </rPh>
    <rPh sb="17" eb="22">
      <t>イナゲクゼンタイ</t>
    </rPh>
    <rPh sb="23" eb="28">
      <t>ジレイケントウカイ</t>
    </rPh>
    <rPh sb="29" eb="32">
      <t>ケンシュウカイ</t>
    </rPh>
    <rPh sb="33" eb="34">
      <t>カク</t>
    </rPh>
    <rPh sb="35" eb="36">
      <t>カイ</t>
    </rPh>
    <rPh sb="39" eb="40">
      <t>ヘ</t>
    </rPh>
    <rPh sb="43" eb="44">
      <t>カ</t>
    </rPh>
    <rPh sb="47" eb="49">
      <t>ケンイキ</t>
    </rPh>
    <rPh sb="50" eb="52">
      <t>カツドウ</t>
    </rPh>
    <rPh sb="53" eb="55">
      <t>ジュウジツ</t>
    </rPh>
    <rPh sb="61" eb="64">
      <t>ケンイキナイ</t>
    </rPh>
    <rPh sb="66" eb="69">
      <t>ベンキョウカイ</t>
    </rPh>
    <rPh sb="70" eb="75">
      <t>ジレイケントウカイ</t>
    </rPh>
    <rPh sb="76" eb="78">
      <t>シュニン</t>
    </rPh>
    <rPh sb="83" eb="84">
      <t>トモ</t>
    </rPh>
    <rPh sb="85" eb="87">
      <t>キカク</t>
    </rPh>
    <rPh sb="88" eb="90">
      <t>ジッシ</t>
    </rPh>
    <phoneticPr fontId="2"/>
  </si>
  <si>
    <t>・あんしんケアセンター小仲台便りを秋号・冬号発行し掲示、配布の継続を計画通り行えた。また、月に1回所内会議で介入に至っていないケースについて検討し対象者に小仲台便りを配布し、あんしんケアセンターの周知に努めた。
・毎日の所内会議にて総合相談ケースを共有し対応方針を包括３職種で検討を行った。その結果をもとに必要があれば他機関とも連携し迅速な解決に向け対応を行った。</t>
    <rPh sb="70" eb="72">
      <t>ケントウ</t>
    </rPh>
    <rPh sb="73" eb="76">
      <t>タイショウシャ</t>
    </rPh>
    <rPh sb="98" eb="100">
      <t>シュウチ</t>
    </rPh>
    <rPh sb="101" eb="102">
      <t>ツト</t>
    </rPh>
    <rPh sb="132" eb="134">
      <t>ホウカツ</t>
    </rPh>
    <rPh sb="141" eb="142">
      <t>オコナ</t>
    </rPh>
    <rPh sb="147" eb="149">
      <t>ケッカ</t>
    </rPh>
    <rPh sb="159" eb="160">
      <t>タ</t>
    </rPh>
    <rPh sb="160" eb="162">
      <t>キカン</t>
    </rPh>
    <rPh sb="164" eb="166">
      <t>レンケイ</t>
    </rPh>
    <rPh sb="167" eb="169">
      <t>ジンソク</t>
    </rPh>
    <rPh sb="170" eb="172">
      <t>カイケツ</t>
    </rPh>
    <rPh sb="173" eb="174">
      <t>ム</t>
    </rPh>
    <rPh sb="175" eb="177">
      <t>タイオウ</t>
    </rPh>
    <rPh sb="178" eb="179">
      <t>オコナ</t>
    </rPh>
    <phoneticPr fontId="2"/>
  </si>
  <si>
    <t>・重点項目地区となっている”轟町2丁目地区の集いの場”は三職種からSC中心の会となるよう働きかけをし毎月開催できた。生活支援コーディネーターと参加者、民生委員とのコミュニケーションが円滑になってきた。
・全体の介護予防普及啓発の実施は24回開催した。
・住民主体の自主サークルは毎月1回、顔を出し、互助への意識を高められるような後方支援を行った。1団体においては稲毛区健康課の支援も入り、自主活動がマンネリ化しないよう情報提供を行い、つなぐ支援を行った。
・2月に轟町公民館で認知症サポーター養成講座を行なった。多世代の参加を狙い、土曜日開催とした結果、幅広い世代の方々に参加してもらえた。
・いきいき活動手帳を用いて体力測定会を開催したり、定期的に手帳を確認しコメントを入れたり、スタンプ帳のみの活用にならないよう個人レベルで介護予防を支援できるよう取り組めた。　　　　　　　　　　　　　　　　　　　　　　　　　　　　　　　　　　
　　　　　　　　　　　　　　　　　　　　　　　　　　　　　　　　　　　　　　　　　　　　　　　　　　　　　　　　　　　　　　　　　　　　　　　　　　　　　　　　　　　　　　　　　　　　　　　　　　　　　　　　　　　　　　　</t>
    <rPh sb="1" eb="7">
      <t>ジュウテンコウモクチク</t>
    </rPh>
    <rPh sb="58" eb="62">
      <t>セイカツシエン</t>
    </rPh>
    <rPh sb="71" eb="74">
      <t>サンカシャ</t>
    </rPh>
    <rPh sb="75" eb="79">
      <t>ミンセイイイン</t>
    </rPh>
    <rPh sb="91" eb="93">
      <t>エンカツ</t>
    </rPh>
    <phoneticPr fontId="2"/>
  </si>
  <si>
    <t>圏域における65歳以上の人口は7000人を推移している。公共交通機関の利便性が良いことから、高齢者自身で他市、他県からの転入、働き世代による両親を呼び寄せ身近で介護、見守りをする傾向が継続して見受けられる。また若い世代の転入も年々増加傾向となり高齢化率は２０．５％に留まっている。転入後世代格差や地域のつながりが築きにくい傾向は現在も見受けられ、地域によっては交流が深められず孤立化していることもある。同居世代でも子世代が就労により日中独居となり、他者との交流がないまま孤立した時間を過ごし、不活動なこともあるため、引き続き地域活動の促進を急務に進める必要がある。相談の大半は介護保険（認定の申請）の問い合わせが多いが、認知症の悩みや金銭トラブル、高齢者虐待の疑いも少なくないため、各関係機関との連携・支援体制が一層必要となっている。</t>
    <rPh sb="21" eb="23">
      <t>スイイ</t>
    </rPh>
    <rPh sb="46" eb="49">
      <t>コウレイシャ</t>
    </rPh>
    <rPh sb="49" eb="51">
      <t>ジシン</t>
    </rPh>
    <rPh sb="52" eb="54">
      <t>タシ</t>
    </rPh>
    <rPh sb="55" eb="57">
      <t>タケン</t>
    </rPh>
    <rPh sb="63" eb="64">
      <t>ハタラ</t>
    </rPh>
    <rPh sb="65" eb="67">
      <t>セダイ</t>
    </rPh>
    <rPh sb="70" eb="72">
      <t>リョウシン</t>
    </rPh>
    <rPh sb="73" eb="74">
      <t>ヨ</t>
    </rPh>
    <rPh sb="75" eb="76">
      <t>ヨ</t>
    </rPh>
    <rPh sb="77" eb="79">
      <t>ミジカ</t>
    </rPh>
    <rPh sb="80" eb="82">
      <t>カイゴ</t>
    </rPh>
    <rPh sb="83" eb="85">
      <t>ミマモ</t>
    </rPh>
    <rPh sb="89" eb="91">
      <t>ケイコウ</t>
    </rPh>
    <rPh sb="92" eb="94">
      <t>ケイゾク</t>
    </rPh>
    <rPh sb="164" eb="166">
      <t>ゲンザイ</t>
    </rPh>
    <rPh sb="167" eb="169">
      <t>ミウ</t>
    </rPh>
    <phoneticPr fontId="2"/>
  </si>
  <si>
    <t>介護予防教室や、各地域のシニアリーダー体操に参加し、継続して介護予防普及啓発に努めることができた。
自治体や民生委員との情報共有を行い、支援が必要な方の早期発見と対応を行う事が出来た。継続的な介護予防教室への参加呼びかけにより、新規参加者が増えた。</t>
    <rPh sb="0" eb="6">
      <t>カイゴヨボウキョウシツ</t>
    </rPh>
    <rPh sb="8" eb="11">
      <t>カクチイキ</t>
    </rPh>
    <rPh sb="19" eb="21">
      <t>タイソウ</t>
    </rPh>
    <rPh sb="22" eb="24">
      <t>サンカ</t>
    </rPh>
    <rPh sb="26" eb="28">
      <t>ケイゾク</t>
    </rPh>
    <rPh sb="30" eb="38">
      <t>カイゴヨボウフキュウケイハツ</t>
    </rPh>
    <rPh sb="39" eb="40">
      <t>ツト</t>
    </rPh>
    <rPh sb="50" eb="53">
      <t>ジチタイ</t>
    </rPh>
    <rPh sb="54" eb="58">
      <t>ミンセイイイン</t>
    </rPh>
    <rPh sb="60" eb="64">
      <t>ジョウホ</t>
    </rPh>
    <rPh sb="65" eb="66">
      <t>オコナ</t>
    </rPh>
    <rPh sb="68" eb="70">
      <t>シエン</t>
    </rPh>
    <rPh sb="71" eb="73">
      <t>ヒツヨウ</t>
    </rPh>
    <rPh sb="74" eb="75">
      <t>カタ</t>
    </rPh>
    <rPh sb="76" eb="80">
      <t>ソウキハッケン</t>
    </rPh>
    <rPh sb="81" eb="83">
      <t>タイオウ</t>
    </rPh>
    <rPh sb="84" eb="85">
      <t>オコナ</t>
    </rPh>
    <rPh sb="86" eb="87">
      <t>コト</t>
    </rPh>
    <rPh sb="88" eb="90">
      <t>デキ</t>
    </rPh>
    <rPh sb="92" eb="95">
      <t>ケイゾクテキ</t>
    </rPh>
    <rPh sb="96" eb="102">
      <t>カイゴヨボウキョウシツ</t>
    </rPh>
    <rPh sb="104" eb="106">
      <t>サンカ</t>
    </rPh>
    <rPh sb="106" eb="107">
      <t>ヨ</t>
    </rPh>
    <rPh sb="114" eb="119">
      <t>シンキサンカシャ</t>
    </rPh>
    <rPh sb="120" eb="121">
      <t>フ</t>
    </rPh>
    <phoneticPr fontId="2"/>
  </si>
  <si>
    <t>・3職種会議での情報共有、ケース検討、課題抽出（毎朝、月１回）を実施する。
・あんしんの周知を主な目的とした健康測定会の実施や各地域行事へ参加する。
・社会福祉士連絡会での支援困難ケース検討（定例会は毎月、ケース検討は随時）を実施する。
・地域ケア会議、個別地域ケア会議の実施（随時）する。</t>
    <rPh sb="4" eb="6">
      <t>カイギ</t>
    </rPh>
    <rPh sb="8" eb="12">
      <t>ジョウホウキョウユウ</t>
    </rPh>
    <rPh sb="16" eb="18">
      <t>ケントウ</t>
    </rPh>
    <rPh sb="19" eb="23">
      <t>カダイチュウシュツ</t>
    </rPh>
    <rPh sb="24" eb="26">
      <t>マイアサ</t>
    </rPh>
    <rPh sb="27" eb="28">
      <t>ツキ</t>
    </rPh>
    <rPh sb="29" eb="30">
      <t>カイ</t>
    </rPh>
    <rPh sb="32" eb="34">
      <t>ジッシ</t>
    </rPh>
    <rPh sb="44" eb="46">
      <t>シュウチ</t>
    </rPh>
    <rPh sb="47" eb="48">
      <t>オモ</t>
    </rPh>
    <rPh sb="49" eb="51">
      <t>モクテキ</t>
    </rPh>
    <rPh sb="54" eb="59">
      <t>ケンコウソクテイカイ</t>
    </rPh>
    <rPh sb="60" eb="62">
      <t>ジッシ</t>
    </rPh>
    <rPh sb="63" eb="64">
      <t>カク</t>
    </rPh>
    <rPh sb="64" eb="66">
      <t>チイキ</t>
    </rPh>
    <rPh sb="66" eb="68">
      <t>ギョウジ</t>
    </rPh>
    <rPh sb="69" eb="71">
      <t>サンカ</t>
    </rPh>
    <rPh sb="76" eb="81">
      <t>シャカイフクシシ</t>
    </rPh>
    <rPh sb="81" eb="83">
      <t>レンラク</t>
    </rPh>
    <rPh sb="83" eb="84">
      <t>カイ</t>
    </rPh>
    <rPh sb="86" eb="88">
      <t>シエン</t>
    </rPh>
    <rPh sb="88" eb="90">
      <t>コンナン</t>
    </rPh>
    <rPh sb="93" eb="95">
      <t>ケントウ</t>
    </rPh>
    <rPh sb="96" eb="99">
      <t>テイレイカイ</t>
    </rPh>
    <rPh sb="100" eb="102">
      <t>マイツキ</t>
    </rPh>
    <rPh sb="106" eb="108">
      <t>ケントウ</t>
    </rPh>
    <rPh sb="109" eb="111">
      <t>ズイジ</t>
    </rPh>
    <rPh sb="113" eb="115">
      <t>ジッシ</t>
    </rPh>
    <rPh sb="120" eb="122">
      <t>チイキ</t>
    </rPh>
    <rPh sb="124" eb="126">
      <t>カイギ</t>
    </rPh>
    <rPh sb="127" eb="129">
      <t>コベツ</t>
    </rPh>
    <rPh sb="129" eb="131">
      <t>チイキ</t>
    </rPh>
    <rPh sb="133" eb="135">
      <t>カイギ</t>
    </rPh>
    <rPh sb="136" eb="138">
      <t>ジッシ</t>
    </rPh>
    <rPh sb="139" eb="141">
      <t>ズイジ</t>
    </rPh>
    <phoneticPr fontId="2"/>
  </si>
  <si>
    <t>・圏域の事業所や民生委員等を対象に権利擁護についての普及啓発を行う。
・個別の地域ケア会議を実施し、関係機関との連携強化と困難事例への対応力向上を図る。
・認知症初期集中支援チームと連携・協力し、認知症高齢者の早期対応・支援へとつなげる。
・権利擁護に関する講座の開催や掲示物などで情報提供や注意喚起を行い、地域住民へ啓発する。
・認知症サポーター養成講座、キッズ認知症サポーター養成講座等認知症に関わるイベントを実施する。</t>
    <rPh sb="8" eb="12">
      <t>ミンセイイイン</t>
    </rPh>
    <rPh sb="12" eb="13">
      <t>トウ</t>
    </rPh>
    <rPh sb="36" eb="38">
      <t>コベツ</t>
    </rPh>
    <rPh sb="39" eb="41">
      <t>チイキ</t>
    </rPh>
    <rPh sb="43" eb="45">
      <t>カイギ</t>
    </rPh>
    <rPh sb="182" eb="185">
      <t>ニンチショウ</t>
    </rPh>
    <rPh sb="194" eb="195">
      <t>ナド</t>
    </rPh>
    <rPh sb="195" eb="198">
      <t>ニンチショウ</t>
    </rPh>
    <rPh sb="199" eb="200">
      <t>カカ</t>
    </rPh>
    <phoneticPr fontId="2"/>
  </si>
  <si>
    <t>・近隣のスーパー等にあんしんケアセンターのパンフレットを設置、地域の回覧板にてあんしんケアセンターのチラシを回して頂く等あんしんケアセンターの周知を行った。
・常に３職種と生活支援コーディネーターでケース会議を実施し、対応者や対応方法等を検討し行政や事業所等の必要な機関に繋ぎ連携を図り支援を行った。</t>
    <rPh sb="1" eb="3">
      <t>キンリン</t>
    </rPh>
    <rPh sb="8" eb="9">
      <t>ナド</t>
    </rPh>
    <rPh sb="28" eb="30">
      <t>セッチ</t>
    </rPh>
    <rPh sb="31" eb="33">
      <t>チイキ</t>
    </rPh>
    <rPh sb="34" eb="37">
      <t>カイランバン</t>
    </rPh>
    <rPh sb="54" eb="55">
      <t>マワ</t>
    </rPh>
    <rPh sb="57" eb="58">
      <t>イタダ</t>
    </rPh>
    <rPh sb="59" eb="60">
      <t>ナド</t>
    </rPh>
    <rPh sb="71" eb="73">
      <t>シュウチ</t>
    </rPh>
    <rPh sb="74" eb="75">
      <t>オコナ</t>
    </rPh>
    <rPh sb="80" eb="81">
      <t>ツネ</t>
    </rPh>
    <rPh sb="83" eb="85">
      <t>ショクシュ</t>
    </rPh>
    <rPh sb="86" eb="90">
      <t>セイカツシエン</t>
    </rPh>
    <rPh sb="102" eb="104">
      <t>カイギ</t>
    </rPh>
    <rPh sb="105" eb="107">
      <t>ジッシ</t>
    </rPh>
    <rPh sb="109" eb="111">
      <t>タイオウ</t>
    </rPh>
    <rPh sb="111" eb="112">
      <t>シャ</t>
    </rPh>
    <rPh sb="113" eb="117">
      <t>タイオウホウホウ</t>
    </rPh>
    <rPh sb="117" eb="118">
      <t>ナド</t>
    </rPh>
    <rPh sb="119" eb="121">
      <t>ケントウ</t>
    </rPh>
    <rPh sb="122" eb="124">
      <t>ギョウセイ</t>
    </rPh>
    <rPh sb="125" eb="128">
      <t>ジギョウショ</t>
    </rPh>
    <rPh sb="128" eb="129">
      <t>ナド</t>
    </rPh>
    <rPh sb="130" eb="132">
      <t>ヒツヨウ</t>
    </rPh>
    <rPh sb="133" eb="135">
      <t>キカン</t>
    </rPh>
    <rPh sb="136" eb="137">
      <t>ツナ</t>
    </rPh>
    <rPh sb="138" eb="140">
      <t>レンケイ</t>
    </rPh>
    <rPh sb="141" eb="142">
      <t>ハカ</t>
    </rPh>
    <rPh sb="143" eb="145">
      <t>シエン</t>
    </rPh>
    <rPh sb="146" eb="147">
      <t>オコナ</t>
    </rPh>
    <phoneticPr fontId="2"/>
  </si>
  <si>
    <t>・複合課題ケースは高齢障害支援課や関係機関へ相談し、圏域を跨ぐケースについては、他のあんしんケアセンターとも連携を図り対応を図っている。
・各種会議では、関係者が多種多様な社会資源の有機的な連携・協働へ向けて取り組みが実施された。
・個別ケースを通してケアマネジャーや各サービス事業所との情報共有や、連携体制の構築に向けた取り組みが出来た。　　　　　　　　　　　　　　　　　　　　　　　　　　　　　　　　　　　　　　　　　　　　　　　　　　　　　　　　　　　　　　　　　　　　　　　　　　　</t>
    <rPh sb="1" eb="3">
      <t>フクゴウ</t>
    </rPh>
    <rPh sb="3" eb="5">
      <t>カダイ</t>
    </rPh>
    <rPh sb="9" eb="16">
      <t>コウレイショウガイシエンカ</t>
    </rPh>
    <rPh sb="17" eb="19">
      <t>カンケイ</t>
    </rPh>
    <rPh sb="19" eb="21">
      <t>キカン</t>
    </rPh>
    <rPh sb="22" eb="24">
      <t>ソウダン</t>
    </rPh>
    <rPh sb="26" eb="28">
      <t>ケンイキ</t>
    </rPh>
    <rPh sb="29" eb="30">
      <t>マタ</t>
    </rPh>
    <rPh sb="40" eb="41">
      <t>タ</t>
    </rPh>
    <rPh sb="54" eb="56">
      <t>レンケイ</t>
    </rPh>
    <rPh sb="57" eb="58">
      <t>ハカ</t>
    </rPh>
    <rPh sb="59" eb="61">
      <t>タイオウ</t>
    </rPh>
    <rPh sb="62" eb="63">
      <t>ハカ</t>
    </rPh>
    <phoneticPr fontId="2"/>
  </si>
  <si>
    <t xml:space="preserve">・複合課題ケースの対応については、センター内で協議し、高齢障害支援課や生活自立・仕事相談センター等の関係機関への相談を図りながら各ケースごとに対応を図った。
・各種会議に参加でき、それぞれの会議の特徴や目的の確認と、関係者とのネットワーク構築に向けて取り組んでいる。
・ケアマネジャーや各サービス事業者の来所時にケースの進捗状況についての情報交換や、ケアマネジャーとの同行訪問により継続支援を行った。また、圏域内居宅介護事業所を周り、状況把握に努めネットワーク構築に向けて取り組んだ。　　　　　　　　　　　　　　　　　　　　　　　　　　　　　　　　　　　　　　　　　　　　　　　　　　　　　　　　　　　　　　　　　　
</t>
    <rPh sb="27" eb="31">
      <t>コウレイショウガイ</t>
    </rPh>
    <rPh sb="31" eb="33">
      <t>シエン</t>
    </rPh>
    <rPh sb="33" eb="34">
      <t>カ</t>
    </rPh>
    <phoneticPr fontId="2"/>
  </si>
  <si>
    <t>・高齢障害支援課や区内あんしんケアセンターと協力して若葉区介護支援専門員連絡会を継続し、ケアマネジャーや主任ケアマネジャーの資質向上に向けて取り組んでいく。
・多職種連携会議にて多職種が顔の見える連携体制が構築できるように、関係者と情報共有を図っていく。
・ケアマネジャーの個別支援として、同行訪問や担当者会議等への積極的な参加を行い、地域全体の支援力向上に努めていく。　　　　　　　　　　　　　　　　　　　　　　　　　　　　　　　　　　　　　　　　　　　　　　　　　　　　　　　　　　　　　　　　　　　　　　　　　　　　　　　　　　　　　　　　　　　　　　　　　　　　　　　　</t>
    <rPh sb="1" eb="3">
      <t>コウレイ</t>
    </rPh>
    <rPh sb="3" eb="5">
      <t>ショウガイ</t>
    </rPh>
    <rPh sb="5" eb="8">
      <t>シエンカ</t>
    </rPh>
    <rPh sb="9" eb="11">
      <t>クナイ</t>
    </rPh>
    <rPh sb="22" eb="24">
      <t>キョウリョク</t>
    </rPh>
    <rPh sb="26" eb="29">
      <t>ワカバク</t>
    </rPh>
    <rPh sb="29" eb="33">
      <t>カイゴシエン</t>
    </rPh>
    <rPh sb="33" eb="36">
      <t>センモンイン</t>
    </rPh>
    <rPh sb="36" eb="39">
      <t>レンラクカイ</t>
    </rPh>
    <rPh sb="40" eb="42">
      <t>ケイゾク</t>
    </rPh>
    <rPh sb="52" eb="54">
      <t>シュニン</t>
    </rPh>
    <rPh sb="62" eb="64">
      <t>シシツ</t>
    </rPh>
    <rPh sb="64" eb="66">
      <t>コウジョウ</t>
    </rPh>
    <rPh sb="67" eb="68">
      <t>ム</t>
    </rPh>
    <rPh sb="70" eb="71">
      <t>ト</t>
    </rPh>
    <rPh sb="72" eb="73">
      <t>ク</t>
    </rPh>
    <phoneticPr fontId="2"/>
  </si>
  <si>
    <t>・複合課題ケースについては、関係者との情報共有と支援方針について個別ケース会議を開催して、支援方法の確認や対応ができた。
・各種会議に参加し、会議の目的や連携方法の確認ができた。
・圏域のケアマネジャーとの交流会を開催する事ができ、地域の実情やケアマネージャーが抱える課題の共有が出来た。　　　　　　　　　　　　　　　　　　　　　　　　　　　　　　　　　　　　　　　　　　　　　　　　　　　　　　　　　　　　　　　　　　　　　　　　　　　　　　　　　　　　　　　　　　　　　　　　　　　　　　　　　　　　　　　　　　　　　　　　　　　　　</t>
    <rPh sb="1" eb="5">
      <t>フクゴウカダイ</t>
    </rPh>
    <rPh sb="14" eb="17">
      <t>カンケイシャ</t>
    </rPh>
    <rPh sb="19" eb="21">
      <t>ジョウホウ</t>
    </rPh>
    <rPh sb="21" eb="23">
      <t>キョウユウ</t>
    </rPh>
    <rPh sb="24" eb="28">
      <t>シエンホウシン</t>
    </rPh>
    <rPh sb="32" eb="34">
      <t>コベツ</t>
    </rPh>
    <rPh sb="37" eb="39">
      <t>カイギ</t>
    </rPh>
    <rPh sb="40" eb="42">
      <t>カイサイ</t>
    </rPh>
    <rPh sb="45" eb="47">
      <t>シエン</t>
    </rPh>
    <rPh sb="47" eb="49">
      <t>ホウホウ</t>
    </rPh>
    <rPh sb="50" eb="52">
      <t>カクニン</t>
    </rPh>
    <rPh sb="53" eb="55">
      <t>タイオウ</t>
    </rPh>
    <phoneticPr fontId="2"/>
  </si>
  <si>
    <t>・包括3職種の配置人員数が満たないなか、若葉区高齢障害支援課をはじめ他機関や区内あんしんケアセンターの協力を得ながら、支援を必要とする地域住民への適切な対応に取り組むことができた。支援困難ケースでは、関係機関と連携し、課題解決に取り組むことができた。
・生活支援コーディネーターが不在となる1年間であったが、第1層生活支援コーディネーターおよび社協若葉区事務所にも協力いただき、地域の活動団体との繋がりを維持することに努めた。
・一方で、前年度よりも地域の活動への参加頻度が3分の1以下となる状況となったものの、これまで構築してきた繋がりに支えられ、地域の会合への参加や、介護予防、認知症サポーター養成講座を開催する等、関係性を維持することができた。
・定期的に広報誌を作成し地域の活動等で配布するとともに、悪徳商法や感染症等のチラシも時宜に応じて情報発信し、地域住民への介護予防の普及広報や不安なく生活できるよう注意喚起を図った。</t>
    <rPh sb="1" eb="3">
      <t>ホウカツ</t>
    </rPh>
    <rPh sb="4" eb="6">
      <t>ショクシュ</t>
    </rPh>
    <rPh sb="7" eb="9">
      <t>ハイチ</t>
    </rPh>
    <rPh sb="9" eb="11">
      <t>ジンイン</t>
    </rPh>
    <rPh sb="11" eb="12">
      <t>スウ</t>
    </rPh>
    <rPh sb="13" eb="14">
      <t>ミ</t>
    </rPh>
    <rPh sb="20" eb="23">
      <t>ワカバク</t>
    </rPh>
    <rPh sb="23" eb="30">
      <t>コウレイショウガイシエンカ</t>
    </rPh>
    <rPh sb="34" eb="35">
      <t>ホカ</t>
    </rPh>
    <rPh sb="35" eb="37">
      <t>キカン</t>
    </rPh>
    <rPh sb="38" eb="40">
      <t>クナイ</t>
    </rPh>
    <rPh sb="51" eb="53">
      <t>キョウリョク</t>
    </rPh>
    <rPh sb="54" eb="55">
      <t>エ</t>
    </rPh>
    <rPh sb="59" eb="61">
      <t>シエン</t>
    </rPh>
    <rPh sb="62" eb="64">
      <t>ヒツヨウ</t>
    </rPh>
    <rPh sb="67" eb="69">
      <t>チイキ</t>
    </rPh>
    <rPh sb="69" eb="71">
      <t>ジュウミン</t>
    </rPh>
    <rPh sb="73" eb="75">
      <t>テキセツ</t>
    </rPh>
    <rPh sb="76" eb="78">
      <t>タイオウ</t>
    </rPh>
    <rPh sb="79" eb="80">
      <t>ト</t>
    </rPh>
    <rPh sb="81" eb="82">
      <t>ク</t>
    </rPh>
    <rPh sb="90" eb="92">
      <t>シエン</t>
    </rPh>
    <rPh sb="92" eb="94">
      <t>コンナン</t>
    </rPh>
    <rPh sb="100" eb="102">
      <t>カンケイ</t>
    </rPh>
    <rPh sb="102" eb="104">
      <t>キカン</t>
    </rPh>
    <rPh sb="105" eb="107">
      <t>レンケイ</t>
    </rPh>
    <rPh sb="109" eb="111">
      <t>カダイ</t>
    </rPh>
    <rPh sb="111" eb="113">
      <t>カイケツ</t>
    </rPh>
    <rPh sb="114" eb="115">
      <t>ト</t>
    </rPh>
    <rPh sb="116" eb="117">
      <t>ク</t>
    </rPh>
    <rPh sb="127" eb="131">
      <t>セイカツシエン</t>
    </rPh>
    <rPh sb="140" eb="142">
      <t>フザイ</t>
    </rPh>
    <rPh sb="147" eb="148">
      <t>カン</t>
    </rPh>
    <rPh sb="154" eb="155">
      <t>ダイ</t>
    </rPh>
    <rPh sb="156" eb="157">
      <t>ソウ</t>
    </rPh>
    <rPh sb="157" eb="161">
      <t>セイカツシエン</t>
    </rPh>
    <rPh sb="172" eb="174">
      <t>シャキョウ</t>
    </rPh>
    <rPh sb="174" eb="177">
      <t>ワカバク</t>
    </rPh>
    <rPh sb="177" eb="179">
      <t>ジム</t>
    </rPh>
    <rPh sb="179" eb="180">
      <t>ショ</t>
    </rPh>
    <rPh sb="182" eb="184">
      <t>キョウリョク</t>
    </rPh>
    <rPh sb="189" eb="191">
      <t>チイキ</t>
    </rPh>
    <rPh sb="192" eb="194">
      <t>カツドウ</t>
    </rPh>
    <rPh sb="194" eb="196">
      <t>ダンタイ</t>
    </rPh>
    <rPh sb="198" eb="199">
      <t>ツナ</t>
    </rPh>
    <rPh sb="202" eb="204">
      <t>イジ</t>
    </rPh>
    <rPh sb="209" eb="210">
      <t>ツト</t>
    </rPh>
    <rPh sb="215" eb="217">
      <t>イッポウ</t>
    </rPh>
    <rPh sb="219" eb="222">
      <t>ゼンネンド</t>
    </rPh>
    <rPh sb="225" eb="227">
      <t>チイキ</t>
    </rPh>
    <rPh sb="228" eb="230">
      <t>カツドウ</t>
    </rPh>
    <rPh sb="232" eb="234">
      <t>サンカ</t>
    </rPh>
    <rPh sb="234" eb="236">
      <t>ヒンド</t>
    </rPh>
    <rPh sb="238" eb="239">
      <t>ブン</t>
    </rPh>
    <rPh sb="241" eb="243">
      <t>イカ</t>
    </rPh>
    <rPh sb="246" eb="248">
      <t>ジョウキョウ</t>
    </rPh>
    <rPh sb="260" eb="262">
      <t>コウチク</t>
    </rPh>
    <rPh sb="266" eb="267">
      <t>ツナ</t>
    </rPh>
    <rPh sb="270" eb="271">
      <t>ササ</t>
    </rPh>
    <rPh sb="275" eb="277">
      <t>チイキ</t>
    </rPh>
    <rPh sb="278" eb="280">
      <t>カイゴウ</t>
    </rPh>
    <rPh sb="282" eb="284">
      <t>サンカ</t>
    </rPh>
    <rPh sb="286" eb="288">
      <t>カイゴ</t>
    </rPh>
    <rPh sb="288" eb="290">
      <t>ヨボウ</t>
    </rPh>
    <rPh sb="291" eb="294">
      <t>ニンチショウ</t>
    </rPh>
    <rPh sb="299" eb="301">
      <t>ヨウセイ</t>
    </rPh>
    <rPh sb="301" eb="303">
      <t>コウザ</t>
    </rPh>
    <rPh sb="304" eb="306">
      <t>カイサイ</t>
    </rPh>
    <rPh sb="308" eb="309">
      <t>ナド</t>
    </rPh>
    <rPh sb="310" eb="313">
      <t>カンケイセイ</t>
    </rPh>
    <rPh sb="314" eb="316">
      <t>イジ</t>
    </rPh>
    <rPh sb="327" eb="330">
      <t>テイキテキ</t>
    </rPh>
    <rPh sb="331" eb="334">
      <t>コウホウシ</t>
    </rPh>
    <rPh sb="335" eb="337">
      <t>サクセイ</t>
    </rPh>
    <rPh sb="338" eb="340">
      <t>チイキ</t>
    </rPh>
    <rPh sb="341" eb="343">
      <t>カツドウ</t>
    </rPh>
    <rPh sb="343" eb="344">
      <t>トウ</t>
    </rPh>
    <rPh sb="345" eb="347">
      <t>ハイフ</t>
    </rPh>
    <rPh sb="354" eb="356">
      <t>アクトク</t>
    </rPh>
    <rPh sb="356" eb="358">
      <t>ショウホウ</t>
    </rPh>
    <rPh sb="359" eb="362">
      <t>カンセンショウ</t>
    </rPh>
    <rPh sb="362" eb="363">
      <t>トウ</t>
    </rPh>
    <rPh sb="368" eb="370">
      <t>ジギ</t>
    </rPh>
    <rPh sb="371" eb="372">
      <t>オウ</t>
    </rPh>
    <rPh sb="374" eb="376">
      <t>ジョウホウ</t>
    </rPh>
    <rPh sb="376" eb="378">
      <t>ハッシン</t>
    </rPh>
    <rPh sb="380" eb="382">
      <t>チイキ</t>
    </rPh>
    <rPh sb="382" eb="384">
      <t>ジュウミン</t>
    </rPh>
    <rPh sb="386" eb="388">
      <t>カイゴ</t>
    </rPh>
    <rPh sb="388" eb="390">
      <t>ヨボウ</t>
    </rPh>
    <rPh sb="391" eb="393">
      <t>フキュウ</t>
    </rPh>
    <rPh sb="393" eb="395">
      <t>コウホウ</t>
    </rPh>
    <rPh sb="396" eb="398">
      <t>フアン</t>
    </rPh>
    <rPh sb="400" eb="402">
      <t>セイカツ</t>
    </rPh>
    <rPh sb="407" eb="409">
      <t>チュウイ</t>
    </rPh>
    <rPh sb="409" eb="411">
      <t>カンキ</t>
    </rPh>
    <rPh sb="412" eb="413">
      <t>ハカ</t>
    </rPh>
    <phoneticPr fontId="2"/>
  </si>
  <si>
    <t>・第1層生活支援コーディネーターと連携して地域活動に参加し、必要に応じて地域住民に情報提供し、地域住民が求めていたボッチャコートの活動拠点に繋ぐことができた。
・利用者に対して適切なサービスが提供できるよう、職員のスキルアップを図った。</t>
    <rPh sb="1" eb="2">
      <t>ダイ</t>
    </rPh>
    <rPh sb="3" eb="4">
      <t>ソウ</t>
    </rPh>
    <rPh sb="52" eb="53">
      <t>モト</t>
    </rPh>
    <rPh sb="65" eb="67">
      <t>カツドウ</t>
    </rPh>
    <rPh sb="67" eb="69">
      <t>キョテン</t>
    </rPh>
    <phoneticPr fontId="2"/>
  </si>
  <si>
    <t>・千葉東警察署との情報交換会に参加した。（6月）
・住民主体の教室や利用者宅訪問時に、消費者被害のチラシを配布する等、権利擁護に関する普及啓発、注意喚起を行った。
・区内5センター共催で若葉区ソーシャルワーカー連絡会を開催した。（6月）
・成年後見制度や日常生活自立支援事業について、必要と思われる高齢者や家族に対し、利用・対応方法の説明や情報提供をおこなった。</t>
    <rPh sb="6" eb="7">
      <t>ショ</t>
    </rPh>
    <rPh sb="120" eb="126">
      <t>セイネンコウケンセイド</t>
    </rPh>
    <rPh sb="127" eb="129">
      <t>ニチジョウ</t>
    </rPh>
    <rPh sb="129" eb="131">
      <t>セイカツ</t>
    </rPh>
    <rPh sb="131" eb="133">
      <t>ジリツ</t>
    </rPh>
    <rPh sb="133" eb="135">
      <t>シエン</t>
    </rPh>
    <rPh sb="135" eb="137">
      <t>ジギョウ</t>
    </rPh>
    <rPh sb="142" eb="144">
      <t>ヒツヨウ</t>
    </rPh>
    <rPh sb="145" eb="146">
      <t>オモ</t>
    </rPh>
    <rPh sb="149" eb="152">
      <t>コウレイシャ</t>
    </rPh>
    <rPh sb="153" eb="155">
      <t>カゾク</t>
    </rPh>
    <rPh sb="156" eb="157">
      <t>タイ</t>
    </rPh>
    <rPh sb="159" eb="161">
      <t>リヨウ</t>
    </rPh>
    <rPh sb="162" eb="164">
      <t>タイオウ</t>
    </rPh>
    <rPh sb="164" eb="166">
      <t>ホウホウ</t>
    </rPh>
    <rPh sb="167" eb="169">
      <t>セツメイ</t>
    </rPh>
    <rPh sb="170" eb="174">
      <t>ジョウホウテイキョウ</t>
    </rPh>
    <phoneticPr fontId="2"/>
  </si>
  <si>
    <t>・認知症サポーター養成講座を開催し、若年層を含む地域住民や中学校教諭に対して、認知症に関する正しい知識が持てるよう支援し、権利擁護の普及啓発を図った。
・消費生活センターの注意報を様々な場所で配布し、消費者被害の注意喚起を行った。
・あんしんケアセンターみつわ台と共催予定の権利擁護に関する研修会は職員配置不足のため、開催できなかった。</t>
    <rPh sb="29" eb="32">
      <t>チュウガッコウ</t>
    </rPh>
    <rPh sb="32" eb="34">
      <t>キョウユ</t>
    </rPh>
    <rPh sb="100" eb="103">
      <t>ショウヒシャ</t>
    </rPh>
    <rPh sb="103" eb="105">
      <t>ヒガイ</t>
    </rPh>
    <rPh sb="106" eb="108">
      <t>チュウイ</t>
    </rPh>
    <rPh sb="108" eb="110">
      <t>カンキ</t>
    </rPh>
    <rPh sb="111" eb="112">
      <t>オコナ</t>
    </rPh>
    <rPh sb="149" eb="151">
      <t>ショクイン</t>
    </rPh>
    <rPh sb="151" eb="153">
      <t>ハイチ</t>
    </rPh>
    <rPh sb="153" eb="155">
      <t>フソク</t>
    </rPh>
    <phoneticPr fontId="2"/>
  </si>
  <si>
    <t>・高齢者虐待の早期発見に努め、若葉区高齢障害支援課へ速やかに報告し、連携して対応する。
・認知症になっても住み慣れた地域で安心して生活が継続できるよう、住民に対して認知症に対する正しい知識と対応方法等、権利擁護の普及啓発活動を行う。
・詐欺や悪徳商法を未然に防ぐため、地域住民や介護支援専門員に、消費生活センターのチラシを使うなどして情報提供、注意喚起を行う。
・成年後見制度や日常生活自立支援事業の利用が必要な高齢者に、関係機関と連携して対応する。
・成年後見制度や高齢者虐待等、迅速かつ適切な支援が行えるよう、職員のスキルアップを図る。
・あんしんケアセンターみつわ台と共催で、権利擁護に関する研修会を開催し、権利擁護の普及啓発を図る。</t>
    <rPh sb="99" eb="100">
      <t>ナド</t>
    </rPh>
    <rPh sb="101" eb="103">
      <t>ケンリ</t>
    </rPh>
    <rPh sb="103" eb="105">
      <t>ヨウゴ</t>
    </rPh>
    <rPh sb="118" eb="120">
      <t>サギ</t>
    </rPh>
    <rPh sb="121" eb="123">
      <t>アクトク</t>
    </rPh>
    <rPh sb="123" eb="125">
      <t>ショウホウ</t>
    </rPh>
    <rPh sb="126" eb="128">
      <t>ミゼン</t>
    </rPh>
    <rPh sb="129" eb="130">
      <t>フセ</t>
    </rPh>
    <rPh sb="134" eb="136">
      <t>チイキ</t>
    </rPh>
    <rPh sb="136" eb="138">
      <t>ジュウミン</t>
    </rPh>
    <rPh sb="139" eb="146">
      <t>カイゴシエンセンモンイン</t>
    </rPh>
    <rPh sb="167" eb="169">
      <t>ジョウホウ</t>
    </rPh>
    <rPh sb="169" eb="171">
      <t>テイキョウ</t>
    </rPh>
    <rPh sb="172" eb="174">
      <t>チュウイ</t>
    </rPh>
    <rPh sb="174" eb="176">
      <t>カンキ</t>
    </rPh>
    <rPh sb="177" eb="178">
      <t>オコナ</t>
    </rPh>
    <rPh sb="182" eb="184">
      <t>セイネン</t>
    </rPh>
    <rPh sb="184" eb="186">
      <t>コウケン</t>
    </rPh>
    <rPh sb="186" eb="188">
      <t>セイド</t>
    </rPh>
    <rPh sb="189" eb="191">
      <t>ニチジョウ</t>
    </rPh>
    <rPh sb="191" eb="193">
      <t>セイカツ</t>
    </rPh>
    <rPh sb="193" eb="195">
      <t>ジリツ</t>
    </rPh>
    <rPh sb="195" eb="197">
      <t>シエン</t>
    </rPh>
    <rPh sb="197" eb="199">
      <t>ジギョウ</t>
    </rPh>
    <rPh sb="200" eb="202">
      <t>リヨウ</t>
    </rPh>
    <rPh sb="203" eb="205">
      <t>ヒツヨウ</t>
    </rPh>
    <rPh sb="206" eb="209">
      <t>コウレイシャ</t>
    </rPh>
    <rPh sb="211" eb="213">
      <t>カンケイ</t>
    </rPh>
    <rPh sb="213" eb="215">
      <t>キカン</t>
    </rPh>
    <rPh sb="216" eb="218">
      <t>レンケイ</t>
    </rPh>
    <rPh sb="220" eb="222">
      <t>タイオウ</t>
    </rPh>
    <rPh sb="227" eb="229">
      <t>セイネン</t>
    </rPh>
    <rPh sb="229" eb="231">
      <t>コウケン</t>
    </rPh>
    <rPh sb="231" eb="233">
      <t>セイド</t>
    </rPh>
    <rPh sb="234" eb="237">
      <t>コウレイシャ</t>
    </rPh>
    <rPh sb="237" eb="239">
      <t>ギャクタイ</t>
    </rPh>
    <rPh sb="239" eb="240">
      <t>トウ</t>
    </rPh>
    <rPh sb="241" eb="243">
      <t>ジンソク</t>
    </rPh>
    <rPh sb="245" eb="247">
      <t>テキセツ</t>
    </rPh>
    <rPh sb="248" eb="250">
      <t>シエン</t>
    </rPh>
    <rPh sb="251" eb="252">
      <t>オコナ</t>
    </rPh>
    <rPh sb="257" eb="259">
      <t>ショクイン</t>
    </rPh>
    <rPh sb="267" eb="268">
      <t>ハカ</t>
    </rPh>
    <phoneticPr fontId="2"/>
  </si>
  <si>
    <t>・若松公民館で地域住民を対象にフレイル予防教室を月1回開催した。（11～2月）
・介護予防に関する意見交換会に参加した。（11月）
・あんしんケアセンター桜木と協力し、住民主体の体操教室の活動支援を行った。（毎週1回・毎月）
・住民主体の体操教室に出向き、活動状況の把握と地域の情報提供、進行の助言や関係機関に講座を依頼する等、活動が継続できるよう支援した。
・出張相談等で介護予防のパンフレットを配布し握力測定を行う等、介護予防に対する意識向上を図った。
・マックスバリュの買い物支援の拠点確保のため、圏域内のグループホームや看護多機能型施設、地域密着型デイサービス等へ働きかけ、拠点協力を得て、近隣住民の利用に寄与し、各拠点施設と住民との繋がりのきっかけづくりとなった。</t>
    <rPh sb="128" eb="130">
      <t>カツドウ</t>
    </rPh>
    <rPh sb="130" eb="132">
      <t>ジョウキョウ</t>
    </rPh>
    <rPh sb="133" eb="135">
      <t>ハアク</t>
    </rPh>
    <rPh sb="136" eb="138">
      <t>チイキ</t>
    </rPh>
    <rPh sb="139" eb="141">
      <t>ジョウホウ</t>
    </rPh>
    <rPh sb="141" eb="143">
      <t>テイキョウ</t>
    </rPh>
    <phoneticPr fontId="2"/>
  </si>
  <si>
    <t>・若松公民館で毎月フレイル予防教室を開催し、地域資源を活用したり健康課と連携を行うことで、地域住民に対して介護予防についての意識づけをすることができた。
・介護予防教室や地域の通いの場で、「いきいき活動手帳」を活用し住民が自立した生活を目ざせるよう支援した。
・第1層生活支援コーディネーターの協力も得ながら、既存の体操教室を定期的に訪問し、必要に応じて季節毎の注意喚起や権利擁護、介護保険の講座を行い、活動が継続できるよう支援した。しかし、配置人員の不足から昨年度の3分の1程度の訪問となった。
・マックスバリュ買い物支援の拠点確保と、近隣住民の利用実現により、各拠点施設と住民との繋がりのきっかけをつくることができた。</t>
    <rPh sb="131" eb="132">
      <t>ダイ</t>
    </rPh>
    <rPh sb="133" eb="134">
      <t>ソウ</t>
    </rPh>
    <rPh sb="134" eb="136">
      <t>セイカツ</t>
    </rPh>
    <rPh sb="136" eb="138">
      <t>シエン</t>
    </rPh>
    <rPh sb="147" eb="149">
      <t>キョウリョク</t>
    </rPh>
    <rPh sb="150" eb="151">
      <t>エ</t>
    </rPh>
    <rPh sb="221" eb="225">
      <t>ハイチジンイン</t>
    </rPh>
    <rPh sb="226" eb="228">
      <t>フソク</t>
    </rPh>
    <rPh sb="230" eb="233">
      <t>サクネンド</t>
    </rPh>
    <rPh sb="235" eb="236">
      <t>ブン</t>
    </rPh>
    <rPh sb="238" eb="240">
      <t>テイド</t>
    </rPh>
    <rPh sb="241" eb="243">
      <t>ホウモン</t>
    </rPh>
    <rPh sb="276" eb="278">
      <t>ジツゲン</t>
    </rPh>
    <phoneticPr fontId="2"/>
  </si>
  <si>
    <t>ソーシャルワーカー連絡会の研修会を実施し、新たな情報を共有することができた。相談内容が複雑化しており、千葉東警察署との情報共有で、不審電話の相談に、迅速に対応することができた。高齢者の虐待については、関係機関との情報共有を図りながら慎重に対応した。消費者被害防止に向けて適宜情報提供した。</t>
    <rPh sb="51" eb="53">
      <t>チバ</t>
    </rPh>
    <phoneticPr fontId="2"/>
  </si>
  <si>
    <t>①若葉区内あんしんケアセンター社会福祉士を中心に、ソーシャルワーカー連絡会を開催し連携と専門知識の向上を目指す。
②5センター合同で千葉東警察署との情報交換会を開催する。
③千葉市高齢者虐待防止マニュアルに沿って、関係機関と対応する。
④成年後見制度の利用促進に取り組み、適切な利用に繋げられるよう、関係機関との連携を図る。
⑤消費者被害を防止するため、情報を把握し、地域住民、介護支援専門員等に向けて情報提供を行う。　</t>
    <phoneticPr fontId="2"/>
  </si>
  <si>
    <t>・出張相談会は１回の開催だったが、２１名の方にあんしんケアセンターの周知ができた。
・「ゴミ捨て支援」についてケアマネジャーから情報を集め、住民との意見交換会を開いた。
・年間を通して５回の「誉田あんしんネットワーク会議」を開き、民生委員や自治会、行政などと情報を交換し、個別や地域の課題について話し合った。</t>
    <rPh sb="1" eb="6">
      <t>シュッチョウソウダンカイ</t>
    </rPh>
    <rPh sb="8" eb="9">
      <t>カイ</t>
    </rPh>
    <rPh sb="10" eb="12">
      <t>カイサイ</t>
    </rPh>
    <rPh sb="19" eb="20">
      <t>メイ</t>
    </rPh>
    <rPh sb="21" eb="22">
      <t>カタ</t>
    </rPh>
    <rPh sb="34" eb="36">
      <t>シュウチ</t>
    </rPh>
    <rPh sb="46" eb="47">
      <t>ス</t>
    </rPh>
    <rPh sb="48" eb="50">
      <t>シエン</t>
    </rPh>
    <rPh sb="64" eb="66">
      <t>ジョウホウ</t>
    </rPh>
    <rPh sb="67" eb="68">
      <t>アツ</t>
    </rPh>
    <rPh sb="70" eb="72">
      <t>ジュウミン</t>
    </rPh>
    <rPh sb="74" eb="76">
      <t>イケン</t>
    </rPh>
    <rPh sb="76" eb="79">
      <t>コウカンカイ</t>
    </rPh>
    <rPh sb="80" eb="81">
      <t>ヒラ</t>
    </rPh>
    <rPh sb="86" eb="88">
      <t>ネンカン</t>
    </rPh>
    <rPh sb="89" eb="90">
      <t>トオ</t>
    </rPh>
    <rPh sb="93" eb="94">
      <t>カイ</t>
    </rPh>
    <rPh sb="96" eb="98">
      <t>ホンダ</t>
    </rPh>
    <rPh sb="108" eb="110">
      <t>カイギ</t>
    </rPh>
    <rPh sb="112" eb="113">
      <t>ヒラ</t>
    </rPh>
    <rPh sb="115" eb="119">
      <t>ミンセイイイン</t>
    </rPh>
    <rPh sb="120" eb="123">
      <t>ジチカイ</t>
    </rPh>
    <rPh sb="124" eb="126">
      <t>ギョウセイ</t>
    </rPh>
    <rPh sb="129" eb="131">
      <t>ジョウホウ</t>
    </rPh>
    <rPh sb="132" eb="134">
      <t>コウカン</t>
    </rPh>
    <rPh sb="136" eb="138">
      <t>コベツ</t>
    </rPh>
    <rPh sb="139" eb="141">
      <t>チイキ</t>
    </rPh>
    <rPh sb="142" eb="144">
      <t>カダイ</t>
    </rPh>
    <rPh sb="148" eb="149">
      <t>ハナ</t>
    </rPh>
    <rPh sb="150" eb="151">
      <t>ア</t>
    </rPh>
    <phoneticPr fontId="2"/>
  </si>
  <si>
    <t>・年間予定について計画通り実施できたため。
・サロン活動の活性化に向け、地域リハ活動支援事業の活用やいきいきプラザ・センターとの連携を開始して数年が経過し、サロン担当者もその特徴を理解してサロンへ取り入れられるよになってきている。各地域活動の場も住民のみの運営で安定して活動ができている。</t>
    <rPh sb="1" eb="3">
      <t>ネンカン</t>
    </rPh>
    <rPh sb="3" eb="5">
      <t>ヨテイ</t>
    </rPh>
    <rPh sb="9" eb="12">
      <t>ケイカクドオ</t>
    </rPh>
    <rPh sb="13" eb="15">
      <t>ジッシ</t>
    </rPh>
    <rPh sb="26" eb="28">
      <t>カツドウ</t>
    </rPh>
    <rPh sb="29" eb="32">
      <t>カッセイカ</t>
    </rPh>
    <rPh sb="33" eb="34">
      <t>ム</t>
    </rPh>
    <rPh sb="36" eb="38">
      <t>チイキ</t>
    </rPh>
    <rPh sb="40" eb="46">
      <t>カツドウシエンジギョウ</t>
    </rPh>
    <rPh sb="47" eb="49">
      <t>カツヨウ</t>
    </rPh>
    <rPh sb="64" eb="66">
      <t>レンケイ</t>
    </rPh>
    <rPh sb="67" eb="69">
      <t>カイシ</t>
    </rPh>
    <rPh sb="71" eb="73">
      <t>スウネン</t>
    </rPh>
    <rPh sb="74" eb="76">
      <t>ケイカ</t>
    </rPh>
    <rPh sb="81" eb="84">
      <t>タントウシャ</t>
    </rPh>
    <rPh sb="87" eb="89">
      <t>トクチョウ</t>
    </rPh>
    <rPh sb="90" eb="92">
      <t>リカイ</t>
    </rPh>
    <rPh sb="98" eb="99">
      <t>ト</t>
    </rPh>
    <rPh sb="100" eb="101">
      <t>イ</t>
    </rPh>
    <rPh sb="115" eb="116">
      <t>カク</t>
    </rPh>
    <rPh sb="116" eb="120">
      <t>チイキカツドウ</t>
    </rPh>
    <rPh sb="121" eb="122">
      <t>バ</t>
    </rPh>
    <rPh sb="123" eb="125">
      <t>ジュウミン</t>
    </rPh>
    <rPh sb="128" eb="130">
      <t>ウンエイ</t>
    </rPh>
    <rPh sb="131" eb="133">
      <t>アンテイ</t>
    </rPh>
    <rPh sb="135" eb="137">
      <t>カツドウ</t>
    </rPh>
    <phoneticPr fontId="2"/>
  </si>
  <si>
    <t xml:space="preserve">・関係機関、地域の関係者との連携を強化及び地域課題検討のための地域ケア会議を継続的に行う。
・圏域の介護支援専門員の資質向上と介護支援専門員同士のネットワークづくりの為、研修会や事例検討会を行う。土気圏域自然災害・感染症対策委員会の机上訓練については今年度の訓練を振り返り、充実した内容にできるよう検討する。
・困難事例やケアプラン等について介護支援専門員が相談しやすい体制を作り、必要時後方支援を行う。　　　　　　　　　　
</t>
    <rPh sb="1" eb="3">
      <t>カンケイ</t>
    </rPh>
    <rPh sb="3" eb="5">
      <t>キカン</t>
    </rPh>
    <rPh sb="6" eb="8">
      <t>チイキ</t>
    </rPh>
    <rPh sb="9" eb="12">
      <t>カンケイシャ</t>
    </rPh>
    <rPh sb="14" eb="16">
      <t>レンケイ</t>
    </rPh>
    <rPh sb="17" eb="19">
      <t>キョウカ</t>
    </rPh>
    <rPh sb="19" eb="20">
      <t>オヨ</t>
    </rPh>
    <rPh sb="21" eb="25">
      <t>チイキカダイ</t>
    </rPh>
    <rPh sb="25" eb="27">
      <t>ケントウ</t>
    </rPh>
    <rPh sb="31" eb="33">
      <t>チイキ</t>
    </rPh>
    <rPh sb="35" eb="37">
      <t>カイギ</t>
    </rPh>
    <rPh sb="38" eb="41">
      <t>ケイゾクテキ</t>
    </rPh>
    <rPh sb="42" eb="43">
      <t>オコナ</t>
    </rPh>
    <rPh sb="47" eb="49">
      <t>ケンイキ</t>
    </rPh>
    <rPh sb="50" eb="54">
      <t>カイゴシエン</t>
    </rPh>
    <rPh sb="54" eb="57">
      <t>センモンイン</t>
    </rPh>
    <rPh sb="58" eb="60">
      <t>シシツ</t>
    </rPh>
    <rPh sb="60" eb="62">
      <t>コウジョウ</t>
    </rPh>
    <rPh sb="63" eb="67">
      <t>カイゴシエン</t>
    </rPh>
    <rPh sb="67" eb="72">
      <t>センモンインドウシ</t>
    </rPh>
    <rPh sb="83" eb="84">
      <t>タメ</t>
    </rPh>
    <rPh sb="85" eb="88">
      <t>ケンシュウカイ</t>
    </rPh>
    <rPh sb="89" eb="91">
      <t>ジレイ</t>
    </rPh>
    <rPh sb="91" eb="94">
      <t>ケントウカイ</t>
    </rPh>
    <rPh sb="95" eb="96">
      <t>オコナ</t>
    </rPh>
    <phoneticPr fontId="2"/>
  </si>
  <si>
    <t>・地域課題検討の地域ケア会議を計画通り行えた為。・圏域の介護支援専門員とあんしんで高齢者虐待防止委員会、自然災害・感染症対策委員会の２つを立ち上げた。自然災害感染症委員会では千葉市防災対策課や民生委員と共に机上訓練を行った。・高齢者虐待防止委員会では虐待防止研修を2回実施した。
・こころの健康センター、防災対策課、在宅医療・介護連携支援センターなどの千葉市の各機関と連携し、研修会や事例検討会を開催することができたため。</t>
    <rPh sb="25" eb="27">
      <t>ケンイキ</t>
    </rPh>
    <rPh sb="28" eb="34">
      <t>カイゴシエンセンモン</t>
    </rPh>
    <rPh sb="34" eb="35">
      <t>イン</t>
    </rPh>
    <rPh sb="41" eb="48">
      <t>コウレイシャギャクタイボウシ</t>
    </rPh>
    <rPh sb="48" eb="51">
      <t>イインカイ</t>
    </rPh>
    <rPh sb="52" eb="56">
      <t>シゼンサイガイ</t>
    </rPh>
    <rPh sb="57" eb="60">
      <t>カンセンショウ</t>
    </rPh>
    <rPh sb="60" eb="62">
      <t>タイサク</t>
    </rPh>
    <rPh sb="62" eb="65">
      <t>イインカイ</t>
    </rPh>
    <rPh sb="69" eb="70">
      <t>タ</t>
    </rPh>
    <rPh sb="71" eb="72">
      <t>ア</t>
    </rPh>
    <rPh sb="75" eb="79">
      <t>シゼンサイガイ</t>
    </rPh>
    <rPh sb="79" eb="82">
      <t>カンセンショウ</t>
    </rPh>
    <rPh sb="82" eb="85">
      <t>イインカイ</t>
    </rPh>
    <rPh sb="87" eb="90">
      <t>チバシ</t>
    </rPh>
    <rPh sb="90" eb="95">
      <t>ボウサイタイサクカ</t>
    </rPh>
    <rPh sb="96" eb="98">
      <t>ミンセイ</t>
    </rPh>
    <rPh sb="98" eb="100">
      <t>イイン</t>
    </rPh>
    <rPh sb="101" eb="102">
      <t>トモ</t>
    </rPh>
    <rPh sb="103" eb="107">
      <t>キジョウクンレン</t>
    </rPh>
    <rPh sb="108" eb="109">
      <t>オコナ</t>
    </rPh>
    <rPh sb="113" eb="116">
      <t>コウレイシャ</t>
    </rPh>
    <rPh sb="116" eb="118">
      <t>ギャクタイ</t>
    </rPh>
    <rPh sb="118" eb="120">
      <t>ボウシ</t>
    </rPh>
    <rPh sb="120" eb="123">
      <t>イインカイ</t>
    </rPh>
    <rPh sb="125" eb="129">
      <t>ギャクタイボウシ</t>
    </rPh>
    <rPh sb="129" eb="131">
      <t>ケンシュウ</t>
    </rPh>
    <rPh sb="133" eb="134">
      <t>カイ</t>
    </rPh>
    <rPh sb="134" eb="136">
      <t>ジッシ</t>
    </rPh>
    <rPh sb="145" eb="147">
      <t>ケンコウ</t>
    </rPh>
    <rPh sb="152" eb="157">
      <t>ボウサイタイサクカ</t>
    </rPh>
    <rPh sb="158" eb="160">
      <t>ザイタク</t>
    </rPh>
    <rPh sb="160" eb="162">
      <t>イリョウ</t>
    </rPh>
    <rPh sb="163" eb="165">
      <t>カイゴ</t>
    </rPh>
    <rPh sb="165" eb="167">
      <t>レンケイ</t>
    </rPh>
    <rPh sb="167" eb="169">
      <t>シエン</t>
    </rPh>
    <rPh sb="176" eb="179">
      <t>チバシ</t>
    </rPh>
    <rPh sb="184" eb="186">
      <t>レンケイ</t>
    </rPh>
    <rPh sb="192" eb="197">
      <t>ジレイケントウカイ</t>
    </rPh>
    <rPh sb="198" eb="200">
      <t>カイサイ</t>
    </rPh>
    <phoneticPr fontId="2"/>
  </si>
  <si>
    <t>①介護支援専門員の直面している困難事例に対し、ケース会議等を通して後方支援を行った。こころの健康センターの協力で家族支援が必要な困難事例を抱える介護支援専門員と座談会を開催した。（2月）
②美浜区主任ケアマネネットワークの事例検討会の開催に向け、後方支援を行った。（12月）
③経験年数の浅いケアマネジャー向けに介護予防ケアマネジメント研修を行った。（10月）
④認知症初期集中支援チーム会議に参加し、認知症の方の支援に関わる情報共有を図った。美浜区多職種連携会議で「BCPシミュレーション訓練（自然災害・感染症）」を行った。（2月）</t>
    <rPh sb="20" eb="21">
      <t>タイ</t>
    </rPh>
    <rPh sb="26" eb="28">
      <t>カイギ</t>
    </rPh>
    <rPh sb="28" eb="29">
      <t>トウ</t>
    </rPh>
    <rPh sb="30" eb="31">
      <t>トオ</t>
    </rPh>
    <rPh sb="46" eb="48">
      <t>ケンコウ</t>
    </rPh>
    <rPh sb="53" eb="55">
      <t>キョウリョク</t>
    </rPh>
    <rPh sb="56" eb="60">
      <t>カゾクシエン</t>
    </rPh>
    <rPh sb="61" eb="63">
      <t>ヒツヨウ</t>
    </rPh>
    <rPh sb="64" eb="68">
      <t>コンナンジレイ</t>
    </rPh>
    <rPh sb="69" eb="70">
      <t>カカ</t>
    </rPh>
    <rPh sb="72" eb="79">
      <t>カイゴシエンセンモンイン</t>
    </rPh>
    <rPh sb="80" eb="83">
      <t>ザダンカイ</t>
    </rPh>
    <rPh sb="84" eb="86">
      <t>カイサイ</t>
    </rPh>
    <rPh sb="91" eb="92">
      <t>ガツ</t>
    </rPh>
    <rPh sb="95" eb="98">
      <t>ミハマク</t>
    </rPh>
    <rPh sb="98" eb="100">
      <t>シュニン</t>
    </rPh>
    <rPh sb="111" eb="113">
      <t>ジレイ</t>
    </rPh>
    <rPh sb="113" eb="115">
      <t>ケントウ</t>
    </rPh>
    <rPh sb="115" eb="116">
      <t>カイ</t>
    </rPh>
    <rPh sb="117" eb="119">
      <t>カイサイ</t>
    </rPh>
    <rPh sb="120" eb="121">
      <t>ム</t>
    </rPh>
    <rPh sb="123" eb="125">
      <t>コウホウ</t>
    </rPh>
    <rPh sb="125" eb="127">
      <t>シエン</t>
    </rPh>
    <rPh sb="128" eb="129">
      <t>オコナ</t>
    </rPh>
    <rPh sb="135" eb="136">
      <t>ガツ</t>
    </rPh>
    <rPh sb="139" eb="140">
      <t>ビ</t>
    </rPh>
    <rPh sb="144" eb="145">
      <t>タ</t>
    </rPh>
    <rPh sb="147" eb="150">
      <t>ミハマク</t>
    </rPh>
    <rPh sb="153" eb="160">
      <t>タショクシュレンケイカイギ</t>
    </rPh>
    <rPh sb="173" eb="175">
      <t>クンレン</t>
    </rPh>
    <rPh sb="176" eb="180">
      <t>シゼンサイガイ</t>
    </rPh>
    <rPh sb="222" eb="223">
      <t>オコナ</t>
    </rPh>
    <rPh sb="265" eb="266">
      <t>ガツ</t>
    </rPh>
    <phoneticPr fontId="2"/>
  </si>
  <si>
    <t>①介護支援専門員の直面している困難事例の相談に対応、後方支援を行った。　
②美浜区主任ケアマネネットワーク主催で美浜区のケアマネ交流会を開催し後方支援を行った。(9月）
③管理者向けカスタマーハラスメント研修を開催し主任ケママネ更新研修修了書を発行した。（7月）
④認知症初期集中支援チーム会議に参加し、認知症の方の支援に関わる情報共有を図った。
⑤生活支援コーディネーターと連携し、下記支援を行った。
・自治会によるゴミ出し支援事業の立ち上げの後方支援を行った。
・地域の担い手候補とキッズ認知症サポーター養成講座を行った。
・社会資源を活用したケアプラン作成のために、委託の介護支援専門員と情報の共有を図った。</t>
    <rPh sb="38" eb="41">
      <t>ミハマク</t>
    </rPh>
    <rPh sb="41" eb="43">
      <t>シュニン</t>
    </rPh>
    <rPh sb="53" eb="55">
      <t>シュサイ</t>
    </rPh>
    <rPh sb="56" eb="59">
      <t>ミハマク</t>
    </rPh>
    <rPh sb="64" eb="67">
      <t>コウリュウカイ</t>
    </rPh>
    <rPh sb="68" eb="70">
      <t>カイサイ</t>
    </rPh>
    <rPh sb="71" eb="75">
      <t>コウホウシエン</t>
    </rPh>
    <rPh sb="76" eb="77">
      <t>オコナ</t>
    </rPh>
    <rPh sb="82" eb="83">
      <t>ガツ</t>
    </rPh>
    <rPh sb="86" eb="90">
      <t>カンリシャム</t>
    </rPh>
    <rPh sb="102" eb="104">
      <t>ケンシュウ</t>
    </rPh>
    <rPh sb="105" eb="107">
      <t>カイサイ</t>
    </rPh>
    <rPh sb="108" eb="110">
      <t>シュニン</t>
    </rPh>
    <rPh sb="114" eb="116">
      <t>コウシン</t>
    </rPh>
    <rPh sb="116" eb="118">
      <t>ケンシュウ</t>
    </rPh>
    <rPh sb="118" eb="121">
      <t>シュウリョウショ</t>
    </rPh>
    <rPh sb="122" eb="124">
      <t>ハッコウ</t>
    </rPh>
    <rPh sb="129" eb="130">
      <t>ガツ</t>
    </rPh>
    <rPh sb="145" eb="147">
      <t>カイギ</t>
    </rPh>
    <rPh sb="148" eb="150">
      <t>サンカ</t>
    </rPh>
    <rPh sb="152" eb="155">
      <t>ニンチショウ</t>
    </rPh>
    <rPh sb="156" eb="157">
      <t>カタ</t>
    </rPh>
    <rPh sb="158" eb="160">
      <t>シエン</t>
    </rPh>
    <rPh sb="161" eb="162">
      <t>カカ</t>
    </rPh>
    <rPh sb="164" eb="166">
      <t>ジョウホウ</t>
    </rPh>
    <rPh sb="166" eb="168">
      <t>キョウユウ</t>
    </rPh>
    <rPh sb="169" eb="170">
      <t>ハカ</t>
    </rPh>
    <rPh sb="175" eb="179">
      <t>セイカツシエン</t>
    </rPh>
    <rPh sb="188" eb="190">
      <t>レンケイ</t>
    </rPh>
    <rPh sb="192" eb="194">
      <t>カキ</t>
    </rPh>
    <rPh sb="194" eb="196">
      <t>シエン</t>
    </rPh>
    <rPh sb="197" eb="198">
      <t>オコナ</t>
    </rPh>
    <rPh sb="203" eb="206">
      <t>ジチカイ</t>
    </rPh>
    <rPh sb="211" eb="212">
      <t>ダ</t>
    </rPh>
    <rPh sb="213" eb="217">
      <t>シエンジギョウ</t>
    </rPh>
    <rPh sb="218" eb="219">
      <t>タ</t>
    </rPh>
    <rPh sb="220" eb="221">
      <t>ア</t>
    </rPh>
    <rPh sb="223" eb="227">
      <t>コウホウシエン</t>
    </rPh>
    <rPh sb="228" eb="229">
      <t>オコナ</t>
    </rPh>
    <rPh sb="234" eb="236">
      <t>チイキ</t>
    </rPh>
    <rPh sb="246" eb="249">
      <t>ニンチショウ</t>
    </rPh>
    <rPh sb="254" eb="258">
      <t>ヨウセイコウザ</t>
    </rPh>
    <rPh sb="259" eb="260">
      <t>オコナ</t>
    </rPh>
    <rPh sb="265" eb="269">
      <t>シャカイシゲン</t>
    </rPh>
    <rPh sb="270" eb="272">
      <t>カツヨウ</t>
    </rPh>
    <rPh sb="279" eb="281">
      <t>サクセイ</t>
    </rPh>
    <rPh sb="286" eb="288">
      <t>イタク</t>
    </rPh>
    <rPh sb="289" eb="293">
      <t>カイゴシエン</t>
    </rPh>
    <rPh sb="293" eb="296">
      <t>センモンイン</t>
    </rPh>
    <rPh sb="297" eb="299">
      <t>ジョウホウ</t>
    </rPh>
    <rPh sb="300" eb="302">
      <t>キョウユウ</t>
    </rPh>
    <rPh sb="303" eb="304">
      <t>ハカ</t>
    </rPh>
    <phoneticPr fontId="2"/>
  </si>
  <si>
    <t xml:space="preserve">・センター主体の健康教室を継続し、介護予防の普及啓発に努めた。
・認知症の理解を深める取り組みを行った。
・地域の高齢者向けの出張講座および健康教室の企画、立ち上げについて生活支援コーディネーターと検討会を行った。
</t>
    <rPh sb="13" eb="15">
      <t>ケイゾク</t>
    </rPh>
    <rPh sb="17" eb="21">
      <t>カイゴヨボウ</t>
    </rPh>
    <rPh sb="22" eb="26">
      <t>フキュウケイハツ</t>
    </rPh>
    <rPh sb="27" eb="28">
      <t>ツト</t>
    </rPh>
    <rPh sb="33" eb="36">
      <t>ニンチショウ</t>
    </rPh>
    <rPh sb="37" eb="39">
      <t>リカイ</t>
    </rPh>
    <rPh sb="40" eb="41">
      <t>フカ</t>
    </rPh>
    <rPh sb="43" eb="44">
      <t>ト</t>
    </rPh>
    <rPh sb="45" eb="46">
      <t>ク</t>
    </rPh>
    <rPh sb="48" eb="49">
      <t>オコナ</t>
    </rPh>
    <rPh sb="54" eb="56">
      <t>チイキ</t>
    </rPh>
    <rPh sb="86" eb="88">
      <t>セイカツ</t>
    </rPh>
    <rPh sb="88" eb="90">
      <t>シエン</t>
    </rPh>
    <rPh sb="101" eb="102">
      <t>カイ</t>
    </rPh>
    <rPh sb="103" eb="104">
      <t>オコナ</t>
    </rPh>
    <phoneticPr fontId="2"/>
  </si>
  <si>
    <t xml:space="preserve">・障害者自立支援協議会、認知症疾患医療連携協議会に参加し各関係機関と連携を図った。
・虐待疑いのケースが多い中、区高齢者障害と情報共有をして解決を図った。
・美浜区社会福祉士会において、成年後見支援センターを講師として招き、身元保証についての勉強会を行った。
・後見制度につなげるため、専門機関と一緒に行動し行政、病院、施設等と連携を図った。　　　　　　　　　　　　　　　　　　　　　　　　　　　　　　　　　　　　　　　　　　　　　　　　　　　　　　　　　　　　　　　　　　　　　　　　　　　　　　　　　　　　　　　　　　　　　　　　　　　　　　　　　　　
</t>
    <rPh sb="1" eb="3">
      <t>ショウガイ</t>
    </rPh>
    <rPh sb="3" eb="4">
      <t>シャ</t>
    </rPh>
    <rPh sb="4" eb="6">
      <t>ジリツ</t>
    </rPh>
    <rPh sb="6" eb="8">
      <t>シエン</t>
    </rPh>
    <rPh sb="8" eb="11">
      <t>キョウギカイ</t>
    </rPh>
    <rPh sb="12" eb="15">
      <t>ニンチショウ</t>
    </rPh>
    <rPh sb="15" eb="17">
      <t>シッカン</t>
    </rPh>
    <rPh sb="17" eb="19">
      <t>イリョウ</t>
    </rPh>
    <rPh sb="19" eb="21">
      <t>レンケイ</t>
    </rPh>
    <rPh sb="21" eb="24">
      <t>キョウギカイ</t>
    </rPh>
    <rPh sb="25" eb="27">
      <t>サンカ</t>
    </rPh>
    <rPh sb="28" eb="33">
      <t>カクカンケイキカン</t>
    </rPh>
    <rPh sb="34" eb="36">
      <t>レンケイ</t>
    </rPh>
    <rPh sb="37" eb="38">
      <t>ハカ</t>
    </rPh>
    <phoneticPr fontId="2"/>
  </si>
  <si>
    <t>１．独居率が高く高齢者世帯も多い地域。親族が不在だったり、遠距離に在住していることで認知機能をはじめとする身体・精神症状の変化の発見が遅れ、生活や医療等への対応が困難となる事案が増えている。
２．集合住宅で占められている地域で、他市・他県から移住してくる方が多く、地域の資源やコミュニティをうまく活用出来ない等により「孤立化」している方が増えている。
３．サービス事業者、高齢者施設が少ないことに加え、要支援者へのケアマネジャーの選定が難しくなっており、適切なサービスに結びつけていくことに時間を費やしている。
４．キーパーソン不在により後見制度の利用が望ましい高齢者が多いが、制度の理解が不十分なことから結びつけていくことに時間がかかっている。
５．新型コロナウイルス感染症５類への移行により、地域の通いの場等が再開している中、継続した感染対策を行い、心身ともに予防活動の場を広げていく必要性がある。</t>
    <phoneticPr fontId="2"/>
  </si>
  <si>
    <t>・猛暑や感染症により動けなくなっているという連絡が多く、救急隊、病院と連携を図った。
・ケアマネジャーからの相談件数が増えており、リストに残すことで職員全員が対応できる体制にしていた。
・困難ケースについては高齢障害支援課へ随時相談、報告を行い連携の上解決を図った。
・ケアマネジメントの幅を広げる為、ケアマネジャーに対し社会資源の情報提供を行っていた。</t>
    <rPh sb="1" eb="3">
      <t>モウショ</t>
    </rPh>
    <rPh sb="4" eb="7">
      <t>カンセンショウ</t>
    </rPh>
    <rPh sb="10" eb="11">
      <t>ウゴ</t>
    </rPh>
    <rPh sb="22" eb="24">
      <t>レンラク</t>
    </rPh>
    <rPh sb="25" eb="26">
      <t>オオ</t>
    </rPh>
    <rPh sb="28" eb="31">
      <t>キュウキュウタイ</t>
    </rPh>
    <rPh sb="32" eb="34">
      <t>ビョウイン</t>
    </rPh>
    <rPh sb="35" eb="37">
      <t>レンケイ</t>
    </rPh>
    <rPh sb="38" eb="39">
      <t>ハカ</t>
    </rPh>
    <rPh sb="54" eb="58">
      <t>ソウダンケンスウ</t>
    </rPh>
    <rPh sb="59" eb="60">
      <t>フ</t>
    </rPh>
    <rPh sb="69" eb="70">
      <t>ノコ</t>
    </rPh>
    <rPh sb="74" eb="78">
      <t>ショクインゼンイン</t>
    </rPh>
    <rPh sb="79" eb="81">
      <t>タイオウ</t>
    </rPh>
    <rPh sb="84" eb="86">
      <t>タイセイ</t>
    </rPh>
    <rPh sb="94" eb="96">
      <t>コンナン</t>
    </rPh>
    <rPh sb="104" eb="108">
      <t>コウレイショウガイ</t>
    </rPh>
    <rPh sb="108" eb="111">
      <t>シエンカ</t>
    </rPh>
    <rPh sb="112" eb="114">
      <t>ズイジ</t>
    </rPh>
    <rPh sb="114" eb="116">
      <t>ソウダン</t>
    </rPh>
    <rPh sb="117" eb="119">
      <t>ホウコク</t>
    </rPh>
    <rPh sb="120" eb="121">
      <t>オコナ</t>
    </rPh>
    <rPh sb="122" eb="124">
      <t>レンケイ</t>
    </rPh>
    <rPh sb="125" eb="126">
      <t>ウエ</t>
    </rPh>
    <rPh sb="126" eb="128">
      <t>カイケツ</t>
    </rPh>
    <rPh sb="129" eb="130">
      <t>ハカ</t>
    </rPh>
    <rPh sb="144" eb="145">
      <t>ハバ</t>
    </rPh>
    <rPh sb="146" eb="147">
      <t>ヒロ</t>
    </rPh>
    <rPh sb="149" eb="150">
      <t>タメ</t>
    </rPh>
    <rPh sb="159" eb="160">
      <t>タイ</t>
    </rPh>
    <rPh sb="161" eb="165">
      <t>シャカイシゲン</t>
    </rPh>
    <rPh sb="166" eb="170">
      <t>ジョウホウテイキョウ</t>
    </rPh>
    <rPh sb="171" eb="172">
      <t>オコナ</t>
    </rPh>
    <phoneticPr fontId="2"/>
  </si>
  <si>
    <t>・困難ケース対応については高齢障害支援課へ随時相談、報告を行い連携の上解決を図った。
・若い世代、障害や経済に問題がある方からの相談が増え、専門機関と連携を図った。
・美浜区、圏域の多職種連携会議の開催により関係機関とのネットワークの形成が出来た。
・ケアマネジメントの幅を広げる為、ケアマネジャーに対し生活支援コーディネーターの紹介や社会資源の情報提供を行った。</t>
    <rPh sb="31" eb="33">
      <t>レンケイ</t>
    </rPh>
    <rPh sb="135" eb="136">
      <t>ハバ</t>
    </rPh>
    <rPh sb="137" eb="138">
      <t>ヒロ</t>
    </rPh>
    <rPh sb="140" eb="141">
      <t>タメ</t>
    </rPh>
    <rPh sb="150" eb="151">
      <t>タイ</t>
    </rPh>
    <rPh sb="152" eb="156">
      <t>セイカツシエン</t>
    </rPh>
    <rPh sb="165" eb="167">
      <t>ショウカイ</t>
    </rPh>
    <rPh sb="168" eb="172">
      <t>シャカイシゲン</t>
    </rPh>
    <rPh sb="173" eb="177">
      <t>ジョウホウテイキョウ</t>
    </rPh>
    <rPh sb="178" eb="179">
      <t>オコナ</t>
    </rPh>
    <phoneticPr fontId="2"/>
  </si>
  <si>
    <t>・ケアマネジャー対象の合同研修会が随時行われている中、総合相談の対応等で参加が難しく、出来る範囲の事務作業に留まり最小限の協力となってしまった。
・ケアマネジャーからの個別の相談への支援の際、ケアプラン作成における社会資源の位置づけについて指導していく必要性があった。</t>
    <rPh sb="8" eb="10">
      <t>タイショウ</t>
    </rPh>
    <rPh sb="11" eb="13">
      <t>ゴウドウ</t>
    </rPh>
    <rPh sb="13" eb="16">
      <t>ケンシュウカイ</t>
    </rPh>
    <rPh sb="17" eb="19">
      <t>ズイジ</t>
    </rPh>
    <rPh sb="19" eb="20">
      <t>オコナ</t>
    </rPh>
    <rPh sb="25" eb="26">
      <t>ナカ</t>
    </rPh>
    <rPh sb="27" eb="31">
      <t>ソウゴウソウダン</t>
    </rPh>
    <rPh sb="32" eb="35">
      <t>タイオウトウ</t>
    </rPh>
    <rPh sb="36" eb="38">
      <t>サンカ</t>
    </rPh>
    <rPh sb="39" eb="40">
      <t>ナン</t>
    </rPh>
    <rPh sb="43" eb="45">
      <t>デキ</t>
    </rPh>
    <rPh sb="46" eb="48">
      <t>ハンイ</t>
    </rPh>
    <rPh sb="49" eb="51">
      <t>ジム</t>
    </rPh>
    <rPh sb="51" eb="53">
      <t>サギョウ</t>
    </rPh>
    <rPh sb="54" eb="55">
      <t>トド</t>
    </rPh>
    <rPh sb="57" eb="60">
      <t>サイショウゲン</t>
    </rPh>
    <rPh sb="61" eb="63">
      <t>キョウリョク</t>
    </rPh>
    <rPh sb="84" eb="86">
      <t>コベツ</t>
    </rPh>
    <rPh sb="87" eb="89">
      <t>ソウダン</t>
    </rPh>
    <rPh sb="91" eb="93">
      <t>シエン</t>
    </rPh>
    <rPh sb="94" eb="95">
      <t>サイ</t>
    </rPh>
    <rPh sb="101" eb="103">
      <t>サクセイ</t>
    </rPh>
    <rPh sb="107" eb="111">
      <t>シャカイシゲン</t>
    </rPh>
    <rPh sb="112" eb="114">
      <t>イチ</t>
    </rPh>
    <rPh sb="120" eb="122">
      <t>シドウ</t>
    </rPh>
    <rPh sb="126" eb="129">
      <t>ヒツヨウセイ</t>
    </rPh>
    <phoneticPr fontId="2"/>
  </si>
  <si>
    <t xml:space="preserve">・介護支援専門員が対応している困難事例に対し、継続的に必要な支援を行っていく。
・多職種連携会議においては例年通り専門職の講義を企画し、質の向上を図っていく。（9月）
・生活支援コーディネーターの普及啓発活動を行い、ケアマネジャーとの関係性をもてるように配慮していく。
</t>
    <rPh sb="1" eb="8">
      <t>カイゴシエンセンモンイン</t>
    </rPh>
    <rPh sb="9" eb="11">
      <t>タイオウ</t>
    </rPh>
    <rPh sb="15" eb="19">
      <t>コンナンジレイ</t>
    </rPh>
    <rPh sb="20" eb="21">
      <t>タイ</t>
    </rPh>
    <rPh sb="23" eb="26">
      <t>ケイゾクテキ</t>
    </rPh>
    <rPh sb="27" eb="29">
      <t>ヒツヨウ</t>
    </rPh>
    <rPh sb="30" eb="32">
      <t>シエン</t>
    </rPh>
    <rPh sb="33" eb="34">
      <t>オコナ</t>
    </rPh>
    <rPh sb="41" eb="44">
      <t>タショクシュ</t>
    </rPh>
    <rPh sb="53" eb="56">
      <t>レイネンドオ</t>
    </rPh>
    <rPh sb="57" eb="60">
      <t>センモンショク</t>
    </rPh>
    <rPh sb="61" eb="63">
      <t>コウギ</t>
    </rPh>
    <rPh sb="64" eb="66">
      <t>キカク</t>
    </rPh>
    <rPh sb="68" eb="69">
      <t>シツ</t>
    </rPh>
    <rPh sb="70" eb="72">
      <t>コウジョウ</t>
    </rPh>
    <rPh sb="73" eb="74">
      <t>ハカ</t>
    </rPh>
    <rPh sb="81" eb="82">
      <t>ガツ</t>
    </rPh>
    <rPh sb="85" eb="87">
      <t>セイカツ</t>
    </rPh>
    <rPh sb="87" eb="89">
      <t>シエン</t>
    </rPh>
    <rPh sb="98" eb="102">
      <t>フキュウケイハツ</t>
    </rPh>
    <rPh sb="102" eb="104">
      <t>カツドウ</t>
    </rPh>
    <rPh sb="105" eb="106">
      <t>オコナ</t>
    </rPh>
    <rPh sb="117" eb="120">
      <t>カンケイセイ</t>
    </rPh>
    <rPh sb="127" eb="129">
      <t>ハイリョ</t>
    </rPh>
    <phoneticPr fontId="2"/>
  </si>
  <si>
    <t>①地域の身近な相談機関となるよう、積極的な訪問で顔の見える関係作りを継続する。
②社会から孤立した高齢者等の早期発見や課題解決に向けた取り組みを継続する。
③複合化・複雑化した相談に対応するため、他機関協同、多職種連携等を継続する。
④高齢者が活動的に過ごせるよう地域活動支援、普及啓発活動を継続する。　
⑤地域や関係者と自然災害など有事に備えた対策などを継続する。　　　　　　　　　　　　　　　　　　　　　　　　　　　　　　　　　　　　　　　　　　　　　　　　　　　　　　　　　　　　　　　　　　　　　　　　　　　　　　　　　　　　　　　　　　　　　　　　　　　　　　　　　　　　　　　　　　　　　　　　　　　　　　　　　　　　　　　　　　　　　　　　　　　　　　　　　　　　　　　　　　　　　　　　　　　　</t>
    <rPh sb="17" eb="20">
      <t>セッキョクテキ</t>
    </rPh>
    <rPh sb="21" eb="23">
      <t>ホウモン</t>
    </rPh>
    <rPh sb="24" eb="25">
      <t>カオ</t>
    </rPh>
    <rPh sb="26" eb="27">
      <t>ミ</t>
    </rPh>
    <rPh sb="29" eb="31">
      <t>カンケイ</t>
    </rPh>
    <rPh sb="31" eb="32">
      <t>ツク</t>
    </rPh>
    <rPh sb="34" eb="36">
      <t>ケイゾク</t>
    </rPh>
    <phoneticPr fontId="2"/>
  </si>
  <si>
    <t>①地域の身近な相談機関となるよう、積極的な地域訪問で顔の見える関係作りを継続する。
②社会から孤立した高齢者等の早期発見や課題解決に向けた取り組みを継続する。
③複合化・複雑化した相談に対応するため、他機関協同、多職種連携等を継続する。
④高齢者が活動的に過ごせるよう地域活動支援、普及啓発活動を継続する。
⑤地域や関係者と自然災害など有事に備えた対策を継続する。　　　　　　　　　　　　　　　　　　　　　　　　　　　　　　　　　　　　　　　　　　　　　　　　　　　　　　　　　　　　　　　　　　　　　　　　　　　　　　　　　　　　　　　　　　　　　　　　　　　　　　　　　　　　　　　　　　　　　　　　　　　　　　　　　　　　　　　　　　　　　　　　　　　　　　　　　　　　　　　　　　　　　　　　　　　　　　</t>
    <phoneticPr fontId="2"/>
  </si>
  <si>
    <t>・介護予防・日常生活支援総合事業の利用者が、セルフケアに向けた取り組みが出来るように環境整備を行う。
・自立促進ケア会議を開催して、要支援者のセルフマネジメントの検討を継続する。　　　　　　　　　　　　　　　　　　　　　　　　　　　　　　　　　　　　　　　　　　　　　　　　　　　　　　　　　　　　　　　　　　　　　　　　　　　　　　　　　　　　　　　　　　　　　　　　　</t>
    <phoneticPr fontId="2"/>
  </si>
  <si>
    <t>① 広報誌の回覧地域の追加や掲示、配架などにより周知の拡充を図る。広報誌を活用し終活などについて情報提供する。
② 朝のミーティングにて３職種間で総合相談内容の共有や対応の進捗状況を確認する。困難事例についてはケース会議にて対応方法などを協議、早期の問題解決を図る（毎月３回程度）
③ 民児協定例会や地区部会に参加し地域の困りごとについて情報交換・共有・相談ができる良好な関係づくりをおこなう。</t>
    <phoneticPr fontId="2"/>
  </si>
  <si>
    <r>
      <rPr>
        <sz val="10"/>
        <rFont val="Meiryo UI"/>
        <family val="3"/>
        <charset val="128"/>
      </rPr>
      <t>・介護予防、地域資源に関する最新情報を得た際は、ミーティングや会議での報告、資料回覧等で、包括3職種と生活支援コーディネーターが共有した（適宜）
・居宅ケアマネジャーからインフォーマルサービスの問い合わせがあり、情報提供や助言を行った（1件）
・民児協定例会にて福祉制度やインフォーマルサービス事業の活用方法等を周知した（5回）
・地域住民・地域団体等とサービス事業所のネットワーク構築、普及啓発活動の支援を目的とした福祉イベント開催に向けて打ち合わせを実施した（5回）
・フレイル予防、事業説明、終活、防災に関する講座を開催した。広報誌を作成して地域関係者や事業所等に配布した（適宜）</t>
    </r>
    <r>
      <rPr>
        <sz val="10"/>
        <color indexed="8"/>
        <rFont val="Meiryo UI"/>
        <family val="3"/>
        <charset val="128"/>
      </rPr>
      <t>　　　　　　　　　　　　　　　　　　　　　　　　　　　　　　　　　　　　　　　　　　　　　　　　　　　　　　　　　　　　　　　　　　　　　　　　　　</t>
    </r>
    <r>
      <rPr>
        <sz val="10"/>
        <rFont val="Meiryo UI"/>
        <family val="3"/>
        <charset val="128"/>
      </rPr>
      <t>　</t>
    </r>
    <r>
      <rPr>
        <sz val="10"/>
        <color indexed="8"/>
        <rFont val="Meiryo UI"/>
        <family val="3"/>
        <charset val="128"/>
      </rPr>
      <t>　　　　　　　　　　</t>
    </r>
    <r>
      <rPr>
        <sz val="10"/>
        <rFont val="Meiryo UI"/>
        <family val="3"/>
        <charset val="128"/>
      </rPr>
      <t>　　　　　　　　　　　　　　　　　　　　　　　　　　　　　　　　　　　　　　　　　　　　　　　　　　　　　　　　　　　　　　　　　　　　　　　　　　　　　　　　　　　　　　　　　　　　　　　　　　　　　　　　　　　　　　　　　　　　　　　　　
　　　　　　</t>
    </r>
    <r>
      <rPr>
        <sz val="10"/>
        <color indexed="8"/>
        <rFont val="Meiryo UI"/>
        <family val="3"/>
        <charset val="128"/>
      </rPr>
      <t>　　　　　　　　　　　　　　　　　　　　　　　　　　　　　　　　　　　　　　　　　　　　　　　　　　　　　　　　　　　　　　　　　　　　　　　　　　　　　　　　　　　　　　　　　　　　　　　　　　　　　　　　　　　　　　　　　　　　　　　　　　　　　　　　　　　　　　　　　　　　　　　　　　　　　　　　　　　　　　　　　　　　　　　　　　　　　　　　　　　　　　　　　　　　　　　　　　　　　　　　　　　　　　　　　　　　　　　　　　　　　　　　　　　</t>
    </r>
    <phoneticPr fontId="2"/>
  </si>
  <si>
    <r>
      <rPr>
        <sz val="10"/>
        <rFont val="Meiryo UI"/>
        <family val="3"/>
        <charset val="128"/>
      </rPr>
      <t>・中央区高齢障害支援課と自立促進ケア会議を開催し、多職種で要支援者プランの事例を検討した（1回）
・介護予防、地域資源に関する最新情報は生活支援コーディネーターと共有した（適宜）
・居宅ケアマネジャーからインフォーマルサービスの問い合わせがあり、情報提供や助言を行った（1回）
・地域住民や民生委員に向けてインフォーマルサービス事業の周知活動を行った（5回）
・地域住民や地域団体等とインフォーマルサービス事業所のネットワーク構築、普及啓発活動を目的とした福祉イベントを開催した（2回）
・セルフケアやインフォーマルサービスを紹介する広報誌を発行した（3回）　　　　　　　　　　　　　　　　　　　　　　　　　　　　　　　　　　　　　　　　　　　　</t>
    </r>
    <r>
      <rPr>
        <sz val="10"/>
        <color rgb="FFFF0000"/>
        <rFont val="Meiryo UI"/>
        <family val="3"/>
        <charset val="128"/>
      </rPr>
      <t>　　　　　　　　　　　　　　　　　　　　　　　　　　　　　　　　　　　　　　　　　　　　　　　　　　　　　　　　　　　　　　　　　　　　　　　　　　　　　　　　　　　　　　　　　　　　　　　　　　　　　　　　　　　　　　　　　　　　　　　　　　　　　　　　　　　　　　　　　　　　　　　　　　　　　　　　　　　　　　　　　　　　　　　　　　　　　　　　　　　　　　　　　　　　　　　　　　　　　　　　　　　　　　　　　　　　　　　　　　　　　　　　　　　　　　　　　　　　　　　　　　　　　　　　　　　　　　　　　　　　　　　　　　　　　　　　　　　　　　　　　　　　　　　　　　　　　　　　　　　　　　　　　　　　　　　　　　　　　　　　　　　　　　　　　　　　　　　　　　　　　　　　　　　　　　　　　　
　　　　　　　　　　</t>
    </r>
    <rPh sb="1" eb="4">
      <t>チュウオウク</t>
    </rPh>
    <rPh sb="4" eb="11">
      <t>コウレイショウガイシエンカ</t>
    </rPh>
    <rPh sb="12" eb="16">
      <t>ジリツソクシン</t>
    </rPh>
    <rPh sb="18" eb="20">
      <t>カイギ</t>
    </rPh>
    <rPh sb="21" eb="23">
      <t>カイサイ</t>
    </rPh>
    <rPh sb="25" eb="28">
      <t>タショクシュ</t>
    </rPh>
    <rPh sb="29" eb="33">
      <t>ヨウシエンシャ</t>
    </rPh>
    <rPh sb="46" eb="47">
      <t>カイ</t>
    </rPh>
    <phoneticPr fontId="2"/>
  </si>
  <si>
    <t>①この圏域では地域によって抱える課題が大きく異なるため、地域の関係機関と連携しながらそれぞれの地域特性やニーズに合った支援を展開していく。
②地域住民による介護予防活動が継続されるよう、各団体の状況に合った活動内容を提案していく。
③ヤングケアラーや８０５０世帯等、地域包括支援センターだけでは解決できない課題を抱えた相談が増えているため、他分野の関係機関とのネットワークを構築し、連携しながら対応できる体制を整える。</t>
    <rPh sb="28" eb="30">
      <t>チイキ</t>
    </rPh>
    <rPh sb="59" eb="61">
      <t>シエン</t>
    </rPh>
    <rPh sb="71" eb="75">
      <t>チイキジュウミン</t>
    </rPh>
    <rPh sb="78" eb="82">
      <t>カイゴヨボウ</t>
    </rPh>
    <rPh sb="82" eb="84">
      <t>カツドウ</t>
    </rPh>
    <rPh sb="85" eb="87">
      <t>ケイゾク</t>
    </rPh>
    <rPh sb="93" eb="96">
      <t>カクダンタイ</t>
    </rPh>
    <rPh sb="97" eb="99">
      <t>ジョウキョウ</t>
    </rPh>
    <rPh sb="100" eb="101">
      <t>ア</t>
    </rPh>
    <rPh sb="103" eb="107">
      <t>カツドウナイヨウ</t>
    </rPh>
    <rPh sb="108" eb="110">
      <t>テイアン</t>
    </rPh>
    <rPh sb="129" eb="132">
      <t>セタイナド</t>
    </rPh>
    <rPh sb="159" eb="161">
      <t>ソウダン</t>
    </rPh>
    <rPh sb="162" eb="163">
      <t>フ</t>
    </rPh>
    <rPh sb="170" eb="173">
      <t>タブンヤ</t>
    </rPh>
    <rPh sb="174" eb="178">
      <t>カンケイキカン</t>
    </rPh>
    <rPh sb="187" eb="189">
      <t>コウチク</t>
    </rPh>
    <rPh sb="191" eb="193">
      <t>レンケイ</t>
    </rPh>
    <rPh sb="197" eb="199">
      <t>タイオウ</t>
    </rPh>
    <rPh sb="202" eb="204">
      <t>タイセイ</t>
    </rPh>
    <rPh sb="205" eb="206">
      <t>トトノ</t>
    </rPh>
    <phoneticPr fontId="2"/>
  </si>
  <si>
    <t>例年通り各事業の計画通り取り組む。重点取組項目の対象とした地域では、すでに把握している課題について明確化するため調査や情報収集を行い、解決に向け地域住民と話し合っていきたい。駐車場や駐輪場が無いため訪問介護サービスを利用できない人がいる問題については、当センターだけの問題ではないこと、一圏域だけでは解決できないことから、関係機関と連携して取り組んでいきたい。</t>
    <phoneticPr fontId="2"/>
  </si>
  <si>
    <r>
      <rPr>
        <sz val="10"/>
        <rFont val="Meiryo UI"/>
        <family val="3"/>
        <charset val="128"/>
      </rPr>
      <t>・介護支援専門員が作成したケアプランにインフォーマルサービスが位置づけられているか確認し、必要なときはインフォーマルサービスの紹介をし利用の提案も行った。
・生活支援</t>
    </r>
    <r>
      <rPr>
        <sz val="10"/>
        <color indexed="8"/>
        <rFont val="Meiryo UI"/>
        <family val="3"/>
        <charset val="128"/>
      </rPr>
      <t>コーディネーターと連携し、社会資源の共有や情報の整理を行った。</t>
    </r>
    <rPh sb="1" eb="5">
      <t>カイゴシエン</t>
    </rPh>
    <rPh sb="5" eb="7">
      <t>センモン</t>
    </rPh>
    <rPh sb="7" eb="8">
      <t>イン</t>
    </rPh>
    <rPh sb="9" eb="11">
      <t>サクセイ</t>
    </rPh>
    <rPh sb="31" eb="33">
      <t>イチ</t>
    </rPh>
    <rPh sb="41" eb="43">
      <t>カクニン</t>
    </rPh>
    <rPh sb="45" eb="47">
      <t>ヒツヨウ</t>
    </rPh>
    <rPh sb="63" eb="65">
      <t>ショウカイ</t>
    </rPh>
    <rPh sb="67" eb="69">
      <t>リヨウ</t>
    </rPh>
    <rPh sb="70" eb="72">
      <t>テイアン</t>
    </rPh>
    <rPh sb="73" eb="74">
      <t>オコナ</t>
    </rPh>
    <rPh sb="79" eb="83">
      <t>セイカツシエン</t>
    </rPh>
    <rPh sb="92" eb="94">
      <t>レンケイ</t>
    </rPh>
    <rPh sb="96" eb="100">
      <t>シャカイシゲン</t>
    </rPh>
    <rPh sb="101" eb="103">
      <t>キョウユウ</t>
    </rPh>
    <rPh sb="104" eb="106">
      <t>ジョウホウ</t>
    </rPh>
    <rPh sb="107" eb="109">
      <t>セイリ</t>
    </rPh>
    <rPh sb="110" eb="111">
      <t>オコナ</t>
    </rPh>
    <phoneticPr fontId="2"/>
  </si>
  <si>
    <t>・介護支援専門員が作成したケアプランにインフォーマルサービスが位置づけられているか確認し、必要に応じて提案をした。また、介護支援専門員からインフォーマルサービスについて相談があった際は情報提供を行った。
・生活支援コーディネーターと連携し社会資源情報の充実を図った。</t>
    <phoneticPr fontId="2"/>
  </si>
  <si>
    <t>・セルフマネジメントの実施を目指し、地域特性や介護予防サービス・支援計画書の内容を分析し、生活支援コーディネーターや多機関、地域住民等と介護保険サービスの現状や社会資源の活用について考える。</t>
    <rPh sb="11" eb="13">
      <t>ジッシ</t>
    </rPh>
    <rPh sb="14" eb="16">
      <t>メザ</t>
    </rPh>
    <rPh sb="45" eb="47">
      <t>セイカツ</t>
    </rPh>
    <rPh sb="47" eb="49">
      <t>シエン</t>
    </rPh>
    <rPh sb="58" eb="59">
      <t>タ</t>
    </rPh>
    <rPh sb="59" eb="61">
      <t>キカン</t>
    </rPh>
    <rPh sb="62" eb="64">
      <t>チイキ</t>
    </rPh>
    <rPh sb="64" eb="66">
      <t>ジュウミン</t>
    </rPh>
    <rPh sb="66" eb="67">
      <t>トウ</t>
    </rPh>
    <rPh sb="68" eb="70">
      <t>カイゴ</t>
    </rPh>
    <rPh sb="70" eb="72">
      <t>ホケン</t>
    </rPh>
    <rPh sb="77" eb="79">
      <t>ゲンジョウ</t>
    </rPh>
    <rPh sb="91" eb="92">
      <t>カンガ</t>
    </rPh>
    <phoneticPr fontId="2"/>
  </si>
  <si>
    <t xml:space="preserve">・高齢者やその家族が、住み慣れた地域での生活が継続できるよう各関係機関と連携し、ワンストップの相談窓口としての機能維持を図る。また、地域住民や地域の多様な主体と連携し、圏域内の地域力強化を目指す。
・生活支援コーディネーターや関係機関と連携し、高齢者の健康意識を高め、高齢者が主体となって地域で活躍できるよう、働きかけていく。
</t>
    <rPh sb="60" eb="61">
      <t>ハカ</t>
    </rPh>
    <rPh sb="66" eb="68">
      <t>チイキ</t>
    </rPh>
    <rPh sb="68" eb="70">
      <t>ジュウミン</t>
    </rPh>
    <rPh sb="71" eb="73">
      <t>チイキ</t>
    </rPh>
    <rPh sb="74" eb="76">
      <t>タヨウ</t>
    </rPh>
    <rPh sb="77" eb="79">
      <t>シュタイ</t>
    </rPh>
    <rPh sb="80" eb="82">
      <t>レンケイ</t>
    </rPh>
    <rPh sb="84" eb="85">
      <t>ケン</t>
    </rPh>
    <rPh sb="85" eb="87">
      <t>イキナイ</t>
    </rPh>
    <rPh sb="88" eb="90">
      <t>チイキ</t>
    </rPh>
    <rPh sb="90" eb="91">
      <t>リョク</t>
    </rPh>
    <rPh sb="91" eb="93">
      <t>キョウカ</t>
    </rPh>
    <rPh sb="94" eb="96">
      <t>メザ</t>
    </rPh>
    <rPh sb="155" eb="156">
      <t>ハタラ</t>
    </rPh>
    <phoneticPr fontId="2"/>
  </si>
  <si>
    <t>・高齢者やその家族がセルフマネジメントに取り組み、目標とする生活が継続できるよう各関係機関と連携し、ワンストップの相談窓口としての機能維持を図る。また、地域について考える機会を設け、生活課題や潜在的課題を抽出する。
・課題が複合化・複雑化する前に支援につながるよう、センターの機能周知や相談しやすいセンター運営を目指す。</t>
    <rPh sb="1" eb="4">
      <t>コウレイシャ</t>
    </rPh>
    <rPh sb="7" eb="9">
      <t>カゾク</t>
    </rPh>
    <rPh sb="20" eb="21">
      <t>ト</t>
    </rPh>
    <rPh sb="22" eb="23">
      <t>ク</t>
    </rPh>
    <rPh sb="25" eb="27">
      <t>モクヒョウ</t>
    </rPh>
    <rPh sb="30" eb="32">
      <t>セイカツ</t>
    </rPh>
    <rPh sb="33" eb="35">
      <t>ケイゾク</t>
    </rPh>
    <rPh sb="40" eb="43">
      <t>カクカンケイ</t>
    </rPh>
    <rPh sb="43" eb="45">
      <t>キカン</t>
    </rPh>
    <rPh sb="46" eb="48">
      <t>レンケイ</t>
    </rPh>
    <rPh sb="57" eb="59">
      <t>ソウダン</t>
    </rPh>
    <rPh sb="59" eb="61">
      <t>マドグチ</t>
    </rPh>
    <rPh sb="65" eb="67">
      <t>キノウ</t>
    </rPh>
    <rPh sb="67" eb="69">
      <t>イジ</t>
    </rPh>
    <rPh sb="70" eb="71">
      <t>ハカ</t>
    </rPh>
    <rPh sb="76" eb="78">
      <t>チイキ</t>
    </rPh>
    <rPh sb="82" eb="83">
      <t>カンガ</t>
    </rPh>
    <rPh sb="85" eb="87">
      <t>キカイ</t>
    </rPh>
    <rPh sb="88" eb="89">
      <t>モウ</t>
    </rPh>
    <rPh sb="91" eb="93">
      <t>セイカツ</t>
    </rPh>
    <rPh sb="93" eb="95">
      <t>カダイ</t>
    </rPh>
    <rPh sb="96" eb="98">
      <t>センザイ</t>
    </rPh>
    <rPh sb="98" eb="99">
      <t>テキ</t>
    </rPh>
    <rPh sb="99" eb="101">
      <t>カダイ</t>
    </rPh>
    <rPh sb="102" eb="104">
      <t>チュウシュツ</t>
    </rPh>
    <rPh sb="109" eb="111">
      <t>カダイ</t>
    </rPh>
    <rPh sb="112" eb="115">
      <t>フクゴウカ</t>
    </rPh>
    <rPh sb="116" eb="119">
      <t>フクザツカ</t>
    </rPh>
    <rPh sb="121" eb="122">
      <t>マエ</t>
    </rPh>
    <rPh sb="123" eb="125">
      <t>シエン</t>
    </rPh>
    <rPh sb="138" eb="140">
      <t>キノウ</t>
    </rPh>
    <rPh sb="140" eb="142">
      <t>シュウチ</t>
    </rPh>
    <rPh sb="143" eb="145">
      <t>ソウダン</t>
    </rPh>
    <rPh sb="153" eb="155">
      <t>ウンエイ</t>
    </rPh>
    <rPh sb="156" eb="158">
      <t>メザ</t>
    </rPh>
    <phoneticPr fontId="2"/>
  </si>
  <si>
    <t>・生活支援コーディネーターと連携し、圏域のケアマネジャーに向けてインフォーマルサービスの活用について研修の開催、圏域における必要な社会資源を把握するためのアンケートを実施した。
・重点地域の介護予防サービスの利用状況、社会資源を可視化し、地域の実態把握に努めた。
・地域住民向けに介護保険制度や総合事業等の現状について講習会を開催し、周知活動を実施した。</t>
    <rPh sb="1" eb="5">
      <t>セイカツシエン</t>
    </rPh>
    <rPh sb="14" eb="16">
      <t>レンケイ</t>
    </rPh>
    <rPh sb="18" eb="20">
      <t>ケンイキ</t>
    </rPh>
    <rPh sb="29" eb="30">
      <t>ム</t>
    </rPh>
    <rPh sb="44" eb="46">
      <t>カツヨウ</t>
    </rPh>
    <rPh sb="50" eb="52">
      <t>ケンシュウ</t>
    </rPh>
    <rPh sb="53" eb="55">
      <t>カイサイ</t>
    </rPh>
    <rPh sb="56" eb="58">
      <t>ケンイキ</t>
    </rPh>
    <rPh sb="62" eb="64">
      <t>ヒツヨウ</t>
    </rPh>
    <rPh sb="65" eb="67">
      <t>シャカイ</t>
    </rPh>
    <rPh sb="67" eb="69">
      <t>シゲン</t>
    </rPh>
    <rPh sb="70" eb="72">
      <t>ハアク</t>
    </rPh>
    <rPh sb="83" eb="85">
      <t>ジッシ</t>
    </rPh>
    <rPh sb="90" eb="92">
      <t>ジュウテン</t>
    </rPh>
    <rPh sb="92" eb="94">
      <t>チイキ</t>
    </rPh>
    <rPh sb="95" eb="97">
      <t>カイゴ</t>
    </rPh>
    <rPh sb="97" eb="99">
      <t>ヨボウ</t>
    </rPh>
    <rPh sb="104" eb="106">
      <t>リヨウ</t>
    </rPh>
    <rPh sb="106" eb="108">
      <t>ジョウキョウ</t>
    </rPh>
    <rPh sb="109" eb="111">
      <t>シャカイ</t>
    </rPh>
    <rPh sb="111" eb="113">
      <t>シゲン</t>
    </rPh>
    <rPh sb="114" eb="117">
      <t>カシカ</t>
    </rPh>
    <rPh sb="119" eb="121">
      <t>チイキ</t>
    </rPh>
    <rPh sb="122" eb="124">
      <t>ジッタイ</t>
    </rPh>
    <rPh sb="124" eb="126">
      <t>ハアク</t>
    </rPh>
    <rPh sb="127" eb="128">
      <t>ツト</t>
    </rPh>
    <rPh sb="133" eb="135">
      <t>チイキ</t>
    </rPh>
    <rPh sb="135" eb="137">
      <t>ジュウミン</t>
    </rPh>
    <rPh sb="137" eb="138">
      <t>ム</t>
    </rPh>
    <rPh sb="140" eb="142">
      <t>カイゴ</t>
    </rPh>
    <rPh sb="142" eb="144">
      <t>ホケン</t>
    </rPh>
    <rPh sb="144" eb="146">
      <t>セイド</t>
    </rPh>
    <rPh sb="147" eb="149">
      <t>ソウゴウ</t>
    </rPh>
    <rPh sb="149" eb="151">
      <t>ジギョウ</t>
    </rPh>
    <rPh sb="151" eb="152">
      <t>トウ</t>
    </rPh>
    <rPh sb="153" eb="155">
      <t>ゲンジョウ</t>
    </rPh>
    <rPh sb="159" eb="162">
      <t>コウシュウカイ</t>
    </rPh>
    <rPh sb="163" eb="165">
      <t>カイサイ</t>
    </rPh>
    <rPh sb="167" eb="169">
      <t>シュウチ</t>
    </rPh>
    <rPh sb="169" eb="171">
      <t>カツドウ</t>
    </rPh>
    <rPh sb="172" eb="174">
      <t>ジッシ</t>
    </rPh>
    <phoneticPr fontId="2"/>
  </si>
  <si>
    <t>・個別ケースの相談対応や地域のイベント、サロンで、高齢者や支援者に向けて介護保険制度の現状を伝え、セルフケアマネジメントの重要性を伝えた。
・重点取り組み地域の民生委員や地区社協、連協の方と意見交換会を行い、地域の実情と課題について共有した。</t>
    <rPh sb="1" eb="3">
      <t>コベツ</t>
    </rPh>
    <rPh sb="7" eb="9">
      <t>ソウダン</t>
    </rPh>
    <rPh sb="9" eb="11">
      <t>タイオウ</t>
    </rPh>
    <rPh sb="12" eb="14">
      <t>チイキ</t>
    </rPh>
    <rPh sb="29" eb="31">
      <t>シエン</t>
    </rPh>
    <rPh sb="31" eb="32">
      <t>シャ</t>
    </rPh>
    <rPh sb="40" eb="42">
      <t>セイド</t>
    </rPh>
    <rPh sb="61" eb="64">
      <t>ジュウヨウセイ</t>
    </rPh>
    <rPh sb="65" eb="66">
      <t>ツタ</t>
    </rPh>
    <rPh sb="71" eb="73">
      <t>ジュウテン</t>
    </rPh>
    <rPh sb="73" eb="74">
      <t>ト</t>
    </rPh>
    <rPh sb="75" eb="76">
      <t>ク</t>
    </rPh>
    <rPh sb="77" eb="79">
      <t>チイキ</t>
    </rPh>
    <rPh sb="85" eb="87">
      <t>チク</t>
    </rPh>
    <rPh sb="87" eb="89">
      <t>シャキョウ</t>
    </rPh>
    <rPh sb="90" eb="92">
      <t>レンキョウ</t>
    </rPh>
    <rPh sb="93" eb="94">
      <t>カタ</t>
    </rPh>
    <rPh sb="95" eb="97">
      <t>イケン</t>
    </rPh>
    <rPh sb="97" eb="100">
      <t>コウカンカイ</t>
    </rPh>
    <rPh sb="101" eb="102">
      <t>オコナ</t>
    </rPh>
    <rPh sb="104" eb="106">
      <t>チイキ</t>
    </rPh>
    <rPh sb="107" eb="109">
      <t>ジツジョウ</t>
    </rPh>
    <rPh sb="110" eb="112">
      <t>カダイ</t>
    </rPh>
    <rPh sb="116" eb="118">
      <t>キョウユウ</t>
    </rPh>
    <phoneticPr fontId="2"/>
  </si>
  <si>
    <t>・引き続き、多世代に向けてあんしんケアセンターの周知を図り、問題が複雑化・深刻化する前に相談に結びつくようにする。
・孤独・孤立の問題を多く抱える地域や、坂道の多い地域の現状に即した取り組みなどを行っていく。</t>
    <rPh sb="1" eb="2">
      <t>ヒ</t>
    </rPh>
    <rPh sb="3" eb="4">
      <t>ツヅ</t>
    </rPh>
    <rPh sb="6" eb="9">
      <t>タセダイ</t>
    </rPh>
    <rPh sb="10" eb="11">
      <t>ム</t>
    </rPh>
    <rPh sb="24" eb="26">
      <t>シュウチ</t>
    </rPh>
    <rPh sb="27" eb="28">
      <t>ハカ</t>
    </rPh>
    <rPh sb="30" eb="32">
      <t>モンダイ</t>
    </rPh>
    <rPh sb="33" eb="36">
      <t>フクザツカ</t>
    </rPh>
    <rPh sb="37" eb="40">
      <t>シンコクカ</t>
    </rPh>
    <rPh sb="42" eb="43">
      <t>マエ</t>
    </rPh>
    <rPh sb="44" eb="46">
      <t>ソウダン</t>
    </rPh>
    <rPh sb="47" eb="48">
      <t>ムス</t>
    </rPh>
    <rPh sb="59" eb="61">
      <t>コドク</t>
    </rPh>
    <rPh sb="62" eb="64">
      <t>コリツ</t>
    </rPh>
    <rPh sb="65" eb="67">
      <t>モンダイ</t>
    </rPh>
    <rPh sb="68" eb="69">
      <t>オオ</t>
    </rPh>
    <rPh sb="70" eb="71">
      <t>カカ</t>
    </rPh>
    <rPh sb="73" eb="75">
      <t>チイキ</t>
    </rPh>
    <rPh sb="77" eb="79">
      <t>サカミチ</t>
    </rPh>
    <rPh sb="80" eb="81">
      <t>オオ</t>
    </rPh>
    <rPh sb="82" eb="84">
      <t>チイキ</t>
    </rPh>
    <rPh sb="85" eb="87">
      <t>ゲンジョウ</t>
    </rPh>
    <rPh sb="88" eb="89">
      <t>ソク</t>
    </rPh>
    <rPh sb="91" eb="92">
      <t>ト</t>
    </rPh>
    <rPh sb="93" eb="94">
      <t>ク</t>
    </rPh>
    <rPh sb="98" eb="99">
      <t>オコナ</t>
    </rPh>
    <phoneticPr fontId="2"/>
  </si>
  <si>
    <t>・ケアプランが提出された際に、アセスメントが適切に行われているか、各サービスが適切に位置づけられているかなどを確認し、利用者の心身状況の改善が図られるよう心がけた。
・ケアプラン確認の注意点などは、センター内の主任介護支援専門員間で常に検討・確認しあい、不明な点は介護保険事業課や地域包括ケア推進課に随時確認し、適切な指導ができるよう心がけた。</t>
    <rPh sb="7" eb="9">
      <t>テイシュツ</t>
    </rPh>
    <rPh sb="12" eb="13">
      <t>サイ</t>
    </rPh>
    <rPh sb="22" eb="24">
      <t>テキセツ</t>
    </rPh>
    <rPh sb="25" eb="26">
      <t>オコナ</t>
    </rPh>
    <rPh sb="33" eb="34">
      <t>カク</t>
    </rPh>
    <rPh sb="39" eb="41">
      <t>テキセツ</t>
    </rPh>
    <rPh sb="42" eb="44">
      <t>イチ</t>
    </rPh>
    <rPh sb="55" eb="57">
      <t>カクニン</t>
    </rPh>
    <rPh sb="59" eb="62">
      <t>リヨウシャ</t>
    </rPh>
    <rPh sb="63" eb="67">
      <t>シンシンジョウキョウ</t>
    </rPh>
    <rPh sb="68" eb="70">
      <t>カイゼン</t>
    </rPh>
    <rPh sb="71" eb="72">
      <t>ハカ</t>
    </rPh>
    <rPh sb="77" eb="78">
      <t>ココロ</t>
    </rPh>
    <rPh sb="89" eb="91">
      <t>カクニン</t>
    </rPh>
    <rPh sb="92" eb="95">
      <t>チュウイテン</t>
    </rPh>
    <rPh sb="103" eb="104">
      <t>ナイ</t>
    </rPh>
    <rPh sb="105" eb="114">
      <t>シュニンカイゴシエンセンモンイン</t>
    </rPh>
    <rPh sb="114" eb="115">
      <t>カン</t>
    </rPh>
    <rPh sb="116" eb="117">
      <t>ツネ</t>
    </rPh>
    <rPh sb="118" eb="120">
      <t>ケントウ</t>
    </rPh>
    <rPh sb="121" eb="123">
      <t>カクニン</t>
    </rPh>
    <rPh sb="127" eb="129">
      <t>フメイ</t>
    </rPh>
    <rPh sb="130" eb="131">
      <t>テン</t>
    </rPh>
    <rPh sb="132" eb="139">
      <t>カイゴホケン</t>
    </rPh>
    <rPh sb="140" eb="144">
      <t>チイキホウカツ</t>
    </rPh>
    <rPh sb="146" eb="149">
      <t>スイシンカ</t>
    </rPh>
    <rPh sb="150" eb="154">
      <t>ズイジカクニン</t>
    </rPh>
    <rPh sb="156" eb="158">
      <t>テキセツ</t>
    </rPh>
    <rPh sb="159" eb="161">
      <t>シドウ</t>
    </rPh>
    <rPh sb="167" eb="168">
      <t>ココロ</t>
    </rPh>
    <phoneticPr fontId="2"/>
  </si>
  <si>
    <t>・引き続き、提出されたプランが適切なアセスメントのもとで作成されているか、各サービスが適切に位置付けられているか確認を行った。不明な点などは介護保険事業課や地域包括ケア推進課に確認を行った。
・地域の介護保険サービスが不足している状況もあるため、インフォーマルサービスの活用ついて以前より増して情報提供に努めた。</t>
    <rPh sb="1" eb="2">
      <t>ヒ</t>
    </rPh>
    <rPh sb="3" eb="4">
      <t>ツヅ</t>
    </rPh>
    <rPh sb="6" eb="8">
      <t>テイシュツ</t>
    </rPh>
    <rPh sb="15" eb="17">
      <t>テキセツ</t>
    </rPh>
    <rPh sb="28" eb="30">
      <t>サクセイ</t>
    </rPh>
    <rPh sb="37" eb="38">
      <t>カク</t>
    </rPh>
    <rPh sb="43" eb="45">
      <t>テキセツ</t>
    </rPh>
    <rPh sb="46" eb="49">
      <t>イチヅ</t>
    </rPh>
    <rPh sb="56" eb="58">
      <t>カクニン</t>
    </rPh>
    <rPh sb="59" eb="60">
      <t>オコナ</t>
    </rPh>
    <rPh sb="63" eb="65">
      <t>フメイ</t>
    </rPh>
    <rPh sb="66" eb="67">
      <t>テン</t>
    </rPh>
    <rPh sb="70" eb="74">
      <t>カイゴホケン</t>
    </rPh>
    <rPh sb="74" eb="76">
      <t>ジギョウ</t>
    </rPh>
    <rPh sb="76" eb="77">
      <t>カ</t>
    </rPh>
    <rPh sb="78" eb="82">
      <t>チイキホウカツ</t>
    </rPh>
    <rPh sb="84" eb="87">
      <t>スイシンカ</t>
    </rPh>
    <rPh sb="88" eb="90">
      <t>カクニン</t>
    </rPh>
    <rPh sb="91" eb="92">
      <t>オコナ</t>
    </rPh>
    <rPh sb="97" eb="99">
      <t>チイキ</t>
    </rPh>
    <rPh sb="100" eb="104">
      <t>カイゴホケン</t>
    </rPh>
    <rPh sb="109" eb="111">
      <t>フソク</t>
    </rPh>
    <rPh sb="115" eb="117">
      <t>ジョウキョウ</t>
    </rPh>
    <rPh sb="135" eb="137">
      <t>カツヨウ</t>
    </rPh>
    <rPh sb="140" eb="142">
      <t>イゼン</t>
    </rPh>
    <rPh sb="144" eb="145">
      <t>マ</t>
    </rPh>
    <rPh sb="147" eb="151">
      <t>ジョウホウテイキョウ</t>
    </rPh>
    <rPh sb="152" eb="153">
      <t>ツト</t>
    </rPh>
    <phoneticPr fontId="2"/>
  </si>
  <si>
    <t>高齢者が周囲の支援を受けながらも、住み慣れた地域でできる限り元気で、生きがい・尊厳のある暮らしを継続できるよう、その人の状態に応じて、医療・介護・予防・住まい及び生活支援サービスを継続して提供する「地域包括ケアシステム」を深化・推進するために、生活支援コーディネーターや関係機関と連携を図り、多職種協働で取り組んでいく。また、地域共生社会の足がかりになるよう、高齢者以外の方にもセンターの周知活動を行い、地域活動にも積極的に参加していく。</t>
    <rPh sb="0" eb="3">
      <t>コウレイシャ</t>
    </rPh>
    <rPh sb="4" eb="6">
      <t>シュウイ</t>
    </rPh>
    <rPh sb="7" eb="9">
      <t>シエン</t>
    </rPh>
    <rPh sb="10" eb="11">
      <t>ウ</t>
    </rPh>
    <rPh sb="17" eb="18">
      <t>ス</t>
    </rPh>
    <rPh sb="19" eb="20">
      <t>ナ</t>
    </rPh>
    <rPh sb="22" eb="24">
      <t>チイキ</t>
    </rPh>
    <rPh sb="28" eb="29">
      <t>カギ</t>
    </rPh>
    <rPh sb="30" eb="32">
      <t>ゲンキ</t>
    </rPh>
    <rPh sb="34" eb="35">
      <t>イ</t>
    </rPh>
    <rPh sb="39" eb="41">
      <t>ソンゲン</t>
    </rPh>
    <rPh sb="44" eb="45">
      <t>ク</t>
    </rPh>
    <rPh sb="48" eb="50">
      <t>ケイゾク</t>
    </rPh>
    <rPh sb="58" eb="59">
      <t>ヒト</t>
    </rPh>
    <rPh sb="60" eb="62">
      <t>ジョウタイ</t>
    </rPh>
    <rPh sb="63" eb="64">
      <t>オウ</t>
    </rPh>
    <rPh sb="67" eb="69">
      <t>イリョウ</t>
    </rPh>
    <rPh sb="70" eb="72">
      <t>カイゴ</t>
    </rPh>
    <rPh sb="73" eb="75">
      <t>ヨボウ</t>
    </rPh>
    <rPh sb="76" eb="77">
      <t>ス</t>
    </rPh>
    <rPh sb="79" eb="80">
      <t>オヨ</t>
    </rPh>
    <rPh sb="81" eb="83">
      <t>セイカツ</t>
    </rPh>
    <rPh sb="83" eb="85">
      <t>シエン</t>
    </rPh>
    <rPh sb="90" eb="92">
      <t>ケイゾク</t>
    </rPh>
    <rPh sb="94" eb="96">
      <t>テイキョウ</t>
    </rPh>
    <rPh sb="99" eb="101">
      <t>チイキ</t>
    </rPh>
    <rPh sb="101" eb="103">
      <t>ホウカツ</t>
    </rPh>
    <rPh sb="111" eb="113">
      <t>シンカ</t>
    </rPh>
    <rPh sb="114" eb="116">
      <t>スイシン</t>
    </rPh>
    <rPh sb="122" eb="126">
      <t>セイカツシエン</t>
    </rPh>
    <rPh sb="135" eb="137">
      <t>カンケイ</t>
    </rPh>
    <rPh sb="137" eb="139">
      <t>キカン</t>
    </rPh>
    <rPh sb="140" eb="142">
      <t>レンケイ</t>
    </rPh>
    <rPh sb="143" eb="144">
      <t>ハカ</t>
    </rPh>
    <rPh sb="146" eb="147">
      <t>タ</t>
    </rPh>
    <rPh sb="147" eb="149">
      <t>ショクシュ</t>
    </rPh>
    <rPh sb="149" eb="151">
      <t>キョウドウ</t>
    </rPh>
    <rPh sb="152" eb="153">
      <t>ト</t>
    </rPh>
    <rPh sb="154" eb="155">
      <t>ク</t>
    </rPh>
    <rPh sb="163" eb="165">
      <t>チイキ</t>
    </rPh>
    <rPh sb="165" eb="167">
      <t>キョウセイ</t>
    </rPh>
    <rPh sb="167" eb="169">
      <t>シャカイ</t>
    </rPh>
    <rPh sb="170" eb="171">
      <t>アシ</t>
    </rPh>
    <rPh sb="180" eb="183">
      <t>コウレイシャ</t>
    </rPh>
    <rPh sb="183" eb="185">
      <t>イガイ</t>
    </rPh>
    <rPh sb="186" eb="187">
      <t>カタ</t>
    </rPh>
    <rPh sb="194" eb="196">
      <t>シュウチ</t>
    </rPh>
    <rPh sb="196" eb="198">
      <t>カツドウ</t>
    </rPh>
    <rPh sb="199" eb="200">
      <t>オコナ</t>
    </rPh>
    <rPh sb="202" eb="204">
      <t>チイキ</t>
    </rPh>
    <rPh sb="204" eb="206">
      <t>カツドウ</t>
    </rPh>
    <rPh sb="208" eb="211">
      <t>セッキョクテキ</t>
    </rPh>
    <rPh sb="212" eb="214">
      <t>サンカ</t>
    </rPh>
    <phoneticPr fontId="2"/>
  </si>
  <si>
    <t>・地縁団体と顔の見える関係性が構築できている利点と、様々な活動を通して構築できた圏域内福祉事業所との連携体制をつなぐ橋渡しを実践するために、「おいはま福祉まつり（仮）」を多職種協働で開催する。開催を通して、様々な相談支援機関があることを地域住民に周知し、安心して生活できる地域づくりを推進する。
・様々な課題を含む相談に対し、適切な支援を提供できるように、職員の資質向上に努めチームケアを実践する。</t>
    <rPh sb="1" eb="5">
      <t>チエンダンタイ</t>
    </rPh>
    <rPh sb="6" eb="7">
      <t>カオ</t>
    </rPh>
    <rPh sb="8" eb="9">
      <t>ミ</t>
    </rPh>
    <rPh sb="11" eb="14">
      <t>カンケイセイ</t>
    </rPh>
    <rPh sb="15" eb="17">
      <t>コウチク</t>
    </rPh>
    <rPh sb="22" eb="24">
      <t>リテン</t>
    </rPh>
    <rPh sb="26" eb="28">
      <t>サマザマ</t>
    </rPh>
    <rPh sb="29" eb="31">
      <t>カツドウ</t>
    </rPh>
    <rPh sb="32" eb="33">
      <t>トオ</t>
    </rPh>
    <rPh sb="35" eb="37">
      <t>コウチク</t>
    </rPh>
    <rPh sb="40" eb="48">
      <t>ケンイキナイフクシジギョウショ</t>
    </rPh>
    <rPh sb="50" eb="52">
      <t>レンケイ</t>
    </rPh>
    <rPh sb="52" eb="54">
      <t>タイセイ</t>
    </rPh>
    <rPh sb="58" eb="60">
      <t>ハシワタ</t>
    </rPh>
    <rPh sb="62" eb="64">
      <t>ジッセン</t>
    </rPh>
    <rPh sb="75" eb="77">
      <t>フクシ</t>
    </rPh>
    <rPh sb="81" eb="82">
      <t>カリ</t>
    </rPh>
    <rPh sb="85" eb="90">
      <t>タショクシュキョウドウ</t>
    </rPh>
    <rPh sb="91" eb="93">
      <t>カイサイ</t>
    </rPh>
    <rPh sb="96" eb="98">
      <t>カイサイ</t>
    </rPh>
    <rPh sb="99" eb="100">
      <t>トオ</t>
    </rPh>
    <rPh sb="103" eb="105">
      <t>サマザマ</t>
    </rPh>
    <rPh sb="118" eb="122">
      <t>チイキジュウミン</t>
    </rPh>
    <rPh sb="123" eb="125">
      <t>シュウチ</t>
    </rPh>
    <rPh sb="127" eb="129">
      <t>アンシン</t>
    </rPh>
    <rPh sb="131" eb="133">
      <t>セイカツ</t>
    </rPh>
    <rPh sb="136" eb="138">
      <t>チイキ</t>
    </rPh>
    <rPh sb="142" eb="144">
      <t>スイシン</t>
    </rPh>
    <rPh sb="149" eb="151">
      <t>サマザマ</t>
    </rPh>
    <rPh sb="152" eb="154">
      <t>カダイ</t>
    </rPh>
    <rPh sb="155" eb="156">
      <t>フク</t>
    </rPh>
    <rPh sb="157" eb="159">
      <t>ソウダン</t>
    </rPh>
    <rPh sb="160" eb="161">
      <t>タイ</t>
    </rPh>
    <rPh sb="163" eb="165">
      <t>テキセツ</t>
    </rPh>
    <rPh sb="166" eb="168">
      <t>シエン</t>
    </rPh>
    <rPh sb="169" eb="171">
      <t>テイキョウ</t>
    </rPh>
    <rPh sb="178" eb="180">
      <t>ショクイン</t>
    </rPh>
    <rPh sb="181" eb="185">
      <t>シシツコウジョウ</t>
    </rPh>
    <rPh sb="186" eb="187">
      <t>ツト</t>
    </rPh>
    <rPh sb="194" eb="196">
      <t>ジッセン</t>
    </rPh>
    <phoneticPr fontId="2"/>
  </si>
  <si>
    <t>・生活支援コーディネーターと連携して、老人会や住民主体の通いの場の活動状況について情報収集を行った。相談で来所された方に、介護保険サービスだけでなく、通いの場やセンターでの活動についても紹介した。
・圏域内でサービス提供する訪問介護事業所が減っている課題に対し、買い物に特化したチラシ作成をSCに依頼した。
・居宅介護支援事業所へ委託している利用者の書類を管理し、不足についてはすぐに連絡調整を行った。</t>
    <rPh sb="14" eb="16">
      <t>レンケイ</t>
    </rPh>
    <rPh sb="23" eb="27">
      <t>ジュウ</t>
    </rPh>
    <rPh sb="28" eb="29">
      <t>カヨ</t>
    </rPh>
    <rPh sb="31" eb="32">
      <t>バ</t>
    </rPh>
    <rPh sb="61" eb="65">
      <t>カイゴホケン</t>
    </rPh>
    <rPh sb="100" eb="103">
      <t>ケンイキナイ</t>
    </rPh>
    <rPh sb="108" eb="110">
      <t>テイキョウ</t>
    </rPh>
    <rPh sb="112" eb="119">
      <t>ホウモンカイゴジギョウショ</t>
    </rPh>
    <rPh sb="120" eb="121">
      <t>ヘ</t>
    </rPh>
    <rPh sb="125" eb="127">
      <t>カダイ</t>
    </rPh>
    <rPh sb="128" eb="129">
      <t>タイ</t>
    </rPh>
    <rPh sb="131" eb="132">
      <t>カ</t>
    </rPh>
    <rPh sb="133" eb="134">
      <t>モノ</t>
    </rPh>
    <rPh sb="135" eb="137">
      <t>トッカ</t>
    </rPh>
    <rPh sb="142" eb="144">
      <t>サクセイ</t>
    </rPh>
    <rPh sb="148" eb="150">
      <t>イライ</t>
    </rPh>
    <rPh sb="197" eb="198">
      <t>オコナ</t>
    </rPh>
    <phoneticPr fontId="2"/>
  </si>
  <si>
    <t>・千葉市による運営指導に備えて、介護予防支援及びマネジメントに関する書類やケアプランについての自己点検を行った。委託分に関しては主任介護支援専門員を中心に点検を行い、漏れや不足について確認した。
・生活支援コーディネーターが作成する「生浜地区社会資源ガイドブック」更新のための情報収集に協力した。
・ケアプランにインフォーマルサービスを位置付けられるよう、センター会議室での活動のチラシを更新し案内した。</t>
    <rPh sb="1" eb="4">
      <t>チバシ</t>
    </rPh>
    <rPh sb="7" eb="11">
      <t>ウンエイシドウ</t>
    </rPh>
    <rPh sb="12" eb="13">
      <t>ソナ</t>
    </rPh>
    <rPh sb="16" eb="20">
      <t>カイゴヨボウ</t>
    </rPh>
    <rPh sb="20" eb="22">
      <t>シエン</t>
    </rPh>
    <rPh sb="22" eb="23">
      <t>オヨ</t>
    </rPh>
    <rPh sb="31" eb="32">
      <t>カカ</t>
    </rPh>
    <rPh sb="34" eb="36">
      <t>ショルイ</t>
    </rPh>
    <rPh sb="47" eb="51">
      <t>ジコテンケン</t>
    </rPh>
    <rPh sb="52" eb="53">
      <t>オコナ</t>
    </rPh>
    <rPh sb="56" eb="59">
      <t>イタクブン</t>
    </rPh>
    <rPh sb="60" eb="61">
      <t>カン</t>
    </rPh>
    <rPh sb="64" eb="73">
      <t>シュニンカイゴシエンセンモンイン</t>
    </rPh>
    <rPh sb="74" eb="76">
      <t>チュウシン</t>
    </rPh>
    <rPh sb="77" eb="79">
      <t>テンケン</t>
    </rPh>
    <rPh sb="80" eb="81">
      <t>オコナ</t>
    </rPh>
    <rPh sb="83" eb="84">
      <t>モ</t>
    </rPh>
    <rPh sb="86" eb="88">
      <t>フソク</t>
    </rPh>
    <rPh sb="92" eb="94">
      <t>カクニン</t>
    </rPh>
    <rPh sb="99" eb="103">
      <t>セイカツシエン</t>
    </rPh>
    <rPh sb="112" eb="114">
      <t>サクセイ</t>
    </rPh>
    <rPh sb="117" eb="121">
      <t>オイハマチク</t>
    </rPh>
    <rPh sb="121" eb="125">
      <t>シャカイシゲン</t>
    </rPh>
    <rPh sb="132" eb="134">
      <t>コウシン</t>
    </rPh>
    <rPh sb="138" eb="142">
      <t>ジョウホウシュウシュウ</t>
    </rPh>
    <rPh sb="143" eb="145">
      <t>キョウリョク</t>
    </rPh>
    <rPh sb="168" eb="171">
      <t>イチヅ</t>
    </rPh>
    <rPh sb="182" eb="185">
      <t>カイギシツ</t>
    </rPh>
    <rPh sb="187" eb="189">
      <t>カツドウ</t>
    </rPh>
    <rPh sb="194" eb="196">
      <t>コウシン</t>
    </rPh>
    <rPh sb="197" eb="199">
      <t>アンナイ</t>
    </rPh>
    <phoneticPr fontId="2"/>
  </si>
  <si>
    <t>・令和６年度計画通り活動（地域ケア会議、認知症カフェ、その他啓発活動等）を行えた。また、自治会、民生委員児童委員等と連携も図ることもできており、早期の相談支援も行えた。
・第2層生活支援コーディネーターと地域のサークルやサロン等の関わりが増えた事で、出張講座の依頼があり、あんしんケアセンターの周知等を行え、各サークル活動の支援が実践できた。</t>
    <rPh sb="44" eb="47">
      <t>ジチカイ</t>
    </rPh>
    <rPh sb="56" eb="57">
      <t>トウ</t>
    </rPh>
    <rPh sb="165" eb="167">
      <t>ジッセン</t>
    </rPh>
    <phoneticPr fontId="2"/>
  </si>
  <si>
    <t>・シニアリーダー体操の後方支援、体操教室の定期開催を行い、介護予防に取り組む事ができた。
・インフォーマルサービスや住民主体の通いの場の活用など、個々のニーズに合わせ、適切なサービスが選択ができるように生活支援コーディネーターと連携し地域資源情報をまとめることができた。</t>
    <rPh sb="8" eb="10">
      <t>タイソウ</t>
    </rPh>
    <rPh sb="11" eb="15">
      <t>コウホウシエン</t>
    </rPh>
    <rPh sb="16" eb="18">
      <t>タイソウ</t>
    </rPh>
    <rPh sb="18" eb="20">
      <t>キョウシツ</t>
    </rPh>
    <rPh sb="21" eb="25">
      <t>テイキカイサイ</t>
    </rPh>
    <rPh sb="26" eb="27">
      <t>オコナ</t>
    </rPh>
    <rPh sb="29" eb="33">
      <t>カイゴヨボウ</t>
    </rPh>
    <rPh sb="34" eb="35">
      <t>ト</t>
    </rPh>
    <rPh sb="36" eb="37">
      <t>ク</t>
    </rPh>
    <rPh sb="38" eb="39">
      <t>コト</t>
    </rPh>
    <rPh sb="101" eb="105">
      <t>セイカツシエン</t>
    </rPh>
    <rPh sb="114" eb="116">
      <t>レンケイ</t>
    </rPh>
    <rPh sb="117" eb="119">
      <t>チイキ</t>
    </rPh>
    <rPh sb="119" eb="121">
      <t>シゲン</t>
    </rPh>
    <rPh sb="121" eb="123">
      <t>ジョウホウ</t>
    </rPh>
    <phoneticPr fontId="2"/>
  </si>
  <si>
    <t xml:space="preserve">・地域ケア会議等を活用し、自治会、民生委員児童委員などの関係機関と連携を図り、支援が必要な高齢者へ早期に支援が行える体制を強化する。
・生活支援コーディネーターと連携し、介護予防の取り組みや自治会等で開催している通いの場等への支援を行う。
・地域ケア会議を開催し、地域課題を把握して、地域づくり・資源開発に向けて取り組みを行う。
</t>
    <rPh sb="1" eb="3">
      <t>チイキ</t>
    </rPh>
    <rPh sb="5" eb="7">
      <t>カイギ</t>
    </rPh>
    <rPh sb="7" eb="8">
      <t>トウ</t>
    </rPh>
    <rPh sb="9" eb="11">
      <t>カツヨウ</t>
    </rPh>
    <rPh sb="13" eb="16">
      <t>ジチカイ</t>
    </rPh>
    <rPh sb="36" eb="37">
      <t>ハカ</t>
    </rPh>
    <rPh sb="47" eb="48">
      <t>シャ</t>
    </rPh>
    <rPh sb="61" eb="63">
      <t>キョウカ</t>
    </rPh>
    <rPh sb="68" eb="72">
      <t>セイカツシエン</t>
    </rPh>
    <rPh sb="81" eb="83">
      <t>レンケイ</t>
    </rPh>
    <rPh sb="85" eb="89">
      <t>カイゴヨボウ</t>
    </rPh>
    <rPh sb="90" eb="91">
      <t>ト</t>
    </rPh>
    <rPh sb="92" eb="93">
      <t>ク</t>
    </rPh>
    <rPh sb="95" eb="99">
      <t>ジチカイトウ</t>
    </rPh>
    <rPh sb="100" eb="102">
      <t>カイサイ</t>
    </rPh>
    <rPh sb="106" eb="107">
      <t>カヨ</t>
    </rPh>
    <rPh sb="110" eb="111">
      <t>トウ</t>
    </rPh>
    <rPh sb="113" eb="115">
      <t>シエン</t>
    </rPh>
    <rPh sb="116" eb="117">
      <t>オコナ</t>
    </rPh>
    <phoneticPr fontId="2"/>
  </si>
  <si>
    <t>・地域ケア会議等を活用し、自治会、民生委員児童委員などの関係機関と連携を図り、支援が必要な高齢者へ早期に支援が行える体制を強化する。また、地域課題を把握し、地域づくり・資源開発に向けて取り組みを行う。
・生活支援コーディネーターと連携し、介護予防の取り組みや自治会等で開催している通いの場等への支援を行う。
・支援者や家族介護者などに向けた支援の充実、学びの場の提供を行う。</t>
    <phoneticPr fontId="2"/>
  </si>
  <si>
    <t>・相談者に対してインフォーマルサービス等の情報提供を行るように、生活支援コーディネーター共に各地域ごとに通いの場一覧表の作成を行った。
・いきいきプラザ健康フェスタに参加し、基本チェックリストを活用した介護予防等の取り組みを行った。</t>
    <rPh sb="60" eb="62">
      <t>サクセイ</t>
    </rPh>
    <rPh sb="63" eb="64">
      <t>オコナ</t>
    </rPh>
    <phoneticPr fontId="2"/>
  </si>
  <si>
    <t>・第2層生活支援コーディネーターによる資源調査等を活用し、地域資源等を相談者や介護支援専門員へ情報提供することが出来た。
・いきいきプラザ健康フェスタに参加し、基本チェックリストの活用による介護予防等の取り組みを行った。
・地域の高齢者に向けた体操教室（はつらつ体操教室）を定期開催し介護予防に取り組んでいる。
・シニアリーダー体操教室の開催支援、地域の高齢者への情報提供を行うことで介護予防に取り組んでいる。</t>
    <rPh sb="4" eb="8">
      <t>セイカツシエン</t>
    </rPh>
    <rPh sb="31" eb="33">
      <t>シゲン</t>
    </rPh>
    <rPh sb="35" eb="38">
      <t>ソウダンシャ</t>
    </rPh>
    <rPh sb="39" eb="46">
      <t>カイゴシエンセンモンイン</t>
    </rPh>
    <rPh sb="112" eb="114">
      <t>チイキ</t>
    </rPh>
    <rPh sb="115" eb="118">
      <t>コウレイシャ</t>
    </rPh>
    <rPh sb="119" eb="120">
      <t>ム</t>
    </rPh>
    <rPh sb="122" eb="126">
      <t>タイソウキョウシツ</t>
    </rPh>
    <rPh sb="131" eb="133">
      <t>タイソウ</t>
    </rPh>
    <rPh sb="133" eb="135">
      <t>キョウシツ</t>
    </rPh>
    <rPh sb="137" eb="139">
      <t>テイキ</t>
    </rPh>
    <rPh sb="139" eb="141">
      <t>カイサイ</t>
    </rPh>
    <rPh sb="142" eb="146">
      <t>カイゴヨボウ</t>
    </rPh>
    <rPh sb="147" eb="148">
      <t>ト</t>
    </rPh>
    <rPh sb="149" eb="150">
      <t>ク</t>
    </rPh>
    <rPh sb="164" eb="166">
      <t>タイソウ</t>
    </rPh>
    <rPh sb="166" eb="168">
      <t>キョウシツ</t>
    </rPh>
    <rPh sb="169" eb="171">
      <t>カイサイ</t>
    </rPh>
    <rPh sb="171" eb="173">
      <t>シエン</t>
    </rPh>
    <rPh sb="174" eb="176">
      <t>チイキ</t>
    </rPh>
    <rPh sb="177" eb="180">
      <t>コウレイシャ</t>
    </rPh>
    <rPh sb="182" eb="184">
      <t>ジョウホウ</t>
    </rPh>
    <rPh sb="184" eb="186">
      <t>テイキョウ</t>
    </rPh>
    <rPh sb="187" eb="188">
      <t>オコナ</t>
    </rPh>
    <rPh sb="192" eb="196">
      <t>カイゴヨボウ</t>
    </rPh>
    <rPh sb="197" eb="198">
      <t>ト</t>
    </rPh>
    <rPh sb="199" eb="200">
      <t>ク</t>
    </rPh>
    <phoneticPr fontId="2"/>
  </si>
  <si>
    <r>
      <t>・</t>
    </r>
    <r>
      <rPr>
        <sz val="10"/>
        <rFont val="Meiryo UI"/>
        <family val="3"/>
        <charset val="128"/>
      </rPr>
      <t>住民からの相談や地域課題に対し、生活支援コーディネーターの社会資源情報の活用や関係機関との連携を密に行うことにより、課題解決に取り組み、地域包括ケアシステムの深化・推進を図る。　
・地域支援者との関係性を維持し、定期的なアプローチから地域関係者とのネットワーク作りを推進していく。　　　　　　　　　　　　　　　　　　</t>
    </r>
    <r>
      <rPr>
        <sz val="10"/>
        <color indexed="8"/>
        <rFont val="Meiryo UI"/>
        <family val="3"/>
        <charset val="128"/>
      </rPr>
      <t>　　　　　　　　　　　　　　　　　　　　　　　　　　　　　　　　　　　　　　　　　　　　　　　　　</t>
    </r>
    <rPh sb="1" eb="3">
      <t>ジュウミン</t>
    </rPh>
    <rPh sb="6" eb="8">
      <t>ソウダン</t>
    </rPh>
    <rPh sb="9" eb="13">
      <t>チイキカダイ</t>
    </rPh>
    <rPh sb="14" eb="15">
      <t>タイ</t>
    </rPh>
    <rPh sb="40" eb="42">
      <t>カンケイ</t>
    </rPh>
    <rPh sb="42" eb="44">
      <t>キカン</t>
    </rPh>
    <rPh sb="46" eb="48">
      <t>レンケイ</t>
    </rPh>
    <rPh sb="49" eb="50">
      <t>ミツ</t>
    </rPh>
    <rPh sb="51" eb="52">
      <t>オコナ</t>
    </rPh>
    <rPh sb="59" eb="61">
      <t>カダイ</t>
    </rPh>
    <rPh sb="61" eb="63">
      <t>カイケツ</t>
    </rPh>
    <rPh sb="64" eb="65">
      <t>ト</t>
    </rPh>
    <rPh sb="66" eb="67">
      <t>ク</t>
    </rPh>
    <rPh sb="69" eb="71">
      <t>チイキ</t>
    </rPh>
    <rPh sb="71" eb="73">
      <t>ホウカツ</t>
    </rPh>
    <rPh sb="80" eb="82">
      <t>シンカ</t>
    </rPh>
    <rPh sb="83" eb="85">
      <t>スイシン</t>
    </rPh>
    <rPh sb="86" eb="87">
      <t>ハカ</t>
    </rPh>
    <phoneticPr fontId="2"/>
  </si>
  <si>
    <t>令和7年度も取り組みを継続し、民児協、自治会、地区社協、地域運営委員会に参加して地域との関わりを深め、地域支援・地域づくりに邁進していきたい。また、他機関との連携を継続し、関係性の維持を図っていきたい。</t>
    <rPh sb="0" eb="2">
      <t>レイワ</t>
    </rPh>
    <rPh sb="16" eb="17">
      <t>ジ</t>
    </rPh>
    <phoneticPr fontId="2"/>
  </si>
  <si>
    <t>介護予防マネジメント支援では、社会参加、生きがいづくりに直接繋がれるよう、直営での受け持ち数を増やして対応した、直営実績令和５年度139件→令和６年度174件。委託実績1,464件。サービス利用希望者へSCの情報を基にサロンや体操教室、家事など出来る事のマネジメントを行いインフォーマルな支援も含めて行った。直営実績では１名介保サービス卒業、２名は状態改善によるサービス減となる事ができた。
居宅介護支援事業所へ委託中のケースについては、更新時、見直し時期に提出頂いた計画書や評価表を確認し、その中で社会資源の利用促進やCM支援を行った</t>
    <rPh sb="0" eb="4">
      <t>カイゴヨボウ</t>
    </rPh>
    <rPh sb="10" eb="12">
      <t>シエン</t>
    </rPh>
    <rPh sb="20" eb="21">
      <t>イ</t>
    </rPh>
    <rPh sb="28" eb="30">
      <t>チョクセツ</t>
    </rPh>
    <rPh sb="30" eb="31">
      <t>ツナ</t>
    </rPh>
    <rPh sb="37" eb="39">
      <t>チョクエイ</t>
    </rPh>
    <rPh sb="41" eb="42">
      <t>ウ</t>
    </rPh>
    <rPh sb="43" eb="44">
      <t>モ</t>
    </rPh>
    <rPh sb="45" eb="46">
      <t>スウ</t>
    </rPh>
    <rPh sb="47" eb="48">
      <t>フ</t>
    </rPh>
    <rPh sb="51" eb="53">
      <t>タイオウ</t>
    </rPh>
    <rPh sb="56" eb="58">
      <t>チョクエイ</t>
    </rPh>
    <rPh sb="58" eb="60">
      <t>ジッセキ</t>
    </rPh>
    <rPh sb="60" eb="62">
      <t>レイワ</t>
    </rPh>
    <rPh sb="63" eb="65">
      <t>ネンド</t>
    </rPh>
    <rPh sb="68" eb="69">
      <t>ケン</t>
    </rPh>
    <rPh sb="70" eb="72">
      <t>レイワ</t>
    </rPh>
    <rPh sb="73" eb="75">
      <t>ネンド</t>
    </rPh>
    <rPh sb="78" eb="79">
      <t>ケン</t>
    </rPh>
    <rPh sb="80" eb="82">
      <t>イタク</t>
    </rPh>
    <rPh sb="82" eb="84">
      <t>ジッセキ</t>
    </rPh>
    <rPh sb="89" eb="90">
      <t>ケン</t>
    </rPh>
    <rPh sb="95" eb="97">
      <t>リヨウ</t>
    </rPh>
    <rPh sb="97" eb="100">
      <t>キボウシャ</t>
    </rPh>
    <rPh sb="104" eb="106">
      <t>ジョウホウ</t>
    </rPh>
    <rPh sb="107" eb="108">
      <t>モト</t>
    </rPh>
    <rPh sb="113" eb="115">
      <t>タイソウ</t>
    </rPh>
    <rPh sb="115" eb="117">
      <t>キョウシツ</t>
    </rPh>
    <rPh sb="118" eb="120">
      <t>カジ</t>
    </rPh>
    <rPh sb="122" eb="124">
      <t>デキ</t>
    </rPh>
    <rPh sb="125" eb="126">
      <t>コト</t>
    </rPh>
    <rPh sb="134" eb="135">
      <t>オコナ</t>
    </rPh>
    <rPh sb="144" eb="146">
      <t>シエン</t>
    </rPh>
    <rPh sb="147" eb="148">
      <t>フク</t>
    </rPh>
    <rPh sb="150" eb="151">
      <t>オコナ</t>
    </rPh>
    <rPh sb="154" eb="158">
      <t>チョクエイジッセキ</t>
    </rPh>
    <rPh sb="161" eb="162">
      <t>メイ</t>
    </rPh>
    <rPh sb="162" eb="164">
      <t>カイホ</t>
    </rPh>
    <rPh sb="168" eb="170">
      <t>ソツギョウ</t>
    </rPh>
    <rPh sb="172" eb="173">
      <t>メイ</t>
    </rPh>
    <rPh sb="174" eb="176">
      <t>ジョウタイ</t>
    </rPh>
    <rPh sb="176" eb="178">
      <t>カイゼン</t>
    </rPh>
    <rPh sb="185" eb="186">
      <t>ゲン</t>
    </rPh>
    <rPh sb="189" eb="190">
      <t>コト</t>
    </rPh>
    <rPh sb="196" eb="198">
      <t>キョタク</t>
    </rPh>
    <rPh sb="198" eb="200">
      <t>カイゴ</t>
    </rPh>
    <rPh sb="200" eb="202">
      <t>シエン</t>
    </rPh>
    <rPh sb="202" eb="205">
      <t>ジギョウショ</t>
    </rPh>
    <rPh sb="206" eb="209">
      <t>イタクチュウ</t>
    </rPh>
    <rPh sb="219" eb="222">
      <t>コウシンジ</t>
    </rPh>
    <rPh sb="223" eb="225">
      <t>ミナオ</t>
    </rPh>
    <rPh sb="226" eb="228">
      <t>ジキ</t>
    </rPh>
    <rPh sb="229" eb="231">
      <t>テイシュツ</t>
    </rPh>
    <rPh sb="231" eb="232">
      <t>イタダ</t>
    </rPh>
    <rPh sb="234" eb="237">
      <t>ケイカクショ</t>
    </rPh>
    <rPh sb="238" eb="240">
      <t>ヒョウカ</t>
    </rPh>
    <rPh sb="240" eb="241">
      <t>ヒョウ</t>
    </rPh>
    <rPh sb="242" eb="244">
      <t>カクニン</t>
    </rPh>
    <rPh sb="248" eb="249">
      <t>ナカ</t>
    </rPh>
    <rPh sb="250" eb="254">
      <t>シャカイシゲン</t>
    </rPh>
    <rPh sb="255" eb="257">
      <t>リヨウ</t>
    </rPh>
    <rPh sb="257" eb="259">
      <t>ソクシン</t>
    </rPh>
    <rPh sb="262" eb="264">
      <t>シエン</t>
    </rPh>
    <rPh sb="265" eb="266">
      <t>オコナ</t>
    </rPh>
    <phoneticPr fontId="2"/>
  </si>
  <si>
    <t xml:space="preserve">　介護予防マネジメント支援では、社会参加や生きがいづくりに直接繋がるよう、直営での受け持ち数を増やし、10月から3月（見込み）までの実績は、直営で令和5年度155件→令和6年度177件、委託実績は1445件を見込んでいる。サービス利用希望者には、SCの情報を基にサロンや体操教室、家事支援など、できることのマネジメントを行った。その結果、直営実績では1名が介護保険サービスを卒業し、地域の体操教室へ移行、さらにボランティア活動へ参加することができた。
　また、居宅介護支援事業所へ委託中のケースについては、更新時や見直し時期に提出された計画書や評価表を確認し、その中で社会資源の利用促進をコメント等で促した。
</t>
    <rPh sb="73" eb="75">
      <t>レイワ</t>
    </rPh>
    <rPh sb="83" eb="85">
      <t>レイワ</t>
    </rPh>
    <rPh sb="298" eb="299">
      <t>トウ</t>
    </rPh>
    <phoneticPr fontId="2"/>
  </si>
  <si>
    <t>1.相談が複雑化しているケースについては、適宜行政機関と連携し、課題解決を図る。また、支援が長期化しているケースについては、地域の諸団体との連携を最優先とし、関係構築のために地域で行われる各種会合に出席し、顔の見える関係づくりを行う。
2.手遅れになる前での介入を行うために、行政機関だけでなく、民生委員や近隣住民との連携を強化する。また、地域活動の参加問題や担い手の高齢化については、生活支援コーディネーターと連携して課題解決に向けての役割の一旦を担う。
3.今年度の重点的活動地域とし、地域ケア会議を開催して地域課題の把握に努め、課題解決を図る。</t>
  </si>
  <si>
    <t xml:space="preserve">・第1号介護予防支援事業について、第2層生活支援コーディネーターと連携し、一定の成果を挙げることはできたが、インフォーマルサービスの周知を中心に更なる事業強化を目指す。
・認知症施策の強化を図る。具体的には、認知症サポーター養成講座と認知症VR体験会の開催頻度を増やす他、成年後見制度と社協日常生活自立支援事業等の専門機関に繋げる頻度を増やす。
・事業所主催の「エンジョイさつきが丘」の他に、犢橋地区において、新たな通いの場、交流の場を立ち上げを検討する。
</t>
  </si>
  <si>
    <t>・通いの場、交流の場に参加する際には、介護予防を中心としたチラシを配布した。また、事業所作成の「あんしんさつきが丘便り」については、新たな内容で2部作成した。チラシの内容はフレイル予防と熱中症対策である。
・7/4（木）と9/2（月）の2日間にかけて、第2層生活支援コーディネーターと主任介護支援専門員1名が圏域内の居宅介護支援事業所訪問を行い、介護支援専門員に対して、インフォーマルサービスの情報提供の他、市生活支援サイトのチラシを配布した。
・要支援認定者については、直営での対応がほとんどであるため、管理者（主任介護支援専門員）より、他の包括3職種やプランナーに対し、インフォーマルサービスを位置付けた自立に資するケアプランを作成するよう、指導を行った。</t>
  </si>
  <si>
    <t>・通いの場・交流の場に参加する際には、フレイル予防を主とした内容の「あんしんさつきが丘便り」の他、介護予防に関連する内容のチラシを多く配布した。
・11月に圏域内の居宅介護支援事業所を訪問し、委託ケースを担当している介護支援専門員に対し、事業所の管理者（主任介護支援専門員）より、インフォーマルサービスを位置付けたケアプランを作成するよう、指導を行った。
・事業所のプランナーが担当している利用者1名について、第2層生活支援コーディネーターと連携し、6/26（水）と11/6（水）の計2回、利用者の強みを活かした自然観察会を開催した。</t>
  </si>
  <si>
    <t>・あんしんケアセンターの周知活動を継続して行う。
・地域住民が、住み慣れた地域で、安心して生活を送ることが出来るように、医療・介護・福祉と連携を図る。
・包括3職種それぞれが、専門分野を活かした対応や支援ができるよう、スキルアップに努める。
・複合的な問題を抱えているケースに対しては、高齢障害支援課や関係機関と連携し、対応していく。
・自治会や民生委員と情報共有し、地域課題に取り組む。</t>
    <rPh sb="12" eb="14">
      <t>シュウチ</t>
    </rPh>
    <rPh sb="14" eb="16">
      <t>カツドウ</t>
    </rPh>
    <rPh sb="17" eb="19">
      <t>ケイゾク</t>
    </rPh>
    <rPh sb="21" eb="22">
      <t>オコナ</t>
    </rPh>
    <rPh sb="26" eb="30">
      <t>チイキジュウミン</t>
    </rPh>
    <rPh sb="32" eb="33">
      <t>ス</t>
    </rPh>
    <rPh sb="34" eb="35">
      <t>ナ</t>
    </rPh>
    <rPh sb="37" eb="39">
      <t>チイキ</t>
    </rPh>
    <rPh sb="41" eb="43">
      <t>アンシン</t>
    </rPh>
    <rPh sb="45" eb="47">
      <t>セイカツ</t>
    </rPh>
    <rPh sb="48" eb="49">
      <t>オク</t>
    </rPh>
    <rPh sb="53" eb="55">
      <t>デキ</t>
    </rPh>
    <rPh sb="60" eb="62">
      <t>イリョウ</t>
    </rPh>
    <rPh sb="63" eb="65">
      <t>カイゴ</t>
    </rPh>
    <rPh sb="66" eb="68">
      <t>フクシ</t>
    </rPh>
    <rPh sb="69" eb="71">
      <t>レンケイ</t>
    </rPh>
    <rPh sb="72" eb="73">
      <t>ハカ</t>
    </rPh>
    <rPh sb="77" eb="79">
      <t>ホウカツ</t>
    </rPh>
    <rPh sb="88" eb="92">
      <t>センモンブンヤ</t>
    </rPh>
    <rPh sb="93" eb="94">
      <t>イ</t>
    </rPh>
    <rPh sb="97" eb="99">
      <t>タイオウ</t>
    </rPh>
    <rPh sb="100" eb="102">
      <t>シエン</t>
    </rPh>
    <rPh sb="116" eb="117">
      <t>ツト</t>
    </rPh>
    <rPh sb="122" eb="125">
      <t>フクゴウテキ</t>
    </rPh>
    <rPh sb="126" eb="128">
      <t>モンダイ</t>
    </rPh>
    <rPh sb="129" eb="130">
      <t>カカ</t>
    </rPh>
    <rPh sb="138" eb="139">
      <t>タイ</t>
    </rPh>
    <rPh sb="143" eb="150">
      <t>コウレイショウガイシエンカ</t>
    </rPh>
    <rPh sb="151" eb="153">
      <t>カンケイ</t>
    </rPh>
    <rPh sb="153" eb="155">
      <t>キカン</t>
    </rPh>
    <rPh sb="156" eb="158">
      <t>レンケイ</t>
    </rPh>
    <rPh sb="160" eb="162">
      <t>タイオウ</t>
    </rPh>
    <rPh sb="169" eb="172">
      <t>ジチカイ</t>
    </rPh>
    <rPh sb="173" eb="177">
      <t>ミンセイイイン</t>
    </rPh>
    <rPh sb="178" eb="180">
      <t>ジョウホウ</t>
    </rPh>
    <rPh sb="180" eb="182">
      <t>キョウユウ</t>
    </rPh>
    <rPh sb="184" eb="186">
      <t>チイキ</t>
    </rPh>
    <rPh sb="186" eb="188">
      <t>カダイ</t>
    </rPh>
    <rPh sb="189" eb="190">
      <t>ト</t>
    </rPh>
    <rPh sb="191" eb="192">
      <t>ク</t>
    </rPh>
    <phoneticPr fontId="2"/>
  </si>
  <si>
    <t>・関係機関とのネットワークの構築を強化していく。
・第1層の生活支援コーディネーターと連携し地域資源の把握や利用状況、シニアリーダー体操や認知症カフェ継続に対する後方支援を行う。
・既存のサロンなどに参加して住民の声を聴く。</t>
    <rPh sb="1" eb="3">
      <t>カンケイ</t>
    </rPh>
    <rPh sb="3" eb="5">
      <t>キカン</t>
    </rPh>
    <rPh sb="14" eb="16">
      <t>コウチク</t>
    </rPh>
    <rPh sb="17" eb="19">
      <t>キョウカ</t>
    </rPh>
    <rPh sb="26" eb="27">
      <t>ダイ</t>
    </rPh>
    <rPh sb="28" eb="29">
      <t>ソウ</t>
    </rPh>
    <rPh sb="30" eb="34">
      <t>セイカツシエン</t>
    </rPh>
    <rPh sb="43" eb="45">
      <t>レンケイ</t>
    </rPh>
    <rPh sb="46" eb="50">
      <t>チイキシゲン</t>
    </rPh>
    <rPh sb="51" eb="53">
      <t>ハアク</t>
    </rPh>
    <rPh sb="54" eb="58">
      <t>リヨウジョウキョウ</t>
    </rPh>
    <rPh sb="66" eb="68">
      <t>タイソウ</t>
    </rPh>
    <rPh sb="69" eb="72">
      <t>ニンチショウ</t>
    </rPh>
    <rPh sb="75" eb="77">
      <t>ケイゾク</t>
    </rPh>
    <rPh sb="78" eb="79">
      <t>タイ</t>
    </rPh>
    <rPh sb="81" eb="85">
      <t>コウホウシエン</t>
    </rPh>
    <rPh sb="86" eb="87">
      <t>オコナ</t>
    </rPh>
    <rPh sb="91" eb="93">
      <t>キゾン</t>
    </rPh>
    <rPh sb="100" eb="102">
      <t>サンカ</t>
    </rPh>
    <rPh sb="104" eb="106">
      <t>ジュウミン</t>
    </rPh>
    <rPh sb="107" eb="108">
      <t>コエ</t>
    </rPh>
    <rPh sb="109" eb="110">
      <t>キ</t>
    </rPh>
    <phoneticPr fontId="2"/>
  </si>
  <si>
    <t xml:space="preserve">・定期的に基本チェックリストを行い、利用者本人が自己の目標を明確にできるよう支援を行った。
・生活機能低下の要因や背景をアセスメントし、課題を整理したうえで、個々の状況に合わせたサービス利用に繋げた。
・職員間での情報共有を図り、利用者にフォーマル、インフォーマルサービスに関する情報提供を行った。
・自立促進ケア会議に事例提供を行い、専門職からの助言を受け事例の検討を行った。
</t>
    <phoneticPr fontId="2"/>
  </si>
  <si>
    <t>・生活機能低下の要因や背景をアセスメントし、課題を整理した上で個々の状況に合わせたサービス利用に繋げた。
・ケアプラン作成時には、介護保険サービスだけでなく、住民主体の通いの場やインフォーマルサービスサービスの情報提供を行った。
・第１層生活支援コーディネーターと連携し、地域のゴミ出し支援などの情報を確認し、対応した。
・自立促進ケア会議での事例に関して、専門職からの助言をセンター内で共有して知識を深めた。</t>
    <rPh sb="1" eb="3">
      <t>セイカツ</t>
    </rPh>
    <rPh sb="3" eb="5">
      <t>キノウ</t>
    </rPh>
    <rPh sb="5" eb="7">
      <t>テイカ</t>
    </rPh>
    <rPh sb="8" eb="10">
      <t>ヨウイン</t>
    </rPh>
    <rPh sb="11" eb="13">
      <t>ハイケイ</t>
    </rPh>
    <rPh sb="22" eb="24">
      <t>カダイ</t>
    </rPh>
    <rPh sb="25" eb="27">
      <t>セイリ</t>
    </rPh>
    <rPh sb="29" eb="30">
      <t>ウエ</t>
    </rPh>
    <rPh sb="31" eb="33">
      <t>ココ</t>
    </rPh>
    <rPh sb="34" eb="36">
      <t>ジョウキョウ</t>
    </rPh>
    <rPh sb="37" eb="38">
      <t>ア</t>
    </rPh>
    <rPh sb="45" eb="47">
      <t>リヨウ</t>
    </rPh>
    <rPh sb="48" eb="49">
      <t>ツナ</t>
    </rPh>
    <rPh sb="59" eb="62">
      <t>サクセイジ</t>
    </rPh>
    <rPh sb="65" eb="69">
      <t>カイゴホケン</t>
    </rPh>
    <rPh sb="79" eb="83">
      <t>ジュウミンシュタイ</t>
    </rPh>
    <rPh sb="84" eb="85">
      <t>カヨ</t>
    </rPh>
    <rPh sb="87" eb="88">
      <t>バ</t>
    </rPh>
    <rPh sb="105" eb="109">
      <t>ジョウホウテイキョウ</t>
    </rPh>
    <rPh sb="110" eb="111">
      <t>オコナ</t>
    </rPh>
    <rPh sb="116" eb="117">
      <t>ダイ</t>
    </rPh>
    <rPh sb="118" eb="119">
      <t>ソウ</t>
    </rPh>
    <rPh sb="119" eb="123">
      <t>セイカツシエン</t>
    </rPh>
    <rPh sb="132" eb="134">
      <t>レンケイ</t>
    </rPh>
    <rPh sb="136" eb="138">
      <t>チイキ</t>
    </rPh>
    <rPh sb="141" eb="142">
      <t>ダ</t>
    </rPh>
    <rPh sb="143" eb="145">
      <t>シエン</t>
    </rPh>
    <rPh sb="148" eb="150">
      <t>ジョウホウ</t>
    </rPh>
    <rPh sb="151" eb="153">
      <t>カクニン</t>
    </rPh>
    <rPh sb="155" eb="157">
      <t>タイオウ</t>
    </rPh>
    <rPh sb="162" eb="166">
      <t>ジリツソクシン</t>
    </rPh>
    <rPh sb="168" eb="170">
      <t>カイギ</t>
    </rPh>
    <rPh sb="172" eb="174">
      <t>ジレイ</t>
    </rPh>
    <rPh sb="175" eb="176">
      <t>カン</t>
    </rPh>
    <rPh sb="179" eb="182">
      <t>センモンショク</t>
    </rPh>
    <rPh sb="185" eb="187">
      <t>ジョゲン</t>
    </rPh>
    <rPh sb="192" eb="193">
      <t>ナイ</t>
    </rPh>
    <rPh sb="194" eb="196">
      <t>キョウユウ</t>
    </rPh>
    <rPh sb="198" eb="200">
      <t>チシキ</t>
    </rPh>
    <rPh sb="201" eb="202">
      <t>フカ</t>
    </rPh>
    <phoneticPr fontId="2"/>
  </si>
  <si>
    <t>・高齢化率が高い地域では、複合的な問題を抱える事例が多いため、包括３職種・関係機関や地域の関係者との連携を強化し、相談や支援を行っていく。
・地域住民が住み慣れた地域で生活を続けるように、地域の関係者や生活支援コーディネーターと連携を図りながら、地域ニーズの把握やインフォーマル資源の発信を行っていく。　　　　　　　　　　　　　　　　　　　　　　　　　　　　　　　　　　　　　　　・民生委員や町内自治会と連携を図り、各会の出席および活動への参加の機会を持ち、地域の問題や課題に取り組む。</t>
  </si>
  <si>
    <t>・地域での役割や生きがいを持てるように、自立支援に向けた適切なフォーマル・インフォーマルサービスを個々に提案し、適切に利用できるよう働きかけを行った。
・公的なサービスの利用以外の社会資源の把握、情報収集と活用について、生活支援コーディネーターと連携し、高齢者、地域住民や介護支援専門員へ、フォーマル・インフォーマルの提案や情報の提示を行った。　　　　　　　　　　　　　　　　　　　　　　　　　　　　　　　　　　　　　　　　　　　　　　　　　　　　　　　　　　</t>
    <phoneticPr fontId="3"/>
  </si>
  <si>
    <t>・それぞれの課題に合わせて、インフォーマルサービスを含め適切なサービスが包括的に提供されるよう、関係機関への
 情報提供や支援を行う。
・要支援認定者に対し、直営、委託ケース共にインフォーマルサービスの位置づけがなされるよう働きかけを行う。
・生活支援コーディネーターと協力し、地域の社会資源についての情報を職員が把握、相談支援に活用する。</t>
  </si>
  <si>
    <t>・生活支援コーディネーターと連携し、介護保険サービスだけではなく地域の集まりや体操などの情報提供を行った。必要時、初回利用に同行し、利用支援も行った。
・生活支援コーディネーターが圏域の介護予防活動のチラシを作成し、職員間で情報共有を行い、適宜配布し周知
を行った。</t>
    <phoneticPr fontId="2"/>
  </si>
  <si>
    <t>・生活支援コーディネーターが作成した圏域の予防活動の案内や認知症カフェマップを地域の方や委託をしている居宅介護支援事業所へ配布し、情報提供を行った。
・要支援認定者に対し、直営、委託ケース問わず、ケアプラン作成時にインフォーマルサービスの位置づけがなされるよう、個々に働きかけを行った。</t>
    <rPh sb="51" eb="53">
      <t>キョタク</t>
    </rPh>
    <rPh sb="105" eb="106">
      <t>ジ</t>
    </rPh>
    <rPh sb="131" eb="133">
      <t>ココ</t>
    </rPh>
    <phoneticPr fontId="3"/>
  </si>
  <si>
    <t>1.世代を問わず集うことのできる場所を活用し、参加者間の顔馴染みの関係を広げる。
2.生活相談窓口である当センターの存在を周知し、早期相談を呼びかける。
3.相談対象者の意思決定支援を大切に、権利侵害にならないよう対応する。
4.健康課や生活支援コーディネーターとの情報共有や共同活動を意識し、活動場所や支援団体の活用について、地域住民へ情報提供していく。</t>
    <rPh sb="2" eb="4">
      <t>セダイ</t>
    </rPh>
    <rPh sb="5" eb="6">
      <t>ト</t>
    </rPh>
    <rPh sb="8" eb="9">
      <t>ツド</t>
    </rPh>
    <rPh sb="16" eb="18">
      <t>バショ</t>
    </rPh>
    <rPh sb="19" eb="21">
      <t>カツヨウ</t>
    </rPh>
    <rPh sb="23" eb="27">
      <t>サンカシャカン</t>
    </rPh>
    <rPh sb="28" eb="31">
      <t>カオナジ</t>
    </rPh>
    <rPh sb="33" eb="35">
      <t>カンケイ</t>
    </rPh>
    <rPh sb="36" eb="37">
      <t>ヒロ</t>
    </rPh>
    <rPh sb="43" eb="49">
      <t>セイカツソウダンマドグチ</t>
    </rPh>
    <rPh sb="52" eb="53">
      <t>トウ</t>
    </rPh>
    <rPh sb="58" eb="60">
      <t>ソンザイ</t>
    </rPh>
    <rPh sb="61" eb="63">
      <t>シュウチ</t>
    </rPh>
    <rPh sb="65" eb="69">
      <t>ソウキソウダン</t>
    </rPh>
    <rPh sb="70" eb="71">
      <t>ヨ</t>
    </rPh>
    <rPh sb="79" eb="84">
      <t>ソウダンタイショウシャ</t>
    </rPh>
    <rPh sb="85" eb="91">
      <t>イシケッテイシエン</t>
    </rPh>
    <rPh sb="92" eb="94">
      <t>タイセツ</t>
    </rPh>
    <rPh sb="96" eb="100">
      <t>ケンリシンガイ</t>
    </rPh>
    <rPh sb="107" eb="109">
      <t>タイオウ</t>
    </rPh>
    <rPh sb="115" eb="118">
      <t>ケンコウカ</t>
    </rPh>
    <rPh sb="119" eb="123">
      <t>セイカツシエン</t>
    </rPh>
    <rPh sb="133" eb="137">
      <t>ジョウホウキョウユウ</t>
    </rPh>
    <rPh sb="138" eb="140">
      <t>キョウドウ</t>
    </rPh>
    <rPh sb="140" eb="142">
      <t>カツドウ</t>
    </rPh>
    <rPh sb="143" eb="145">
      <t>イシキ</t>
    </rPh>
    <rPh sb="147" eb="151">
      <t>カツドウバショ</t>
    </rPh>
    <rPh sb="152" eb="156">
      <t>シエンダンタイ</t>
    </rPh>
    <rPh sb="157" eb="159">
      <t>カツヨウ</t>
    </rPh>
    <rPh sb="164" eb="168">
      <t>チイキジュウミン</t>
    </rPh>
    <rPh sb="169" eb="173">
      <t>ジョウホウテイキョウ</t>
    </rPh>
    <phoneticPr fontId="2"/>
  </si>
  <si>
    <t>キッズ認知症サポーター養成講座を1回開催した。千葉県警や千葉市作成の注意喚起情報を活用し、自主活動団体や集いの場などにおいて、特殊詐欺被害防止や防犯対策の呼びかけを行った。
ケース支援における金銭管理支援の課題と重責について、花見川区内6センターの社会福祉士が共同で文書をまとめ、地域包括ケア推進課へ意見提出した。</t>
    <rPh sb="3" eb="6">
      <t>ニンチショウ</t>
    </rPh>
    <rPh sb="11" eb="15">
      <t>ヨウセイコウザ</t>
    </rPh>
    <rPh sb="17" eb="18">
      <t>カイ</t>
    </rPh>
    <rPh sb="18" eb="20">
      <t>カイサイ</t>
    </rPh>
    <rPh sb="23" eb="27">
      <t>チバケンケイ</t>
    </rPh>
    <rPh sb="28" eb="31">
      <t>チバシ</t>
    </rPh>
    <rPh sb="31" eb="33">
      <t>サクセイ</t>
    </rPh>
    <rPh sb="34" eb="38">
      <t>チュウイカンキ</t>
    </rPh>
    <rPh sb="38" eb="40">
      <t>ジョウホウ</t>
    </rPh>
    <rPh sb="41" eb="43">
      <t>カツヨウ</t>
    </rPh>
    <rPh sb="47" eb="49">
      <t>カツドウ</t>
    </rPh>
    <rPh sb="49" eb="51">
      <t>ダンタイ</t>
    </rPh>
    <rPh sb="52" eb="53">
      <t>ツド</t>
    </rPh>
    <rPh sb="55" eb="56">
      <t>バ</t>
    </rPh>
    <rPh sb="72" eb="74">
      <t>ボウハン</t>
    </rPh>
    <rPh sb="74" eb="76">
      <t>タイサク</t>
    </rPh>
    <rPh sb="77" eb="78">
      <t>ヨ</t>
    </rPh>
    <rPh sb="82" eb="83">
      <t>オコナ</t>
    </rPh>
    <rPh sb="90" eb="92">
      <t>シエン</t>
    </rPh>
    <rPh sb="96" eb="102">
      <t>キンセンカンリシエン</t>
    </rPh>
    <rPh sb="103" eb="105">
      <t>カダイ</t>
    </rPh>
    <rPh sb="106" eb="108">
      <t>ジュウセキ</t>
    </rPh>
    <rPh sb="113" eb="117">
      <t>ハナミガワク</t>
    </rPh>
    <rPh sb="117" eb="118">
      <t>ナイ</t>
    </rPh>
    <rPh sb="124" eb="129">
      <t>シャカイフクシシ</t>
    </rPh>
    <rPh sb="130" eb="132">
      <t>キョウドウ</t>
    </rPh>
    <rPh sb="133" eb="135">
      <t>ブンショ</t>
    </rPh>
    <rPh sb="140" eb="144">
      <t>チイキホウカツ</t>
    </rPh>
    <rPh sb="146" eb="149">
      <t>スイシンカ</t>
    </rPh>
    <rPh sb="150" eb="152">
      <t>イケン</t>
    </rPh>
    <rPh sb="152" eb="154">
      <t>テイシュツ</t>
    </rPh>
    <phoneticPr fontId="2"/>
  </si>
  <si>
    <t>引き続き、ワークショップや講演会をきっかけとしたボランティアの人材発掘や育成に取り組む。地域住民の社会活動等への理解促進や参加を募り、顔なじみの関係を広げられるような企画を検討していく。
3職種と生活支援コーディネーターが、意識的に所内で情報共有と協議を繰り返しながら、個別の相談対象者や居宅ケアマネジャーの支援にあたる。</t>
    <rPh sb="0" eb="1">
      <t>ヒ</t>
    </rPh>
    <rPh sb="2" eb="3">
      <t>ツヅ</t>
    </rPh>
    <rPh sb="13" eb="16">
      <t>コウエンカイ</t>
    </rPh>
    <rPh sb="31" eb="33">
      <t>ジンザイ</t>
    </rPh>
    <rPh sb="33" eb="35">
      <t>ハックツ</t>
    </rPh>
    <rPh sb="36" eb="38">
      <t>イクセイ</t>
    </rPh>
    <rPh sb="39" eb="40">
      <t>ト</t>
    </rPh>
    <rPh sb="41" eb="42">
      <t>ク</t>
    </rPh>
    <rPh sb="44" eb="48">
      <t>チイキジュウミン</t>
    </rPh>
    <rPh sb="49" eb="51">
      <t>シャカイ</t>
    </rPh>
    <rPh sb="51" eb="53">
      <t>カツドウ</t>
    </rPh>
    <rPh sb="53" eb="54">
      <t>トウ</t>
    </rPh>
    <rPh sb="56" eb="58">
      <t>リカイ</t>
    </rPh>
    <rPh sb="58" eb="60">
      <t>ソクシン</t>
    </rPh>
    <rPh sb="61" eb="63">
      <t>サンカ</t>
    </rPh>
    <rPh sb="64" eb="65">
      <t>ツノ</t>
    </rPh>
    <rPh sb="67" eb="68">
      <t>カオ</t>
    </rPh>
    <rPh sb="72" eb="74">
      <t>カンケイ</t>
    </rPh>
    <rPh sb="75" eb="76">
      <t>ヒロ</t>
    </rPh>
    <rPh sb="83" eb="85">
      <t>キカク</t>
    </rPh>
    <rPh sb="86" eb="88">
      <t>ケントウ</t>
    </rPh>
    <rPh sb="98" eb="100">
      <t>セイカツ</t>
    </rPh>
    <rPh sb="100" eb="102">
      <t>シエン</t>
    </rPh>
    <rPh sb="112" eb="115">
      <t>イシキテキ</t>
    </rPh>
    <rPh sb="116" eb="118">
      <t>ショナイ</t>
    </rPh>
    <rPh sb="119" eb="121">
      <t>ジョウホウ</t>
    </rPh>
    <rPh sb="121" eb="123">
      <t>キョウユウ</t>
    </rPh>
    <rPh sb="124" eb="126">
      <t>キョウギ</t>
    </rPh>
    <rPh sb="127" eb="128">
      <t>ク</t>
    </rPh>
    <rPh sb="129" eb="130">
      <t>カエ</t>
    </rPh>
    <rPh sb="135" eb="137">
      <t>コベツ</t>
    </rPh>
    <rPh sb="138" eb="140">
      <t>ソウダン</t>
    </rPh>
    <rPh sb="140" eb="143">
      <t>タイショウシャ</t>
    </rPh>
    <rPh sb="144" eb="146">
      <t>キョタク</t>
    </rPh>
    <rPh sb="154" eb="156">
      <t>シエン</t>
    </rPh>
    <phoneticPr fontId="2"/>
  </si>
  <si>
    <t>事業開始当初から、総合事業サービスの調整難航は常態化している。加えて、介護保険認定申請から結果通知までに60日以上を要する影響や、介護認定区分が要介護か要支援の見込みがつかない場合では、必要性よりも支払い可能な範囲のサービス調整となる事例があった。また、直営・委託でもケアマネジャーが見つけられず、介護保険サービス利用開始が出来ない方もいた。利用者や居宅支援事業所へ状況説明と情報提供を丁寧に行い、生活課題や解決に向けた工夫などを考え、提案を繰り返した。</t>
    <rPh sb="0" eb="2">
      <t>ジギョウ</t>
    </rPh>
    <rPh sb="2" eb="4">
      <t>カイシ</t>
    </rPh>
    <rPh sb="4" eb="6">
      <t>トウショ</t>
    </rPh>
    <rPh sb="9" eb="11">
      <t>ソウゴウ</t>
    </rPh>
    <rPh sb="11" eb="13">
      <t>ジギョウ</t>
    </rPh>
    <rPh sb="18" eb="20">
      <t>チョウセイ</t>
    </rPh>
    <rPh sb="20" eb="22">
      <t>ナンコウ</t>
    </rPh>
    <rPh sb="23" eb="26">
      <t>ジョウタイカ</t>
    </rPh>
    <rPh sb="31" eb="32">
      <t>クワ</t>
    </rPh>
    <rPh sb="35" eb="37">
      <t>カイゴ</t>
    </rPh>
    <rPh sb="37" eb="39">
      <t>ホケン</t>
    </rPh>
    <rPh sb="39" eb="41">
      <t>ニンテイ</t>
    </rPh>
    <rPh sb="41" eb="43">
      <t>シンセイ</t>
    </rPh>
    <rPh sb="45" eb="47">
      <t>ケッカ</t>
    </rPh>
    <rPh sb="47" eb="49">
      <t>ツウチ</t>
    </rPh>
    <rPh sb="54" eb="57">
      <t>ニチイジョウ</t>
    </rPh>
    <rPh sb="58" eb="59">
      <t>ヨウ</t>
    </rPh>
    <rPh sb="61" eb="63">
      <t>エイキョウ</t>
    </rPh>
    <rPh sb="65" eb="67">
      <t>カイゴ</t>
    </rPh>
    <rPh sb="67" eb="69">
      <t>ニンテイ</t>
    </rPh>
    <rPh sb="69" eb="71">
      <t>クブン</t>
    </rPh>
    <rPh sb="72" eb="73">
      <t>ヨウ</t>
    </rPh>
    <rPh sb="73" eb="75">
      <t>カイゴ</t>
    </rPh>
    <rPh sb="76" eb="79">
      <t>ヨウシエン</t>
    </rPh>
    <rPh sb="80" eb="82">
      <t>ミコ</t>
    </rPh>
    <rPh sb="88" eb="90">
      <t>バアイ</t>
    </rPh>
    <rPh sb="93" eb="96">
      <t>ヒツヨウセイ</t>
    </rPh>
    <rPh sb="99" eb="101">
      <t>シハラ</t>
    </rPh>
    <rPh sb="102" eb="104">
      <t>カノウ</t>
    </rPh>
    <rPh sb="105" eb="107">
      <t>ハンイ</t>
    </rPh>
    <rPh sb="112" eb="114">
      <t>チョウセイ</t>
    </rPh>
    <rPh sb="117" eb="119">
      <t>ジレイ</t>
    </rPh>
    <rPh sb="127" eb="129">
      <t>チョクエイ</t>
    </rPh>
    <rPh sb="130" eb="132">
      <t>イタク</t>
    </rPh>
    <rPh sb="142" eb="143">
      <t>ミ</t>
    </rPh>
    <rPh sb="149" eb="151">
      <t>カイゴ</t>
    </rPh>
    <rPh sb="151" eb="153">
      <t>ホケン</t>
    </rPh>
    <rPh sb="157" eb="159">
      <t>リヨウ</t>
    </rPh>
    <rPh sb="159" eb="161">
      <t>カイシ</t>
    </rPh>
    <rPh sb="162" eb="164">
      <t>デキ</t>
    </rPh>
    <rPh sb="166" eb="167">
      <t>カタ</t>
    </rPh>
    <rPh sb="171" eb="174">
      <t>リヨウシャ</t>
    </rPh>
    <rPh sb="175" eb="182">
      <t>キョタクシエンジギョウショ</t>
    </rPh>
    <rPh sb="183" eb="185">
      <t>ジョウキョウ</t>
    </rPh>
    <rPh sb="185" eb="187">
      <t>セツメイ</t>
    </rPh>
    <rPh sb="188" eb="190">
      <t>ジョウホウ</t>
    </rPh>
    <rPh sb="190" eb="192">
      <t>テイキョウ</t>
    </rPh>
    <rPh sb="193" eb="195">
      <t>テイネイ</t>
    </rPh>
    <rPh sb="196" eb="197">
      <t>オコナ</t>
    </rPh>
    <rPh sb="199" eb="201">
      <t>セイカツ</t>
    </rPh>
    <rPh sb="201" eb="203">
      <t>カダイ</t>
    </rPh>
    <rPh sb="204" eb="206">
      <t>カイケツ</t>
    </rPh>
    <rPh sb="207" eb="208">
      <t>ム</t>
    </rPh>
    <rPh sb="210" eb="212">
      <t>クフウ</t>
    </rPh>
    <rPh sb="215" eb="216">
      <t>カンガ</t>
    </rPh>
    <rPh sb="218" eb="220">
      <t>テイアン</t>
    </rPh>
    <rPh sb="221" eb="222">
      <t>ク</t>
    </rPh>
    <rPh sb="223" eb="224">
      <t>カエ</t>
    </rPh>
    <phoneticPr fontId="2"/>
  </si>
  <si>
    <t>前期までと比較して介護認定申請日から認定調査や結果通知が届くまでの期間が短縮したことにより、一時期に比べると、居宅ケアマネジャーが介護サービスの見通しを立てやすくなった。結果的に、利用者の支援体制の構築も目途が立ちやすくなり、暫定利用やインフォーマルサービスの活用を含め、利用者の不安軽減にもつながった。</t>
    <phoneticPr fontId="2"/>
  </si>
  <si>
    <t>・地域活動の継続・地域ケア会議の開催などを行い、地域課題の把握やネットワークの構築を目指す。
・生活支援コーディネーターとも連携して地域活動組織の支援を行う。
・行政と連携し、効果的な運営が行えるようにする。
・宮野木出張所においても自治会などと連携し、地域包括ケアシステムの構築を目指す。</t>
    <rPh sb="29" eb="31">
      <t>ハアク</t>
    </rPh>
    <rPh sb="39" eb="41">
      <t>コウチク</t>
    </rPh>
    <rPh sb="66" eb="72">
      <t>チイキカツドウソシキ</t>
    </rPh>
    <rPh sb="73" eb="75">
      <t>シエン</t>
    </rPh>
    <rPh sb="76" eb="77">
      <t>オコナ</t>
    </rPh>
    <rPh sb="81" eb="83">
      <t>ギョウセイ</t>
    </rPh>
    <rPh sb="84" eb="86">
      <t>レンケイ</t>
    </rPh>
    <rPh sb="88" eb="91">
      <t>コウカテキ</t>
    </rPh>
    <rPh sb="92" eb="94">
      <t>ウンエイ</t>
    </rPh>
    <rPh sb="95" eb="96">
      <t>オコナ</t>
    </rPh>
    <phoneticPr fontId="2"/>
  </si>
  <si>
    <t>・様々な機関との連携や地域ケア会議の開催などを行い、医療と介護の連携推進を図る。
・生活支援コーディネーターと連携して地域資源情報の把握や活動組織の支援を行う。
・認知症になっても地域の中で暮らし続けられる社会を目指し、認知症施策の推進を図る。
・宮野木出張所においても自治会などと連携し、地域包括ケアシステムの推進を目指す。</t>
    <phoneticPr fontId="2"/>
  </si>
  <si>
    <t>・生活支援コーディネーターと連携してインフォーマルサービスの把握に努めた。必要なケースについては同行訪問するなどして、情報提供を行った。
・千葉市自立促進ケア会議を千葉市と協力して開催し、後期の開催に向けた準備を行った。
・委託ケースに対して書類等の管理を行い、適切な介護予防ケアマネジメントが行われるようにした。</t>
    <rPh sb="37" eb="39">
      <t>ヒツヨウ</t>
    </rPh>
    <rPh sb="48" eb="52">
      <t>ドウコウホウモン</t>
    </rPh>
    <phoneticPr fontId="2"/>
  </si>
  <si>
    <t xml:space="preserve">・生活支援コーディネーターと連携してインフォーマルサービスの情報把握に努め、必要なケースについては同行訪問するなど、適切な情報提供を行った。
・行政、稲毛区の主任ケアマネジャーと連携しての自立促進会議を開催した。
・委託ケースに対する書類等の管理を行い、適切な介護予防ケアマネジメントが行われるようにした。　　　　　　　　　　　　　　　　　　　　　　　　　　　　　　　　　　　　　　　　　　　　　　
</t>
    <rPh sb="35" eb="36">
      <t>ツト</t>
    </rPh>
    <rPh sb="38" eb="40">
      <t>ヒツヨウ</t>
    </rPh>
    <rPh sb="49" eb="51">
      <t>ドウコウ</t>
    </rPh>
    <rPh sb="51" eb="53">
      <t>ホウモン</t>
    </rPh>
    <rPh sb="66" eb="67">
      <t>オコナ</t>
    </rPh>
    <phoneticPr fontId="2"/>
  </si>
  <si>
    <t>・介護予防・日常生活支援総合事業利用対象者が、地域におけるインフォーマルサービスを含めた様々なサービスを自らが選択し、取り組めるよう生活支援コーディネーターと連携して支援する。
・自立支援に資する介護予防ケアマネジメントを目指す。
・適切な介護予防ケアマネジメントが行われるようにする。</t>
    <phoneticPr fontId="2"/>
  </si>
  <si>
    <t>・24時間電話相談を受ける体制を維持し、適切な機関や制度に繋げることができた。また、相談内容から地域課題の抽出ができるよう努めた。
・医療機関や障害者事業所、生活自立・仕事相談センター、行政等と会議を通じたネットワーク構築を図り、複合的な課題を持つケースに対してセンター内外の専門職と協働してチームアプローチを行った。</t>
    <rPh sb="20" eb="22">
      <t>テキセツ</t>
    </rPh>
    <rPh sb="23" eb="25">
      <t>キカン</t>
    </rPh>
    <rPh sb="26" eb="28">
      <t>セイド</t>
    </rPh>
    <rPh sb="29" eb="30">
      <t>ツナ</t>
    </rPh>
    <rPh sb="93" eb="95">
      <t>ギョウセイ</t>
    </rPh>
    <phoneticPr fontId="2"/>
  </si>
  <si>
    <t>・稲毛区のあんしんケアセンター合同での多職種連携会議、山王圏域研修会を開催した。他機関が主催する会議や生活支援コーディネーターによる１層協議体へ参加し、様々な機関との連携を図った。
・24時間電話相談を受ける体制を維持し、緊急を要するケースに対しては時間外においても対応を行った。相談について適切な機関や制度に繋げることができた。また、相談内容から地域課題の抽出ができるよう努めた。</t>
    <rPh sb="1" eb="4">
      <t>イナゲク</t>
    </rPh>
    <rPh sb="15" eb="17">
      <t>ゴウドウ</t>
    </rPh>
    <rPh sb="27" eb="34">
      <t>サンノウケンイキケンシュウカイ</t>
    </rPh>
    <rPh sb="35" eb="37">
      <t>カイサイ</t>
    </rPh>
    <rPh sb="51" eb="55">
      <t>セイカツシエン</t>
    </rPh>
    <rPh sb="67" eb="68">
      <t>ソウ</t>
    </rPh>
    <rPh sb="68" eb="71">
      <t>キョウギタイ</t>
    </rPh>
    <rPh sb="133" eb="135">
      <t>タイオウ</t>
    </rPh>
    <rPh sb="136" eb="137">
      <t>オコナ</t>
    </rPh>
    <rPh sb="140" eb="142">
      <t>ソウダン</t>
    </rPh>
    <phoneticPr fontId="2"/>
  </si>
  <si>
    <t>様々な機関と会議などを通じた連携を図り、複合する課題を持つケースに対して協働してチームアプローチを行うことができた。三職種の人員の入れ替わりがないことで職員体制や質を維持につながり、相談に対し適切な対応を行うことができた。24時間電話相談を受ける体制を維持でき、緊急性のあるケースについては、時間外においても対応を行うことができた。</t>
    <rPh sb="0" eb="2">
      <t>サマザマ</t>
    </rPh>
    <rPh sb="3" eb="5">
      <t>キカン</t>
    </rPh>
    <rPh sb="6" eb="8">
      <t>カイギ</t>
    </rPh>
    <rPh sb="11" eb="12">
      <t>ツウ</t>
    </rPh>
    <rPh sb="14" eb="16">
      <t>レンケイ</t>
    </rPh>
    <rPh sb="17" eb="18">
      <t>ハカ</t>
    </rPh>
    <rPh sb="20" eb="22">
      <t>フクゴウ</t>
    </rPh>
    <rPh sb="24" eb="26">
      <t>カダイ</t>
    </rPh>
    <rPh sb="27" eb="28">
      <t>モ</t>
    </rPh>
    <rPh sb="33" eb="34">
      <t>タイ</t>
    </rPh>
    <rPh sb="36" eb="38">
      <t>キョウドウ</t>
    </rPh>
    <rPh sb="49" eb="50">
      <t>オコナ</t>
    </rPh>
    <rPh sb="58" eb="61">
      <t>サンショクシュ</t>
    </rPh>
    <rPh sb="62" eb="64">
      <t>ジンイン</t>
    </rPh>
    <rPh sb="65" eb="66">
      <t>イ</t>
    </rPh>
    <rPh sb="67" eb="68">
      <t>カ</t>
    </rPh>
    <rPh sb="76" eb="78">
      <t>ショクイン</t>
    </rPh>
    <rPh sb="78" eb="80">
      <t>タイセイ</t>
    </rPh>
    <rPh sb="81" eb="82">
      <t>シツ</t>
    </rPh>
    <rPh sb="83" eb="85">
      <t>イジ</t>
    </rPh>
    <rPh sb="91" eb="93">
      <t>ソウダン</t>
    </rPh>
    <rPh sb="94" eb="95">
      <t>タイ</t>
    </rPh>
    <rPh sb="96" eb="98">
      <t>テキセツ</t>
    </rPh>
    <rPh sb="99" eb="101">
      <t>タイオウ</t>
    </rPh>
    <rPh sb="102" eb="103">
      <t>オコナ</t>
    </rPh>
    <rPh sb="113" eb="115">
      <t>ジカン</t>
    </rPh>
    <rPh sb="115" eb="119">
      <t>デンワソウダン</t>
    </rPh>
    <rPh sb="120" eb="121">
      <t>ウ</t>
    </rPh>
    <rPh sb="123" eb="125">
      <t>タイセイ</t>
    </rPh>
    <rPh sb="126" eb="128">
      <t>イジ</t>
    </rPh>
    <rPh sb="146" eb="149">
      <t>ジカンガイ</t>
    </rPh>
    <rPh sb="154" eb="156">
      <t>タイオウ</t>
    </rPh>
    <rPh sb="157" eb="158">
      <t>オコナ</t>
    </rPh>
    <phoneticPr fontId="2"/>
  </si>
  <si>
    <t>・高齢者の総合相談窓口として、24時間電話相談を受ける体制を維持し、緊急性が高いケースに対して、迅速に対応できるように努める。また、相談内容に対し、機関や制度に繋げるよう努める。
・他機関と連携を図り、様々な課題を持つケースに対し、チームアプローチを行えるようにしていく。 
・相談内容から地域課題の抽出ができる体制を維持していく。</t>
    <rPh sb="1" eb="4">
      <t>コウレイシャ</t>
    </rPh>
    <rPh sb="5" eb="9">
      <t>ソウゴウソウダン</t>
    </rPh>
    <rPh sb="9" eb="11">
      <t>マドグチ</t>
    </rPh>
    <rPh sb="59" eb="60">
      <t>ツト</t>
    </rPh>
    <rPh sb="85" eb="86">
      <t>ツト</t>
    </rPh>
    <rPh sb="107" eb="108">
      <t>モ</t>
    </rPh>
    <rPh sb="113" eb="114">
      <t>タイ</t>
    </rPh>
    <rPh sb="125" eb="126">
      <t>オコナ</t>
    </rPh>
    <rPh sb="156" eb="158">
      <t>タイセイ</t>
    </rPh>
    <rPh sb="159" eb="161">
      <t>イジ</t>
    </rPh>
    <phoneticPr fontId="2"/>
  </si>
  <si>
    <t>・高齢者分野以外の関係機関や団体とも積極的に連携し、地域共生社会を目指していく。
・どのような相談であっても、最初から断ることなく「相手の立場に話を聞く」ということを大事にしていく。
・生活支援コーディネーター等と連携し、「地域の力」を積極的に活用していく。</t>
    <rPh sb="1" eb="4">
      <t>コウレイシャ</t>
    </rPh>
    <rPh sb="4" eb="6">
      <t>ブンヤ</t>
    </rPh>
    <rPh sb="6" eb="8">
      <t>イガイ</t>
    </rPh>
    <rPh sb="9" eb="13">
      <t>カンケイキカン</t>
    </rPh>
    <rPh sb="14" eb="16">
      <t>ダンタイ</t>
    </rPh>
    <rPh sb="18" eb="21">
      <t>セッキョクテキ</t>
    </rPh>
    <rPh sb="22" eb="24">
      <t>レンケイ</t>
    </rPh>
    <rPh sb="26" eb="28">
      <t>チイキ</t>
    </rPh>
    <rPh sb="28" eb="30">
      <t>キョウセイ</t>
    </rPh>
    <rPh sb="30" eb="32">
      <t>シャカイ</t>
    </rPh>
    <rPh sb="33" eb="35">
      <t>メザ</t>
    </rPh>
    <rPh sb="47" eb="49">
      <t>ソウダン</t>
    </rPh>
    <rPh sb="55" eb="57">
      <t>サイショ</t>
    </rPh>
    <rPh sb="59" eb="60">
      <t>コトワ</t>
    </rPh>
    <rPh sb="66" eb="68">
      <t>アイテ</t>
    </rPh>
    <rPh sb="69" eb="71">
      <t>タチバ</t>
    </rPh>
    <rPh sb="72" eb="73">
      <t>ハナシ</t>
    </rPh>
    <rPh sb="74" eb="75">
      <t>キ</t>
    </rPh>
    <rPh sb="83" eb="85">
      <t>ダイジ</t>
    </rPh>
    <rPh sb="93" eb="95">
      <t>セイカツ</t>
    </rPh>
    <rPh sb="95" eb="97">
      <t>シエン</t>
    </rPh>
    <rPh sb="105" eb="106">
      <t>トウ</t>
    </rPh>
    <rPh sb="107" eb="109">
      <t>レンケイ</t>
    </rPh>
    <rPh sb="112" eb="114">
      <t>チイキ</t>
    </rPh>
    <rPh sb="115" eb="116">
      <t>チカラ</t>
    </rPh>
    <rPh sb="118" eb="121">
      <t>セッキョクテキ</t>
    </rPh>
    <rPh sb="122" eb="124">
      <t>カツヨウ</t>
    </rPh>
    <phoneticPr fontId="2"/>
  </si>
  <si>
    <t>・今よりもさらに相談が複雑多様化していくことが予想され、１センターでの対応には限界が出てくる可能性が高い。そのため、関係機関が重層的な関わりができる体制を築いていくとともに、職員の知識及び技術向上を目指す。
・生活支援コーディネーターと連携し、高齢者分野以外の地域関係者とも関係を築き、誰もが安心して通える居場所づくりを目指す。</t>
    <rPh sb="1" eb="2">
      <t>イマ</t>
    </rPh>
    <rPh sb="8" eb="10">
      <t>ソウダン</t>
    </rPh>
    <rPh sb="11" eb="13">
      <t>フクザツ</t>
    </rPh>
    <rPh sb="13" eb="16">
      <t>タヨウカ</t>
    </rPh>
    <rPh sb="23" eb="25">
      <t>ヨソウ</t>
    </rPh>
    <rPh sb="35" eb="37">
      <t>タイオウ</t>
    </rPh>
    <rPh sb="39" eb="41">
      <t>ゲンカイ</t>
    </rPh>
    <rPh sb="42" eb="43">
      <t>デ</t>
    </rPh>
    <rPh sb="46" eb="49">
      <t>カノウセイ</t>
    </rPh>
    <rPh sb="50" eb="51">
      <t>タカ</t>
    </rPh>
    <rPh sb="58" eb="60">
      <t>カンケイ</t>
    </rPh>
    <rPh sb="60" eb="62">
      <t>キカン</t>
    </rPh>
    <rPh sb="63" eb="66">
      <t>ジュウソウテキ</t>
    </rPh>
    <rPh sb="67" eb="68">
      <t>カカ</t>
    </rPh>
    <rPh sb="74" eb="76">
      <t>タイセイ</t>
    </rPh>
    <rPh sb="77" eb="78">
      <t>キズ</t>
    </rPh>
    <rPh sb="105" eb="107">
      <t>セイカツ</t>
    </rPh>
    <rPh sb="107" eb="109">
      <t>シエン</t>
    </rPh>
    <rPh sb="118" eb="120">
      <t>レンケイ</t>
    </rPh>
    <rPh sb="122" eb="125">
      <t>コウレイシャ</t>
    </rPh>
    <rPh sb="125" eb="127">
      <t>ブンヤ</t>
    </rPh>
    <rPh sb="127" eb="129">
      <t>イガイ</t>
    </rPh>
    <rPh sb="130" eb="132">
      <t>チイキ</t>
    </rPh>
    <rPh sb="132" eb="135">
      <t>カンケイシャ</t>
    </rPh>
    <rPh sb="137" eb="139">
      <t>カンケイ</t>
    </rPh>
    <rPh sb="140" eb="141">
      <t>キズ</t>
    </rPh>
    <rPh sb="143" eb="144">
      <t>ダレ</t>
    </rPh>
    <rPh sb="146" eb="148">
      <t>アンシン</t>
    </rPh>
    <rPh sb="150" eb="151">
      <t>カヨ</t>
    </rPh>
    <rPh sb="153" eb="156">
      <t>イバショ</t>
    </rPh>
    <rPh sb="160" eb="162">
      <t>メザ</t>
    </rPh>
    <phoneticPr fontId="2"/>
  </si>
  <si>
    <t>・生活支援コーディネーターからの地域資源について情報収集し整備することで、利用者の相談やケアプランに反映させた。
・園生圏域にあるデイサービスなどの事業所を視覚化できるよう、生活支援コーディネーターと協力し、地図を作成した。</t>
    <rPh sb="1" eb="3">
      <t>セイカツ</t>
    </rPh>
    <rPh sb="3" eb="5">
      <t>シエン</t>
    </rPh>
    <rPh sb="16" eb="18">
      <t>チイキ</t>
    </rPh>
    <rPh sb="18" eb="20">
      <t>シゲン</t>
    </rPh>
    <rPh sb="24" eb="26">
      <t>ジョウホウ</t>
    </rPh>
    <rPh sb="26" eb="28">
      <t>シュウシュウ</t>
    </rPh>
    <rPh sb="29" eb="31">
      <t>セイビ</t>
    </rPh>
    <rPh sb="37" eb="40">
      <t>リヨウシャ</t>
    </rPh>
    <rPh sb="41" eb="43">
      <t>ソウダン</t>
    </rPh>
    <rPh sb="50" eb="52">
      <t>ハンエイ</t>
    </rPh>
    <rPh sb="58" eb="59">
      <t>エン</t>
    </rPh>
    <rPh sb="59" eb="60">
      <t>セイ</t>
    </rPh>
    <rPh sb="60" eb="62">
      <t>ケンイキ</t>
    </rPh>
    <rPh sb="74" eb="77">
      <t>ジギョウショ</t>
    </rPh>
    <rPh sb="78" eb="81">
      <t>シカクカ</t>
    </rPh>
    <rPh sb="87" eb="89">
      <t>セイカツ</t>
    </rPh>
    <rPh sb="89" eb="91">
      <t>シエン</t>
    </rPh>
    <rPh sb="100" eb="102">
      <t>キョウリョク</t>
    </rPh>
    <rPh sb="104" eb="106">
      <t>チズ</t>
    </rPh>
    <rPh sb="107" eb="109">
      <t>サクセイ</t>
    </rPh>
    <phoneticPr fontId="2"/>
  </si>
  <si>
    <t>・生活支援コーディネーターと連携し、インフォーマルサービスの情報を積極的にケアプラン等へ活かすことができた。
・フレイル改善事業のモデルケースを実施できたことで、事業の内容、メリット等を理解することができ、来年度に向けて活用する準備ができた。</t>
    <rPh sb="1" eb="3">
      <t>セイカツ</t>
    </rPh>
    <rPh sb="3" eb="5">
      <t>シエン</t>
    </rPh>
    <rPh sb="14" eb="16">
      <t>レンケイ</t>
    </rPh>
    <rPh sb="30" eb="32">
      <t>ジョウホウ</t>
    </rPh>
    <rPh sb="33" eb="36">
      <t>セッキョクテキ</t>
    </rPh>
    <rPh sb="42" eb="43">
      <t>トウ</t>
    </rPh>
    <rPh sb="44" eb="45">
      <t>イ</t>
    </rPh>
    <rPh sb="60" eb="62">
      <t>カイゼン</t>
    </rPh>
    <rPh sb="62" eb="64">
      <t>ジギョウ</t>
    </rPh>
    <rPh sb="72" eb="74">
      <t>ジッシ</t>
    </rPh>
    <rPh sb="81" eb="83">
      <t>ジギョウ</t>
    </rPh>
    <rPh sb="84" eb="86">
      <t>ナイヨウ</t>
    </rPh>
    <rPh sb="91" eb="92">
      <t>トウ</t>
    </rPh>
    <rPh sb="93" eb="95">
      <t>リカイ</t>
    </rPh>
    <rPh sb="103" eb="106">
      <t>ライネンド</t>
    </rPh>
    <rPh sb="107" eb="108">
      <t>ム</t>
    </rPh>
    <rPh sb="110" eb="112">
      <t>カツヨウ</t>
    </rPh>
    <rPh sb="114" eb="116">
      <t>ジュンビ</t>
    </rPh>
    <phoneticPr fontId="2"/>
  </si>
  <si>
    <t>・各職員が高齢者分野以外の研修にも積極的に参加し、知識やスキルを高め、地域共生社会に対応することができる体制を整える。
・3職種と生活支援コーディネーターが連携し、あらゆる地域資源等を模索しながら、相談者にとってより良い解決方法を考える。</t>
    <rPh sb="1" eb="4">
      <t>カクショクイン</t>
    </rPh>
    <rPh sb="5" eb="8">
      <t>コウレイシャ</t>
    </rPh>
    <rPh sb="8" eb="10">
      <t>ブンヤ</t>
    </rPh>
    <rPh sb="10" eb="12">
      <t>イガイ</t>
    </rPh>
    <rPh sb="13" eb="15">
      <t>ケンシュウ</t>
    </rPh>
    <rPh sb="17" eb="20">
      <t>セッキョクテキ</t>
    </rPh>
    <rPh sb="21" eb="23">
      <t>サンカ</t>
    </rPh>
    <rPh sb="25" eb="27">
      <t>チシキ</t>
    </rPh>
    <rPh sb="32" eb="33">
      <t>タカ</t>
    </rPh>
    <rPh sb="35" eb="37">
      <t>チイキ</t>
    </rPh>
    <rPh sb="37" eb="39">
      <t>キョウセイ</t>
    </rPh>
    <rPh sb="39" eb="41">
      <t>シャカイ</t>
    </rPh>
    <rPh sb="42" eb="44">
      <t>タイオウ</t>
    </rPh>
    <rPh sb="52" eb="54">
      <t>タイセイ</t>
    </rPh>
    <rPh sb="55" eb="56">
      <t>トトノ</t>
    </rPh>
    <rPh sb="62" eb="64">
      <t>ショクシュ</t>
    </rPh>
    <rPh sb="65" eb="69">
      <t>セイカツシエン</t>
    </rPh>
    <rPh sb="78" eb="80">
      <t>レンケイ</t>
    </rPh>
    <rPh sb="86" eb="88">
      <t>チイキ</t>
    </rPh>
    <rPh sb="88" eb="90">
      <t>シゲン</t>
    </rPh>
    <rPh sb="90" eb="91">
      <t>トウ</t>
    </rPh>
    <rPh sb="92" eb="94">
      <t>モサク</t>
    </rPh>
    <phoneticPr fontId="2"/>
  </si>
  <si>
    <t>・いなげ区民まつりにて、介護予防イベント（血圧・握力測定）を実施した。（10月）
・あやめ台いきいきセンター主催の健康フェスティバルに協力し、健康相談会を実施した。（10月）
・健康測定会を圏域集合住宅で実施した。（11月）
・区健康課に協力を依頼し、フレイル予防講座（12月・2月）、理学療法士体操指導（1月）を実施した。</t>
    <rPh sb="4" eb="6">
      <t>クミン</t>
    </rPh>
    <rPh sb="12" eb="14">
      <t>カイゴ</t>
    </rPh>
    <rPh sb="14" eb="16">
      <t>ヨボウ</t>
    </rPh>
    <rPh sb="21" eb="23">
      <t>ケツアツ</t>
    </rPh>
    <rPh sb="24" eb="26">
      <t>アクリョク</t>
    </rPh>
    <rPh sb="26" eb="28">
      <t>ソクテイ</t>
    </rPh>
    <rPh sb="30" eb="32">
      <t>ジッシ</t>
    </rPh>
    <rPh sb="38" eb="39">
      <t>ガツ</t>
    </rPh>
    <rPh sb="45" eb="46">
      <t>ダイ</t>
    </rPh>
    <rPh sb="54" eb="56">
      <t>シュサイ</t>
    </rPh>
    <rPh sb="57" eb="59">
      <t>ケンコウ</t>
    </rPh>
    <rPh sb="67" eb="69">
      <t>キョウリョク</t>
    </rPh>
    <rPh sb="71" eb="73">
      <t>ケンコウ</t>
    </rPh>
    <rPh sb="73" eb="75">
      <t>ソウダン</t>
    </rPh>
    <rPh sb="75" eb="76">
      <t>カイ</t>
    </rPh>
    <rPh sb="77" eb="79">
      <t>ジッシ</t>
    </rPh>
    <rPh sb="85" eb="86">
      <t>ガツ</t>
    </rPh>
    <rPh sb="89" eb="91">
      <t>ケンコウ</t>
    </rPh>
    <rPh sb="91" eb="93">
      <t>ソクテイ</t>
    </rPh>
    <rPh sb="93" eb="94">
      <t>カイ</t>
    </rPh>
    <rPh sb="95" eb="97">
      <t>ケンイキ</t>
    </rPh>
    <rPh sb="97" eb="99">
      <t>シュウゴウ</t>
    </rPh>
    <rPh sb="99" eb="101">
      <t>ジュウタク</t>
    </rPh>
    <rPh sb="102" eb="104">
      <t>ジッシ</t>
    </rPh>
    <rPh sb="110" eb="111">
      <t>ガツ</t>
    </rPh>
    <rPh sb="114" eb="115">
      <t>ク</t>
    </rPh>
    <rPh sb="115" eb="117">
      <t>ケンコウ</t>
    </rPh>
    <rPh sb="117" eb="118">
      <t>カ</t>
    </rPh>
    <rPh sb="119" eb="121">
      <t>キョウリョク</t>
    </rPh>
    <rPh sb="122" eb="124">
      <t>イライ</t>
    </rPh>
    <rPh sb="130" eb="132">
      <t>ヨボウ</t>
    </rPh>
    <rPh sb="132" eb="134">
      <t>コウザ</t>
    </rPh>
    <rPh sb="137" eb="138">
      <t>ガツ</t>
    </rPh>
    <rPh sb="140" eb="141">
      <t>ガツ</t>
    </rPh>
    <rPh sb="143" eb="145">
      <t>リガク</t>
    </rPh>
    <rPh sb="145" eb="147">
      <t>リョウホウ</t>
    </rPh>
    <rPh sb="147" eb="148">
      <t>シ</t>
    </rPh>
    <rPh sb="148" eb="150">
      <t>タイソウ</t>
    </rPh>
    <rPh sb="150" eb="152">
      <t>シドウ</t>
    </rPh>
    <rPh sb="154" eb="155">
      <t>ガツ</t>
    </rPh>
    <rPh sb="157" eb="159">
      <t>ジッシ</t>
    </rPh>
    <phoneticPr fontId="2"/>
  </si>
  <si>
    <t>・萩台地域は経済的に余裕のある世帯が多く、オレオレ詐欺やリフォーム会社を名乗る詐欺被害などに狙われやすくなっている。防犯意識は高く防犯カメラ設置を行っている自治会もある。店舗や商店が地域内にない為、自家用車を運転している高齢者の割合が高く、認知症になっても車を手放せず家族が対応に苦慮しているケースも多い。
・天台地域は積極的に活動している自治会もあれば、ほとんど活動を行っていない自治会もある。民生委員が積極的に地域に関わってくれている。低所得者向けのアパートではセルフネグレクトの問題も多く介入困難なケースが時々見受けられる。昭和50年頃に建てられたマンションは隣近所との関係が希薄で問題が表面化するまでに時間がかかる。
・千草台地域は保証人不要のＵＲ賃貸住宅の為、身寄りのない独居高齢者が多く、認知症等により理解力や判断力が低下した場合の支援が困難になるケースが多く見受けられる。中学生ボランティアによるゴミ出し支援を行っている。
・作草部地域は自治会や民生委員の協力があり、自助や共助の仕組み作りが行えている。新しいマンションでは隣近所との関係が希薄で災害時などの支援について課題となっている。　　　　　　　　                                                                                                                                                                                                                                                          　　　　　　　　　　　　　　　　　　　　　　　　　　　　　　　　　　　　　　　　　　　　　　　　　                                                                                                                                                                                                                                                             　　　　　　　　　　　　　　　　　　　　　　　　　　　　　　　　　　　　　　　　　　　　　　　　　　　　　　                                                                                                                                                                                               　　　　　　　　　　　　　　　　　　　　　　　　　　　　　　　　　　　　　　　　</t>
    <rPh sb="1" eb="5">
      <t>ハギダイチイキ</t>
    </rPh>
    <rPh sb="6" eb="9">
      <t>ケイザイテキ</t>
    </rPh>
    <rPh sb="10" eb="12">
      <t>ヨユウ</t>
    </rPh>
    <rPh sb="15" eb="17">
      <t>セタイ</t>
    </rPh>
    <rPh sb="18" eb="19">
      <t>オオ</t>
    </rPh>
    <rPh sb="25" eb="27">
      <t>サギ</t>
    </rPh>
    <rPh sb="33" eb="35">
      <t>カイシャ</t>
    </rPh>
    <rPh sb="36" eb="38">
      <t>ナノ</t>
    </rPh>
    <rPh sb="39" eb="43">
      <t>サギヒガイ</t>
    </rPh>
    <rPh sb="46" eb="47">
      <t>ネラ</t>
    </rPh>
    <rPh sb="58" eb="62">
      <t>ボウハンイシキ</t>
    </rPh>
    <rPh sb="63" eb="64">
      <t>タカ</t>
    </rPh>
    <rPh sb="70" eb="72">
      <t>セッチ</t>
    </rPh>
    <rPh sb="73" eb="74">
      <t>オコナ</t>
    </rPh>
    <rPh sb="78" eb="81">
      <t>ジチカイ</t>
    </rPh>
    <rPh sb="85" eb="87">
      <t>テンポ</t>
    </rPh>
    <rPh sb="88" eb="90">
      <t>ショウテン</t>
    </rPh>
    <rPh sb="91" eb="94">
      <t>チイキナイ</t>
    </rPh>
    <rPh sb="97" eb="98">
      <t>タメ</t>
    </rPh>
    <rPh sb="99" eb="103">
      <t>ジカヨウシャ</t>
    </rPh>
    <rPh sb="104" eb="106">
      <t>ウンテン</t>
    </rPh>
    <rPh sb="110" eb="113">
      <t>コウレイシャ</t>
    </rPh>
    <rPh sb="114" eb="116">
      <t>ワリアイ</t>
    </rPh>
    <rPh sb="117" eb="118">
      <t>タカ</t>
    </rPh>
    <rPh sb="120" eb="123">
      <t>ニンチショウ</t>
    </rPh>
    <rPh sb="128" eb="129">
      <t>クルマ</t>
    </rPh>
    <rPh sb="130" eb="132">
      <t>テバナ</t>
    </rPh>
    <rPh sb="134" eb="136">
      <t>カゾク</t>
    </rPh>
    <rPh sb="137" eb="139">
      <t>タイオウ</t>
    </rPh>
    <rPh sb="140" eb="142">
      <t>クリョ</t>
    </rPh>
    <rPh sb="150" eb="151">
      <t>オオ</t>
    </rPh>
    <phoneticPr fontId="2"/>
  </si>
  <si>
    <t>・各地域の問題にきめ細かく対応する事が出来るように、前年に引き続き圏域を萩台・天台・千草台・作草部と4つに分け、3職種と生活支援コーディネーターが連携しながら地域課題の解決を図る体制とする。
・複合的な課題を解決する為、高齢者支援機関のみならず様々な関係機関と連携し協力体制を作る。
・ケアマネジャーやヘルパー不足により、必要な支援に結び付けられないケースが出てきている現状より、生活支援コーディネーターと協力しながらインフォーマルサービスのさらなる充実が図れるよう地域に働きかける。　　　　　　　　　　　　　　　　　　　　　　　　　　　　　　　　　　　　　　　　　　　　　　　　　　　　　　　　　　　　　　　　　　　　　　　　　　　　　　　　　　　　　　　　　　　　　　　　　　　　　　　　　　　　　　　　　　　　　　　　　　　　　　　　　　　　　　　　　　　　　　　　　　　　　　　　　　　　　　　　　　　　　　　　　　　　　　　　　　　　　　　　　　　　　　　　　　　　　　　　　　　　　　　　　　　　　　　　　　　　　　　　　　　　　　　　　　　　　　　　　　　　　　　　　　　　　　　　　　　　　　　　　　　　　　　　　　　　　　　　　　　　　　　　　　　　　　　　　　　</t>
    <rPh sb="89" eb="91">
      <t>タイセイ</t>
    </rPh>
    <phoneticPr fontId="2"/>
  </si>
  <si>
    <t>・作草部地域、萩台地域、天台地域、千草台地域にて各1回ずつ地域ケア会議を実施した。
・他あんしんケアセンターと協力し、稲毛区全体で地域ケア会議を1回、多職種連携会議を1回ずつ実施した。
・他あんしんケアセンターと協力し、稲毛区全体でケアマネジャー向けの研修会、事例検討会、自立促進ケア会議を実施した。
・天台圏域のケアマネ連絡会を1回実施、配食サービス事業所に協力を依頼し宅配弁当の試食会を実施した。　　　　　　　　　　　　　　　　　　　　　　　　　　　　　　　　　　　　　　　　　　　　　　　　　　　　　　　　　　　　　　　　　　　　　　　　　　　　　　　　　　　　　　　　　　　　　　　　　　　　　　　　　　　　　　　　　　　　　　　　　　　　　　　　　　</t>
    <rPh sb="1" eb="6">
      <t>サクサベチイキ</t>
    </rPh>
    <rPh sb="7" eb="11">
      <t>ハギダイチイキ</t>
    </rPh>
    <rPh sb="12" eb="16">
      <t>テンダイチイキ</t>
    </rPh>
    <rPh sb="17" eb="22">
      <t>チグサダイチイキ</t>
    </rPh>
    <rPh sb="24" eb="25">
      <t>カク</t>
    </rPh>
    <rPh sb="26" eb="27">
      <t>カイ</t>
    </rPh>
    <rPh sb="29" eb="31">
      <t>チイキ</t>
    </rPh>
    <rPh sb="33" eb="35">
      <t>カイギ</t>
    </rPh>
    <rPh sb="36" eb="38">
      <t>ジッシ</t>
    </rPh>
    <phoneticPr fontId="2"/>
  </si>
  <si>
    <t>・稲毛区全体での活動は計画通りに実施する事が出来た。
・天台圏域の連絡会では配食サービス事業所に協力依頼し、お弁当の試食会を企画し実施した。実際に試食を行う事でサービスを進める時の判断となり、各事業所による違いを比較する事も出来た為、参加者からも好評で大きな成果を得る事が出来た。　　　　　　　　　　　　　　　　　　　　　　　　　　　　　　　　　　　　　　　　　　　　　　　　　　　</t>
    <rPh sb="1" eb="6">
      <t>イナゲクゼンタイ</t>
    </rPh>
    <rPh sb="8" eb="10">
      <t>カツドウ</t>
    </rPh>
    <rPh sb="11" eb="14">
      <t>ケイカクドオ</t>
    </rPh>
    <rPh sb="16" eb="18">
      <t>ジッシ</t>
    </rPh>
    <rPh sb="20" eb="21">
      <t>コト</t>
    </rPh>
    <rPh sb="22" eb="24">
      <t>デキ</t>
    </rPh>
    <phoneticPr fontId="2"/>
  </si>
  <si>
    <t>・認知症になっても住み慣れた地域に暮らし続けることが出来るよう、地域住民を対象としたセンター主催のイベントを企画、実施し認知症の正しい理解を図ると共に、認知症サポーターの育成につなげる。
・障害者基幹相談支援センターやこどものＷＡネットワークなど、高齢者の支援機関だけではなく様々な支援機関と顔の見える関係性を作り関係強化に努める事で、複雑化する課題にも適切に対応できるセンター運営を目指す。</t>
    <rPh sb="1" eb="4">
      <t>ニンチショウ</t>
    </rPh>
    <rPh sb="9" eb="10">
      <t>ス</t>
    </rPh>
    <rPh sb="11" eb="12">
      <t>ナ</t>
    </rPh>
    <rPh sb="14" eb="16">
      <t>チイキ</t>
    </rPh>
    <rPh sb="17" eb="18">
      <t>ク</t>
    </rPh>
    <rPh sb="20" eb="21">
      <t>ツヅ</t>
    </rPh>
    <rPh sb="26" eb="28">
      <t>デキ</t>
    </rPh>
    <rPh sb="32" eb="34">
      <t>チイキ</t>
    </rPh>
    <rPh sb="34" eb="36">
      <t>ジュウミン</t>
    </rPh>
    <rPh sb="37" eb="39">
      <t>タイショウ</t>
    </rPh>
    <rPh sb="46" eb="48">
      <t>シュサイ</t>
    </rPh>
    <rPh sb="54" eb="56">
      <t>キカク</t>
    </rPh>
    <rPh sb="57" eb="59">
      <t>ジッシ</t>
    </rPh>
    <rPh sb="60" eb="63">
      <t>ニンチショウ</t>
    </rPh>
    <rPh sb="64" eb="65">
      <t>タダ</t>
    </rPh>
    <rPh sb="67" eb="69">
      <t>リカイ</t>
    </rPh>
    <rPh sb="70" eb="71">
      <t>ハカ</t>
    </rPh>
    <rPh sb="73" eb="74">
      <t>トモ</t>
    </rPh>
    <rPh sb="76" eb="79">
      <t>ニンチショウ</t>
    </rPh>
    <rPh sb="85" eb="87">
      <t>イクセイ</t>
    </rPh>
    <rPh sb="95" eb="104">
      <t>ショウガイシャキカンソウダンシエン</t>
    </rPh>
    <rPh sb="124" eb="127">
      <t>コウレイシャ</t>
    </rPh>
    <rPh sb="128" eb="130">
      <t>シエン</t>
    </rPh>
    <rPh sb="130" eb="132">
      <t>キカン</t>
    </rPh>
    <rPh sb="138" eb="140">
      <t>サマザマ</t>
    </rPh>
    <rPh sb="141" eb="143">
      <t>シエン</t>
    </rPh>
    <rPh sb="143" eb="145">
      <t>キカン</t>
    </rPh>
    <rPh sb="146" eb="147">
      <t>カオ</t>
    </rPh>
    <rPh sb="148" eb="149">
      <t>ミ</t>
    </rPh>
    <rPh sb="151" eb="154">
      <t>カンケイセイ</t>
    </rPh>
    <rPh sb="155" eb="156">
      <t>ツク</t>
    </rPh>
    <rPh sb="157" eb="159">
      <t>カンケイ</t>
    </rPh>
    <rPh sb="159" eb="161">
      <t>キョウカ</t>
    </rPh>
    <rPh sb="162" eb="163">
      <t>ツト</t>
    </rPh>
    <rPh sb="165" eb="166">
      <t>コト</t>
    </rPh>
    <rPh sb="168" eb="171">
      <t>フクザツカ</t>
    </rPh>
    <rPh sb="173" eb="175">
      <t>カダイ</t>
    </rPh>
    <rPh sb="177" eb="179">
      <t>テキセツ</t>
    </rPh>
    <rPh sb="180" eb="182">
      <t>タイオウ</t>
    </rPh>
    <rPh sb="189" eb="191">
      <t>ウンエイ</t>
    </rPh>
    <rPh sb="192" eb="194">
      <t>メザ</t>
    </rPh>
    <phoneticPr fontId="2"/>
  </si>
  <si>
    <t>・要支援者のケアマネジャー不足で支援に繋がらないケースに対し、予防給付に限り自己作成のセルフプラン制度を案内し２件が対象となった。
・インフォーマルについては、通いの場は生活支援コーディネーターファイル、介護保険外サービス（自費サービス）はセンターの共通ファイルにて情報を集約し、相談時に活用している。</t>
    <rPh sb="1" eb="4">
      <t>ヨウシエン</t>
    </rPh>
    <rPh sb="4" eb="5">
      <t>シャ</t>
    </rPh>
    <rPh sb="13" eb="15">
      <t>フソク</t>
    </rPh>
    <rPh sb="16" eb="18">
      <t>シエン</t>
    </rPh>
    <rPh sb="19" eb="20">
      <t>ツナ</t>
    </rPh>
    <rPh sb="28" eb="29">
      <t>タイ</t>
    </rPh>
    <rPh sb="31" eb="35">
      <t>ヨボウキュウフ</t>
    </rPh>
    <rPh sb="36" eb="37">
      <t>カギ</t>
    </rPh>
    <rPh sb="38" eb="42">
      <t>ジコサクセイ</t>
    </rPh>
    <rPh sb="49" eb="51">
      <t>セイド</t>
    </rPh>
    <rPh sb="52" eb="54">
      <t>アンナイ</t>
    </rPh>
    <rPh sb="56" eb="57">
      <t>ケン</t>
    </rPh>
    <rPh sb="58" eb="60">
      <t>タイショウ</t>
    </rPh>
    <rPh sb="80" eb="81">
      <t>カヨ</t>
    </rPh>
    <rPh sb="83" eb="84">
      <t>バ</t>
    </rPh>
    <rPh sb="102" eb="107">
      <t>カイゴホケンガイ</t>
    </rPh>
    <rPh sb="112" eb="114">
      <t>ジヒ</t>
    </rPh>
    <rPh sb="125" eb="127">
      <t>キョウツウ</t>
    </rPh>
    <rPh sb="133" eb="135">
      <t>ジョウホウ</t>
    </rPh>
    <rPh sb="136" eb="138">
      <t>シュウヤク</t>
    </rPh>
    <rPh sb="140" eb="143">
      <t>ソウダンジ</t>
    </rPh>
    <rPh sb="144" eb="146">
      <t>カツヨウ</t>
    </rPh>
    <phoneticPr fontId="2"/>
  </si>
  <si>
    <t>・対象となる要支援者には自己作成のセルフプラン制度を案内し、１件はつながり、１件は相談対応中となっている。
・インフォーマルサービスの内、通いの場に関しては生活支援コーディネーターと相談の上案内先を検討している。また情報共有についてはチラシ等をセンター内で共通ファイルに集約し、適宜更新している。</t>
    <phoneticPr fontId="2"/>
  </si>
  <si>
    <t>・住民主体で運営されているサロンや体操教室の後方支援や、当方主催の講座の開催を引き続き実施する。
・2025年に向けて、圏域全体で自助、互助への意識をさらに広めていく。そのために元気な時から「これからも自立した生活が送れる」ことを目指し、住民一人一人が具体的課題について取り組めるように、介護予防普及啓発と合わせて働きかける。
・2024年度から各事業所での策定が義務付けられたBCPについても、地域で運用していけるように関係職種と連携を図る体制作りに努める。</t>
    <rPh sb="0" eb="230">
      <t>ネンドカクジギョウショサクテイギムヅチイキウンヨウカンケイショクシュレンケイハカタイセイヅクツト</t>
    </rPh>
    <phoneticPr fontId="2"/>
  </si>
  <si>
    <t>・住民主体で運営されているサロンや体操教室の後方支援や、当方主催の講座の開催を引き続き実施する。
・2025年を迎え、全体的に総合事業の利用希望者が増加している。引き続き圏域全体で自助、互助への意識をさらに広めていく。そのために元気な時から「これからも自立した生活が送れる」ことを目指し、住民一人一人が具体的課題について取り組めるように、介護予防普及啓発と合わせて働きかける。
・R6年度から各事業所での策定が義務付けられたBCPについても、引き続き地域で運用していけるように関係職種と連携を図る体制作りに努める。</t>
    <rPh sb="59" eb="62">
      <t>ゼンタイテキ</t>
    </rPh>
    <rPh sb="63" eb="67">
      <t>ソウゴウジギョウ</t>
    </rPh>
    <rPh sb="221" eb="222">
      <t>ヒ</t>
    </rPh>
    <rPh sb="223" eb="224">
      <t>ツヅ</t>
    </rPh>
    <phoneticPr fontId="2"/>
  </si>
  <si>
    <t>・穴川地区では避難所開設訓練を通し、自治会や民生委員及び地域住民に対し、介護予防への意識が高められるよう「避難所生活でできる健康管理」について説明し訓練に参加した。
・今年度の重点項目地区にあげている轟町地区の自治意識を高めるため民生委員と協力し、毎月第3金曜日に集会所で介護予防体操、脳トレ、ミニ講座を開催した。
・事業対象者に対し介護保険サービスを紹介する前に地域のサロンや体操教室などの活動場所を提示し、生活支援コーディネーターにつなぐことが毎月2〜3件あった。さらに情報提供に留まらず、SCが初回参加には同行し確実に繋いでいけるよう対応できた。
・基本チェックリストの実施は前期に集いの場の参加者を中心に65人に実施した。</t>
    <rPh sb="53" eb="56">
      <t>ヒナンジョ</t>
    </rPh>
    <rPh sb="56" eb="58">
      <t>セイカツ</t>
    </rPh>
    <rPh sb="62" eb="66">
      <t>ケンコウカンリ</t>
    </rPh>
    <rPh sb="102" eb="104">
      <t>チク</t>
    </rPh>
    <rPh sb="159" eb="164">
      <t>ジギョウタイショウシャ</t>
    </rPh>
    <rPh sb="165" eb="166">
      <t>タイ</t>
    </rPh>
    <rPh sb="167" eb="171">
      <t>カイゴホケン</t>
    </rPh>
    <rPh sb="176" eb="178">
      <t>ショウカイ</t>
    </rPh>
    <rPh sb="180" eb="181">
      <t>マエ</t>
    </rPh>
    <rPh sb="201" eb="203">
      <t>テイジ</t>
    </rPh>
    <rPh sb="294" eb="295">
      <t>ツド</t>
    </rPh>
    <rPh sb="297" eb="298">
      <t>バ</t>
    </rPh>
    <rPh sb="308" eb="309">
      <t>ニン</t>
    </rPh>
    <rPh sb="310" eb="312">
      <t>ジッシ</t>
    </rPh>
    <phoneticPr fontId="2"/>
  </si>
  <si>
    <t>・轟町2丁目地区の集いの場を後期も引き続き毎月開催した。新規の参加者には基本チェックリストを実施し、対象者の抽出を行った。いきいき活動手帳を交付し、継続的な関わりができるような体制をつくった。
・SCと協働しながら地区情報を整理し、地域住民が自ら社会活動に参加できるよう繋ぎの支援をした。
・前期に基本チェックリスト未実施のサロンや体操教室を回り、実施し対象者の把握に努めた。</t>
    <rPh sb="14" eb="16">
      <t>コウキ</t>
    </rPh>
    <rPh sb="28" eb="30">
      <t>シンキ</t>
    </rPh>
    <rPh sb="31" eb="34">
      <t>サンカシャ</t>
    </rPh>
    <rPh sb="36" eb="38">
      <t>キホン</t>
    </rPh>
    <rPh sb="46" eb="48">
      <t>ジッシ</t>
    </rPh>
    <rPh sb="50" eb="53">
      <t>タイショウシャ</t>
    </rPh>
    <rPh sb="54" eb="56">
      <t>チュウシュツ</t>
    </rPh>
    <rPh sb="57" eb="58">
      <t>オコナ</t>
    </rPh>
    <rPh sb="65" eb="69">
      <t>カツドウテチョウ</t>
    </rPh>
    <rPh sb="70" eb="72">
      <t>コウフ</t>
    </rPh>
    <rPh sb="74" eb="77">
      <t>ケイゾクテキ</t>
    </rPh>
    <rPh sb="78" eb="79">
      <t>カカ</t>
    </rPh>
    <rPh sb="88" eb="90">
      <t>タイセイ</t>
    </rPh>
    <rPh sb="146" eb="148">
      <t>ゼンキ</t>
    </rPh>
    <rPh sb="149" eb="151">
      <t>キホン</t>
    </rPh>
    <rPh sb="158" eb="161">
      <t>ミジッシ</t>
    </rPh>
    <rPh sb="171" eb="172">
      <t>マワ</t>
    </rPh>
    <rPh sb="177" eb="180">
      <t>タイショウシャ</t>
    </rPh>
    <rPh sb="181" eb="183">
      <t>ハアク</t>
    </rPh>
    <rPh sb="184" eb="185">
      <t>ツト</t>
    </rPh>
    <phoneticPr fontId="2"/>
  </si>
  <si>
    <t>・総合事業の利用希望者が増え、担当者が決まらず介護サービスをすぐに使える状況にないため、対象者のADLやQOLが維持できるよう、地域の活動の場につないだり生活支援コーディネーターが伴走したりしながら適切なサービスに移行できるよう支援する。
・3職種と生活支援コーディネーターが協力し地域住民のニーズ把握を行う。その中で年１回の基本チェックリスト実施と対象者の抽出、その後のフォローアップ体制の検討を行う。　
　　　　　　　　　　　　　　　　　　　　　　　　　　　　　　　　　　　　　　　　　　　　　　　　　　　　　　　　　　　　　　　　　　　</t>
    <rPh sb="77" eb="81">
      <t>セイカツシエン</t>
    </rPh>
    <phoneticPr fontId="2"/>
  </si>
  <si>
    <t>2040年を見据え、高齢者が周囲の支えにより自立し、できる限り元気で、生きがい・尊厳のある暮らしを送ることができるよう、その人の状態に応じて、医療、介護、予防、住まい及び生活支援サービスを包括的及び継続的に提供する「地域包括ケアシステム」の進化・推進に取り組んでいく。そして地域資源を有効活用し全世代が暮らしやすい地域を創り出すために、関係機関と連携し、地域住民のニーズ把握から地域課題を発掘する。専門職の継続的な支援、地域の居場所などにおける様々な活動を通じてセーフティネットを構築する。また地域課題を発掘するために地域ケア会議を実施しネットワークを構築する。高齢者に必要な情報を講座や情報誌等で発信し、直接関わりが持てるよう介護予防教室を開催し介護予防の啓発ができるよう進める。
個別訪問を繰り返し、高齢者との信頼関係を構築しながら、自立支援に向けた支援を実施する。</t>
    <rPh sb="85" eb="87">
      <t>セイカツ</t>
    </rPh>
    <phoneticPr fontId="2"/>
  </si>
  <si>
    <t xml:space="preserve">1人暮らしや高齢者世帯が孤立化しないよう、専門職の継続的な支援、地域の居場所などにおける様々な活動を通じてセーフティネットを構築する。
圏域全体に速やかに支援が行き届くように全世代に情報の発信、啓発を行う。
</t>
    <rPh sb="0" eb="2">
      <t>ヒトリ</t>
    </rPh>
    <rPh sb="2" eb="3">
      <t>グ</t>
    </rPh>
    <rPh sb="6" eb="9">
      <t>コウレイシャ</t>
    </rPh>
    <rPh sb="9" eb="11">
      <t>セタイ</t>
    </rPh>
    <rPh sb="12" eb="15">
      <t>コリツカ</t>
    </rPh>
    <rPh sb="21" eb="24">
      <t>センモンショク</t>
    </rPh>
    <rPh sb="25" eb="27">
      <t>ケイゾク</t>
    </rPh>
    <rPh sb="27" eb="28">
      <t>テキ</t>
    </rPh>
    <rPh sb="29" eb="31">
      <t>シエン</t>
    </rPh>
    <rPh sb="32" eb="34">
      <t>チイキ</t>
    </rPh>
    <rPh sb="35" eb="38">
      <t>イバショ</t>
    </rPh>
    <rPh sb="44" eb="46">
      <t>サマザマ</t>
    </rPh>
    <rPh sb="47" eb="49">
      <t>カツドウ</t>
    </rPh>
    <rPh sb="50" eb="51">
      <t>ツウ</t>
    </rPh>
    <rPh sb="62" eb="64">
      <t>コウチク</t>
    </rPh>
    <rPh sb="68" eb="70">
      <t>ケンイキ</t>
    </rPh>
    <rPh sb="70" eb="72">
      <t>ゼンタイ</t>
    </rPh>
    <rPh sb="87" eb="90">
      <t>ゼンセダイ</t>
    </rPh>
    <rPh sb="91" eb="93">
      <t>ジョウホウ</t>
    </rPh>
    <rPh sb="94" eb="96">
      <t>ハッシン</t>
    </rPh>
    <rPh sb="97" eb="99">
      <t>ケイハツ</t>
    </rPh>
    <rPh sb="100" eb="101">
      <t>オコナ</t>
    </rPh>
    <phoneticPr fontId="2"/>
  </si>
  <si>
    <t>・毎月、よくばり講座の開催やシニアリーダー体操に参加し、いきいき活動手帳を利用しセルフマネジメントを高められるよう普及啓発を行った。
・地域活動の場や講座、健康体操などで、要介護状態とならないよう介護予防パンフレットを用いた介護予防普及啓発を行った。
・自治会や民生委員と協力し合い、住民に対し地域活動への参加を呼びかけやチラシの配布し周知を行った。</t>
    <rPh sb="1" eb="3">
      <t>マイツキ</t>
    </rPh>
    <rPh sb="8" eb="10">
      <t>コウザ</t>
    </rPh>
    <rPh sb="11" eb="13">
      <t>カイサイ</t>
    </rPh>
    <rPh sb="21" eb="23">
      <t>タイソウ</t>
    </rPh>
    <rPh sb="24" eb="26">
      <t>サンカ</t>
    </rPh>
    <rPh sb="32" eb="36">
      <t>カツドウテチョウ</t>
    </rPh>
    <rPh sb="37" eb="39">
      <t>リヨウ</t>
    </rPh>
    <rPh sb="50" eb="51">
      <t>タカ</t>
    </rPh>
    <rPh sb="57" eb="61">
      <t>フキュウケイハツ</t>
    </rPh>
    <rPh sb="62" eb="63">
      <t>オコナ</t>
    </rPh>
    <rPh sb="68" eb="72">
      <t>チイキカツドウ</t>
    </rPh>
    <rPh sb="73" eb="74">
      <t>バ</t>
    </rPh>
    <rPh sb="75" eb="77">
      <t>コウザ</t>
    </rPh>
    <rPh sb="78" eb="82">
      <t>ケンコウタイソウ</t>
    </rPh>
    <rPh sb="86" eb="91">
      <t>ヨウカイゴジョウタイ</t>
    </rPh>
    <rPh sb="98" eb="102">
      <t>カイゴヨボウ</t>
    </rPh>
    <rPh sb="109" eb="110">
      <t>モチ</t>
    </rPh>
    <rPh sb="118" eb="120">
      <t>ケイハツ</t>
    </rPh>
    <rPh sb="121" eb="122">
      <t>オコナ</t>
    </rPh>
    <rPh sb="127" eb="130">
      <t>ジチカイ</t>
    </rPh>
    <rPh sb="131" eb="133">
      <t>ミンセイ</t>
    </rPh>
    <rPh sb="133" eb="135">
      <t>イイン</t>
    </rPh>
    <rPh sb="136" eb="138">
      <t>キョウリョク</t>
    </rPh>
    <rPh sb="139" eb="140">
      <t>ア</t>
    </rPh>
    <rPh sb="142" eb="144">
      <t>ジュウミン</t>
    </rPh>
    <rPh sb="145" eb="146">
      <t>タイ</t>
    </rPh>
    <rPh sb="147" eb="151">
      <t>チイキカツドウ</t>
    </rPh>
    <rPh sb="153" eb="155">
      <t>サンカ</t>
    </rPh>
    <rPh sb="156" eb="157">
      <t>ヨ</t>
    </rPh>
    <rPh sb="165" eb="167">
      <t>ハイフ</t>
    </rPh>
    <rPh sb="168" eb="170">
      <t>シュウチ</t>
    </rPh>
    <rPh sb="171" eb="172">
      <t>オコナ</t>
    </rPh>
    <phoneticPr fontId="2"/>
  </si>
  <si>
    <t>・各地域のシニアリーダー体操へ参加し、介護予防教室への参加促しを行うことで、地域住民のセルフケアマネジメント意識を向上させられるよう取り組んだ。
・地域の通いの場に出向き、民生委員や自治会と情報共有を行いながら、支援が必要な場合の相談ツールについて再確認し啓発した。交流の中で、支援が必要である方を早急に発見し支援に繋げることができた。</t>
    <rPh sb="1" eb="4">
      <t>カクチイキ</t>
    </rPh>
    <rPh sb="12" eb="14">
      <t>タイソウ</t>
    </rPh>
    <rPh sb="15" eb="17">
      <t>サンカ</t>
    </rPh>
    <rPh sb="19" eb="25">
      <t>カイゴヨボウキョウシツ</t>
    </rPh>
    <rPh sb="27" eb="29">
      <t>サンカ</t>
    </rPh>
    <rPh sb="29" eb="30">
      <t>ウナガ</t>
    </rPh>
    <rPh sb="32" eb="33">
      <t>オコナ</t>
    </rPh>
    <rPh sb="38" eb="40">
      <t>チイキ</t>
    </rPh>
    <rPh sb="40" eb="42">
      <t>ジュウミン</t>
    </rPh>
    <rPh sb="54" eb="56">
      <t>イシキ</t>
    </rPh>
    <rPh sb="57" eb="59">
      <t>コウジョウ</t>
    </rPh>
    <rPh sb="66" eb="67">
      <t>ト</t>
    </rPh>
    <rPh sb="68" eb="69">
      <t>ク</t>
    </rPh>
    <rPh sb="74" eb="76">
      <t>チイキ</t>
    </rPh>
    <rPh sb="77" eb="78">
      <t>カヨ</t>
    </rPh>
    <rPh sb="80" eb="81">
      <t>バ</t>
    </rPh>
    <rPh sb="82" eb="84">
      <t>デム</t>
    </rPh>
    <rPh sb="86" eb="88">
      <t>ミンセイ</t>
    </rPh>
    <rPh sb="88" eb="90">
      <t>イイン</t>
    </rPh>
    <rPh sb="91" eb="94">
      <t>ジチカイ</t>
    </rPh>
    <rPh sb="95" eb="99">
      <t>ジョウホウキョウユウ</t>
    </rPh>
    <rPh sb="100" eb="101">
      <t>オコナ</t>
    </rPh>
    <rPh sb="106" eb="108">
      <t>シエン</t>
    </rPh>
    <rPh sb="109" eb="111">
      <t>ヒツヨウ</t>
    </rPh>
    <rPh sb="112" eb="114">
      <t>バアイ</t>
    </rPh>
    <rPh sb="115" eb="117">
      <t>ソウダン</t>
    </rPh>
    <rPh sb="124" eb="127">
      <t>サイカクニン</t>
    </rPh>
    <rPh sb="128" eb="130">
      <t>ケイハツ</t>
    </rPh>
    <rPh sb="133" eb="135">
      <t>コウリュウ</t>
    </rPh>
    <rPh sb="136" eb="137">
      <t>ナカ</t>
    </rPh>
    <rPh sb="139" eb="141">
      <t>シエン</t>
    </rPh>
    <rPh sb="142" eb="144">
      <t>ヒツヨウ</t>
    </rPh>
    <rPh sb="147" eb="148">
      <t>カタ</t>
    </rPh>
    <rPh sb="149" eb="151">
      <t>ソウキュウ</t>
    </rPh>
    <rPh sb="152" eb="154">
      <t>ハッケン</t>
    </rPh>
    <rPh sb="155" eb="157">
      <t>シエン</t>
    </rPh>
    <rPh sb="158" eb="159">
      <t>ツナ</t>
    </rPh>
    <phoneticPr fontId="2"/>
  </si>
  <si>
    <t>・民生委員、生活支援コーディネーターと連携を図りながら、ＮＰＯ、ボランティア活動等によるサービス資源の開発を支援する。(今般の感染状況の長期化が生活にどの様な影響を及ぼしているのかも加味していく。)
・感染症予防を徹底し、地域ケア会議等で、地域の支え合い活動団体との協議の場を持ち、地域課題の抽出、実行性のある目標立てをする。
・高品町や原町等の高齢化率の低い地域との関係性を構築していく。民生委員や地域住民等と協議も場を持ち、課題の把握を行っていく。</t>
    <phoneticPr fontId="2"/>
  </si>
  <si>
    <t>・生活支援コーディネーターと連携を図り、インフォーマルサービスを活用してセルフケアが向上できるように働きかけを行う。
・集いの場や支え合い活動が維持、活性化するように関係者との関わりを大切にしていく。
・地域ケア会議を開催して、地域課題を共有し、課題解決に向けて取り組みを行う。
・複合的な課題に対して、他機関と連携を図りながら、包括的に支援できるよう会議の場を設けていく。</t>
    <rPh sb="32" eb="34">
      <t>カツヨウ</t>
    </rPh>
    <rPh sb="42" eb="44">
      <t>コウジョウ</t>
    </rPh>
    <rPh sb="50" eb="51">
      <t>ハタラ</t>
    </rPh>
    <rPh sb="55" eb="56">
      <t>オコナ</t>
    </rPh>
    <rPh sb="60" eb="61">
      <t>ツド</t>
    </rPh>
    <rPh sb="63" eb="64">
      <t>バ</t>
    </rPh>
    <rPh sb="65" eb="66">
      <t>ササ</t>
    </rPh>
    <rPh sb="67" eb="68">
      <t>ア</t>
    </rPh>
    <rPh sb="69" eb="71">
      <t>カツドウ</t>
    </rPh>
    <rPh sb="72" eb="74">
      <t>イジ</t>
    </rPh>
    <rPh sb="75" eb="78">
      <t>カッセイカ</t>
    </rPh>
    <rPh sb="83" eb="86">
      <t>カンケイシャ</t>
    </rPh>
    <rPh sb="88" eb="89">
      <t>カカ</t>
    </rPh>
    <rPh sb="92" eb="94">
      <t>タイセツ</t>
    </rPh>
    <rPh sb="109" eb="111">
      <t>カイサイ</t>
    </rPh>
    <rPh sb="114" eb="116">
      <t>チイキ</t>
    </rPh>
    <rPh sb="116" eb="118">
      <t>カダイ</t>
    </rPh>
    <rPh sb="119" eb="121">
      <t>キョウユウ</t>
    </rPh>
    <rPh sb="123" eb="125">
      <t>カダイ</t>
    </rPh>
    <rPh sb="125" eb="127">
      <t>カイケツ</t>
    </rPh>
    <rPh sb="128" eb="129">
      <t>ム</t>
    </rPh>
    <rPh sb="131" eb="132">
      <t>ト</t>
    </rPh>
    <rPh sb="133" eb="134">
      <t>ク</t>
    </rPh>
    <rPh sb="136" eb="137">
      <t>オコナ</t>
    </rPh>
    <rPh sb="148" eb="149">
      <t>タイ</t>
    </rPh>
    <rPh sb="152" eb="155">
      <t>タキカン</t>
    </rPh>
    <rPh sb="156" eb="158">
      <t>レンケイ</t>
    </rPh>
    <rPh sb="159" eb="160">
      <t>ハカ</t>
    </rPh>
    <rPh sb="165" eb="168">
      <t>ホウカツテキ</t>
    </rPh>
    <rPh sb="169" eb="171">
      <t>シエン</t>
    </rPh>
    <rPh sb="176" eb="178">
      <t>カイギ</t>
    </rPh>
    <rPh sb="179" eb="180">
      <t>バ</t>
    </rPh>
    <rPh sb="181" eb="182">
      <t>モウ</t>
    </rPh>
    <phoneticPr fontId="2"/>
  </si>
  <si>
    <r>
      <t>・地域住民に対して、広報誌を作成し、サロン参加者等に配布したり、自治会からの依頼等により、回覧板にて</t>
    </r>
    <r>
      <rPr>
        <sz val="10"/>
        <rFont val="Meiryo UI"/>
        <family val="3"/>
        <charset val="128"/>
      </rPr>
      <t>周知</t>
    </r>
    <r>
      <rPr>
        <sz val="10"/>
        <color indexed="8"/>
        <rFont val="Meiryo UI"/>
        <family val="3"/>
        <charset val="128"/>
      </rPr>
      <t>し、熱中症や食中毒、交通ルールなど生活に必要な情報提供を行った。
・生活支援コーディネーターと連携</t>
    </r>
    <r>
      <rPr>
        <sz val="10"/>
        <rFont val="Meiryo UI"/>
        <family val="3"/>
        <charset val="128"/>
      </rPr>
      <t>し、</t>
    </r>
    <r>
      <rPr>
        <sz val="10"/>
        <color indexed="8"/>
        <rFont val="Meiryo UI"/>
        <family val="3"/>
        <charset val="128"/>
      </rPr>
      <t>地域資源の紹介を行い地域の体操教室やサロン等に繋いだ。
・自立促進ケア会議にて、インフォーマルサービスを活用した自立支援に向けてのケアマネジメントについて専門職から助言をもらい、その助言の具現化に向けて生活支援コーディネーターとボランティア活動の出来る場を構築した。</t>
    </r>
    <rPh sb="50" eb="52">
      <t>シュウチ</t>
    </rPh>
    <rPh sb="180" eb="183">
      <t>センモンショク</t>
    </rPh>
    <rPh sb="185" eb="187">
      <t>ジョゲン</t>
    </rPh>
    <rPh sb="194" eb="196">
      <t>ジョゲン</t>
    </rPh>
    <rPh sb="197" eb="200">
      <t>グゲンカ</t>
    </rPh>
    <rPh sb="201" eb="202">
      <t>ム</t>
    </rPh>
    <rPh sb="204" eb="206">
      <t>セイカツ</t>
    </rPh>
    <rPh sb="206" eb="208">
      <t>シエン</t>
    </rPh>
    <rPh sb="223" eb="225">
      <t>カツドウ</t>
    </rPh>
    <rPh sb="231" eb="233">
      <t>コウチク</t>
    </rPh>
    <phoneticPr fontId="2"/>
  </si>
  <si>
    <t>・広報誌（みつわちゃん便り）により、高齢者やその家族が自ら情報を得て、自身をセルフマネジメントし、生活の質を高めるよう協力が出来た。
・高品ハイツ自治会の新たなサロン（お茶会）へ参加し、健康講座企画を踏まえ、基本チェックリストを実施した。また、いきいき活動手帳を配布し、セルフマネジメントの手法を伝えた。併せて、生活支援コーディネーターより、地域資源の周知をおこない、住民自ら参加してみようという意欲変容を図ることが出来た。</t>
    <rPh sb="1" eb="4">
      <t>コウホウシ</t>
    </rPh>
    <rPh sb="11" eb="12">
      <t>ダヨ</t>
    </rPh>
    <rPh sb="18" eb="21">
      <t>コウレイシャ</t>
    </rPh>
    <rPh sb="24" eb="26">
      <t>カゾク</t>
    </rPh>
    <rPh sb="27" eb="28">
      <t>ミズカ</t>
    </rPh>
    <rPh sb="29" eb="31">
      <t>ジョウホウ</t>
    </rPh>
    <rPh sb="32" eb="33">
      <t>エ</t>
    </rPh>
    <rPh sb="35" eb="37">
      <t>ジシン</t>
    </rPh>
    <rPh sb="49" eb="51">
      <t>セイカツ</t>
    </rPh>
    <rPh sb="52" eb="53">
      <t>シツ</t>
    </rPh>
    <rPh sb="54" eb="55">
      <t>タカ</t>
    </rPh>
    <rPh sb="59" eb="61">
      <t>キョウリョク</t>
    </rPh>
    <rPh sb="62" eb="64">
      <t>デキ</t>
    </rPh>
    <rPh sb="68" eb="70">
      <t>タカシナ</t>
    </rPh>
    <rPh sb="73" eb="76">
      <t>ジチカイ</t>
    </rPh>
    <rPh sb="77" eb="78">
      <t>アラ</t>
    </rPh>
    <rPh sb="85" eb="87">
      <t>チャカイ</t>
    </rPh>
    <rPh sb="89" eb="91">
      <t>サンカ</t>
    </rPh>
    <rPh sb="152" eb="153">
      <t>アワ</t>
    </rPh>
    <rPh sb="184" eb="186">
      <t>ジュウミン</t>
    </rPh>
    <phoneticPr fontId="2"/>
  </si>
  <si>
    <t>・地域の支援者や関係機関との関係性をさらに深め連携力を強化するとともに、職員は研修会への参加や事例検討等を通じて研鑽し、個々の援助技術力の向上を図ることで、複雑・複合化した多様な相談に応じられる支援体制を再構築する。
・生活支援コーディネーターと連携し、介護予防講座や地域の活動団体への支援を行い、インフォーマルサービスの活動定着と、地域住民や関係団体とのネットワーク構築を図る。
・住み慣れた地域において生活が継続できるよう、適切な支援を行い、改めて地域特性等の実態把握に取り組む。
・定期的に広報紙を作成して高齢者に必要な情報を発信し、セルフケアによる介護予防の普及広報を図る。</t>
    <rPh sb="1" eb="3">
      <t>チイキ</t>
    </rPh>
    <rPh sb="4" eb="7">
      <t>シエンシャ</t>
    </rPh>
    <rPh sb="8" eb="10">
      <t>カンケイ</t>
    </rPh>
    <rPh sb="10" eb="12">
      <t>キカン</t>
    </rPh>
    <rPh sb="14" eb="16">
      <t>カンケイ</t>
    </rPh>
    <rPh sb="16" eb="17">
      <t>セイ</t>
    </rPh>
    <rPh sb="21" eb="22">
      <t>フカ</t>
    </rPh>
    <rPh sb="23" eb="25">
      <t>レンケイ</t>
    </rPh>
    <rPh sb="25" eb="26">
      <t>リョク</t>
    </rPh>
    <rPh sb="27" eb="29">
      <t>キョウカ</t>
    </rPh>
    <rPh sb="36" eb="38">
      <t>ショクイン</t>
    </rPh>
    <rPh sb="39" eb="42">
      <t>ケンシュウカイ</t>
    </rPh>
    <rPh sb="44" eb="46">
      <t>サンカ</t>
    </rPh>
    <rPh sb="47" eb="49">
      <t>ジレイ</t>
    </rPh>
    <rPh sb="49" eb="51">
      <t>ケントウ</t>
    </rPh>
    <rPh sb="51" eb="52">
      <t>トウ</t>
    </rPh>
    <rPh sb="53" eb="54">
      <t>ツウ</t>
    </rPh>
    <rPh sb="56" eb="58">
      <t>ケンサン</t>
    </rPh>
    <rPh sb="60" eb="62">
      <t>ココ</t>
    </rPh>
    <rPh sb="63" eb="65">
      <t>エンジョ</t>
    </rPh>
    <rPh sb="65" eb="68">
      <t>ギジュツリョク</t>
    </rPh>
    <rPh sb="69" eb="71">
      <t>コウジョウ</t>
    </rPh>
    <rPh sb="72" eb="73">
      <t>ハカ</t>
    </rPh>
    <rPh sb="78" eb="80">
      <t>フクザツ</t>
    </rPh>
    <rPh sb="81" eb="84">
      <t>フクゴウカ</t>
    </rPh>
    <rPh sb="86" eb="88">
      <t>タヨウ</t>
    </rPh>
    <rPh sb="89" eb="91">
      <t>ソウダン</t>
    </rPh>
    <rPh sb="92" eb="93">
      <t>オウ</t>
    </rPh>
    <rPh sb="97" eb="99">
      <t>シエン</t>
    </rPh>
    <rPh sb="99" eb="101">
      <t>タイセイ</t>
    </rPh>
    <rPh sb="102" eb="105">
      <t>サイコウチク</t>
    </rPh>
    <rPh sb="110" eb="112">
      <t>セイカツ</t>
    </rPh>
    <rPh sb="112" eb="114">
      <t>シエン</t>
    </rPh>
    <rPh sb="123" eb="125">
      <t>レンケイ</t>
    </rPh>
    <rPh sb="127" eb="129">
      <t>カイゴ</t>
    </rPh>
    <rPh sb="129" eb="131">
      <t>ヨボウ</t>
    </rPh>
    <rPh sb="131" eb="133">
      <t>コウザ</t>
    </rPh>
    <rPh sb="134" eb="136">
      <t>チイキ</t>
    </rPh>
    <rPh sb="137" eb="139">
      <t>カツドウ</t>
    </rPh>
    <rPh sb="139" eb="141">
      <t>ダンタイ</t>
    </rPh>
    <rPh sb="143" eb="145">
      <t>シエン</t>
    </rPh>
    <rPh sb="146" eb="147">
      <t>オコナ</t>
    </rPh>
    <rPh sb="161" eb="163">
      <t>カツドウ</t>
    </rPh>
    <rPh sb="163" eb="165">
      <t>テイチャク</t>
    </rPh>
    <rPh sb="167" eb="169">
      <t>チイキ</t>
    </rPh>
    <rPh sb="169" eb="171">
      <t>ジュウミン</t>
    </rPh>
    <rPh sb="172" eb="174">
      <t>カンケイ</t>
    </rPh>
    <rPh sb="174" eb="176">
      <t>ダンタイ</t>
    </rPh>
    <rPh sb="184" eb="186">
      <t>コウチク</t>
    </rPh>
    <rPh sb="187" eb="188">
      <t>ハカ</t>
    </rPh>
    <rPh sb="192" eb="193">
      <t>ス</t>
    </rPh>
    <rPh sb="194" eb="195">
      <t>ナ</t>
    </rPh>
    <rPh sb="197" eb="199">
      <t>チイキ</t>
    </rPh>
    <rPh sb="203" eb="205">
      <t>セイカツ</t>
    </rPh>
    <rPh sb="206" eb="208">
      <t>ケイゾク</t>
    </rPh>
    <rPh sb="214" eb="216">
      <t>テキセツ</t>
    </rPh>
    <rPh sb="217" eb="219">
      <t>シエン</t>
    </rPh>
    <rPh sb="220" eb="221">
      <t>オコナ</t>
    </rPh>
    <rPh sb="223" eb="224">
      <t>アラタ</t>
    </rPh>
    <rPh sb="226" eb="228">
      <t>チイキ</t>
    </rPh>
    <rPh sb="228" eb="230">
      <t>トクセイ</t>
    </rPh>
    <rPh sb="230" eb="231">
      <t>トウ</t>
    </rPh>
    <rPh sb="232" eb="234">
      <t>ジッタイ</t>
    </rPh>
    <rPh sb="234" eb="236">
      <t>ハアク</t>
    </rPh>
    <rPh sb="237" eb="238">
      <t>ト</t>
    </rPh>
    <rPh sb="239" eb="240">
      <t>ク</t>
    </rPh>
    <rPh sb="244" eb="247">
      <t>テイキテキ</t>
    </rPh>
    <rPh sb="248" eb="251">
      <t>コウホウシ</t>
    </rPh>
    <rPh sb="252" eb="254">
      <t>サクセイ</t>
    </rPh>
    <rPh sb="256" eb="259">
      <t>コウレイシャ</t>
    </rPh>
    <rPh sb="260" eb="262">
      <t>ヒツヨウ</t>
    </rPh>
    <rPh sb="263" eb="265">
      <t>ジョウホウ</t>
    </rPh>
    <rPh sb="266" eb="268">
      <t>ハッシン</t>
    </rPh>
    <rPh sb="278" eb="280">
      <t>カイゴ</t>
    </rPh>
    <rPh sb="280" eb="282">
      <t>ヨボウ</t>
    </rPh>
    <rPh sb="283" eb="285">
      <t>フキュウ</t>
    </rPh>
    <rPh sb="285" eb="287">
      <t>コウホウ</t>
    </rPh>
    <rPh sb="288" eb="289">
      <t>ハカ</t>
    </rPh>
    <phoneticPr fontId="2"/>
  </si>
  <si>
    <t>・複雑・複合化した多様な相談に対応するため、高齢者支援以外の関係機関とも連携し、課題の解決を図る。
・生活支援コーディネーターと連携し、介護予防講座や地域の活動団体への支援を行い、インフォーマルサービスの活動定着と、地域住民や関係団体とのネットワーク構築を図る。
・住み慣れた地域において生活が継続できるよう、適切な支援を行う。
・定期的に広報誌を作成して高齢者に必要な情報を発信し、セルフケアによる介護予防の普及広報を図る。</t>
    <rPh sb="9" eb="11">
      <t>タヨウ</t>
    </rPh>
    <rPh sb="12" eb="14">
      <t>ソウダン</t>
    </rPh>
    <rPh sb="15" eb="17">
      <t>タイオウ</t>
    </rPh>
    <rPh sb="22" eb="25">
      <t>コウレイシャ</t>
    </rPh>
    <rPh sb="25" eb="27">
      <t>シエン</t>
    </rPh>
    <rPh sb="27" eb="29">
      <t>イガイ</t>
    </rPh>
    <rPh sb="30" eb="34">
      <t>カンケイキカン</t>
    </rPh>
    <rPh sb="36" eb="38">
      <t>レンケイ</t>
    </rPh>
    <rPh sb="40" eb="42">
      <t>カダイ</t>
    </rPh>
    <rPh sb="43" eb="45">
      <t>カイケツ</t>
    </rPh>
    <rPh sb="46" eb="47">
      <t>ハカ</t>
    </rPh>
    <rPh sb="75" eb="77">
      <t>チイキ</t>
    </rPh>
    <rPh sb="87" eb="88">
      <t>オコナ</t>
    </rPh>
    <rPh sb="102" eb="104">
      <t>カツドウ</t>
    </rPh>
    <rPh sb="104" eb="106">
      <t>テイチャク</t>
    </rPh>
    <rPh sb="155" eb="157">
      <t>テキセツ</t>
    </rPh>
    <rPh sb="161" eb="162">
      <t>オコナ</t>
    </rPh>
    <rPh sb="166" eb="169">
      <t>テイキテキ</t>
    </rPh>
    <rPh sb="170" eb="173">
      <t>コウホウシ</t>
    </rPh>
    <rPh sb="174" eb="176">
      <t>サクセイ</t>
    </rPh>
    <rPh sb="178" eb="181">
      <t>コウレイシャ</t>
    </rPh>
    <rPh sb="182" eb="184">
      <t>ヒツヨウ</t>
    </rPh>
    <rPh sb="185" eb="187">
      <t>ジョウホウ</t>
    </rPh>
    <rPh sb="188" eb="190">
      <t>ハッシン</t>
    </rPh>
    <rPh sb="200" eb="204">
      <t>カイゴヨボウ</t>
    </rPh>
    <rPh sb="205" eb="207">
      <t>フキュウ</t>
    </rPh>
    <rPh sb="207" eb="209">
      <t>コウホウ</t>
    </rPh>
    <rPh sb="210" eb="211">
      <t>ハカ</t>
    </rPh>
    <phoneticPr fontId="2"/>
  </si>
  <si>
    <r>
      <t xml:space="preserve">・自立促進ケア会議にサービス事業所と参加し、専門職からの助言を得て広く共有し、支援した。（7・9月）
・総合相談や地域の通いの場の参加者に対し、必要に応じてインフォーマルサービスの情報提供や、利用に繋ぐことができた。
・地域住民、利用者のニーズを見極め、公平中立の立場から、情報提供を行い支援した。
・センター会議で事例検討し、視野を広げ知識を得る等、職員個々の自己研鑽を図った。（毎月）
</t>
    </r>
    <r>
      <rPr>
        <sz val="10"/>
        <rFont val="Meiryo UI"/>
        <family val="3"/>
        <charset val="128"/>
      </rPr>
      <t>・介護予防に関する意見交換会に参加した。（5月）</t>
    </r>
    <rPh sb="52" eb="56">
      <t>ソウゴウソウダン</t>
    </rPh>
    <rPh sb="57" eb="59">
      <t>チイキ</t>
    </rPh>
    <rPh sb="60" eb="61">
      <t>カヨ</t>
    </rPh>
    <rPh sb="63" eb="64">
      <t>バ</t>
    </rPh>
    <rPh sb="65" eb="68">
      <t>サンカシャ</t>
    </rPh>
    <rPh sb="69" eb="70">
      <t>タイ</t>
    </rPh>
    <rPh sb="72" eb="74">
      <t>ヒツヨウ</t>
    </rPh>
    <rPh sb="75" eb="76">
      <t>オウ</t>
    </rPh>
    <rPh sb="90" eb="94">
      <t>ジョウホウテイキョウ</t>
    </rPh>
    <rPh sb="96" eb="98">
      <t>リヨウ</t>
    </rPh>
    <rPh sb="99" eb="100">
      <t>ツナ</t>
    </rPh>
    <phoneticPr fontId="2"/>
  </si>
  <si>
    <t>・特別養護老人ホームの地域交流スペースの活用について、第1層生活支援コーディネーターと連携し、既存の地域活動団体の要望とのマッチングにより、新たな活動拠点としての定着を図ることができた。
・センター内で事例検討を行い、スキルアップに努めた。（毎月）
・直営と委託の利用者に適切なサービスが提供されているか確認し、必要な支援を行った。
・自立促進ケア会議にサービス事業所と参加し、専門職からの助言を得て広く共有し、支援した。（11月）
・介護予防に関する意見交換会へ参加し、関係機関と介護予防の普及啓発に関する情報共有を行った。（12月）</t>
    <rPh sb="1" eb="3">
      <t>トクベツ</t>
    </rPh>
    <rPh sb="3" eb="7">
      <t>ヨウゴロウジン</t>
    </rPh>
    <rPh sb="11" eb="13">
      <t>チイキ</t>
    </rPh>
    <rPh sb="13" eb="15">
      <t>コウリュウ</t>
    </rPh>
    <rPh sb="20" eb="22">
      <t>カツヨウ</t>
    </rPh>
    <rPh sb="27" eb="28">
      <t>ダイ</t>
    </rPh>
    <rPh sb="47" eb="49">
      <t>キゾン</t>
    </rPh>
    <rPh sb="50" eb="52">
      <t>チイキ</t>
    </rPh>
    <rPh sb="52" eb="54">
      <t>カツドウ</t>
    </rPh>
    <rPh sb="54" eb="56">
      <t>ダンタイ</t>
    </rPh>
    <rPh sb="57" eb="59">
      <t>ヨウボウ</t>
    </rPh>
    <rPh sb="70" eb="71">
      <t>アラ</t>
    </rPh>
    <rPh sb="73" eb="75">
      <t>カツドウ</t>
    </rPh>
    <rPh sb="75" eb="77">
      <t>キョテン</t>
    </rPh>
    <rPh sb="81" eb="83">
      <t>テイチャク</t>
    </rPh>
    <rPh sb="84" eb="85">
      <t>ハカ</t>
    </rPh>
    <phoneticPr fontId="2"/>
  </si>
  <si>
    <t>①若葉区内あんしんケアセンター社会福祉士を中心に、ソーシャルワーカー連絡会を開催し、高齢者のペット問題についての研修会を開催した。（6月）
②5センター合同の千葉東警察署との情報交換会を開催し、特殊詐欺について情報共有を図った。（6月）
③高齢者虐待については、関係機関と情報共有している。
④成年後見制度については、関係機関と連携を図り、制度の利用に繋げることができた。（2件）
⑤消費者被害を防止するため、情報提供を行った。（8件）詐欺と思われる相談があり、警察に通報した。（1件）</t>
    <rPh sb="42" eb="45">
      <t>コウレイシャ</t>
    </rPh>
    <rPh sb="49" eb="51">
      <t>モンダイ</t>
    </rPh>
    <rPh sb="56" eb="59">
      <t>ケンシュウカイ</t>
    </rPh>
    <rPh sb="60" eb="62">
      <t>カイサイ</t>
    </rPh>
    <rPh sb="67" eb="68">
      <t>ガツ</t>
    </rPh>
    <rPh sb="76" eb="78">
      <t>ゴウドウ</t>
    </rPh>
    <rPh sb="79" eb="81">
      <t>チバ</t>
    </rPh>
    <rPh sb="81" eb="82">
      <t>ヒガシ</t>
    </rPh>
    <rPh sb="82" eb="85">
      <t>ケイサツショ</t>
    </rPh>
    <rPh sb="87" eb="89">
      <t>ジョウホウ</t>
    </rPh>
    <rPh sb="89" eb="92">
      <t>コウカンカイ</t>
    </rPh>
    <rPh sb="93" eb="95">
      <t>カイサイ</t>
    </rPh>
    <rPh sb="97" eb="99">
      <t>トクシュ</t>
    </rPh>
    <rPh sb="99" eb="101">
      <t>サギ</t>
    </rPh>
    <rPh sb="105" eb="107">
      <t>ジョウホウ</t>
    </rPh>
    <rPh sb="107" eb="109">
      <t>キョウユウ</t>
    </rPh>
    <rPh sb="110" eb="111">
      <t>ハカ</t>
    </rPh>
    <rPh sb="116" eb="117">
      <t>ガツ</t>
    </rPh>
    <rPh sb="120" eb="123">
      <t>コウレイシャ</t>
    </rPh>
    <rPh sb="123" eb="125">
      <t>ギャクタイ</t>
    </rPh>
    <rPh sb="131" eb="133">
      <t>カンケイ</t>
    </rPh>
    <rPh sb="133" eb="135">
      <t>キカン</t>
    </rPh>
    <rPh sb="136" eb="138">
      <t>ジョウホウ</t>
    </rPh>
    <rPh sb="138" eb="140">
      <t>キョウユウ</t>
    </rPh>
    <rPh sb="147" eb="149">
      <t>セイネン</t>
    </rPh>
    <rPh sb="149" eb="151">
      <t>コウケン</t>
    </rPh>
    <rPh sb="151" eb="153">
      <t>セイド</t>
    </rPh>
    <rPh sb="159" eb="161">
      <t>カンケイ</t>
    </rPh>
    <rPh sb="161" eb="163">
      <t>キカン</t>
    </rPh>
    <rPh sb="164" eb="166">
      <t>レンケイ</t>
    </rPh>
    <rPh sb="167" eb="168">
      <t>ハカ</t>
    </rPh>
    <rPh sb="170" eb="172">
      <t>セイド</t>
    </rPh>
    <rPh sb="173" eb="175">
      <t>リヨウ</t>
    </rPh>
    <rPh sb="176" eb="177">
      <t>ツナ</t>
    </rPh>
    <rPh sb="188" eb="189">
      <t>ケン</t>
    </rPh>
    <rPh sb="192" eb="195">
      <t>ショウヒシャ</t>
    </rPh>
    <rPh sb="195" eb="197">
      <t>ヒガイ</t>
    </rPh>
    <rPh sb="198" eb="200">
      <t>ボウシ</t>
    </rPh>
    <rPh sb="205" eb="207">
      <t>ジョウホウ</t>
    </rPh>
    <rPh sb="207" eb="209">
      <t>テイキョウ</t>
    </rPh>
    <rPh sb="210" eb="211">
      <t>オコナ</t>
    </rPh>
    <rPh sb="216" eb="217">
      <t>ケン</t>
    </rPh>
    <rPh sb="218" eb="220">
      <t>サギ</t>
    </rPh>
    <rPh sb="221" eb="222">
      <t>オモ</t>
    </rPh>
    <rPh sb="225" eb="227">
      <t>ソウダン</t>
    </rPh>
    <rPh sb="231" eb="233">
      <t>ケイサツ</t>
    </rPh>
    <rPh sb="234" eb="236">
      <t>ツウホウ</t>
    </rPh>
    <rPh sb="241" eb="242">
      <t>ケン</t>
    </rPh>
    <phoneticPr fontId="2"/>
  </si>
  <si>
    <t>①若葉区内あんしんケアセンター社会福祉士を中心に、ソーシャルワーカー連絡会を開催し、介護現場におけるカスタマーハラスメントについての研修会を開催した。（3月）
②5センター合同の東警察署との情報交換については令和7年度開催予定である。（6月予定）
③高齢者虐待については、関係機関と情報共有した。2月には長期間関わってきた8050問題の家族が、周囲の協力を得ながら安全に助けることができた。
④成年後見制度については、関係機関と連携を図り、制度の利用に繋げることができた。（2件中、1件は後見人が成立した。）
⑤消費者被害を防止するため、情報提供を行った。（8件）詐欺と思われる相談があり、警察に通報した。（1件）</t>
    <phoneticPr fontId="2"/>
  </si>
  <si>
    <t>①フレイル予防等の講演会等を通して、行政の一般介護予防事業の普及啓発活動を積極的に行った。
②シニアリーダー体操を支援し広報活動も行った。
③地域の体操教室を継続してあんしんケアセンター都賀と合同で支援した。
④　都賀コミュニティセンターで出張相談会を実施した。（1月）
⑤生活支援コーディネーターと同行訪問し、社会資源の情報提供を行った。
⑥小桜薬局において、フレイル予防の講演会を行った。（11月、2月）
⑦看護職会議に参加し、連携を図っている。（12月）</t>
    <rPh sb="5" eb="7">
      <t>ヨボウ</t>
    </rPh>
    <rPh sb="7" eb="8">
      <t>トウ</t>
    </rPh>
    <phoneticPr fontId="2"/>
  </si>
  <si>
    <t>①支援内容や状況に応じ複数の職員体制で対応し、迅速で丁寧な活動を展開する。
②地域の特性や抱える課題を、関係機関と連携を図りながら、地域包括ケアシステムを推進する。
③研修会の参加、事例検討会等で職員の援助技術の向上を図る。また、個々の総合相談に対し、必要時は地域住民と協働し、関係機関との連携を迅速に行動する。
④自然災害や感染症対策、不審者等不測の事態発生に備え、適切な運営ができるよう職員間、関係機関との連絡、連携体制を整えておく。</t>
    <rPh sb="1" eb="5">
      <t>シエンナイヨウ</t>
    </rPh>
    <rPh sb="11" eb="13">
      <t>フクスウ</t>
    </rPh>
    <rPh sb="14" eb="18">
      <t>ショクインタイセイ</t>
    </rPh>
    <rPh sb="19" eb="21">
      <t>タイオウ</t>
    </rPh>
    <rPh sb="39" eb="41">
      <t>チイキ</t>
    </rPh>
    <rPh sb="151" eb="153">
      <t>コウドウ</t>
    </rPh>
    <rPh sb="166" eb="168">
      <t>タイサク</t>
    </rPh>
    <phoneticPr fontId="2"/>
  </si>
  <si>
    <t>①支援内容や状況に応じ複数の職員体制で、迅速で丁寧な対応を展開する。
②地域の特性や課題を、関係機関と連携を図りながら、地域包括ケアシステムを推進する。
③研修会の参加、事例検討会等で職員の援助技術の向上を図る。また、個々の総合相談に対し、必要時は地域住民と協働し、関係機関との連携を図り迅速に丁寧に行動する。
④自然災害や感染症対策、不審者等不測の事態発生に備え、適切な運営ができるよう職員間、関係機関との連携体制を整えておく。</t>
    <phoneticPr fontId="2"/>
  </si>
  <si>
    <t>①委託先事業所ケアマネジャー退職者の相談が例年より多く、要支援者、要介護者共に他の委託先探しに大変苦慮した。運よく新規採用されたケアマネジャーの情報等があり、利用者に迷惑かけることなく引き継ぐことができた。利用者からの相談には迅速に対応し、訪問や個別地域ケア会議を実施する等で支援した。
②自立促進ケア会議に参加（7月、9月）事例提供等行い、アドバイスや社会資源の情報を参考に援助技術の向上を図ることができた。
③生活支援コーディネーターの資源の情報提供や、地域活動に協力し、相談内容により訪問時同行を依頼、社会資源情報提供に協力してもらった。
④住民主体型サービスについては継続して支援した。</t>
    <rPh sb="103" eb="106">
      <t>リヨウシャ</t>
    </rPh>
    <rPh sb="109" eb="111">
      <t>ソウダン</t>
    </rPh>
    <rPh sb="113" eb="115">
      <t>ジンソク</t>
    </rPh>
    <rPh sb="116" eb="118">
      <t>タイオウ</t>
    </rPh>
    <rPh sb="120" eb="122">
      <t>ホウモン</t>
    </rPh>
    <rPh sb="123" eb="125">
      <t>コベツ</t>
    </rPh>
    <rPh sb="125" eb="127">
      <t>チイキ</t>
    </rPh>
    <rPh sb="129" eb="131">
      <t>カイギ</t>
    </rPh>
    <rPh sb="132" eb="134">
      <t>ジッシ</t>
    </rPh>
    <rPh sb="136" eb="137">
      <t>トウ</t>
    </rPh>
    <rPh sb="138" eb="140">
      <t>シエン</t>
    </rPh>
    <rPh sb="145" eb="147">
      <t>ジリツ</t>
    </rPh>
    <rPh sb="147" eb="149">
      <t>ソクシン</t>
    </rPh>
    <rPh sb="151" eb="153">
      <t>カイギ</t>
    </rPh>
    <rPh sb="154" eb="156">
      <t>サンカ</t>
    </rPh>
    <rPh sb="158" eb="159">
      <t>ガツ</t>
    </rPh>
    <rPh sb="161" eb="162">
      <t>ガツ</t>
    </rPh>
    <rPh sb="163" eb="165">
      <t>ジレイ</t>
    </rPh>
    <rPh sb="165" eb="167">
      <t>テイキョウ</t>
    </rPh>
    <rPh sb="167" eb="168">
      <t>トウ</t>
    </rPh>
    <rPh sb="168" eb="169">
      <t>オコナ</t>
    </rPh>
    <rPh sb="177" eb="179">
      <t>シャカイ</t>
    </rPh>
    <rPh sb="179" eb="181">
      <t>シゲン</t>
    </rPh>
    <rPh sb="182" eb="184">
      <t>ジョウホウ</t>
    </rPh>
    <rPh sb="185" eb="187">
      <t>サンコウ</t>
    </rPh>
    <rPh sb="188" eb="190">
      <t>エンジョ</t>
    </rPh>
    <rPh sb="190" eb="192">
      <t>ギジュツ</t>
    </rPh>
    <rPh sb="193" eb="195">
      <t>コウジョウ</t>
    </rPh>
    <rPh sb="196" eb="197">
      <t>ハカ</t>
    </rPh>
    <rPh sb="207" eb="209">
      <t>セイカツ</t>
    </rPh>
    <rPh sb="209" eb="211">
      <t>シエン</t>
    </rPh>
    <rPh sb="220" eb="222">
      <t>シゲン</t>
    </rPh>
    <rPh sb="223" eb="225">
      <t>ジョウホウ</t>
    </rPh>
    <rPh sb="225" eb="227">
      <t>テイキョウ</t>
    </rPh>
    <rPh sb="229" eb="231">
      <t>チイキ</t>
    </rPh>
    <rPh sb="231" eb="233">
      <t>カツドウ</t>
    </rPh>
    <rPh sb="234" eb="236">
      <t>キョウリョク</t>
    </rPh>
    <rPh sb="245" eb="247">
      <t>ホウモン</t>
    </rPh>
    <rPh sb="247" eb="248">
      <t>ジ</t>
    </rPh>
    <rPh sb="248" eb="250">
      <t>ドウコウ</t>
    </rPh>
    <rPh sb="251" eb="253">
      <t>イライ</t>
    </rPh>
    <rPh sb="254" eb="256">
      <t>シャカイ</t>
    </rPh>
    <rPh sb="256" eb="258">
      <t>シゲン</t>
    </rPh>
    <rPh sb="258" eb="260">
      <t>ジョウホウ</t>
    </rPh>
    <rPh sb="263" eb="265">
      <t>キョウリョク</t>
    </rPh>
    <rPh sb="274" eb="279">
      <t>ジュウミンシュタイガタ</t>
    </rPh>
    <rPh sb="288" eb="290">
      <t>ケイゾク</t>
    </rPh>
    <rPh sb="292" eb="294">
      <t>シエン</t>
    </rPh>
    <phoneticPr fontId="2"/>
  </si>
  <si>
    <t>①委託先事業所より、「要支援も受け入れる方向で枠を広げた。」との申し出があった。現在要支援者を積極的に受けてもらい、待機者はいない状況である。利用者からの相談には迅速に対応し、訪問や個別地域ケア会議を実施する等支援した。
②自立促進ケア会議に参加し（11月）振り返りと今後の方向性について話し合うことができた。
③生活支援コーディネーターからの資源の情報提供や、地域活動に協力し参加した。相談内容により訪問時同行を依頼した。（5件）
④住民主体型サービスについては継続して支援し、フレイル予防について講演等行った。</t>
    <rPh sb="244" eb="246">
      <t>ヨボウ</t>
    </rPh>
    <rPh sb="253" eb="254">
      <t>オコナ</t>
    </rPh>
    <phoneticPr fontId="2"/>
  </si>
  <si>
    <t>①施設内外の研修会には積極的に参加し、援助技術向上に努めた。（施設内・ジョブメドレーを利用した毎月個々の研修会参加。施設外・18件参加）
②毎朝の朝礼、スタッフ会議等で情報を共有し、困難事例については職員間で話し合い個々の把握している情報提供等で迅速に対応することができた。内容や状況により複数体制で対応した。
③加曽利公民館への出張相談は、2か月に１回開催できた。（３回開催、相談者１名）10月には加曽利公民館での講演会を依頼された。
④終活相談には、必要に応じて冊子を渡して対応した。</t>
    <phoneticPr fontId="2"/>
  </si>
  <si>
    <t>①施設内外の研修会には積極的に参加し、援助技術向上に努めた。（施設内・ジョブメドレーを利用した毎月個々の研修会参加。施設外・19件参加）
②毎朝の朝礼、スタッフ会議等で情報を共有し、困難事例については職員間で話し合い個々の把握している情報提供等で迅速に対応することができた。内容や状況により複数体制で対応した。
③加曽利公民館への出張相談は、2か月に１回開催できた。（3回開催 相談件数0件）
④終活相談には、必要に応じて冊子（メッセージノート）を渡して対応した。（2件）</t>
    <rPh sb="189" eb="191">
      <t>ソウダン</t>
    </rPh>
    <rPh sb="191" eb="193">
      <t>ケンスウ</t>
    </rPh>
    <rPh sb="194" eb="195">
      <t>ケン</t>
    </rPh>
    <phoneticPr fontId="2"/>
  </si>
  <si>
    <t>①5センター合同の若葉区地域ケア会議については、必要時開催することになり、前期は開催しなかった。
②５センター合同の定例地域ケア会議、自立促進ケア会議については予定通り開催することができ、情報共有を図ることができた。
③小さな圏域での多職種連携会議はオンラインで開催できた。（9月）
④地域ケア会議には積極的に参加した。（6月、7月加曽利地区）
⑤認知症サポーター養成講座を開催し、地域住民に認知症について理解を深めることができた。（4月、５月）
⑥生活支援コーディネーターの情報を活用し、地域住民に情報提供することができた。本人ミーティングの外出活動に参加した。（7月）
⑦５センター合同の主任介護支援専門連絡会では、研修会を開催し情報共有を図り（6月）、居宅介護支援事業所の困難事例については、関係機関と連携を図り、助言等行い支援した。</t>
    <rPh sb="6" eb="8">
      <t>ゴウドウ</t>
    </rPh>
    <rPh sb="9" eb="14">
      <t>ワカバクチイキ</t>
    </rPh>
    <rPh sb="16" eb="18">
      <t>カイギ</t>
    </rPh>
    <rPh sb="24" eb="27">
      <t>ヒツヨウジ</t>
    </rPh>
    <rPh sb="27" eb="29">
      <t>カイサイ</t>
    </rPh>
    <rPh sb="37" eb="39">
      <t>ゼンキ</t>
    </rPh>
    <rPh sb="40" eb="42">
      <t>カイサイ</t>
    </rPh>
    <rPh sb="55" eb="57">
      <t>ゴウドウ</t>
    </rPh>
    <rPh sb="58" eb="62">
      <t>テイレイチイキ</t>
    </rPh>
    <rPh sb="64" eb="66">
      <t>カイギ</t>
    </rPh>
    <rPh sb="67" eb="71">
      <t>ジリツソクシン</t>
    </rPh>
    <rPh sb="73" eb="75">
      <t>カイギ</t>
    </rPh>
    <rPh sb="80" eb="83">
      <t>ヨテイドオ</t>
    </rPh>
    <rPh sb="84" eb="86">
      <t>カイサイ</t>
    </rPh>
    <rPh sb="94" eb="96">
      <t>ジョウホウ</t>
    </rPh>
    <rPh sb="96" eb="98">
      <t>キョウユウ</t>
    </rPh>
    <rPh sb="99" eb="100">
      <t>ハカ</t>
    </rPh>
    <rPh sb="110" eb="111">
      <t>チイ</t>
    </rPh>
    <rPh sb="113" eb="115">
      <t>ケンイキ</t>
    </rPh>
    <rPh sb="117" eb="120">
      <t>タショクシュ</t>
    </rPh>
    <rPh sb="120" eb="124">
      <t>レンケイカイギ</t>
    </rPh>
    <rPh sb="131" eb="133">
      <t>カイサイ</t>
    </rPh>
    <rPh sb="139" eb="140">
      <t>ガツ</t>
    </rPh>
    <rPh sb="143" eb="145">
      <t>チイキ</t>
    </rPh>
    <rPh sb="147" eb="149">
      <t>カイギ</t>
    </rPh>
    <rPh sb="151" eb="154">
      <t>セッキョクテキ</t>
    </rPh>
    <rPh sb="155" eb="157">
      <t>サンカ</t>
    </rPh>
    <rPh sb="162" eb="163">
      <t>ガツ</t>
    </rPh>
    <rPh sb="165" eb="166">
      <t>ガツ</t>
    </rPh>
    <rPh sb="166" eb="171">
      <t>カソリチク</t>
    </rPh>
    <rPh sb="174" eb="177">
      <t>ニンチショウ</t>
    </rPh>
    <rPh sb="182" eb="184">
      <t>ヨウセイ</t>
    </rPh>
    <rPh sb="184" eb="186">
      <t>コウザ</t>
    </rPh>
    <rPh sb="187" eb="189">
      <t>カイサイ</t>
    </rPh>
    <rPh sb="191" eb="195">
      <t>チイキジュウミン</t>
    </rPh>
    <rPh sb="196" eb="199">
      <t>ニンチショウ</t>
    </rPh>
    <rPh sb="203" eb="205">
      <t>リカイ</t>
    </rPh>
    <rPh sb="206" eb="207">
      <t>フカ</t>
    </rPh>
    <rPh sb="218" eb="219">
      <t>ガツ</t>
    </rPh>
    <rPh sb="221" eb="222">
      <t>ガツ</t>
    </rPh>
    <rPh sb="225" eb="229">
      <t>セイカツシエン</t>
    </rPh>
    <rPh sb="238" eb="240">
      <t>ジョウホウ</t>
    </rPh>
    <rPh sb="241" eb="243">
      <t>カツヨウ</t>
    </rPh>
    <rPh sb="245" eb="249">
      <t>チイキジュウミン</t>
    </rPh>
    <rPh sb="250" eb="254">
      <t>ジョウホウテイキョウ</t>
    </rPh>
    <rPh sb="263" eb="265">
      <t>ホンニン</t>
    </rPh>
    <rPh sb="272" eb="276">
      <t>ガイシュツカツドウ</t>
    </rPh>
    <rPh sb="277" eb="279">
      <t>サンカ</t>
    </rPh>
    <rPh sb="284" eb="285">
      <t>ガツ</t>
    </rPh>
    <rPh sb="293" eb="295">
      <t>ゴウドウ</t>
    </rPh>
    <rPh sb="296" eb="304">
      <t>シュニンカイゴシエンセンモン</t>
    </rPh>
    <rPh sb="304" eb="307">
      <t>レンラクカイ</t>
    </rPh>
    <rPh sb="310" eb="313">
      <t>ケンシュウカイ</t>
    </rPh>
    <rPh sb="314" eb="316">
      <t>カイサイ</t>
    </rPh>
    <rPh sb="317" eb="321">
      <t>ジョウホウキョウユウ</t>
    </rPh>
    <rPh sb="322" eb="323">
      <t>ハカ</t>
    </rPh>
    <rPh sb="326" eb="327">
      <t>ガツ</t>
    </rPh>
    <rPh sb="329" eb="338">
      <t>キョタクカイゴシエンジギョウショ</t>
    </rPh>
    <rPh sb="339" eb="343">
      <t>コンナンジレイ</t>
    </rPh>
    <rPh sb="349" eb="353">
      <t>カンケイキカン</t>
    </rPh>
    <rPh sb="354" eb="356">
      <t>レンケイ</t>
    </rPh>
    <rPh sb="357" eb="358">
      <t>ハカ</t>
    </rPh>
    <rPh sb="360" eb="363">
      <t>ジョゲントウ</t>
    </rPh>
    <rPh sb="363" eb="364">
      <t>オコナ</t>
    </rPh>
    <rPh sb="365" eb="367">
      <t>シエン</t>
    </rPh>
    <phoneticPr fontId="2"/>
  </si>
  <si>
    <t>①講演会等を通して、行政の一般介護予防事業の普及啓発活動を積極的に行った。
②シニアリーダー体操を支援し広報活動も行った。（毎月）シニアリーダー養成講座にも参加し講演した。
③地域の体操教室を継続してあんしんケアセンター都賀と合同で支援した。
④都賀コミュニティセンターで出張相談会を実施した。（9月）
⑤生活支援コーディネーターと同行訪問し、社会資源の情報提供を行った。
⑥小桜薬局において、フレイル予防の講演会を行った。（５月、８月）
⑦看護職会議に参加し、連携を図っている。（5月）</t>
    <rPh sb="10" eb="12">
      <t>ギョウセイ</t>
    </rPh>
    <rPh sb="13" eb="15">
      <t>イッパン</t>
    </rPh>
    <rPh sb="15" eb="17">
      <t>カイゴ</t>
    </rPh>
    <rPh sb="17" eb="19">
      <t>ヨボウ</t>
    </rPh>
    <rPh sb="19" eb="21">
      <t>ジギョウ</t>
    </rPh>
    <rPh sb="22" eb="24">
      <t>フキュウ</t>
    </rPh>
    <rPh sb="24" eb="26">
      <t>ケイハツ</t>
    </rPh>
    <rPh sb="26" eb="28">
      <t>カツドウ</t>
    </rPh>
    <rPh sb="29" eb="32">
      <t>セッキョクテキ</t>
    </rPh>
    <rPh sb="33" eb="34">
      <t>オコナ</t>
    </rPh>
    <rPh sb="46" eb="48">
      <t>タイソウ</t>
    </rPh>
    <rPh sb="49" eb="51">
      <t>シエン</t>
    </rPh>
    <rPh sb="52" eb="54">
      <t>コウホウ</t>
    </rPh>
    <rPh sb="54" eb="56">
      <t>カツドウ</t>
    </rPh>
    <rPh sb="57" eb="58">
      <t>オコナ</t>
    </rPh>
    <rPh sb="62" eb="64">
      <t>マイツキ</t>
    </rPh>
    <rPh sb="72" eb="74">
      <t>ヨウセイ</t>
    </rPh>
    <rPh sb="74" eb="76">
      <t>コウザ</t>
    </rPh>
    <rPh sb="78" eb="80">
      <t>サンカ</t>
    </rPh>
    <rPh sb="81" eb="83">
      <t>コウエン</t>
    </rPh>
    <rPh sb="88" eb="90">
      <t>チイキ</t>
    </rPh>
    <rPh sb="91" eb="93">
      <t>タイソウ</t>
    </rPh>
    <rPh sb="93" eb="95">
      <t>キョウシツ</t>
    </rPh>
    <rPh sb="96" eb="98">
      <t>ケイゾク</t>
    </rPh>
    <rPh sb="110" eb="112">
      <t>ツガ</t>
    </rPh>
    <rPh sb="113" eb="115">
      <t>ゴウドウ</t>
    </rPh>
    <rPh sb="116" eb="118">
      <t>シエン</t>
    </rPh>
    <rPh sb="123" eb="125">
      <t>ツガ</t>
    </rPh>
    <rPh sb="136" eb="138">
      <t>シュッチョウ</t>
    </rPh>
    <rPh sb="138" eb="140">
      <t>ソウダン</t>
    </rPh>
    <rPh sb="140" eb="141">
      <t>カイ</t>
    </rPh>
    <rPh sb="142" eb="144">
      <t>ジッシ</t>
    </rPh>
    <rPh sb="149" eb="150">
      <t>ガツ</t>
    </rPh>
    <rPh sb="153" eb="155">
      <t>セイカツ</t>
    </rPh>
    <rPh sb="155" eb="157">
      <t>シエン</t>
    </rPh>
    <rPh sb="166" eb="168">
      <t>ドウコウ</t>
    </rPh>
    <rPh sb="168" eb="170">
      <t>ホウモン</t>
    </rPh>
    <rPh sb="172" eb="174">
      <t>シャカイ</t>
    </rPh>
    <rPh sb="174" eb="176">
      <t>シゲン</t>
    </rPh>
    <rPh sb="177" eb="179">
      <t>ジョウホウ</t>
    </rPh>
    <rPh sb="179" eb="181">
      <t>テイキョウ</t>
    </rPh>
    <rPh sb="182" eb="183">
      <t>オコナ</t>
    </rPh>
    <rPh sb="188" eb="190">
      <t>コザクラ</t>
    </rPh>
    <rPh sb="190" eb="192">
      <t>ヤッキョク</t>
    </rPh>
    <rPh sb="201" eb="203">
      <t>ヨボウ</t>
    </rPh>
    <rPh sb="204" eb="207">
      <t>コウエンカイ</t>
    </rPh>
    <rPh sb="208" eb="209">
      <t>オコナ</t>
    </rPh>
    <rPh sb="214" eb="215">
      <t>ガツ</t>
    </rPh>
    <rPh sb="217" eb="218">
      <t>ガツ</t>
    </rPh>
    <rPh sb="221" eb="223">
      <t>カンゴ</t>
    </rPh>
    <rPh sb="223" eb="224">
      <t>ショク</t>
    </rPh>
    <rPh sb="224" eb="226">
      <t>カイギ</t>
    </rPh>
    <rPh sb="227" eb="229">
      <t>サンカ</t>
    </rPh>
    <rPh sb="231" eb="233">
      <t>レンケイ</t>
    </rPh>
    <rPh sb="234" eb="235">
      <t>ハカ</t>
    </rPh>
    <rPh sb="242" eb="243">
      <t>ガツ</t>
    </rPh>
    <phoneticPr fontId="2"/>
  </si>
  <si>
    <t>①5センター合同の若葉区地域ケア会議については、開催しなかった。
②5センター合同の定例地域ケア会議、自立促進ケア会議については予定通り開催することができ、情報共有を図ることができた。
③若葉区圏域での多職種連携会議はオンラインで開催できた。（1月）
④地域ケア会議には積極的に参加した。（12月、2月加曽利地区）
⑤認知症サポーター養成講座（若葉区こども力プロジェクト）を開催し、認知症について理解を深めることができた。（1月　加曽利中学校、貝塚中学校）
⑥生活支援コーディネーターの情報を活用し、地域住民に情報提供することができた。認知症カフェ　気楽に桜木に参加した。
⑦５センター合同の主任介護支援専門員連絡会では、研修会を開催し情報共有を図り（1月）、居宅介護支援事業所の困難事例については、関係機関と連携を図り、助言等行い支援した。(２件）</t>
    <rPh sb="172" eb="175">
      <t>ワカバク</t>
    </rPh>
    <rPh sb="178" eb="179">
      <t>チカラ</t>
    </rPh>
    <rPh sb="304" eb="305">
      <t>イン</t>
    </rPh>
    <phoneticPr fontId="2"/>
  </si>
  <si>
    <t>・圏域の高齢者人口は減少しているが、相談内容は多岐にわたるため、引き続き包括3職種が相談内容を情報共有しながら個々の専門性を生かして課題解決に向けた適切な支援を行う。
・センター主催の体操教室の定員規模拡大や継続的なサロン参加により、定期的な運動機会や相談機会を確保し、圏域高齢者が健康寿命を延伸できるような活動を行う。</t>
    <rPh sb="1" eb="3">
      <t>ケンイキ</t>
    </rPh>
    <rPh sb="4" eb="7">
      <t>コウレイシャ</t>
    </rPh>
    <rPh sb="7" eb="9">
      <t>ジンコウ</t>
    </rPh>
    <rPh sb="10" eb="12">
      <t>ゲンショウ</t>
    </rPh>
    <rPh sb="18" eb="20">
      <t>ソウダン</t>
    </rPh>
    <rPh sb="20" eb="22">
      <t>ナイヨウ</t>
    </rPh>
    <rPh sb="23" eb="25">
      <t>タキ</t>
    </rPh>
    <rPh sb="32" eb="33">
      <t>ヒ</t>
    </rPh>
    <rPh sb="34" eb="35">
      <t>ツヅ</t>
    </rPh>
    <rPh sb="36" eb="38">
      <t>ホウカツ</t>
    </rPh>
    <rPh sb="39" eb="41">
      <t>ショクシュ</t>
    </rPh>
    <rPh sb="42" eb="44">
      <t>ソウダン</t>
    </rPh>
    <rPh sb="44" eb="46">
      <t>ナイヨウ</t>
    </rPh>
    <rPh sb="47" eb="49">
      <t>ジョウホウ</t>
    </rPh>
    <rPh sb="49" eb="51">
      <t>キョウユウ</t>
    </rPh>
    <rPh sb="55" eb="57">
      <t>ココ</t>
    </rPh>
    <rPh sb="58" eb="61">
      <t>センモンセイ</t>
    </rPh>
    <rPh sb="62" eb="63">
      <t>イ</t>
    </rPh>
    <rPh sb="66" eb="68">
      <t>カダイ</t>
    </rPh>
    <rPh sb="68" eb="70">
      <t>カイケツ</t>
    </rPh>
    <rPh sb="71" eb="72">
      <t>ム</t>
    </rPh>
    <rPh sb="74" eb="76">
      <t>テキセツ</t>
    </rPh>
    <rPh sb="77" eb="79">
      <t>シエン</t>
    </rPh>
    <rPh sb="80" eb="81">
      <t>オコナ</t>
    </rPh>
    <rPh sb="89" eb="91">
      <t>シュサイ</t>
    </rPh>
    <rPh sb="92" eb="94">
      <t>タイソウ</t>
    </rPh>
    <rPh sb="94" eb="96">
      <t>キョウシツ</t>
    </rPh>
    <rPh sb="97" eb="99">
      <t>テイイン</t>
    </rPh>
    <rPh sb="99" eb="101">
      <t>キボ</t>
    </rPh>
    <rPh sb="101" eb="103">
      <t>カクダイ</t>
    </rPh>
    <rPh sb="104" eb="107">
      <t>ケイゾクテキ</t>
    </rPh>
    <rPh sb="111" eb="113">
      <t>サンカ</t>
    </rPh>
    <rPh sb="117" eb="120">
      <t>テイキテキ</t>
    </rPh>
    <rPh sb="121" eb="123">
      <t>ウンドウ</t>
    </rPh>
    <rPh sb="123" eb="125">
      <t>キカイ</t>
    </rPh>
    <rPh sb="126" eb="128">
      <t>ソウダン</t>
    </rPh>
    <rPh sb="128" eb="130">
      <t>キカイ</t>
    </rPh>
    <rPh sb="131" eb="133">
      <t>カクホ</t>
    </rPh>
    <rPh sb="135" eb="137">
      <t>ケンイキ</t>
    </rPh>
    <rPh sb="137" eb="140">
      <t>コウレイシャ</t>
    </rPh>
    <rPh sb="141" eb="143">
      <t>ケンコウ</t>
    </rPh>
    <rPh sb="143" eb="145">
      <t>ジュミョウ</t>
    </rPh>
    <rPh sb="146" eb="148">
      <t>エンシン</t>
    </rPh>
    <rPh sb="154" eb="156">
      <t>カツドウ</t>
    </rPh>
    <rPh sb="157" eb="158">
      <t>オコナ</t>
    </rPh>
    <phoneticPr fontId="2"/>
  </si>
  <si>
    <t>・利用者本人がセルフケアの意欲を持ち、自立につながるよう介護予防マネジメントを行った。また、委託のケアマネジャーに対しても、助言や情報提供を行った。
・千葉市フレイル改善モデル事業への参加により、利用者の選定など今後に向けた課題など共有した。
・委託のケアマネージャーに向けた情報発信を適宜行った。</t>
    <phoneticPr fontId="2"/>
  </si>
  <si>
    <t>・第1号介護予防支援利用者が、生きがいを持って自分らしい生活が続けられるよう、また自立した生活に意欲を持って目指せるよう介護予防ケアマネジメントを行った。委託した地域のケアマネジャーに対しても、助言・情報提供を行った。
・セルフマネジメントの充実とインフォーマルサービスの利用拡大を目指し、地域資源や”15分体操””若葉食べよう体操”の普及活動を行い、また委託のケアマネジャーに対し、ICTを用い、月2回定期的に情報発信した。</t>
    <rPh sb="1" eb="2">
      <t>ダイ</t>
    </rPh>
    <rPh sb="3" eb="4">
      <t>ゴウ</t>
    </rPh>
    <rPh sb="4" eb="6">
      <t>カイゴ</t>
    </rPh>
    <rPh sb="6" eb="8">
      <t>ヨボウ</t>
    </rPh>
    <rPh sb="8" eb="10">
      <t>シエン</t>
    </rPh>
    <rPh sb="10" eb="13">
      <t>リヨウシャ</t>
    </rPh>
    <rPh sb="15" eb="16">
      <t>イ</t>
    </rPh>
    <rPh sb="20" eb="21">
      <t>モ</t>
    </rPh>
    <rPh sb="23" eb="25">
      <t>ジブン</t>
    </rPh>
    <rPh sb="28" eb="30">
      <t>セイカツ</t>
    </rPh>
    <rPh sb="31" eb="32">
      <t>ツヅ</t>
    </rPh>
    <rPh sb="41" eb="43">
      <t>ジリツ</t>
    </rPh>
    <rPh sb="45" eb="47">
      <t>セイカツ</t>
    </rPh>
    <rPh sb="48" eb="50">
      <t>イヨク</t>
    </rPh>
    <rPh sb="51" eb="52">
      <t>モ</t>
    </rPh>
    <rPh sb="54" eb="56">
      <t>メザ</t>
    </rPh>
    <rPh sb="60" eb="62">
      <t>カイゴ</t>
    </rPh>
    <rPh sb="62" eb="64">
      <t>ヨボウ</t>
    </rPh>
    <rPh sb="73" eb="74">
      <t>オコナ</t>
    </rPh>
    <rPh sb="77" eb="79">
      <t>イタク</t>
    </rPh>
    <rPh sb="81" eb="83">
      <t>チイキ</t>
    </rPh>
    <rPh sb="92" eb="93">
      <t>タイ</t>
    </rPh>
    <rPh sb="97" eb="99">
      <t>ジョゲン</t>
    </rPh>
    <rPh sb="100" eb="102">
      <t>ジョウホウ</t>
    </rPh>
    <rPh sb="102" eb="104">
      <t>テイキョウ</t>
    </rPh>
    <rPh sb="105" eb="106">
      <t>オコナ</t>
    </rPh>
    <rPh sb="121" eb="123">
      <t>ジュウジツ</t>
    </rPh>
    <rPh sb="138" eb="140">
      <t>カクダイ</t>
    </rPh>
    <rPh sb="141" eb="143">
      <t>メザ</t>
    </rPh>
    <rPh sb="145" eb="147">
      <t>チイキ</t>
    </rPh>
    <rPh sb="147" eb="149">
      <t>シゲン</t>
    </rPh>
    <rPh sb="153" eb="154">
      <t>フン</t>
    </rPh>
    <rPh sb="154" eb="156">
      <t>タイソウ</t>
    </rPh>
    <rPh sb="158" eb="160">
      <t>ワカバ</t>
    </rPh>
    <rPh sb="160" eb="161">
      <t>タ</t>
    </rPh>
    <rPh sb="164" eb="166">
      <t>タイソウ</t>
    </rPh>
    <rPh sb="168" eb="170">
      <t>フキュウ</t>
    </rPh>
    <rPh sb="170" eb="172">
      <t>カツドウ</t>
    </rPh>
    <rPh sb="173" eb="174">
      <t>オコナ</t>
    </rPh>
    <rPh sb="196" eb="197">
      <t>モチ</t>
    </rPh>
    <rPh sb="199" eb="200">
      <t>ツキ</t>
    </rPh>
    <rPh sb="201" eb="202">
      <t>カイ</t>
    </rPh>
    <rPh sb="202" eb="205">
      <t>テイキテキ</t>
    </rPh>
    <rPh sb="206" eb="208">
      <t>ジョウホウ</t>
    </rPh>
    <rPh sb="208" eb="210">
      <t>ハッシン</t>
    </rPh>
    <phoneticPr fontId="2"/>
  </si>
  <si>
    <t>・地区特性や実情を踏まえて、地域ケア会議等を通じて地域住民が抱える課題を把握し、地域の様々な関係機関と連携を図りながら、「地域包括ケアシステム」の深化・推進に取り組む。
・在宅医療・介護連携支援センターと連携し、在宅医療・介護に関する情報収集や相談支援を行い、医療機関や介護サービス事業者等の高齢者に関わる様々な資源が協働できる体制づくりに取り組む。
・緊急時においてもICT等を活用することで、関係機関と連携しながら、会議等の開催や地域活動の支援を行う。</t>
    <rPh sb="73" eb="75">
      <t>シンカ</t>
    </rPh>
    <rPh sb="177" eb="180">
      <t>キンキュウジ</t>
    </rPh>
    <phoneticPr fontId="2"/>
  </si>
  <si>
    <t>・3職種が専門性を活かした取り組みを行う。全員が認知症や介護予防等、地域で行う説明会や講座を実施できるようにする。
・あんしんケアセンターや出張相談等、多世代に向けて普及啓発を行う。</t>
    <rPh sb="21" eb="23">
      <t>ゼンイン</t>
    </rPh>
    <rPh sb="24" eb="27">
      <t>ニンチショウ</t>
    </rPh>
    <rPh sb="28" eb="32">
      <t>カイゴヨボウ</t>
    </rPh>
    <rPh sb="32" eb="33">
      <t>トウ</t>
    </rPh>
    <rPh sb="34" eb="36">
      <t>チイキ</t>
    </rPh>
    <rPh sb="37" eb="38">
      <t>オコナ</t>
    </rPh>
    <rPh sb="39" eb="42">
      <t>セツメイカイ</t>
    </rPh>
    <rPh sb="43" eb="45">
      <t>コウザ</t>
    </rPh>
    <rPh sb="46" eb="48">
      <t>ジッシ</t>
    </rPh>
    <rPh sb="70" eb="72">
      <t>シュッチョウ</t>
    </rPh>
    <rPh sb="72" eb="74">
      <t>ソウダン</t>
    </rPh>
    <rPh sb="74" eb="75">
      <t>トウ</t>
    </rPh>
    <phoneticPr fontId="2"/>
  </si>
  <si>
    <t>・適切なアセスメントを行い、個々のニーズにあったサービスを提案した。公正・中立性の確保に努めた。
・第2層生活支援コーディネーターとともに、社会資源や地域の活動状況の把握を行った。地域住民や介護支援専門員等からの相談に対し、ごみ出し支援や移動販売、認知症カフェ、自主サークルの利用につなげる等の支援を行った。
・野呂買援隊、見守り活動団体との話し合い(7月)に参加し、情報交換を行った。</t>
    <rPh sb="50" eb="51">
      <t>ダイ</t>
    </rPh>
    <rPh sb="52" eb="53">
      <t>ソウ</t>
    </rPh>
    <rPh sb="70" eb="72">
      <t>シャカイ</t>
    </rPh>
    <rPh sb="72" eb="74">
      <t>シゲン</t>
    </rPh>
    <rPh sb="86" eb="87">
      <t>オコナ</t>
    </rPh>
    <rPh sb="90" eb="92">
      <t>チイキ</t>
    </rPh>
    <rPh sb="92" eb="94">
      <t>ジュウミン</t>
    </rPh>
    <rPh sb="95" eb="99">
      <t>カイゴシエン</t>
    </rPh>
    <rPh sb="99" eb="102">
      <t>センモンイン</t>
    </rPh>
    <rPh sb="102" eb="103">
      <t>トウ</t>
    </rPh>
    <rPh sb="106" eb="108">
      <t>ソウダン</t>
    </rPh>
    <rPh sb="109" eb="110">
      <t>タイ</t>
    </rPh>
    <rPh sb="119" eb="123">
      <t>イドウハンバイ</t>
    </rPh>
    <rPh sb="124" eb="127">
      <t>ニンチショウ</t>
    </rPh>
    <rPh sb="131" eb="133">
      <t>ジシュ</t>
    </rPh>
    <rPh sb="138" eb="140">
      <t>リヨウ</t>
    </rPh>
    <rPh sb="145" eb="146">
      <t>トウ</t>
    </rPh>
    <rPh sb="147" eb="149">
      <t>シエン</t>
    </rPh>
    <rPh sb="150" eb="151">
      <t>オコナ</t>
    </rPh>
    <rPh sb="156" eb="158">
      <t>ノロ</t>
    </rPh>
    <rPh sb="158" eb="159">
      <t>カ</t>
    </rPh>
    <phoneticPr fontId="2"/>
  </si>
  <si>
    <t>・適切なアセスメントを行い、個々のニーズにあったサービスを提案した。公正・中立性の確保に努めた。
・第2層生活支援コーディネーターと連携し、社会資源や地域の活動状況を把握・共有しながら、適切な事業や活動に繋げた。
・あんしんケアセンター大宮台情報交換会を開催し、大宮いきいきセンターと和楽会の方々と活動状況や利用者について情報交換を行った。白井地区部会ネットワーク委員会に出席し、地域ケア会議の開催に向けて話し合いを行った。</t>
    <rPh sb="70" eb="74">
      <t>シャカイシゲン</t>
    </rPh>
    <rPh sb="102" eb="103">
      <t>ツナ</t>
    </rPh>
    <rPh sb="127" eb="129">
      <t>カイサイ</t>
    </rPh>
    <rPh sb="142" eb="145">
      <t>ワラクカイ</t>
    </rPh>
    <rPh sb="146" eb="148">
      <t>カタガタ</t>
    </rPh>
    <rPh sb="170" eb="172">
      <t>シライ</t>
    </rPh>
    <rPh sb="172" eb="174">
      <t>チク</t>
    </rPh>
    <rPh sb="174" eb="176">
      <t>ブカイ</t>
    </rPh>
    <rPh sb="182" eb="185">
      <t>イインカイ</t>
    </rPh>
    <rPh sb="186" eb="188">
      <t>シュッセキ</t>
    </rPh>
    <rPh sb="190" eb="192">
      <t>チイキ</t>
    </rPh>
    <rPh sb="194" eb="196">
      <t>カイギ</t>
    </rPh>
    <rPh sb="197" eb="199">
      <t>カイサイ</t>
    </rPh>
    <rPh sb="200" eb="201">
      <t>ム</t>
    </rPh>
    <rPh sb="203" eb="204">
      <t>ハナ</t>
    </rPh>
    <rPh sb="205" eb="206">
      <t>ア</t>
    </rPh>
    <rPh sb="208" eb="209">
      <t>オコナ</t>
    </rPh>
    <phoneticPr fontId="2"/>
  </si>
  <si>
    <t xml:space="preserve">①積極的なアウトリーチを図りながら、個々の高齢者の抱える潜在的ニーズや地域課題の発見に努める。また 発見されたニーズや課題については、多職種連携や多職種協働により早期解決に努めるほか、地域ケア会議の手法を通じ、地域包括ケアシステムの深化推進を目指す。
②生活支援コーディネーターとの連携を通じ、地域のサロンや見守り活動団体への支援を行うほか、住民が積極的に介護予防に取り組めるよう、健康に関する啓発を行う。
</t>
    <rPh sb="1" eb="4">
      <t>セッキョクテキ</t>
    </rPh>
    <rPh sb="12" eb="13">
      <t>ハカ</t>
    </rPh>
    <rPh sb="18" eb="20">
      <t>ココ</t>
    </rPh>
    <rPh sb="21" eb="24">
      <t>コウレイシャ</t>
    </rPh>
    <rPh sb="25" eb="26">
      <t>カカ</t>
    </rPh>
    <rPh sb="28" eb="30">
      <t>センザイ</t>
    </rPh>
    <rPh sb="30" eb="31">
      <t>テキ</t>
    </rPh>
    <rPh sb="35" eb="37">
      <t>チイキ</t>
    </rPh>
    <rPh sb="37" eb="39">
      <t>カダイ</t>
    </rPh>
    <rPh sb="40" eb="42">
      <t>ハッケン</t>
    </rPh>
    <rPh sb="43" eb="44">
      <t>ツト</t>
    </rPh>
    <rPh sb="50" eb="52">
      <t>ハッケン</t>
    </rPh>
    <rPh sb="59" eb="61">
      <t>カダイ</t>
    </rPh>
    <rPh sb="67" eb="68">
      <t>タ</t>
    </rPh>
    <rPh sb="68" eb="70">
      <t>ショクシュ</t>
    </rPh>
    <rPh sb="70" eb="72">
      <t>レンケイ</t>
    </rPh>
    <rPh sb="73" eb="74">
      <t>タ</t>
    </rPh>
    <rPh sb="74" eb="76">
      <t>ショクシュ</t>
    </rPh>
    <rPh sb="76" eb="78">
      <t>キョウドウ</t>
    </rPh>
    <rPh sb="81" eb="83">
      <t>ソウキ</t>
    </rPh>
    <rPh sb="83" eb="85">
      <t>カイケツ</t>
    </rPh>
    <rPh sb="86" eb="87">
      <t>ツト</t>
    </rPh>
    <rPh sb="92" eb="94">
      <t>チイキ</t>
    </rPh>
    <rPh sb="96" eb="98">
      <t>カイギ</t>
    </rPh>
    <rPh sb="99" eb="101">
      <t>シュホウ</t>
    </rPh>
    <rPh sb="102" eb="103">
      <t>ツウ</t>
    </rPh>
    <rPh sb="105" eb="107">
      <t>チイキ</t>
    </rPh>
    <rPh sb="107" eb="109">
      <t>ホウカツ</t>
    </rPh>
    <rPh sb="116" eb="118">
      <t>シンカ</t>
    </rPh>
    <rPh sb="118" eb="120">
      <t>スイシン</t>
    </rPh>
    <rPh sb="121" eb="123">
      <t>メザ</t>
    </rPh>
    <rPh sb="127" eb="129">
      <t>セイカツ</t>
    </rPh>
    <rPh sb="129" eb="131">
      <t>シエン</t>
    </rPh>
    <rPh sb="141" eb="143">
      <t>レンケイ</t>
    </rPh>
    <rPh sb="144" eb="145">
      <t>ツウ</t>
    </rPh>
    <rPh sb="147" eb="149">
      <t>チイキ</t>
    </rPh>
    <rPh sb="154" eb="156">
      <t>ミマモ</t>
    </rPh>
    <rPh sb="157" eb="159">
      <t>カツドウ</t>
    </rPh>
    <rPh sb="159" eb="161">
      <t>ダンタイ</t>
    </rPh>
    <rPh sb="163" eb="165">
      <t>シエン</t>
    </rPh>
    <rPh sb="166" eb="167">
      <t>オコナ</t>
    </rPh>
    <rPh sb="171" eb="173">
      <t>ジュウミン</t>
    </rPh>
    <rPh sb="178" eb="180">
      <t>カイゴ</t>
    </rPh>
    <rPh sb="180" eb="182">
      <t>ヨボウ</t>
    </rPh>
    <rPh sb="183" eb="184">
      <t>ト</t>
    </rPh>
    <rPh sb="185" eb="186">
      <t>ク</t>
    </rPh>
    <rPh sb="191" eb="193">
      <t>ケンコウ</t>
    </rPh>
    <rPh sb="194" eb="195">
      <t>カン</t>
    </rPh>
    <rPh sb="197" eb="199">
      <t>ケイハツ</t>
    </rPh>
    <rPh sb="200" eb="201">
      <t>オコナ</t>
    </rPh>
    <phoneticPr fontId="2"/>
  </si>
  <si>
    <t>・緑区健康課、高齢障害支援課との連絡会に参加し、一般介護予防事業の把握や連携強化に努めた。
・生活支援コーディネーターとの連携により、地域の社会資源を把握し、個々のニーズに合わせた情報提供を行うことで対象者自らが介護予防に取り組めるよう努めた。</t>
    <rPh sb="1" eb="3">
      <t>ミドリク</t>
    </rPh>
    <rPh sb="3" eb="6">
      <t>ケンコウカ</t>
    </rPh>
    <rPh sb="7" eb="14">
      <t>コウレイショウガイシエンカ</t>
    </rPh>
    <rPh sb="16" eb="19">
      <t>レンラクカイ</t>
    </rPh>
    <rPh sb="20" eb="22">
      <t>サンカ</t>
    </rPh>
    <rPh sb="24" eb="32">
      <t>イッパンカイゴヨボウジギョウ</t>
    </rPh>
    <rPh sb="33" eb="35">
      <t>ハアク</t>
    </rPh>
    <rPh sb="36" eb="40">
      <t>レンケイキョウカ</t>
    </rPh>
    <rPh sb="41" eb="42">
      <t>ツト</t>
    </rPh>
    <rPh sb="47" eb="51">
      <t>セイカツシエン</t>
    </rPh>
    <rPh sb="61" eb="63">
      <t>レンケイ</t>
    </rPh>
    <rPh sb="67" eb="69">
      <t>チイキ</t>
    </rPh>
    <rPh sb="75" eb="77">
      <t>ハアク</t>
    </rPh>
    <rPh sb="79" eb="81">
      <t>ココ</t>
    </rPh>
    <rPh sb="86" eb="87">
      <t>ア</t>
    </rPh>
    <rPh sb="100" eb="103">
      <t>タイショウシャ</t>
    </rPh>
    <rPh sb="103" eb="104">
      <t>ミズカ</t>
    </rPh>
    <phoneticPr fontId="2"/>
  </si>
  <si>
    <t>・複雑、多様化している高齢者の課題に対し、早期解決が図られるよう、引き続き関係機関との連携強化に努める。また把握した地域課題については、地域ケア会議を適宜開催し、課題解決に向けた対応策を検討しながら、鎌取圏域における地域包括ケアシステムの深化・推進を目指す。
・広報紙の作成及び配布を継続し、介護予防や健康増進を住民が意識できるよう啓発を行う。</t>
    <rPh sb="54" eb="56">
      <t>ハアク</t>
    </rPh>
    <phoneticPr fontId="2"/>
  </si>
  <si>
    <t xml:space="preserve">・自立促進ケア会議に1回参加、自助・共助・公助の３助の視点で対象者の個別性に配慮した支援を検討できた。
・総合相談に限らず、生活支援コーディネーターと共に通いの場・交流の場等に訪問したり、委託先介護支援専門員より相談があった際には、公的サービスに留まらずインフォーマルな地域資源の情報を提供すると共に、生活支援サイトの周知に努めた。
</t>
    <rPh sb="1" eb="5">
      <t>ジリツソクシン</t>
    </rPh>
    <rPh sb="7" eb="9">
      <t>カイギ</t>
    </rPh>
    <rPh sb="11" eb="12">
      <t>カイ</t>
    </rPh>
    <rPh sb="12" eb="14">
      <t>サンカ</t>
    </rPh>
    <rPh sb="15" eb="17">
      <t>ジジョ</t>
    </rPh>
    <rPh sb="18" eb="20">
      <t>キョウジョ</t>
    </rPh>
    <rPh sb="21" eb="23">
      <t>コウジョ</t>
    </rPh>
    <rPh sb="25" eb="26">
      <t>ジョ</t>
    </rPh>
    <rPh sb="27" eb="29">
      <t>シテン</t>
    </rPh>
    <rPh sb="30" eb="33">
      <t>タイショウシャ</t>
    </rPh>
    <rPh sb="34" eb="37">
      <t>コベツセイ</t>
    </rPh>
    <rPh sb="38" eb="40">
      <t>ハイリョ</t>
    </rPh>
    <rPh sb="42" eb="44">
      <t>シエン</t>
    </rPh>
    <rPh sb="45" eb="47">
      <t>ケントウ</t>
    </rPh>
    <rPh sb="53" eb="57">
      <t>ソウゴウソウダン</t>
    </rPh>
    <rPh sb="58" eb="59">
      <t>カギ</t>
    </rPh>
    <rPh sb="62" eb="64">
      <t>セイカツ</t>
    </rPh>
    <rPh sb="64" eb="66">
      <t>シエン</t>
    </rPh>
    <rPh sb="75" eb="76">
      <t>トモ</t>
    </rPh>
    <rPh sb="77" eb="78">
      <t>カヨ</t>
    </rPh>
    <rPh sb="80" eb="81">
      <t>バ</t>
    </rPh>
    <rPh sb="82" eb="84">
      <t>コウリュウ</t>
    </rPh>
    <rPh sb="85" eb="86">
      <t>バ</t>
    </rPh>
    <rPh sb="86" eb="87">
      <t>ナド</t>
    </rPh>
    <rPh sb="88" eb="90">
      <t>ホウモン</t>
    </rPh>
    <rPh sb="94" eb="97">
      <t>イタクサキ</t>
    </rPh>
    <rPh sb="97" eb="104">
      <t>カイゴシエンセンモンイン</t>
    </rPh>
    <rPh sb="106" eb="108">
      <t>ソウダン</t>
    </rPh>
    <rPh sb="112" eb="113">
      <t>サイ</t>
    </rPh>
    <rPh sb="116" eb="118">
      <t>コウテキ</t>
    </rPh>
    <rPh sb="123" eb="124">
      <t>トド</t>
    </rPh>
    <rPh sb="135" eb="139">
      <t>チイキシゲン</t>
    </rPh>
    <rPh sb="140" eb="142">
      <t>ジョウホウ</t>
    </rPh>
    <rPh sb="143" eb="145">
      <t>テイキョウ</t>
    </rPh>
    <rPh sb="148" eb="149">
      <t>トモ</t>
    </rPh>
    <rPh sb="151" eb="153">
      <t>セイカツ</t>
    </rPh>
    <rPh sb="153" eb="155">
      <t>シエン</t>
    </rPh>
    <rPh sb="159" eb="161">
      <t>シュウチ</t>
    </rPh>
    <rPh sb="162" eb="163">
      <t>ツト</t>
    </rPh>
    <phoneticPr fontId="2"/>
  </si>
  <si>
    <r>
      <rPr>
        <b/>
        <sz val="10"/>
        <color rgb="FF000000"/>
        <rFont val="Meiryo UI"/>
        <family val="3"/>
        <charset val="128"/>
      </rPr>
      <t xml:space="preserve">地区概況：
</t>
    </r>
    <r>
      <rPr>
        <b/>
        <sz val="10"/>
        <color theme="1"/>
        <rFont val="Meiryo UI"/>
        <family val="3"/>
        <charset val="128"/>
      </rPr>
      <t>　</t>
    </r>
    <r>
      <rPr>
        <sz val="10"/>
        <color theme="1"/>
        <rFont val="Meiryo UI"/>
        <family val="3"/>
        <charset val="128"/>
      </rPr>
      <t>圏域の人口24,925人、高齢者数６,473　人、高齢化率26,0％　である。（令和5年12月31日時点）</t>
    </r>
    <r>
      <rPr>
        <sz val="10"/>
        <color rgb="FF000000"/>
        <rFont val="Meiryo UI"/>
        <family val="3"/>
        <charset val="128"/>
      </rPr>
      <t xml:space="preserve"> 
 一部の地区は開発が進み、若い世代の転入もみられる為、高齢化率はやや低下しているが、多くの地域では後期高齢化率はやや上昇している。
　圏域を東西に幹線道路とJRがほぼ並行して、生活に必要な機関や施設もその沿線に集中している。多くは農村地域で、地縁は強く、住民同士の連帯意識は高い。
</t>
    </r>
    <r>
      <rPr>
        <b/>
        <sz val="10"/>
        <color rgb="FF000000"/>
        <rFont val="Meiryo UI"/>
        <family val="3"/>
        <charset val="128"/>
      </rPr>
      <t xml:space="preserve">地区課題：
</t>
    </r>
    <r>
      <rPr>
        <sz val="10"/>
        <color rgb="FF000000"/>
        <rFont val="Meiryo UI"/>
        <family val="3"/>
        <charset val="128"/>
      </rPr>
      <t>①外出が困難な地域が多い：地区の多くは交通が不便なため、幹線道路の沿線から少しでも離れると移動の手段がない。また坂道が多く徒歩での外出がしにくく、歩道が狭いために歩行器</t>
    </r>
    <r>
      <rPr>
        <sz val="10"/>
        <color theme="1"/>
        <rFont val="Meiryo UI"/>
        <family val="3"/>
        <charset val="128"/>
      </rPr>
      <t>やシ</t>
    </r>
    <r>
      <rPr>
        <sz val="10"/>
        <color rgb="FF000000"/>
        <rFont val="Meiryo UI"/>
        <family val="3"/>
        <charset val="128"/>
      </rPr>
      <t>ニアカーを使いにくい。
②介護予防のための受け皿がない：‘体操より畑仕事’という高齢者も多く、改めて集まって運動をしようという意識が育たない。ゆえに、そのような活動の中心となろうという人材が少ない。</t>
    </r>
    <rPh sb="0" eb="2">
      <t>チク</t>
    </rPh>
    <rPh sb="2" eb="4">
      <t>ガイキョウ</t>
    </rPh>
    <rPh sb="7" eb="9">
      <t>ジンコウ</t>
    </rPh>
    <rPh sb="44" eb="46">
      <t>レイワ</t>
    </rPh>
    <rPh sb="47" eb="48">
      <t>ネン</t>
    </rPh>
    <rPh sb="50" eb="51">
      <t>ガツ</t>
    </rPh>
    <rPh sb="53" eb="54">
      <t>ニチ</t>
    </rPh>
    <rPh sb="63" eb="64">
      <t>ワカ</t>
    </rPh>
    <rPh sb="65" eb="67">
      <t>セダイ</t>
    </rPh>
    <rPh sb="68" eb="70">
      <t>テンニュウ</t>
    </rPh>
    <rPh sb="75" eb="76">
      <t>タメ</t>
    </rPh>
    <rPh sb="77" eb="81">
      <t>コウレイカリツ</t>
    </rPh>
    <rPh sb="84" eb="86">
      <t>テイカ</t>
    </rPh>
    <rPh sb="92" eb="93">
      <t>オオ</t>
    </rPh>
    <rPh sb="95" eb="97">
      <t>チイキ</t>
    </rPh>
    <rPh sb="99" eb="104">
      <t>コウキコウレイカ</t>
    </rPh>
    <rPh sb="104" eb="105">
      <t>リツ</t>
    </rPh>
    <rPh sb="108" eb="110">
      <t>ジョウショウ</t>
    </rPh>
    <rPh sb="117" eb="119">
      <t>ケンイキ</t>
    </rPh>
    <rPh sb="120" eb="122">
      <t>トウザイ</t>
    </rPh>
    <rPh sb="123" eb="125">
      <t>カンセン</t>
    </rPh>
    <rPh sb="125" eb="127">
      <t>ドウロ</t>
    </rPh>
    <rPh sb="133" eb="135">
      <t>ヘイコウ</t>
    </rPh>
    <rPh sb="137" eb="138">
      <t>ハシ</t>
    </rPh>
    <rPh sb="143" eb="145">
      <t>セイカツ</t>
    </rPh>
    <rPh sb="146" eb="148">
      <t>ヒツヨウ</t>
    </rPh>
    <rPh sb="152" eb="154">
      <t>エンセン</t>
    </rPh>
    <rPh sb="155" eb="157">
      <t>シュウチュウ</t>
    </rPh>
    <rPh sb="162" eb="163">
      <t>オオ</t>
    </rPh>
    <rPh sb="165" eb="167">
      <t>ノウソン</t>
    </rPh>
    <rPh sb="167" eb="169">
      <t>チイキ</t>
    </rPh>
    <rPh sb="171" eb="173">
      <t>チエン</t>
    </rPh>
    <rPh sb="174" eb="175">
      <t>ツヨ</t>
    </rPh>
    <rPh sb="177" eb="181">
      <t>ジュウミンドウシ</t>
    </rPh>
    <rPh sb="182" eb="186">
      <t>レンタイイシキ</t>
    </rPh>
    <rPh sb="187" eb="188">
      <t>タカ</t>
    </rPh>
    <rPh sb="191" eb="193">
      <t>チク</t>
    </rPh>
    <rPh sb="193" eb="195">
      <t>カダイ</t>
    </rPh>
    <rPh sb="198" eb="200">
      <t>ガイシュツ</t>
    </rPh>
    <rPh sb="201" eb="203">
      <t>コンナン</t>
    </rPh>
    <rPh sb="204" eb="206">
      <t>チイキ</t>
    </rPh>
    <rPh sb="207" eb="208">
      <t>オオ</t>
    </rPh>
    <rPh sb="210" eb="212">
      <t>チク</t>
    </rPh>
    <rPh sb="213" eb="214">
      <t>オオ</t>
    </rPh>
    <rPh sb="216" eb="218">
      <t>コウツウ</t>
    </rPh>
    <rPh sb="219" eb="221">
      <t>フベン</t>
    </rPh>
    <rPh sb="225" eb="229">
      <t>カンセンドウロ</t>
    </rPh>
    <rPh sb="230" eb="232">
      <t>エンセン</t>
    </rPh>
    <rPh sb="234" eb="235">
      <t>スコ</t>
    </rPh>
    <rPh sb="238" eb="239">
      <t>ハナ</t>
    </rPh>
    <rPh sb="242" eb="244">
      <t>イドウ</t>
    </rPh>
    <rPh sb="245" eb="247">
      <t>シュダン</t>
    </rPh>
    <rPh sb="253" eb="255">
      <t>サカミチ</t>
    </rPh>
    <rPh sb="256" eb="257">
      <t>オオ</t>
    </rPh>
    <rPh sb="258" eb="260">
      <t>トホ</t>
    </rPh>
    <rPh sb="262" eb="264">
      <t>ガイシュツ</t>
    </rPh>
    <rPh sb="270" eb="272">
      <t>ホドウ</t>
    </rPh>
    <rPh sb="273" eb="274">
      <t>セマ</t>
    </rPh>
    <rPh sb="278" eb="281">
      <t>ホコウキ</t>
    </rPh>
    <rPh sb="288" eb="289">
      <t>ツカ</t>
    </rPh>
    <rPh sb="296" eb="300">
      <t>カイゴヨボウ</t>
    </rPh>
    <rPh sb="304" eb="305">
      <t>ウ</t>
    </rPh>
    <rPh sb="306" eb="307">
      <t>ザラ</t>
    </rPh>
    <rPh sb="312" eb="314">
      <t>タイソウ</t>
    </rPh>
    <rPh sb="316" eb="317">
      <t>ハタケ</t>
    </rPh>
    <rPh sb="317" eb="319">
      <t>シゴト</t>
    </rPh>
    <rPh sb="323" eb="326">
      <t>コウレイシャ</t>
    </rPh>
    <rPh sb="327" eb="328">
      <t>オオ</t>
    </rPh>
    <rPh sb="330" eb="331">
      <t>アラタ</t>
    </rPh>
    <rPh sb="333" eb="334">
      <t>アツ</t>
    </rPh>
    <rPh sb="337" eb="339">
      <t>ウンドウ</t>
    </rPh>
    <rPh sb="346" eb="348">
      <t>イシキ</t>
    </rPh>
    <rPh sb="349" eb="350">
      <t>ソダ</t>
    </rPh>
    <rPh sb="363" eb="365">
      <t>カツドウ</t>
    </rPh>
    <rPh sb="366" eb="368">
      <t>チュウシン</t>
    </rPh>
    <rPh sb="375" eb="377">
      <t>ジンザイ</t>
    </rPh>
    <rPh sb="378" eb="379">
      <t>スク</t>
    </rPh>
    <phoneticPr fontId="2"/>
  </si>
  <si>
    <t>１．生活支援コーディネーターとともに、介護予防のための通いの場に参加しやすいようにわかりやすい資料を作り周知する。
２．多問題を抱えるケースが増えているため、民生委員や障害者基幹相談支援センターや生活自立仕事相談支援センターなどの他機関と連携を図り、課題を抱えている世帯の早期発見に努める。
３．各種の広報や地域活動などで住民の介護予防への意識を高めていく。</t>
    <rPh sb="2" eb="6">
      <t>セイカツシエン</t>
    </rPh>
    <rPh sb="19" eb="23">
      <t>カイゴヨボウ</t>
    </rPh>
    <rPh sb="27" eb="28">
      <t>カヨ</t>
    </rPh>
    <rPh sb="30" eb="31">
      <t>バ</t>
    </rPh>
    <rPh sb="32" eb="34">
      <t>サンカ</t>
    </rPh>
    <rPh sb="47" eb="49">
      <t>シリョウ</t>
    </rPh>
    <rPh sb="50" eb="51">
      <t>ツク</t>
    </rPh>
    <rPh sb="52" eb="54">
      <t>シュウチ</t>
    </rPh>
    <rPh sb="60" eb="63">
      <t>タモンダイ</t>
    </rPh>
    <rPh sb="64" eb="65">
      <t>カカ</t>
    </rPh>
    <rPh sb="71" eb="72">
      <t>フ</t>
    </rPh>
    <rPh sb="79" eb="83">
      <t>ミンセイイイン</t>
    </rPh>
    <rPh sb="84" eb="87">
      <t>ショウガイシャ</t>
    </rPh>
    <rPh sb="87" eb="93">
      <t>キカンソウダンシエン</t>
    </rPh>
    <rPh sb="98" eb="102">
      <t>セイカツジリツ</t>
    </rPh>
    <rPh sb="102" eb="108">
      <t>シゴトソウダンシエン</t>
    </rPh>
    <rPh sb="115" eb="118">
      <t>タキカン</t>
    </rPh>
    <rPh sb="119" eb="121">
      <t>レンケイ</t>
    </rPh>
    <rPh sb="122" eb="123">
      <t>ハカ</t>
    </rPh>
    <rPh sb="125" eb="127">
      <t>カダイ</t>
    </rPh>
    <rPh sb="128" eb="129">
      <t>カカ</t>
    </rPh>
    <rPh sb="133" eb="135">
      <t>セタイ</t>
    </rPh>
    <rPh sb="136" eb="138">
      <t>ソウキ</t>
    </rPh>
    <rPh sb="138" eb="140">
      <t>ハッケン</t>
    </rPh>
    <rPh sb="141" eb="142">
      <t>ツト</t>
    </rPh>
    <rPh sb="148" eb="150">
      <t>カクシュ</t>
    </rPh>
    <rPh sb="151" eb="153">
      <t>コウホウ</t>
    </rPh>
    <rPh sb="154" eb="156">
      <t>チイキ</t>
    </rPh>
    <rPh sb="156" eb="158">
      <t>カツドウ</t>
    </rPh>
    <rPh sb="161" eb="163">
      <t>ジュウミン</t>
    </rPh>
    <rPh sb="164" eb="168">
      <t>カイゴヨボウ</t>
    </rPh>
    <rPh sb="170" eb="172">
      <t>イシキ</t>
    </rPh>
    <rPh sb="173" eb="174">
      <t>タカ</t>
    </rPh>
    <phoneticPr fontId="2"/>
  </si>
  <si>
    <t>１．第１層SCと情報交換を行いながら通いの場の情報収集に努めたが、資料を配布することができなかった。　
２．他機関の役割を明確化し、日頃から会議や情報交換会などで顔の見える関係を築いていたので、必要時スムーズに連携することができた。　
３．広報紙の発行やサロンを訪問し広報活動を行った。</t>
    <rPh sb="2" eb="3">
      <t>ダイ</t>
    </rPh>
    <rPh sb="4" eb="5">
      <t>ソウ</t>
    </rPh>
    <rPh sb="8" eb="12">
      <t>ジョウホウコウカン</t>
    </rPh>
    <rPh sb="13" eb="14">
      <t>オコナ</t>
    </rPh>
    <rPh sb="18" eb="19">
      <t>カヨ</t>
    </rPh>
    <rPh sb="21" eb="22">
      <t>バ</t>
    </rPh>
    <rPh sb="23" eb="25">
      <t>ジョウホウ</t>
    </rPh>
    <rPh sb="25" eb="27">
      <t>シュウシュウ</t>
    </rPh>
    <rPh sb="28" eb="29">
      <t>ツト</t>
    </rPh>
    <rPh sb="33" eb="35">
      <t>シリョウ</t>
    </rPh>
    <rPh sb="36" eb="38">
      <t>ハイフ</t>
    </rPh>
    <rPh sb="54" eb="55">
      <t>ホカ</t>
    </rPh>
    <rPh sb="55" eb="57">
      <t>キカン</t>
    </rPh>
    <rPh sb="58" eb="60">
      <t>ヤクワリ</t>
    </rPh>
    <rPh sb="61" eb="64">
      <t>メイカクカ</t>
    </rPh>
    <rPh sb="66" eb="68">
      <t>ヒゴロ</t>
    </rPh>
    <rPh sb="70" eb="72">
      <t>カイギ</t>
    </rPh>
    <rPh sb="73" eb="78">
      <t>ジョウホウコウカンカイ</t>
    </rPh>
    <rPh sb="81" eb="82">
      <t>カオ</t>
    </rPh>
    <rPh sb="83" eb="84">
      <t>ミ</t>
    </rPh>
    <rPh sb="86" eb="88">
      <t>カンケイ</t>
    </rPh>
    <rPh sb="89" eb="90">
      <t>キズ</t>
    </rPh>
    <rPh sb="97" eb="100">
      <t>ヒツヨウジ</t>
    </rPh>
    <rPh sb="105" eb="107">
      <t>レンケイ</t>
    </rPh>
    <rPh sb="124" eb="126">
      <t>ハッコウ</t>
    </rPh>
    <rPh sb="131" eb="133">
      <t>ホウモン</t>
    </rPh>
    <rPh sb="134" eb="138">
      <t>コウホウカツドウ</t>
    </rPh>
    <rPh sb="139" eb="140">
      <t>オコナ</t>
    </rPh>
    <phoneticPr fontId="2"/>
  </si>
  <si>
    <t>・生活支援コーディネーターと連携して、通いの場の情報提供や介護予防への意識を高める働きかけを強化する。
・出張相談会など、地域で向く機会を増やして、住民が相談できる機会を増やす。
・多機関と連携を強め、困難ケースへの対応や介護保険事業所への支援において、チームとしての対応力を高める。
・住民にはセルフケアマネジメントの大切さを理解してもらえるような働きかけを増やす。</t>
    <phoneticPr fontId="2"/>
  </si>
  <si>
    <t>・事業対象者や要支援者に対し、状況に応じて本人が選択できるように、介護保険サービスのほか、地域資源の情報を提供した。</t>
    <rPh sb="53" eb="55">
      <t>テイキョウ</t>
    </rPh>
    <phoneticPr fontId="2"/>
  </si>
  <si>
    <t>・あんしんケアセンターで講座を２日間開催し、「補聴器について」と「腸活」について、延べ29名が参加して学ぶことができた。
・要支援者のモニタリングの際に、セルフケアの必要性について説明し、地域活動を紹介してきた。
・自治会を対象に健康測定会を実施し、自身の健康状態やセルフケアについて知る機会を提供できた。</t>
    <rPh sb="12" eb="14">
      <t>コウザ</t>
    </rPh>
    <rPh sb="16" eb="17">
      <t>ニチ</t>
    </rPh>
    <rPh sb="17" eb="18">
      <t>アイダ</t>
    </rPh>
    <rPh sb="18" eb="20">
      <t>カイサイ</t>
    </rPh>
    <rPh sb="23" eb="26">
      <t>ホチョウキ</t>
    </rPh>
    <rPh sb="33" eb="34">
      <t>チョウ</t>
    </rPh>
    <rPh sb="34" eb="35">
      <t>カツ</t>
    </rPh>
    <rPh sb="41" eb="42">
      <t>ノ</t>
    </rPh>
    <rPh sb="45" eb="46">
      <t>メイ</t>
    </rPh>
    <rPh sb="47" eb="49">
      <t>サンカ</t>
    </rPh>
    <rPh sb="51" eb="52">
      <t>マナ</t>
    </rPh>
    <rPh sb="62" eb="63">
      <t>ヨウ</t>
    </rPh>
    <rPh sb="63" eb="66">
      <t>シエンシャ</t>
    </rPh>
    <rPh sb="74" eb="75">
      <t>サイ</t>
    </rPh>
    <rPh sb="83" eb="86">
      <t>ヒツヨウセイ</t>
    </rPh>
    <rPh sb="90" eb="92">
      <t>セツメイ</t>
    </rPh>
    <rPh sb="94" eb="98">
      <t>チイキカツドウ</t>
    </rPh>
    <rPh sb="99" eb="101">
      <t>ショウカイ</t>
    </rPh>
    <rPh sb="108" eb="111">
      <t>ジチカイ</t>
    </rPh>
    <rPh sb="112" eb="114">
      <t>タイショウ</t>
    </rPh>
    <rPh sb="115" eb="120">
      <t>ケンコウソクテイカイ</t>
    </rPh>
    <rPh sb="121" eb="123">
      <t>ジッシ</t>
    </rPh>
    <rPh sb="125" eb="127">
      <t>ジシン</t>
    </rPh>
    <rPh sb="128" eb="132">
      <t>ケンコウジョウタイ</t>
    </rPh>
    <rPh sb="142" eb="143">
      <t>シ</t>
    </rPh>
    <rPh sb="144" eb="146">
      <t>キカイ</t>
    </rPh>
    <rPh sb="147" eb="149">
      <t>テイキョウ</t>
    </rPh>
    <phoneticPr fontId="2"/>
  </si>
  <si>
    <t>・高齢者やその家族が抱える複雑多様化する生活課題に対して、様々な関係機関との連携により、制度横断的対応を行い、家族全体を支援する。
・地域課題解決に向けた検討や認知症施策に関する地域への働きかけ、通いの場等地域の活動団体への支援を行う。
・地域へ出向き、センターの周知及び健康づくり、介護予防に関する啓発活動を継続して行う。</t>
    <rPh sb="29" eb="31">
      <t>サマザマ</t>
    </rPh>
    <phoneticPr fontId="2"/>
  </si>
  <si>
    <t>・次年度も関係機関、多職種と連携を図り高齢者及びその家族全体を支援できる体制づくりに取り組む。
・地域課題検討のための地域ケア会議を継続的に実施していく。
・認知症カフェの継続支援等認知症について地域への働きかけを継続する。</t>
    <rPh sb="1" eb="4">
      <t>ジネンド</t>
    </rPh>
    <rPh sb="5" eb="9">
      <t>カンケイキカン</t>
    </rPh>
    <rPh sb="10" eb="11">
      <t>タ</t>
    </rPh>
    <rPh sb="11" eb="13">
      <t>ショクシュ</t>
    </rPh>
    <rPh sb="14" eb="16">
      <t>レンケイ</t>
    </rPh>
    <rPh sb="17" eb="18">
      <t>ハカ</t>
    </rPh>
    <rPh sb="19" eb="22">
      <t>コウレイシャ</t>
    </rPh>
    <rPh sb="22" eb="23">
      <t>オヨ</t>
    </rPh>
    <rPh sb="26" eb="28">
      <t>カゾク</t>
    </rPh>
    <rPh sb="28" eb="30">
      <t>ゼンタイ</t>
    </rPh>
    <rPh sb="31" eb="33">
      <t>シエン</t>
    </rPh>
    <rPh sb="36" eb="38">
      <t>タイセイ</t>
    </rPh>
    <rPh sb="42" eb="43">
      <t>ト</t>
    </rPh>
    <rPh sb="44" eb="45">
      <t>ク</t>
    </rPh>
    <rPh sb="49" eb="53">
      <t>チイキカダイ</t>
    </rPh>
    <rPh sb="53" eb="55">
      <t>ケントウ</t>
    </rPh>
    <rPh sb="59" eb="61">
      <t>チイキ</t>
    </rPh>
    <rPh sb="63" eb="65">
      <t>カイギ</t>
    </rPh>
    <rPh sb="66" eb="69">
      <t>ケイゾクテキ</t>
    </rPh>
    <rPh sb="70" eb="72">
      <t>ジッシ</t>
    </rPh>
    <rPh sb="79" eb="82">
      <t>ニンチショウ</t>
    </rPh>
    <rPh sb="86" eb="88">
      <t>ケイゾク</t>
    </rPh>
    <rPh sb="88" eb="90">
      <t>シエン</t>
    </rPh>
    <rPh sb="90" eb="91">
      <t>トウ</t>
    </rPh>
    <rPh sb="91" eb="94">
      <t>ニンチショウ</t>
    </rPh>
    <rPh sb="98" eb="100">
      <t>チイキ</t>
    </rPh>
    <rPh sb="102" eb="103">
      <t>ハタラ</t>
    </rPh>
    <rPh sb="107" eb="109">
      <t>ケイゾク</t>
    </rPh>
    <phoneticPr fontId="2"/>
  </si>
  <si>
    <t>・地域の通いの場やインフォーマルサービス等、利用者個々のニーズに合わせたケアマネジメントに取り組んだ。
・生活支援コーディネーターと連携し、地域の社会資源を情報収集し、利用者や介護支援専門員へ情報発信をした。
・関係機関と連携し、インフォーマルケア会議を毎月実施し、インフォーマルな資源や必要な地域資源を検討した。
・居宅介護支援事業所の介護支援専門員不足により、サービス利用ができない状態の利用者が15名程度待機する状況となった。</t>
    <rPh sb="1" eb="3">
      <t>チイキ</t>
    </rPh>
    <rPh sb="22" eb="25">
      <t>リヨウシャ</t>
    </rPh>
    <rPh sb="45" eb="46">
      <t>ト</t>
    </rPh>
    <rPh sb="47" eb="48">
      <t>ク</t>
    </rPh>
    <rPh sb="80" eb="82">
      <t>シュウシュウ</t>
    </rPh>
    <rPh sb="127" eb="129">
      <t>マイツキ</t>
    </rPh>
    <rPh sb="144" eb="146">
      <t>ヒツヨウ</t>
    </rPh>
    <rPh sb="147" eb="149">
      <t>チイキ</t>
    </rPh>
    <rPh sb="149" eb="151">
      <t>シゲン</t>
    </rPh>
    <rPh sb="152" eb="154">
      <t>ケントウ</t>
    </rPh>
    <rPh sb="159" eb="168">
      <t>キョタクカイゴシエンジギョウショ</t>
    </rPh>
    <rPh sb="203" eb="205">
      <t>テイド</t>
    </rPh>
    <rPh sb="205" eb="207">
      <t>タイキ</t>
    </rPh>
    <rPh sb="209" eb="211">
      <t>ジョウキョウ</t>
    </rPh>
    <phoneticPr fontId="2"/>
  </si>
  <si>
    <t>・通いの場やインフォーマルサービス等、利用者のニーズに合わせたケアマネジメントに取り組んだ。
・生活支援コーディネーターと連携し、情報収集した地域資源について、利用者や介護支援専門員へ情報発信をした。
・生活支援コーディネーター、関係機関とインフォーマルケア会議を毎月実施し、必要な地域資源や資源開発について検討した。
・介護支援専門員不足により、サービス利用を待機する方について緊急性等リスト化し、センター内で共有し対応した。</t>
    <rPh sb="71" eb="75">
      <t>チイキシゲン</t>
    </rPh>
    <rPh sb="102" eb="106">
      <t>セイカツシエン</t>
    </rPh>
    <rPh sb="185" eb="186">
      <t>カタ</t>
    </rPh>
    <rPh sb="190" eb="193">
      <t>キンキュウセイ</t>
    </rPh>
    <rPh sb="193" eb="194">
      <t>トウ</t>
    </rPh>
    <rPh sb="197" eb="198">
      <t>カ</t>
    </rPh>
    <rPh sb="204" eb="205">
      <t>ナイ</t>
    </rPh>
    <rPh sb="206" eb="208">
      <t>キョウユウ</t>
    </rPh>
    <rPh sb="209" eb="211">
      <t>タイオウ</t>
    </rPh>
    <phoneticPr fontId="2"/>
  </si>
  <si>
    <t>・複雑多様な相談が増加しているため、関係機関との連携を強化し、様々な相談に対応できる体制づくりに取り組む。</t>
    <rPh sb="1" eb="3">
      <t>フクザツ</t>
    </rPh>
    <rPh sb="3" eb="5">
      <t>タヨウ</t>
    </rPh>
    <rPh sb="6" eb="8">
      <t>ソウダン</t>
    </rPh>
    <rPh sb="9" eb="11">
      <t>ゾウカ</t>
    </rPh>
    <rPh sb="18" eb="20">
      <t>カンケイ</t>
    </rPh>
    <rPh sb="20" eb="22">
      <t>キカン</t>
    </rPh>
    <rPh sb="24" eb="26">
      <t>レンケイ</t>
    </rPh>
    <rPh sb="27" eb="29">
      <t>キョウカ</t>
    </rPh>
    <rPh sb="31" eb="33">
      <t>サマザマ</t>
    </rPh>
    <rPh sb="34" eb="36">
      <t>ソウダン</t>
    </rPh>
    <rPh sb="37" eb="39">
      <t>タイオウ</t>
    </rPh>
    <rPh sb="42" eb="44">
      <t>タイセイ</t>
    </rPh>
    <rPh sb="48" eb="49">
      <t>ト</t>
    </rPh>
    <rPh sb="50" eb="51">
      <t>ク</t>
    </rPh>
    <phoneticPr fontId="2"/>
  </si>
  <si>
    <t xml:space="preserve">・虐待対応が必要な事例について高齢障害支援課や関係機関と連携し、迅速に対応できたため。DV事例など虐待者側に認知機能低下が認められた際は、精神科病院への医療保護入院の調整ができ、被虐待者の安全確保ができた。
・成年後見制度が必要な高齢者について制度利用に繋げられたため。
</t>
    <rPh sb="1" eb="3">
      <t>ギャクタイ</t>
    </rPh>
    <rPh sb="3" eb="5">
      <t>タイオウ</t>
    </rPh>
    <rPh sb="6" eb="8">
      <t>ヒツヨウ</t>
    </rPh>
    <rPh sb="9" eb="11">
      <t>ジレイ</t>
    </rPh>
    <rPh sb="15" eb="22">
      <t>コウレイショウガイシエンカ</t>
    </rPh>
    <rPh sb="23" eb="27">
      <t>カンケイキカン</t>
    </rPh>
    <rPh sb="28" eb="30">
      <t>レンケイ</t>
    </rPh>
    <rPh sb="32" eb="34">
      <t>ジンソク</t>
    </rPh>
    <rPh sb="35" eb="37">
      <t>タイオウ</t>
    </rPh>
    <rPh sb="45" eb="47">
      <t>ジレイ</t>
    </rPh>
    <rPh sb="49" eb="52">
      <t>ギャクタイシャ</t>
    </rPh>
    <rPh sb="52" eb="53">
      <t>ガワ</t>
    </rPh>
    <rPh sb="54" eb="58">
      <t>ニンチキノウ</t>
    </rPh>
    <rPh sb="58" eb="60">
      <t>テイカ</t>
    </rPh>
    <rPh sb="61" eb="62">
      <t>ミト</t>
    </rPh>
    <rPh sb="66" eb="67">
      <t>サイ</t>
    </rPh>
    <rPh sb="69" eb="72">
      <t>セイシンカ</t>
    </rPh>
    <rPh sb="72" eb="74">
      <t>ビョウイン</t>
    </rPh>
    <rPh sb="76" eb="80">
      <t>イリョウホゴ</t>
    </rPh>
    <rPh sb="80" eb="82">
      <t>ニュウイン</t>
    </rPh>
    <rPh sb="83" eb="85">
      <t>チョウセイ</t>
    </rPh>
    <rPh sb="89" eb="93">
      <t>ヒギャクタイシャ</t>
    </rPh>
    <rPh sb="94" eb="98">
      <t>アンゼンカクホ</t>
    </rPh>
    <rPh sb="105" eb="111">
      <t>セイネンコウケンセイド</t>
    </rPh>
    <rPh sb="112" eb="114">
      <t>ヒツヨウ</t>
    </rPh>
    <rPh sb="115" eb="118">
      <t>コウレイシャ</t>
    </rPh>
    <rPh sb="122" eb="124">
      <t>セイド</t>
    </rPh>
    <rPh sb="124" eb="126">
      <t>リヨウ</t>
    </rPh>
    <rPh sb="127" eb="128">
      <t>ツナ</t>
    </rPh>
    <phoneticPr fontId="2"/>
  </si>
  <si>
    <t>住民向けセミナー、地域活動団体支援、関係機関の会議体への参加を通じて、地域課題、介護予防、高齢者の見守り等の意識を高めながら、ネットワーク構築を深めることができた。複合的な問題を抱える世帯への支援においても連携体制の基盤づくりに取り組むことができた。また、新たに認知症カフェ、つどいの場を立上げ、介護予防のセルフマネジメント及び認知症施策の推進に貢献できたため、B評価とした。</t>
    <rPh sb="0" eb="3">
      <t>ジュウミンム</t>
    </rPh>
    <rPh sb="9" eb="17">
      <t>チイキカツドウダンタイシエン</t>
    </rPh>
    <rPh sb="18" eb="22">
      <t>カンケイキカン</t>
    </rPh>
    <rPh sb="23" eb="26">
      <t>カイギタイ</t>
    </rPh>
    <rPh sb="28" eb="30">
      <t>サンカ</t>
    </rPh>
    <rPh sb="31" eb="32">
      <t>ツウ</t>
    </rPh>
    <rPh sb="35" eb="37">
      <t>チイキ</t>
    </rPh>
    <rPh sb="37" eb="39">
      <t>カダイ</t>
    </rPh>
    <rPh sb="40" eb="44">
      <t>カイゴヨボウ</t>
    </rPh>
    <rPh sb="45" eb="48">
      <t>コウレイシャ</t>
    </rPh>
    <rPh sb="49" eb="51">
      <t>ミマモ</t>
    </rPh>
    <rPh sb="52" eb="53">
      <t>トウ</t>
    </rPh>
    <rPh sb="54" eb="56">
      <t>イシキ</t>
    </rPh>
    <rPh sb="57" eb="58">
      <t>タカ</t>
    </rPh>
    <rPh sb="69" eb="71">
      <t>コウチク</t>
    </rPh>
    <rPh sb="72" eb="73">
      <t>フカ</t>
    </rPh>
    <rPh sb="82" eb="85">
      <t>フクゴウテキ</t>
    </rPh>
    <rPh sb="86" eb="88">
      <t>モンダイ</t>
    </rPh>
    <rPh sb="89" eb="90">
      <t>カカ</t>
    </rPh>
    <rPh sb="92" eb="94">
      <t>セタイ</t>
    </rPh>
    <rPh sb="96" eb="98">
      <t>シエン</t>
    </rPh>
    <rPh sb="103" eb="107">
      <t>レンケイタイセイ</t>
    </rPh>
    <rPh sb="108" eb="110">
      <t>キバン</t>
    </rPh>
    <rPh sb="114" eb="115">
      <t>ト</t>
    </rPh>
    <rPh sb="116" eb="117">
      <t>ク</t>
    </rPh>
    <rPh sb="131" eb="134">
      <t>ニンチショウ</t>
    </rPh>
    <rPh sb="142" eb="143">
      <t>バ</t>
    </rPh>
    <rPh sb="144" eb="146">
      <t>タチア</t>
    </rPh>
    <rPh sb="148" eb="152">
      <t>カイゴヨボウ</t>
    </rPh>
    <rPh sb="162" eb="163">
      <t>オヨ</t>
    </rPh>
    <rPh sb="164" eb="169">
      <t>ニンチショウシサク</t>
    </rPh>
    <rPh sb="170" eb="172">
      <t>スイシン</t>
    </rPh>
    <rPh sb="173" eb="175">
      <t>コウケン</t>
    </rPh>
    <rPh sb="182" eb="184">
      <t>ヒョウカ</t>
    </rPh>
    <phoneticPr fontId="2"/>
  </si>
  <si>
    <t>〇地域課題を住民に伝え、セルフマネジメント及び地域の見守りの意識を高める。
〇複合的な問題を抱える世帯への相談支援の充実をはかる。
〇ケアマネジャーの資質向上をはかる。
〇業務継続計画の見直し、シュミレーション訓練を実施する。</t>
    <rPh sb="1" eb="5">
      <t>チイキカダイ</t>
    </rPh>
    <rPh sb="6" eb="8">
      <t>ジュウミン</t>
    </rPh>
    <rPh sb="9" eb="10">
      <t>ツタ</t>
    </rPh>
    <rPh sb="21" eb="22">
      <t>オヨ</t>
    </rPh>
    <rPh sb="23" eb="25">
      <t>チイキ</t>
    </rPh>
    <rPh sb="26" eb="28">
      <t>ミマモ</t>
    </rPh>
    <rPh sb="30" eb="32">
      <t>イシキ</t>
    </rPh>
    <rPh sb="33" eb="34">
      <t>タカ</t>
    </rPh>
    <rPh sb="39" eb="42">
      <t>フクゴウテキ</t>
    </rPh>
    <rPh sb="43" eb="45">
      <t>モンダイ</t>
    </rPh>
    <rPh sb="46" eb="47">
      <t>カカ</t>
    </rPh>
    <rPh sb="49" eb="51">
      <t>セタイ</t>
    </rPh>
    <rPh sb="53" eb="57">
      <t>ソウダンシエン</t>
    </rPh>
    <rPh sb="58" eb="60">
      <t>ジュウジツ</t>
    </rPh>
    <rPh sb="75" eb="77">
      <t>シシツ</t>
    </rPh>
    <rPh sb="77" eb="79">
      <t>コウジョウ</t>
    </rPh>
    <rPh sb="86" eb="90">
      <t>ギョウムケイゾク</t>
    </rPh>
    <rPh sb="90" eb="92">
      <t>ケイカク</t>
    </rPh>
    <rPh sb="93" eb="95">
      <t>ミナオ</t>
    </rPh>
    <rPh sb="105" eb="107">
      <t>クンレン</t>
    </rPh>
    <rPh sb="108" eb="110">
      <t>ジッシ</t>
    </rPh>
    <phoneticPr fontId="2"/>
  </si>
  <si>
    <t>①特定の事業者に偏ることが無いように紹介割合を確認し、公正中立を徹底した。
②第２層生活支援コーディネーター、ケアマネジャーと連携し、地域住民の方に対し体操会（7名）、サロン（2名）、生きがい活動講座（2名）、サークル（１名）などの通いの場を提案し、利用者の自立支援に貢献した。
③-1包括主任ケアマネでケアプランチェックシートを作成中。
③-2　9/10に圏域のケアマネジャーに対し生活支援コーディネーター活動、高齢者の地域活動への参加事例、ケアプランへの位置づけをテーマに研修した。</t>
    <rPh sb="1" eb="3">
      <t>トクテイ</t>
    </rPh>
    <rPh sb="4" eb="6">
      <t>ジギョウ</t>
    </rPh>
    <rPh sb="6" eb="7">
      <t>シャ</t>
    </rPh>
    <rPh sb="8" eb="9">
      <t>カタヨ</t>
    </rPh>
    <rPh sb="13" eb="14">
      <t>ナ</t>
    </rPh>
    <rPh sb="18" eb="20">
      <t>ショウカイ</t>
    </rPh>
    <rPh sb="20" eb="22">
      <t>ワリアイ</t>
    </rPh>
    <rPh sb="23" eb="25">
      <t>カクニン</t>
    </rPh>
    <rPh sb="27" eb="29">
      <t>コウセイ</t>
    </rPh>
    <rPh sb="29" eb="31">
      <t>チュウリツ</t>
    </rPh>
    <rPh sb="32" eb="34">
      <t>テッテイ</t>
    </rPh>
    <rPh sb="39" eb="40">
      <t>ダイ</t>
    </rPh>
    <rPh sb="41" eb="42">
      <t>ソウ</t>
    </rPh>
    <rPh sb="42" eb="46">
      <t>セイカツシエン</t>
    </rPh>
    <rPh sb="63" eb="65">
      <t>レンケイ</t>
    </rPh>
    <rPh sb="67" eb="69">
      <t>チイキ</t>
    </rPh>
    <rPh sb="69" eb="71">
      <t>ジュウミン</t>
    </rPh>
    <rPh sb="72" eb="73">
      <t>カタ</t>
    </rPh>
    <rPh sb="74" eb="75">
      <t>タイ</t>
    </rPh>
    <rPh sb="76" eb="78">
      <t>タイソウ</t>
    </rPh>
    <rPh sb="78" eb="79">
      <t>カイ</t>
    </rPh>
    <rPh sb="81" eb="82">
      <t>メイ</t>
    </rPh>
    <rPh sb="89" eb="90">
      <t>メイ</t>
    </rPh>
    <rPh sb="92" eb="93">
      <t>イ</t>
    </rPh>
    <rPh sb="96" eb="98">
      <t>カツドウ</t>
    </rPh>
    <rPh sb="98" eb="100">
      <t>コウザ</t>
    </rPh>
    <rPh sb="102" eb="103">
      <t>メイ</t>
    </rPh>
    <rPh sb="111" eb="112">
      <t>メイ</t>
    </rPh>
    <rPh sb="116" eb="117">
      <t>カヨ</t>
    </rPh>
    <rPh sb="119" eb="120">
      <t>バ</t>
    </rPh>
    <rPh sb="121" eb="123">
      <t>テイアン</t>
    </rPh>
    <rPh sb="125" eb="128">
      <t>リヨウシャ</t>
    </rPh>
    <rPh sb="129" eb="131">
      <t>ジリツ</t>
    </rPh>
    <rPh sb="131" eb="133">
      <t>シエン</t>
    </rPh>
    <rPh sb="134" eb="136">
      <t>コウケン</t>
    </rPh>
    <rPh sb="143" eb="145">
      <t>ホウカツ</t>
    </rPh>
    <rPh sb="145" eb="147">
      <t>シュニン</t>
    </rPh>
    <rPh sb="165" eb="167">
      <t>サクセイ</t>
    </rPh>
    <rPh sb="167" eb="168">
      <t>チュウ</t>
    </rPh>
    <rPh sb="179" eb="181">
      <t>ケンイキ</t>
    </rPh>
    <rPh sb="190" eb="191">
      <t>タイ</t>
    </rPh>
    <rPh sb="192" eb="196">
      <t>セイカツシエン</t>
    </rPh>
    <rPh sb="204" eb="206">
      <t>カツドウ</t>
    </rPh>
    <rPh sb="207" eb="210">
      <t>コウレイシャ</t>
    </rPh>
    <rPh sb="211" eb="213">
      <t>チイキ</t>
    </rPh>
    <rPh sb="213" eb="215">
      <t>カツドウ</t>
    </rPh>
    <rPh sb="217" eb="219">
      <t>サンカ</t>
    </rPh>
    <rPh sb="219" eb="221">
      <t>ジレイ</t>
    </rPh>
    <rPh sb="229" eb="231">
      <t>イチ</t>
    </rPh>
    <rPh sb="238" eb="240">
      <t>ケンシュウ</t>
    </rPh>
    <phoneticPr fontId="2"/>
  </si>
  <si>
    <t>①介護保険サービスの他、多様な主体のサービスや活動を提案し、ケアプランにも反映させた。
②第2層生活支援コーディネーターと連携し、地域住民に対し麻雀サークル（1名）、認知症カフェ（2名）集いの場の情報提供及び繋ぎ支援を行った。また、新規に立上げ支援を行った集いの場で12/19にセミナーを開催するなど活動支援を行った。
③-1新規にケアプランチェックリストを作成し、1月より運用を開始した。年度末に見直しを行い次年度も継続運用とした。
③-2ケアプランチェック、作成相談に対し、保険外の社会資源活用を助言した。10/16に予防ケアプラン作成研修を行い、委託先ケアマネジャーに対し、インフォーマルサービスの活用について研修した。</t>
    <rPh sb="0" eb="2">
      <t>ヒョウカ</t>
    </rPh>
    <rPh sb="45" eb="46">
      <t>ダイ</t>
    </rPh>
    <rPh sb="47" eb="48">
      <t>ソウ</t>
    </rPh>
    <rPh sb="109" eb="110">
      <t>オコナ</t>
    </rPh>
    <rPh sb="150" eb="152">
      <t>カツドウ</t>
    </rPh>
    <rPh sb="203" eb="204">
      <t>オコナ</t>
    </rPh>
    <rPh sb="205" eb="208">
      <t>ジネンド</t>
    </rPh>
    <rPh sb="209" eb="211">
      <t>ケイゾク</t>
    </rPh>
    <rPh sb="211" eb="213">
      <t>ウンヨウ</t>
    </rPh>
    <rPh sb="231" eb="233">
      <t>サクセイ</t>
    </rPh>
    <rPh sb="273" eb="274">
      <t>オコナ</t>
    </rPh>
    <phoneticPr fontId="2"/>
  </si>
  <si>
    <t>①-1支援困難ケースに対して、関係機関と連携し、支援調整会議（7人／10回）を開催した。また認知機能の低下及び、精神疾患が疑われる4名について認知症初期集中支援チームと連携することで、2名の方を医療や介護サービスへ繋げることができた。
①-2センター内の社会資源リストの活用、生活支援コーディネーターとの連携により保健福祉制度、自費サービス、地域活動の情報提供と繋ぎ支援を行った。年間を通じ介護保険サービスが必要な方にケアマネジャーの紹介を197名（介護91名／支援106名）行った。
②後期評価時に総合相談支援の終結確認とともに「身寄りの無い方の看取り、死亡事例の対応」や「迷惑行為に対し関係機関と連携し対応しているものの、近隣住民の方のご理解が得られないケース」など個別対応が必要な課題を把握した。都度、行政機関や関係機関と連携、協働で対応にあたった。</t>
    <rPh sb="3" eb="5">
      <t>シエン</t>
    </rPh>
    <rPh sb="5" eb="7">
      <t>コンナン</t>
    </rPh>
    <rPh sb="11" eb="12">
      <t>タイ</t>
    </rPh>
    <rPh sb="15" eb="19">
      <t>カンケイキカン</t>
    </rPh>
    <rPh sb="20" eb="22">
      <t>レンケイ</t>
    </rPh>
    <rPh sb="24" eb="28">
      <t>シエンチョウセイ</t>
    </rPh>
    <rPh sb="28" eb="30">
      <t>カイギ</t>
    </rPh>
    <rPh sb="32" eb="33">
      <t>ニン</t>
    </rPh>
    <rPh sb="36" eb="37">
      <t>カイ</t>
    </rPh>
    <rPh sb="39" eb="41">
      <t>カイサイ</t>
    </rPh>
    <rPh sb="66" eb="67">
      <t>メイ</t>
    </rPh>
    <rPh sb="71" eb="78">
      <t>ニンチショウショキシュウチュウ</t>
    </rPh>
    <rPh sb="78" eb="80">
      <t>シエン</t>
    </rPh>
    <rPh sb="84" eb="86">
      <t>レンケイ</t>
    </rPh>
    <rPh sb="93" eb="94">
      <t>メイ</t>
    </rPh>
    <rPh sb="95" eb="96">
      <t>カタ</t>
    </rPh>
    <rPh sb="97" eb="99">
      <t>イリョウ</t>
    </rPh>
    <rPh sb="100" eb="102">
      <t>カイゴ</t>
    </rPh>
    <rPh sb="107" eb="108">
      <t>ツナ</t>
    </rPh>
    <rPh sb="125" eb="126">
      <t>ナイ</t>
    </rPh>
    <rPh sb="127" eb="129">
      <t>シャカイ</t>
    </rPh>
    <rPh sb="129" eb="131">
      <t>シゲン</t>
    </rPh>
    <rPh sb="135" eb="137">
      <t>カツヨウ</t>
    </rPh>
    <rPh sb="138" eb="142">
      <t>セイカツシエン</t>
    </rPh>
    <rPh sb="152" eb="154">
      <t>レンケイ</t>
    </rPh>
    <rPh sb="157" eb="159">
      <t>ホケン</t>
    </rPh>
    <rPh sb="159" eb="161">
      <t>フクシ</t>
    </rPh>
    <rPh sb="161" eb="163">
      <t>セイド</t>
    </rPh>
    <rPh sb="164" eb="166">
      <t>ジヒ</t>
    </rPh>
    <rPh sb="171" eb="173">
      <t>チイキ</t>
    </rPh>
    <rPh sb="173" eb="175">
      <t>カツドウ</t>
    </rPh>
    <rPh sb="176" eb="178">
      <t>ジョウホウ</t>
    </rPh>
    <rPh sb="178" eb="180">
      <t>テイキョウ</t>
    </rPh>
    <rPh sb="181" eb="182">
      <t>ツナ</t>
    </rPh>
    <rPh sb="183" eb="185">
      <t>シエン</t>
    </rPh>
    <rPh sb="186" eb="187">
      <t>オコナ</t>
    </rPh>
    <rPh sb="190" eb="192">
      <t>ネンカン</t>
    </rPh>
    <rPh sb="193" eb="194">
      <t>ツウ</t>
    </rPh>
    <rPh sb="195" eb="199">
      <t>カイゴホケン</t>
    </rPh>
    <rPh sb="204" eb="206">
      <t>ヒツヨウ</t>
    </rPh>
    <rPh sb="207" eb="208">
      <t>カタ</t>
    </rPh>
    <rPh sb="217" eb="219">
      <t>ショウカイ</t>
    </rPh>
    <rPh sb="223" eb="224">
      <t>メイ</t>
    </rPh>
    <rPh sb="225" eb="227">
      <t>カイゴ</t>
    </rPh>
    <rPh sb="229" eb="230">
      <t>メイ</t>
    </rPh>
    <rPh sb="231" eb="233">
      <t>シエン</t>
    </rPh>
    <rPh sb="236" eb="237">
      <t>メイ</t>
    </rPh>
    <rPh sb="238" eb="239">
      <t>オコナ</t>
    </rPh>
    <rPh sb="266" eb="268">
      <t>ミヨ</t>
    </rPh>
    <rPh sb="270" eb="271">
      <t>ナ</t>
    </rPh>
    <rPh sb="272" eb="273">
      <t>カタ</t>
    </rPh>
    <rPh sb="274" eb="276">
      <t>ミト</t>
    </rPh>
    <rPh sb="278" eb="280">
      <t>シボウ</t>
    </rPh>
    <rPh sb="280" eb="282">
      <t>ジレイ</t>
    </rPh>
    <rPh sb="283" eb="285">
      <t>タイオウ</t>
    </rPh>
    <rPh sb="293" eb="294">
      <t>タイ</t>
    </rPh>
    <rPh sb="295" eb="299">
      <t>カンケイキカン</t>
    </rPh>
    <rPh sb="300" eb="302">
      <t>レンケイ</t>
    </rPh>
    <rPh sb="303" eb="305">
      <t>タイオウ</t>
    </rPh>
    <rPh sb="313" eb="315">
      <t>キンリン</t>
    </rPh>
    <rPh sb="315" eb="317">
      <t>ジュウミン</t>
    </rPh>
    <rPh sb="318" eb="319">
      <t>カタ</t>
    </rPh>
    <rPh sb="321" eb="323">
      <t>リカイ</t>
    </rPh>
    <rPh sb="324" eb="325">
      <t>エ</t>
    </rPh>
    <rPh sb="335" eb="337">
      <t>コベツ</t>
    </rPh>
    <rPh sb="337" eb="339">
      <t>タイオウ</t>
    </rPh>
    <rPh sb="340" eb="342">
      <t>ヒツヨウ</t>
    </rPh>
    <rPh sb="343" eb="345">
      <t>カダイ</t>
    </rPh>
    <rPh sb="346" eb="348">
      <t>ハアク</t>
    </rPh>
    <rPh sb="364" eb="366">
      <t>レンケイ</t>
    </rPh>
    <rPh sb="367" eb="369">
      <t>キョウドウ</t>
    </rPh>
    <rPh sb="370" eb="372">
      <t>タイオウ</t>
    </rPh>
    <phoneticPr fontId="2"/>
  </si>
  <si>
    <t>①-1　高齢者虐待の疑いがある対象者16名（新規２名）の相談に対し、行政及び関係機関と連携し4名の方の対応が終結した。リスクの判断ではスクリーニングシートも活用した。
①-2　運営規程、重要事項説明書へ虐待防止委員会設置、運用について記載。8/29虐待対応委員会を開催し、指針の確認、研修計画について策定した。
②権利擁護に関するケアマネジャー向け研修は計画できず。
③千葉西警察署及び消費生活センターへ特殊詐欺・悪質商法の被害状況、手口などの情報収集を行い、8/28シニアリーダー体操会参加者、9/13ケアマネジャーへ被害情報の提供及び注意喚起を行った。被害の報告や把握は無し。</t>
    <rPh sb="4" eb="9">
      <t>コウレイシャギャクタイ</t>
    </rPh>
    <rPh sb="10" eb="11">
      <t>ウタガ</t>
    </rPh>
    <rPh sb="15" eb="18">
      <t>タイショウシャ</t>
    </rPh>
    <rPh sb="20" eb="21">
      <t>メイ</t>
    </rPh>
    <rPh sb="22" eb="24">
      <t>シンキ</t>
    </rPh>
    <rPh sb="28" eb="30">
      <t>ソウダン</t>
    </rPh>
    <rPh sb="31" eb="32">
      <t>タイ</t>
    </rPh>
    <rPh sb="34" eb="36">
      <t>ギョウセイ</t>
    </rPh>
    <rPh sb="36" eb="37">
      <t>オヨ</t>
    </rPh>
    <rPh sb="38" eb="40">
      <t>カンケイ</t>
    </rPh>
    <rPh sb="40" eb="42">
      <t>キカン</t>
    </rPh>
    <rPh sb="43" eb="45">
      <t>レンケイ</t>
    </rPh>
    <rPh sb="49" eb="50">
      <t>カタ</t>
    </rPh>
    <rPh sb="87" eb="89">
      <t>ギャクタイ</t>
    </rPh>
    <rPh sb="89" eb="91">
      <t>ウンエイ</t>
    </rPh>
    <rPh sb="91" eb="93">
      <t>キテイ</t>
    </rPh>
    <rPh sb="94" eb="96">
      <t>ボウシ</t>
    </rPh>
    <rPh sb="96" eb="99">
      <t>イインカイ</t>
    </rPh>
    <rPh sb="99" eb="101">
      <t>セッチ</t>
    </rPh>
    <rPh sb="102" eb="104">
      <t>ウンヨウ</t>
    </rPh>
    <rPh sb="108" eb="110">
      <t>キサイ</t>
    </rPh>
    <rPh sb="115" eb="117">
      <t>ギャクタイ</t>
    </rPh>
    <rPh sb="117" eb="119">
      <t>タイオウ</t>
    </rPh>
    <rPh sb="119" eb="122">
      <t>イインカイ</t>
    </rPh>
    <rPh sb="122" eb="124">
      <t>カイサイ</t>
    </rPh>
    <rPh sb="126" eb="128">
      <t>シシン</t>
    </rPh>
    <rPh sb="129" eb="131">
      <t>カクニン</t>
    </rPh>
    <rPh sb="133" eb="135">
      <t>ケンシュウ</t>
    </rPh>
    <rPh sb="139" eb="141">
      <t>ケントウ</t>
    </rPh>
    <rPh sb="143" eb="144">
      <t>ミ</t>
    </rPh>
    <rPh sb="150" eb="152">
      <t>サクテイ</t>
    </rPh>
    <rPh sb="157" eb="159">
      <t>ケンリ</t>
    </rPh>
    <rPh sb="159" eb="161">
      <t>ヨウゴ</t>
    </rPh>
    <rPh sb="162" eb="163">
      <t>カン</t>
    </rPh>
    <rPh sb="172" eb="173">
      <t>ム</t>
    </rPh>
    <rPh sb="174" eb="176">
      <t>ケンシュウ</t>
    </rPh>
    <rPh sb="185" eb="187">
      <t>チバ</t>
    </rPh>
    <rPh sb="187" eb="188">
      <t>ニシ</t>
    </rPh>
    <rPh sb="190" eb="191">
      <t>ショ</t>
    </rPh>
    <rPh sb="193" eb="195">
      <t>ヒガイ</t>
    </rPh>
    <rPh sb="195" eb="197">
      <t>ジョウキョウ</t>
    </rPh>
    <rPh sb="198" eb="200">
      <t>テグチ</t>
    </rPh>
    <rPh sb="202" eb="204">
      <t>トクシュ</t>
    </rPh>
    <rPh sb="204" eb="206">
      <t>サギ</t>
    </rPh>
    <rPh sb="207" eb="211">
      <t>アクシツショウホウ</t>
    </rPh>
    <rPh sb="213" eb="215">
      <t>ジョウホウ</t>
    </rPh>
    <rPh sb="215" eb="217">
      <t>シュウシュウ</t>
    </rPh>
    <rPh sb="218" eb="219">
      <t>オコナ</t>
    </rPh>
    <rPh sb="243" eb="244">
      <t>カイ</t>
    </rPh>
    <rPh sb="244" eb="246">
      <t>サンカ</t>
    </rPh>
    <rPh sb="246" eb="247">
      <t>シャ</t>
    </rPh>
    <rPh sb="267" eb="268">
      <t>オヨ</t>
    </rPh>
    <rPh sb="281" eb="283">
      <t>ホウコク</t>
    </rPh>
    <phoneticPr fontId="2"/>
  </si>
  <si>
    <t>①-1　高齢者虐待の疑いがある対象者13名（新規4名）の相談に対し、行政及び関係機関と連携し4名が虐待対応としては終結し、内2名は引き続き経過観察及びサービス調整を実施した。高齢者虐待の事実確認及びリスク判定において、スクリーニングシートを活用した。
①-2センター内で虐待対応委員会を2/13に開催し、ケアマネ向け研修、アンケート実施など、次年度計画を策定した。
②ケアマネジャー向け高齢者虐待対応研修について、虐待への初動、リスクの判断の手法、他機関連携をテーマに次年度6月に開催することが決定した。
③千葉西警察署及び消費生活センターへ特殊詐欺・悪質商法の被害状況、手口などの情報収集を行い、住民に対してはセミナー時、ケアマネジャーに対しては、1/9に詐欺、消費者被害情報の提供及び注意喚起を行った。被害の報告や把握は無し。</t>
    <rPh sb="4" eb="9">
      <t>コウレイシャギャクタイ</t>
    </rPh>
    <rPh sb="10" eb="11">
      <t>ウタガ</t>
    </rPh>
    <rPh sb="15" eb="18">
      <t>タイショウシャ</t>
    </rPh>
    <rPh sb="20" eb="21">
      <t>メイ</t>
    </rPh>
    <rPh sb="22" eb="24">
      <t>シンキ</t>
    </rPh>
    <rPh sb="25" eb="26">
      <t>メイ</t>
    </rPh>
    <rPh sb="28" eb="30">
      <t>ソウダン</t>
    </rPh>
    <rPh sb="31" eb="32">
      <t>タイ</t>
    </rPh>
    <rPh sb="34" eb="36">
      <t>ギョウセイ</t>
    </rPh>
    <rPh sb="36" eb="37">
      <t>オヨ</t>
    </rPh>
    <rPh sb="38" eb="42">
      <t>カンケイキカン</t>
    </rPh>
    <rPh sb="43" eb="45">
      <t>レンケイ</t>
    </rPh>
    <rPh sb="47" eb="48">
      <t>メイ</t>
    </rPh>
    <rPh sb="49" eb="51">
      <t>ギャクタイ</t>
    </rPh>
    <rPh sb="51" eb="53">
      <t>タイオウ</t>
    </rPh>
    <rPh sb="57" eb="59">
      <t>シュウケツ</t>
    </rPh>
    <rPh sb="61" eb="62">
      <t>ウチ</t>
    </rPh>
    <rPh sb="63" eb="64">
      <t>メイ</t>
    </rPh>
    <rPh sb="65" eb="66">
      <t>ヒ</t>
    </rPh>
    <rPh sb="67" eb="68">
      <t>ツヅ</t>
    </rPh>
    <rPh sb="69" eb="71">
      <t>ケイカ</t>
    </rPh>
    <rPh sb="71" eb="73">
      <t>カンサツ</t>
    </rPh>
    <rPh sb="73" eb="74">
      <t>オヨ</t>
    </rPh>
    <rPh sb="79" eb="81">
      <t>チョウセイ</t>
    </rPh>
    <rPh sb="82" eb="84">
      <t>ジッシ</t>
    </rPh>
    <rPh sb="87" eb="92">
      <t>コウレイシャギャクタイ</t>
    </rPh>
    <rPh sb="93" eb="95">
      <t>ジジツ</t>
    </rPh>
    <rPh sb="95" eb="97">
      <t>カクニン</t>
    </rPh>
    <rPh sb="97" eb="98">
      <t>オヨ</t>
    </rPh>
    <rPh sb="102" eb="104">
      <t>ハンテイ</t>
    </rPh>
    <rPh sb="120" eb="122">
      <t>カツヨウ</t>
    </rPh>
    <rPh sb="133" eb="134">
      <t>ナイ</t>
    </rPh>
    <rPh sb="135" eb="137">
      <t>ギャクタイ</t>
    </rPh>
    <rPh sb="137" eb="139">
      <t>タイオウ</t>
    </rPh>
    <rPh sb="139" eb="142">
      <t>イインカイ</t>
    </rPh>
    <rPh sb="148" eb="150">
      <t>カイサイ</t>
    </rPh>
    <rPh sb="156" eb="157">
      <t>ム</t>
    </rPh>
    <rPh sb="158" eb="160">
      <t>ケンシュウ</t>
    </rPh>
    <rPh sb="166" eb="168">
      <t>ジッシ</t>
    </rPh>
    <rPh sb="171" eb="174">
      <t>ジネンド</t>
    </rPh>
    <rPh sb="174" eb="176">
      <t>ケイカク</t>
    </rPh>
    <rPh sb="177" eb="179">
      <t>サクテイ</t>
    </rPh>
    <rPh sb="191" eb="192">
      <t>ム</t>
    </rPh>
    <rPh sb="193" eb="198">
      <t>コウレイシャギャクタイ</t>
    </rPh>
    <rPh sb="198" eb="200">
      <t>タイオウ</t>
    </rPh>
    <rPh sb="200" eb="202">
      <t>ケンシュウ</t>
    </rPh>
    <rPh sb="207" eb="209">
      <t>ギャクタイ</t>
    </rPh>
    <rPh sb="211" eb="213">
      <t>ショドウ</t>
    </rPh>
    <rPh sb="218" eb="220">
      <t>ハンダン</t>
    </rPh>
    <rPh sb="221" eb="223">
      <t>シュホウ</t>
    </rPh>
    <rPh sb="224" eb="229">
      <t>タキカンレンケイ</t>
    </rPh>
    <rPh sb="234" eb="237">
      <t>ジネンド</t>
    </rPh>
    <rPh sb="238" eb="239">
      <t>ガツ</t>
    </rPh>
    <rPh sb="240" eb="242">
      <t>カイサイ</t>
    </rPh>
    <rPh sb="247" eb="249">
      <t>ケッテイ</t>
    </rPh>
    <rPh sb="254" eb="260">
      <t>チバニシケイサツショ</t>
    </rPh>
    <rPh sb="260" eb="261">
      <t>オヨ</t>
    </rPh>
    <rPh sb="262" eb="266">
      <t>ショウヒセイカツ</t>
    </rPh>
    <rPh sb="271" eb="275">
      <t>トクシュサギ</t>
    </rPh>
    <rPh sb="276" eb="280">
      <t>アクシツショウホウ</t>
    </rPh>
    <rPh sb="281" eb="285">
      <t>ヒガイジョウキョウ</t>
    </rPh>
    <rPh sb="286" eb="288">
      <t>テグチ</t>
    </rPh>
    <rPh sb="291" eb="295">
      <t>ジョウホウシュウシュウ</t>
    </rPh>
    <rPh sb="296" eb="297">
      <t>オコナ</t>
    </rPh>
    <rPh sb="299" eb="301">
      <t>ジュウミン</t>
    </rPh>
    <rPh sb="302" eb="303">
      <t>タイ</t>
    </rPh>
    <rPh sb="310" eb="311">
      <t>ジ</t>
    </rPh>
    <rPh sb="320" eb="321">
      <t>タイ</t>
    </rPh>
    <rPh sb="329" eb="331">
      <t>サギ</t>
    </rPh>
    <rPh sb="332" eb="335">
      <t>ショウヒシャ</t>
    </rPh>
    <rPh sb="335" eb="337">
      <t>ヒガイ</t>
    </rPh>
    <rPh sb="337" eb="339">
      <t>ジョウホウ</t>
    </rPh>
    <rPh sb="340" eb="342">
      <t>テイキョウ</t>
    </rPh>
    <rPh sb="342" eb="343">
      <t>オヨ</t>
    </rPh>
    <rPh sb="344" eb="348">
      <t>チュウイカンキ</t>
    </rPh>
    <rPh sb="349" eb="350">
      <t>オコナ</t>
    </rPh>
    <rPh sb="353" eb="355">
      <t>ヒガイ</t>
    </rPh>
    <rPh sb="356" eb="358">
      <t>ホウコク</t>
    </rPh>
    <rPh sb="359" eb="361">
      <t>ハアク</t>
    </rPh>
    <rPh sb="362" eb="363">
      <t>ナ</t>
    </rPh>
    <phoneticPr fontId="2"/>
  </si>
  <si>
    <r>
      <t>①真砂地区地域運営委員会、支え合いのまち推進協、美浜区第1層協議体、自立促進ケア会議、地域密着型サービス運営推進会議、認知症初期集中支援チーム員定例会、美浜区あんしん運営会議、美浜区あんしん専門職会議に出席し、多機関・多職種協働によるネットワーク機能の向上に取り組む。
②ケアマネジャーへの相談助言、同行訪問、支援会議の開催調整を行った。ケアマネジャーの変更相談が5件あり、後任ケアマネジャーを紹介した。
③9/10圏域ケアマネジャー連絡会を実施、生活支援コーディネーターの活動及び連携事例について研修を行った。美浜区あんしん主任ケアマネ連絡会で7/24「カスタマーハラスメント」研修を開催しケアマネジャーのスキルアップに取り組んだ。
④美浜区主任ケアマネネットワーク会議の後方支援を行った。⑤個別事例の検討（3回）、地域課題の分析</t>
    </r>
    <r>
      <rPr>
        <sz val="10"/>
        <rFont val="Meiryo UI"/>
        <family val="3"/>
        <charset val="128"/>
      </rPr>
      <t>（1回）</t>
    </r>
    <r>
      <rPr>
        <sz val="10"/>
        <color indexed="8"/>
        <rFont val="Meiryo UI"/>
        <family val="3"/>
        <charset val="128"/>
      </rPr>
      <t>の開催と自立促進ケア会議（1回）に参加した。美浜区多職種連携会議については、来年の2月に開催予定で企画検討中。</t>
    </r>
    <rPh sb="1" eb="3">
      <t>マサゴ</t>
    </rPh>
    <rPh sb="3" eb="5">
      <t>チク</t>
    </rPh>
    <rPh sb="5" eb="12">
      <t>チイキウンエイイインカイ</t>
    </rPh>
    <rPh sb="13" eb="14">
      <t>ササ</t>
    </rPh>
    <rPh sb="15" eb="16">
      <t>ア</t>
    </rPh>
    <rPh sb="20" eb="22">
      <t>スイシン</t>
    </rPh>
    <rPh sb="22" eb="23">
      <t>キョウ</t>
    </rPh>
    <rPh sb="24" eb="26">
      <t>ミハマ</t>
    </rPh>
    <rPh sb="26" eb="27">
      <t>ク</t>
    </rPh>
    <rPh sb="27" eb="28">
      <t>ダイ</t>
    </rPh>
    <rPh sb="29" eb="30">
      <t>ソウ</t>
    </rPh>
    <rPh sb="30" eb="33">
      <t>キョウギタイ</t>
    </rPh>
    <rPh sb="34" eb="38">
      <t>ジリツソクシン</t>
    </rPh>
    <rPh sb="40" eb="42">
      <t>カイギ</t>
    </rPh>
    <rPh sb="43" eb="48">
      <t>チイキミッチャクガタ</t>
    </rPh>
    <rPh sb="52" eb="58">
      <t>ウンエイスイシンカイギ</t>
    </rPh>
    <rPh sb="59" eb="64">
      <t>ニンチショウショキ</t>
    </rPh>
    <rPh sb="64" eb="66">
      <t>シュウチュウ</t>
    </rPh>
    <rPh sb="66" eb="68">
      <t>シエン</t>
    </rPh>
    <rPh sb="71" eb="72">
      <t>イン</t>
    </rPh>
    <rPh sb="72" eb="75">
      <t>テイレイカイ</t>
    </rPh>
    <rPh sb="76" eb="78">
      <t>ミハマ</t>
    </rPh>
    <rPh sb="78" eb="79">
      <t>ク</t>
    </rPh>
    <rPh sb="83" eb="85">
      <t>ウンエイ</t>
    </rPh>
    <rPh sb="85" eb="87">
      <t>カイギ</t>
    </rPh>
    <rPh sb="88" eb="90">
      <t>ミハマ</t>
    </rPh>
    <rPh sb="90" eb="91">
      <t>ク</t>
    </rPh>
    <rPh sb="95" eb="98">
      <t>センモンショク</t>
    </rPh>
    <rPh sb="98" eb="100">
      <t>カイギ</t>
    </rPh>
    <rPh sb="101" eb="103">
      <t>シュッセキ</t>
    </rPh>
    <rPh sb="105" eb="106">
      <t>タ</t>
    </rPh>
    <rPh sb="106" eb="108">
      <t>キカン</t>
    </rPh>
    <rPh sb="109" eb="110">
      <t>タ</t>
    </rPh>
    <rPh sb="110" eb="112">
      <t>ショクシュ</t>
    </rPh>
    <rPh sb="112" eb="114">
      <t>キョウドウ</t>
    </rPh>
    <rPh sb="123" eb="125">
      <t>キノウ</t>
    </rPh>
    <rPh sb="126" eb="128">
      <t>コウジョウ</t>
    </rPh>
    <rPh sb="129" eb="130">
      <t>ト</t>
    </rPh>
    <rPh sb="131" eb="132">
      <t>ク</t>
    </rPh>
    <rPh sb="145" eb="147">
      <t>ソウダン</t>
    </rPh>
    <rPh sb="147" eb="149">
      <t>ジョゲン</t>
    </rPh>
    <rPh sb="150" eb="152">
      <t>ドウコウ</t>
    </rPh>
    <rPh sb="152" eb="154">
      <t>ホウモン</t>
    </rPh>
    <rPh sb="155" eb="157">
      <t>シエン</t>
    </rPh>
    <rPh sb="157" eb="159">
      <t>カイギ</t>
    </rPh>
    <rPh sb="160" eb="162">
      <t>カイサイ</t>
    </rPh>
    <rPh sb="162" eb="164">
      <t>チョウセイ</t>
    </rPh>
    <rPh sb="165" eb="166">
      <t>オコナ</t>
    </rPh>
    <rPh sb="208" eb="210">
      <t>ケンイキ</t>
    </rPh>
    <rPh sb="217" eb="219">
      <t>レンラク</t>
    </rPh>
    <rPh sb="219" eb="220">
      <t>カイ</t>
    </rPh>
    <rPh sb="221" eb="223">
      <t>ジッシ</t>
    </rPh>
    <rPh sb="224" eb="228">
      <t>セイカツシエン</t>
    </rPh>
    <rPh sb="237" eb="239">
      <t>カツドウ</t>
    </rPh>
    <rPh sb="239" eb="240">
      <t>オヨ</t>
    </rPh>
    <rPh sb="241" eb="243">
      <t>レンケイ</t>
    </rPh>
    <rPh sb="243" eb="245">
      <t>ジレイ</t>
    </rPh>
    <rPh sb="249" eb="251">
      <t>ケンシュウ</t>
    </rPh>
    <rPh sb="252" eb="253">
      <t>オコナ</t>
    </rPh>
    <rPh sb="256" eb="259">
      <t>ミハマク</t>
    </rPh>
    <rPh sb="263" eb="265">
      <t>シュニン</t>
    </rPh>
    <rPh sb="269" eb="272">
      <t>レンラクカイ</t>
    </rPh>
    <rPh sb="290" eb="292">
      <t>ケンシュウ</t>
    </rPh>
    <rPh sb="293" eb="295">
      <t>カイサイ</t>
    </rPh>
    <rPh sb="311" eb="312">
      <t>ト</t>
    </rPh>
    <rPh sb="313" eb="314">
      <t>ク</t>
    </rPh>
    <rPh sb="319" eb="322">
      <t>ミハマク</t>
    </rPh>
    <rPh sb="337" eb="339">
      <t>コウホウ</t>
    </rPh>
    <rPh sb="339" eb="341">
      <t>シエン</t>
    </rPh>
    <rPh sb="342" eb="343">
      <t>オコナ</t>
    </rPh>
    <rPh sb="347" eb="349">
      <t>コベツ</t>
    </rPh>
    <rPh sb="349" eb="351">
      <t>ジレイ</t>
    </rPh>
    <rPh sb="352" eb="354">
      <t>ケントウ</t>
    </rPh>
    <rPh sb="356" eb="357">
      <t>カイ</t>
    </rPh>
    <rPh sb="359" eb="363">
      <t>チイキカダイ</t>
    </rPh>
    <rPh sb="364" eb="366">
      <t>ブンセキ</t>
    </rPh>
    <rPh sb="368" eb="369">
      <t>カイ</t>
    </rPh>
    <rPh sb="371" eb="373">
      <t>カイサイ</t>
    </rPh>
    <rPh sb="374" eb="378">
      <t>ジリツソクシン</t>
    </rPh>
    <rPh sb="380" eb="382">
      <t>カイギ</t>
    </rPh>
    <rPh sb="384" eb="385">
      <t>カイ</t>
    </rPh>
    <rPh sb="387" eb="389">
      <t>サンカ</t>
    </rPh>
    <rPh sb="392" eb="395">
      <t>ミハマク</t>
    </rPh>
    <rPh sb="395" eb="402">
      <t>タショクシュレンケイカイギ</t>
    </rPh>
    <rPh sb="408" eb="410">
      <t>ライネン</t>
    </rPh>
    <rPh sb="412" eb="413">
      <t>ガツ</t>
    </rPh>
    <rPh sb="414" eb="416">
      <t>カイサイ</t>
    </rPh>
    <rPh sb="416" eb="418">
      <t>ヨテイ</t>
    </rPh>
    <rPh sb="419" eb="421">
      <t>キカク</t>
    </rPh>
    <rPh sb="421" eb="424">
      <t>ケントウチュウ</t>
    </rPh>
    <phoneticPr fontId="2"/>
  </si>
  <si>
    <t>①前期に出席した会議体へ継続して参加し、地域の関係機関や団体との連携を図り、高齢者に関する課題の共有を行った。
②ケアマネジャーの相談に対し、指導・助言、同行訪問、支援会議開催及び調整を行った。ケアマネジャー交代相談8件あり、後任ケアマネの紹介を行った。
③10/16美浜区あんしん主任ケアマネ連絡会で予防ケアプラン作成研修会を実施。ケアマネジャーのスキルアップを図った。
④12/10美浜区主任ケアマネジャーネットワーク会議主催の事例検討会の企画への助言、当日ファシリテータを行うなど、居宅介護支援事業所の主任ケアマネのネットワーク構築やスキルアップなど後方支援を行った。
⑤地域ケア会議について、11/12地域課題の共有について開催した。2/20美浜区多職種連携会議「BCP、シミュレーション研修」を対面で開催した。個別支援の検討については、支援困難事例として7名（計10回）の方について、介護サービス事業所のほか、行政や関係者を交え支援調整会議を行った。</t>
    <rPh sb="1" eb="3">
      <t>ゼンキ</t>
    </rPh>
    <rPh sb="4" eb="6">
      <t>シュッセキ</t>
    </rPh>
    <rPh sb="8" eb="10">
      <t>カイギ</t>
    </rPh>
    <rPh sb="10" eb="11">
      <t>タイ</t>
    </rPh>
    <rPh sb="12" eb="14">
      <t>ケイゾク</t>
    </rPh>
    <rPh sb="16" eb="18">
      <t>サンカ</t>
    </rPh>
    <rPh sb="20" eb="22">
      <t>チイキ</t>
    </rPh>
    <rPh sb="23" eb="25">
      <t>カンケイ</t>
    </rPh>
    <rPh sb="25" eb="27">
      <t>キカン</t>
    </rPh>
    <rPh sb="28" eb="30">
      <t>ダンタイ</t>
    </rPh>
    <rPh sb="32" eb="34">
      <t>レンケイ</t>
    </rPh>
    <rPh sb="35" eb="36">
      <t>ハカ</t>
    </rPh>
    <rPh sb="38" eb="41">
      <t>コウレイシャ</t>
    </rPh>
    <rPh sb="42" eb="43">
      <t>カン</t>
    </rPh>
    <rPh sb="45" eb="47">
      <t>カダイ</t>
    </rPh>
    <rPh sb="48" eb="50">
      <t>キョウユウ</t>
    </rPh>
    <rPh sb="51" eb="52">
      <t>オコナ</t>
    </rPh>
    <rPh sb="65" eb="67">
      <t>ソウダン</t>
    </rPh>
    <rPh sb="68" eb="69">
      <t>タイ</t>
    </rPh>
    <rPh sb="71" eb="73">
      <t>シドウ</t>
    </rPh>
    <rPh sb="74" eb="76">
      <t>ジョゲン</t>
    </rPh>
    <rPh sb="77" eb="79">
      <t>ドウコウ</t>
    </rPh>
    <rPh sb="79" eb="81">
      <t>ホウモン</t>
    </rPh>
    <rPh sb="82" eb="84">
      <t>シエン</t>
    </rPh>
    <rPh sb="84" eb="86">
      <t>カイギ</t>
    </rPh>
    <rPh sb="86" eb="88">
      <t>カイサイ</t>
    </rPh>
    <rPh sb="88" eb="89">
      <t>オヨ</t>
    </rPh>
    <rPh sb="90" eb="92">
      <t>チョウセイ</t>
    </rPh>
    <rPh sb="93" eb="94">
      <t>オコナ</t>
    </rPh>
    <rPh sb="104" eb="106">
      <t>コウタイ</t>
    </rPh>
    <rPh sb="106" eb="108">
      <t>ソウダン</t>
    </rPh>
    <rPh sb="109" eb="110">
      <t>ケン</t>
    </rPh>
    <rPh sb="113" eb="115">
      <t>コウニン</t>
    </rPh>
    <rPh sb="120" eb="122">
      <t>ショウカイ</t>
    </rPh>
    <rPh sb="123" eb="124">
      <t>オコナ</t>
    </rPh>
    <rPh sb="134" eb="137">
      <t>ミハマク</t>
    </rPh>
    <rPh sb="141" eb="143">
      <t>シュニン</t>
    </rPh>
    <rPh sb="147" eb="150">
      <t>レンラクカイ</t>
    </rPh>
    <rPh sb="151" eb="153">
      <t>ヨボウ</t>
    </rPh>
    <rPh sb="158" eb="160">
      <t>サクセイ</t>
    </rPh>
    <rPh sb="160" eb="162">
      <t>ケンシュウ</t>
    </rPh>
    <rPh sb="162" eb="163">
      <t>カイ</t>
    </rPh>
    <rPh sb="164" eb="166">
      <t>ジッシ</t>
    </rPh>
    <rPh sb="182" eb="183">
      <t>ハカ</t>
    </rPh>
    <rPh sb="193" eb="196">
      <t>ミハマク</t>
    </rPh>
    <rPh sb="196" eb="198">
      <t>シュニン</t>
    </rPh>
    <rPh sb="211" eb="215">
      <t>カイギシュサイ</t>
    </rPh>
    <rPh sb="216" eb="218">
      <t>ジレイ</t>
    </rPh>
    <rPh sb="218" eb="220">
      <t>ケントウ</t>
    </rPh>
    <rPh sb="220" eb="221">
      <t>カイ</t>
    </rPh>
    <rPh sb="222" eb="224">
      <t>キカク</t>
    </rPh>
    <rPh sb="226" eb="228">
      <t>ジョゲン</t>
    </rPh>
    <rPh sb="229" eb="231">
      <t>トウジツ</t>
    </rPh>
    <rPh sb="239" eb="240">
      <t>オコナ</t>
    </rPh>
    <rPh sb="244" eb="250">
      <t>キョタクカイゴシエン</t>
    </rPh>
    <rPh sb="250" eb="253">
      <t>ジギョウショ</t>
    </rPh>
    <rPh sb="254" eb="256">
      <t>シュニン</t>
    </rPh>
    <rPh sb="267" eb="269">
      <t>コウチク</t>
    </rPh>
    <rPh sb="278" eb="280">
      <t>コウホウ</t>
    </rPh>
    <rPh sb="280" eb="282">
      <t>シエン</t>
    </rPh>
    <rPh sb="283" eb="284">
      <t>オコナ</t>
    </rPh>
    <rPh sb="289" eb="291">
      <t>チイキ</t>
    </rPh>
    <rPh sb="293" eb="295">
      <t>カイギ</t>
    </rPh>
    <rPh sb="310" eb="312">
      <t>キョウユウ</t>
    </rPh>
    <rPh sb="348" eb="350">
      <t>ケンシュウ</t>
    </rPh>
    <rPh sb="352" eb="354">
      <t>タイメン</t>
    </rPh>
    <rPh sb="360" eb="364">
      <t>コベツシエン</t>
    </rPh>
    <rPh sb="365" eb="367">
      <t>ケントウ</t>
    </rPh>
    <rPh sb="377" eb="379">
      <t>ジレイ</t>
    </rPh>
    <rPh sb="383" eb="384">
      <t>メイ</t>
    </rPh>
    <rPh sb="385" eb="386">
      <t>ケイ</t>
    </rPh>
    <rPh sb="388" eb="389">
      <t>カイ</t>
    </rPh>
    <rPh sb="397" eb="399">
      <t>カイゴ</t>
    </rPh>
    <rPh sb="403" eb="406">
      <t>ジギョウショ</t>
    </rPh>
    <rPh sb="410" eb="412">
      <t>ギョウセイ</t>
    </rPh>
    <rPh sb="413" eb="416">
      <t>カンケイシャ</t>
    </rPh>
    <rPh sb="417" eb="418">
      <t>マジ</t>
    </rPh>
    <rPh sb="419" eb="423">
      <t>シエンチョウセイ</t>
    </rPh>
    <rPh sb="423" eb="425">
      <t>カイギ</t>
    </rPh>
    <rPh sb="426" eb="427">
      <t>オコナ</t>
    </rPh>
    <phoneticPr fontId="2"/>
  </si>
  <si>
    <t>①美浜区健康課と健康状態不明者へのアセスメント視点について共有し、総合相談支援に活用した。
②-1真砂西小の4年生に対し、10/4「包括のお仕事、職員の思い」について講義を行い、10/24に地域のラジオ体操の体験を通じ、高齢者を支える仕組みや支援者の思い、セルフケアの重要性について学びを提供した。10/6保健師職及び生活支援コーディネーターで美浜区民フェスティバルに参加。12/19　新しく立ち上げた真砂1丁目の住民主体の集いの場で「介護保険、あんしんケアセンターについて」セミナーを行った。2/20終活セミナーを開催した。
②-2地域住民、学校、関係機関に対して認知症サポーター養成講座を計５回実施した。
②-3（名）の方に基本チェックリストを実施。相談者と生活課題を共有し、介護予防の助言、必要に応じて地域活動へ案内した。
③真砂3丁目の認知症カフェ「ふうせんかずら」、真砂1丁目の「つどいの場まさご」の立上げ・後方支援を行った。美浜区あんしん保健師職間では住民向けに「階段昇降できる身体づくり」をテーマに取り組みを行うことを申し合わせ、真砂圏域では次年度、UR真砂第1団地にて4回シリーズ、介護予防（食事、身体づくり、地域活動への参加、地域リハ、階段昇降、転倒予防講座）セミナーを行うことを計画した。</t>
    <rPh sb="1" eb="4">
      <t>ミハマク</t>
    </rPh>
    <rPh sb="4" eb="6">
      <t>ケンコウ</t>
    </rPh>
    <rPh sb="6" eb="7">
      <t>カ</t>
    </rPh>
    <rPh sb="8" eb="15">
      <t>ケンコウジョウタイフメイシャ</t>
    </rPh>
    <rPh sb="23" eb="25">
      <t>シテン</t>
    </rPh>
    <rPh sb="29" eb="31">
      <t>キョウユウ</t>
    </rPh>
    <rPh sb="33" eb="39">
      <t>ソウゴウソウダンシエン</t>
    </rPh>
    <rPh sb="40" eb="42">
      <t>カツヨウ</t>
    </rPh>
    <rPh sb="49" eb="51">
      <t>マサゴ</t>
    </rPh>
    <rPh sb="51" eb="52">
      <t>ニシ</t>
    </rPh>
    <rPh sb="52" eb="53">
      <t>ショウ</t>
    </rPh>
    <rPh sb="55" eb="56">
      <t>ネン</t>
    </rPh>
    <rPh sb="56" eb="57">
      <t>セイ</t>
    </rPh>
    <rPh sb="58" eb="59">
      <t>タイ</t>
    </rPh>
    <rPh sb="86" eb="87">
      <t>オコナ</t>
    </rPh>
    <rPh sb="95" eb="97">
      <t>チイキ</t>
    </rPh>
    <rPh sb="101" eb="103">
      <t>タイソウ</t>
    </rPh>
    <rPh sb="104" eb="106">
      <t>タイケン</t>
    </rPh>
    <rPh sb="107" eb="108">
      <t>ツウ</t>
    </rPh>
    <rPh sb="110" eb="113">
      <t>コウレイシャ</t>
    </rPh>
    <rPh sb="114" eb="115">
      <t>ササ</t>
    </rPh>
    <rPh sb="117" eb="119">
      <t>シク</t>
    </rPh>
    <rPh sb="121" eb="124">
      <t>シエンシャ</t>
    </rPh>
    <rPh sb="125" eb="126">
      <t>オモ</t>
    </rPh>
    <rPh sb="134" eb="137">
      <t>ジュウヨウセイ</t>
    </rPh>
    <rPh sb="141" eb="142">
      <t>マナ</t>
    </rPh>
    <rPh sb="144" eb="146">
      <t>テイキョウ</t>
    </rPh>
    <rPh sb="153" eb="156">
      <t>ホケンシ</t>
    </rPh>
    <rPh sb="156" eb="157">
      <t>ショク</t>
    </rPh>
    <rPh sb="157" eb="158">
      <t>オヨ</t>
    </rPh>
    <rPh sb="159" eb="163">
      <t>セイカツシエン</t>
    </rPh>
    <rPh sb="172" eb="175">
      <t>ミハマク</t>
    </rPh>
    <rPh sb="175" eb="176">
      <t>ミン</t>
    </rPh>
    <rPh sb="184" eb="186">
      <t>サンカ</t>
    </rPh>
    <rPh sb="193" eb="194">
      <t>アタラ</t>
    </rPh>
    <rPh sb="196" eb="197">
      <t>タ</t>
    </rPh>
    <rPh sb="198" eb="199">
      <t>ア</t>
    </rPh>
    <rPh sb="201" eb="203">
      <t>マサゴ</t>
    </rPh>
    <rPh sb="204" eb="206">
      <t>チョウメ</t>
    </rPh>
    <rPh sb="207" eb="209">
      <t>ジュウミン</t>
    </rPh>
    <rPh sb="209" eb="211">
      <t>シュタイ</t>
    </rPh>
    <rPh sb="212" eb="213">
      <t>ツド</t>
    </rPh>
    <rPh sb="215" eb="216">
      <t>バ</t>
    </rPh>
    <rPh sb="218" eb="222">
      <t>カイゴホケン</t>
    </rPh>
    <rPh sb="243" eb="244">
      <t>オコナ</t>
    </rPh>
    <rPh sb="251" eb="253">
      <t>シュウカツ</t>
    </rPh>
    <rPh sb="258" eb="260">
      <t>カイサイ</t>
    </rPh>
    <rPh sb="267" eb="269">
      <t>チイキ</t>
    </rPh>
    <rPh sb="269" eb="271">
      <t>ジュウミン</t>
    </rPh>
    <rPh sb="272" eb="274">
      <t>ガッコウ</t>
    </rPh>
    <rPh sb="275" eb="277">
      <t>カンケイ</t>
    </rPh>
    <rPh sb="277" eb="279">
      <t>キカン</t>
    </rPh>
    <rPh sb="280" eb="281">
      <t>タイ</t>
    </rPh>
    <rPh sb="283" eb="286">
      <t>ニンチショウ</t>
    </rPh>
    <rPh sb="291" eb="295">
      <t>ヨウセイコウザ</t>
    </rPh>
    <rPh sb="296" eb="297">
      <t>ケイ</t>
    </rPh>
    <rPh sb="298" eb="299">
      <t>カイ</t>
    </rPh>
    <rPh sb="299" eb="301">
      <t>ジッシ</t>
    </rPh>
    <rPh sb="309" eb="310">
      <t>メイ</t>
    </rPh>
    <rPh sb="312" eb="313">
      <t>カタ</t>
    </rPh>
    <rPh sb="314" eb="316">
      <t>キホン</t>
    </rPh>
    <rPh sb="324" eb="326">
      <t>ジッシ</t>
    </rPh>
    <rPh sb="327" eb="330">
      <t>ソウダンシャ</t>
    </rPh>
    <rPh sb="331" eb="333">
      <t>セイカツ</t>
    </rPh>
    <rPh sb="333" eb="335">
      <t>カダイ</t>
    </rPh>
    <rPh sb="336" eb="338">
      <t>キョウユウ</t>
    </rPh>
    <rPh sb="340" eb="342">
      <t>カイゴ</t>
    </rPh>
    <rPh sb="342" eb="344">
      <t>ヨボウ</t>
    </rPh>
    <rPh sb="345" eb="347">
      <t>ジョゲン</t>
    </rPh>
    <rPh sb="348" eb="350">
      <t>ヒツヨウ</t>
    </rPh>
    <rPh sb="351" eb="352">
      <t>オウ</t>
    </rPh>
    <rPh sb="354" eb="356">
      <t>チイキ</t>
    </rPh>
    <rPh sb="356" eb="358">
      <t>カツドウ</t>
    </rPh>
    <rPh sb="359" eb="361">
      <t>アンナイ</t>
    </rPh>
    <rPh sb="366" eb="368">
      <t>マサゴ</t>
    </rPh>
    <rPh sb="369" eb="371">
      <t>チョウメ</t>
    </rPh>
    <rPh sb="372" eb="375">
      <t>ニンチショウ</t>
    </rPh>
    <rPh sb="388" eb="390">
      <t>マサゴ</t>
    </rPh>
    <rPh sb="391" eb="393">
      <t>チョウメ</t>
    </rPh>
    <rPh sb="399" eb="400">
      <t>バ</t>
    </rPh>
    <rPh sb="405" eb="407">
      <t>タチア</t>
    </rPh>
    <rPh sb="409" eb="411">
      <t>コウホウ</t>
    </rPh>
    <rPh sb="411" eb="413">
      <t>シエン</t>
    </rPh>
    <rPh sb="414" eb="415">
      <t>オコナ</t>
    </rPh>
    <rPh sb="418" eb="421">
      <t>ミハマク</t>
    </rPh>
    <rPh sb="425" eb="428">
      <t>ホケンシ</t>
    </rPh>
    <rPh sb="428" eb="429">
      <t>ショク</t>
    </rPh>
    <rPh sb="429" eb="430">
      <t>カン</t>
    </rPh>
    <rPh sb="432" eb="434">
      <t>ジュウミン</t>
    </rPh>
    <rPh sb="434" eb="435">
      <t>ム</t>
    </rPh>
    <rPh sb="438" eb="440">
      <t>カイダン</t>
    </rPh>
    <rPh sb="440" eb="442">
      <t>ショウコウ</t>
    </rPh>
    <rPh sb="445" eb="447">
      <t>カラダ</t>
    </rPh>
    <rPh sb="456" eb="457">
      <t>ト</t>
    </rPh>
    <rPh sb="458" eb="459">
      <t>ク</t>
    </rPh>
    <rPh sb="461" eb="462">
      <t>オコナ</t>
    </rPh>
    <rPh sb="466" eb="467">
      <t>モウ</t>
    </rPh>
    <rPh sb="468" eb="469">
      <t>ア</t>
    </rPh>
    <rPh sb="472" eb="474">
      <t>マサゴ</t>
    </rPh>
    <rPh sb="474" eb="476">
      <t>ケンイキ</t>
    </rPh>
    <rPh sb="478" eb="481">
      <t>ジネンド</t>
    </rPh>
    <rPh sb="484" eb="486">
      <t>マサゴ</t>
    </rPh>
    <rPh sb="486" eb="487">
      <t>ダイ</t>
    </rPh>
    <rPh sb="488" eb="490">
      <t>ダンチ</t>
    </rPh>
    <rPh sb="493" eb="494">
      <t>カイ</t>
    </rPh>
    <rPh sb="499" eb="501">
      <t>カイゴ</t>
    </rPh>
    <rPh sb="501" eb="503">
      <t>ヨボウ</t>
    </rPh>
    <rPh sb="504" eb="506">
      <t>ショクジ</t>
    </rPh>
    <rPh sb="507" eb="509">
      <t>カラダ</t>
    </rPh>
    <rPh sb="513" eb="515">
      <t>チイキ</t>
    </rPh>
    <rPh sb="515" eb="517">
      <t>カツドウ</t>
    </rPh>
    <rPh sb="519" eb="521">
      <t>サンカ</t>
    </rPh>
    <rPh sb="522" eb="524">
      <t>チイキ</t>
    </rPh>
    <rPh sb="527" eb="529">
      <t>カイダン</t>
    </rPh>
    <rPh sb="529" eb="531">
      <t>ショウコウ</t>
    </rPh>
    <rPh sb="532" eb="534">
      <t>テントウ</t>
    </rPh>
    <rPh sb="534" eb="536">
      <t>ヨボウ</t>
    </rPh>
    <rPh sb="536" eb="538">
      <t>コウザ</t>
    </rPh>
    <rPh sb="544" eb="545">
      <t>オコナ</t>
    </rPh>
    <rPh sb="549" eb="551">
      <t>ケイカク</t>
    </rPh>
    <phoneticPr fontId="2"/>
  </si>
  <si>
    <t>①-1支援困難ケースに対して、関係機関と連携し、個別支援の地域ケア会議（8人/8回）を開催した。
①-2真砂ケアマップの活用並びに生活支援コーディネーターとの連携により地域活動、生活支援サービスの情報提供及び繋ぎ支援を行った。
②総合相談の集計を月1回、地域課題の把握について、前期評価時に行い「生活能力はあるが精神疾患やメンタル不調が原因となって、地域や身近な方が患者本人の対応に追われ疲弊している。医療への繋ぎ・連携支援が不足している。」という課題を把握した。</t>
    <rPh sb="3" eb="5">
      <t>シエン</t>
    </rPh>
    <rPh sb="5" eb="7">
      <t>コンナン</t>
    </rPh>
    <rPh sb="11" eb="12">
      <t>タイ</t>
    </rPh>
    <rPh sb="24" eb="26">
      <t>コベツ</t>
    </rPh>
    <rPh sb="26" eb="28">
      <t>シエン</t>
    </rPh>
    <rPh sb="29" eb="31">
      <t>チイキ</t>
    </rPh>
    <rPh sb="33" eb="35">
      <t>カイギ</t>
    </rPh>
    <rPh sb="37" eb="38">
      <t>ニン</t>
    </rPh>
    <rPh sb="40" eb="41">
      <t>カイ</t>
    </rPh>
    <rPh sb="43" eb="45">
      <t>カイサイ</t>
    </rPh>
    <rPh sb="52" eb="54">
      <t>マサゴ</t>
    </rPh>
    <rPh sb="60" eb="62">
      <t>カツヨウ</t>
    </rPh>
    <rPh sb="62" eb="63">
      <t>ナラ</t>
    </rPh>
    <rPh sb="65" eb="69">
      <t>セイカツシエン</t>
    </rPh>
    <rPh sb="79" eb="81">
      <t>レンケイ</t>
    </rPh>
    <rPh sb="84" eb="88">
      <t>チイキカツドウ</t>
    </rPh>
    <rPh sb="89" eb="91">
      <t>セイカツ</t>
    </rPh>
    <rPh sb="91" eb="93">
      <t>シエン</t>
    </rPh>
    <rPh sb="98" eb="102">
      <t>ジョウホウテイキョウ</t>
    </rPh>
    <rPh sb="102" eb="103">
      <t>オヨ</t>
    </rPh>
    <rPh sb="104" eb="105">
      <t>ツナ</t>
    </rPh>
    <rPh sb="106" eb="108">
      <t>シエン</t>
    </rPh>
    <rPh sb="109" eb="110">
      <t>オコナ</t>
    </rPh>
    <rPh sb="115" eb="117">
      <t>ソウゴウ</t>
    </rPh>
    <rPh sb="117" eb="119">
      <t>ソウダン</t>
    </rPh>
    <rPh sb="120" eb="122">
      <t>シュウケイ</t>
    </rPh>
    <rPh sb="123" eb="124">
      <t>ツキ</t>
    </rPh>
    <rPh sb="125" eb="126">
      <t>カイ</t>
    </rPh>
    <rPh sb="127" eb="129">
      <t>チイキ</t>
    </rPh>
    <rPh sb="129" eb="131">
      <t>カダイ</t>
    </rPh>
    <rPh sb="132" eb="134">
      <t>ハアク</t>
    </rPh>
    <rPh sb="139" eb="141">
      <t>ゼンキ</t>
    </rPh>
    <rPh sb="141" eb="143">
      <t>ヒョウカ</t>
    </rPh>
    <rPh sb="143" eb="144">
      <t>ジ</t>
    </rPh>
    <rPh sb="145" eb="146">
      <t>オコナ</t>
    </rPh>
    <rPh sb="148" eb="150">
      <t>セイカツ</t>
    </rPh>
    <rPh sb="150" eb="152">
      <t>ノウリョク</t>
    </rPh>
    <rPh sb="156" eb="158">
      <t>セイシン</t>
    </rPh>
    <rPh sb="158" eb="160">
      <t>シッカン</t>
    </rPh>
    <rPh sb="165" eb="167">
      <t>フチョウ</t>
    </rPh>
    <rPh sb="168" eb="170">
      <t>ゲンイン</t>
    </rPh>
    <rPh sb="175" eb="177">
      <t>チイキ</t>
    </rPh>
    <rPh sb="178" eb="180">
      <t>ミジカ</t>
    </rPh>
    <rPh sb="181" eb="182">
      <t>カタ</t>
    </rPh>
    <rPh sb="183" eb="185">
      <t>カンジャ</t>
    </rPh>
    <rPh sb="185" eb="187">
      <t>ホンニン</t>
    </rPh>
    <rPh sb="188" eb="190">
      <t>タイオウ</t>
    </rPh>
    <rPh sb="191" eb="192">
      <t>オ</t>
    </rPh>
    <rPh sb="194" eb="196">
      <t>ヒヘイ</t>
    </rPh>
    <rPh sb="201" eb="203">
      <t>イリョウ</t>
    </rPh>
    <rPh sb="205" eb="206">
      <t>ツナ</t>
    </rPh>
    <rPh sb="208" eb="210">
      <t>レンケイ</t>
    </rPh>
    <rPh sb="210" eb="212">
      <t>シエン</t>
    </rPh>
    <rPh sb="213" eb="215">
      <t>フソク</t>
    </rPh>
    <rPh sb="224" eb="226">
      <t>カダイ</t>
    </rPh>
    <rPh sb="227" eb="229">
      <t>ハアク</t>
    </rPh>
    <phoneticPr fontId="2"/>
  </si>
  <si>
    <t>①低栄養事業、ハイリスク高齢者へのアプローチ状況について、対象者1名に情報共有を行った。
②-1　5/21早稲田大学スタディツアー、5/29水曜会、6/12おしゃべり会、6/3・7/1サンコーポ、6/19東建検見川、7/10折り紙の会、で介護予防、あんしんケアセンター、社会資源ニーズ、民間サービスとの連携について講座及び測定会を実施した。
②-2　6/15UR真砂第1団地で認知症サポーター養成講座を開催。真砂ケアマップを新規に作成し、ホームページに公開。利用者が多様な主体から興味関心のある活動を選択できるように、包括専門職、ケアマネジャーを中心に情報提供と活用を行った。
②-3　基本チェックリストを（5名）の方に実施、地域の体操会、サロンなどの情報提供及び繋ぎ支援を行った。
③　圏域の生活支援コーディネーターが中心となり、地域カフェ（認知症カフェ）をボランティアと立上げ、8/24、9/27にプレオープンのイベントを開催し、新しい集いの場のコンセプトを参加者へ伝えた。</t>
    <rPh sb="1" eb="2">
      <t>テイ</t>
    </rPh>
    <rPh sb="2" eb="4">
      <t>エイヨウ</t>
    </rPh>
    <rPh sb="4" eb="6">
      <t>ジギョウ</t>
    </rPh>
    <rPh sb="12" eb="14">
      <t>コウレイ</t>
    </rPh>
    <rPh sb="14" eb="15">
      <t>シャ</t>
    </rPh>
    <rPh sb="22" eb="24">
      <t>ジョウキョウ</t>
    </rPh>
    <rPh sb="29" eb="32">
      <t>タイショウシャ</t>
    </rPh>
    <rPh sb="33" eb="34">
      <t>メイ</t>
    </rPh>
    <rPh sb="35" eb="37">
      <t>ジョウホウ</t>
    </rPh>
    <rPh sb="37" eb="39">
      <t>キョウユウ</t>
    </rPh>
    <rPh sb="40" eb="41">
      <t>オコナ</t>
    </rPh>
    <rPh sb="53" eb="58">
      <t>ワセダダイガク</t>
    </rPh>
    <rPh sb="70" eb="72">
      <t>スイヨウ</t>
    </rPh>
    <rPh sb="72" eb="73">
      <t>カイ</t>
    </rPh>
    <rPh sb="83" eb="84">
      <t>カイ</t>
    </rPh>
    <rPh sb="102" eb="104">
      <t>トウケン</t>
    </rPh>
    <rPh sb="104" eb="107">
      <t>ケミガワ</t>
    </rPh>
    <rPh sb="112" eb="113">
      <t>オ</t>
    </rPh>
    <rPh sb="114" eb="115">
      <t>ガミ</t>
    </rPh>
    <rPh sb="116" eb="117">
      <t>カイ</t>
    </rPh>
    <rPh sb="119" eb="121">
      <t>カイゴ</t>
    </rPh>
    <rPh sb="121" eb="123">
      <t>ヨボウ</t>
    </rPh>
    <rPh sb="135" eb="137">
      <t>シャカイ</t>
    </rPh>
    <rPh sb="137" eb="139">
      <t>シゲン</t>
    </rPh>
    <rPh sb="143" eb="145">
      <t>ミンカン</t>
    </rPh>
    <rPh sb="151" eb="153">
      <t>レンケイ</t>
    </rPh>
    <rPh sb="157" eb="159">
      <t>コウザ</t>
    </rPh>
    <rPh sb="159" eb="160">
      <t>オヨ</t>
    </rPh>
    <rPh sb="161" eb="163">
      <t>ソクテイ</t>
    </rPh>
    <rPh sb="163" eb="164">
      <t>カイ</t>
    </rPh>
    <rPh sb="165" eb="167">
      <t>ジッシ</t>
    </rPh>
    <rPh sb="181" eb="183">
      <t>マサゴ</t>
    </rPh>
    <rPh sb="183" eb="184">
      <t>ダイ</t>
    </rPh>
    <rPh sb="185" eb="187">
      <t>ダンチ</t>
    </rPh>
    <rPh sb="188" eb="191">
      <t>ニンチショウ</t>
    </rPh>
    <rPh sb="196" eb="200">
      <t>ヨウセイコウザ</t>
    </rPh>
    <rPh sb="201" eb="203">
      <t>カイサイ</t>
    </rPh>
    <rPh sb="204" eb="206">
      <t>マサゴ</t>
    </rPh>
    <rPh sb="212" eb="214">
      <t>シンキ</t>
    </rPh>
    <rPh sb="215" eb="217">
      <t>サクセイ</t>
    </rPh>
    <rPh sb="226" eb="228">
      <t>コウカイ</t>
    </rPh>
    <rPh sb="229" eb="232">
      <t>リヨウシャ</t>
    </rPh>
    <rPh sb="233" eb="235">
      <t>タヨウ</t>
    </rPh>
    <rPh sb="236" eb="238">
      <t>シュタイ</t>
    </rPh>
    <rPh sb="240" eb="242">
      <t>キョウミ</t>
    </rPh>
    <rPh sb="242" eb="244">
      <t>カンシン</t>
    </rPh>
    <rPh sb="247" eb="249">
      <t>カツドウ</t>
    </rPh>
    <rPh sb="250" eb="252">
      <t>センタク</t>
    </rPh>
    <rPh sb="259" eb="261">
      <t>ホウカツ</t>
    </rPh>
    <rPh sb="261" eb="263">
      <t>センモン</t>
    </rPh>
    <rPh sb="263" eb="264">
      <t>ショク</t>
    </rPh>
    <rPh sb="273" eb="275">
      <t>チュウシン</t>
    </rPh>
    <rPh sb="276" eb="278">
      <t>ジョウホウ</t>
    </rPh>
    <rPh sb="278" eb="280">
      <t>テイキョウ</t>
    </rPh>
    <rPh sb="281" eb="283">
      <t>カツヨウ</t>
    </rPh>
    <rPh sb="284" eb="285">
      <t>オコナ</t>
    </rPh>
    <rPh sb="293" eb="295">
      <t>キホン</t>
    </rPh>
    <rPh sb="305" eb="306">
      <t>メイ</t>
    </rPh>
    <rPh sb="308" eb="309">
      <t>カタ</t>
    </rPh>
    <rPh sb="310" eb="312">
      <t>ジッシ</t>
    </rPh>
    <rPh sb="313" eb="315">
      <t>チイキ</t>
    </rPh>
    <rPh sb="316" eb="318">
      <t>タイソウ</t>
    </rPh>
    <rPh sb="318" eb="319">
      <t>カイ</t>
    </rPh>
    <rPh sb="326" eb="328">
      <t>ジョウホウ</t>
    </rPh>
    <rPh sb="328" eb="330">
      <t>テイキョウ</t>
    </rPh>
    <rPh sb="330" eb="331">
      <t>オヨ</t>
    </rPh>
    <rPh sb="332" eb="333">
      <t>ツナ</t>
    </rPh>
    <rPh sb="334" eb="336">
      <t>シエン</t>
    </rPh>
    <rPh sb="337" eb="338">
      <t>オコナ</t>
    </rPh>
    <rPh sb="344" eb="346">
      <t>ケンイキ</t>
    </rPh>
    <rPh sb="347" eb="351">
      <t>セイカツシエン</t>
    </rPh>
    <rPh sb="360" eb="362">
      <t>チュウシン</t>
    </rPh>
    <rPh sb="366" eb="368">
      <t>チイキ</t>
    </rPh>
    <rPh sb="372" eb="375">
      <t>ニンチショウ</t>
    </rPh>
    <rPh sb="387" eb="389">
      <t>タチア</t>
    </rPh>
    <rPh sb="413" eb="415">
      <t>カイサイ</t>
    </rPh>
    <rPh sb="417" eb="418">
      <t>アタラ</t>
    </rPh>
    <rPh sb="420" eb="421">
      <t>ツド</t>
    </rPh>
    <rPh sb="423" eb="424">
      <t>バ</t>
    </rPh>
    <rPh sb="431" eb="434">
      <t>サンカシャ</t>
    </rPh>
    <rPh sb="435" eb="436">
      <t>ツタ</t>
    </rPh>
    <phoneticPr fontId="2"/>
  </si>
  <si>
    <t>・各地区の特性やニーズに合わせた地域包括ケアシステムの深化へ向けて、保健福祉センター、医療機関、介護サービス事業者、民生委員、自治会、社会福祉協議会や民間事業者との連携を深め共同して取り組む。
・地域で、住民が主体的に介護予防となる活動に取り組めるように、関係機関と連携を図る。</t>
  </si>
  <si>
    <t>引き続き、各機関と連携をとり、各地区の特性やニーズに合わせた地域システムの深化に向けて、活動する。
住民が主体的に介護予防に取り組めるように、地域づくりと地域資源の発信を強化する。
権利擁護に関する普及啓発に積極的に取り組む。</t>
    <phoneticPr fontId="2"/>
  </si>
  <si>
    <t>磯辺シニアフィットネスを立ち上げ、登録者１４名（事業対象者、要支援）が参加し、介護予防に繋がっている。
磯辺第一公団のゴミ出し支援として、自治会と協力しボランティアを募集した。ボランティア数名が登録され、SCによりマッチングをした結果３件地域資源として活用できた。ボランティアの情報はケアマネにも提供し、プランに反映することができた。
幕張西では、住民主体の活動支援を行い、利用者にも声をかけているが、利用するには至っていない。</t>
    <rPh sb="0" eb="2">
      <t>イソベ</t>
    </rPh>
    <rPh sb="12" eb="13">
      <t>タ</t>
    </rPh>
    <rPh sb="14" eb="15">
      <t>ア</t>
    </rPh>
    <rPh sb="17" eb="20">
      <t>トウロクシャ</t>
    </rPh>
    <rPh sb="22" eb="23">
      <t>メイ</t>
    </rPh>
    <rPh sb="24" eb="29">
      <t>ジギョウタイショウシャ</t>
    </rPh>
    <rPh sb="30" eb="33">
      <t>ヨウシエン</t>
    </rPh>
    <rPh sb="35" eb="37">
      <t>サンカ</t>
    </rPh>
    <rPh sb="39" eb="43">
      <t>カイゴヨボウ</t>
    </rPh>
    <rPh sb="44" eb="45">
      <t>ツナ</t>
    </rPh>
    <rPh sb="52" eb="54">
      <t>イソベ</t>
    </rPh>
    <rPh sb="54" eb="56">
      <t>ダイイチ</t>
    </rPh>
    <rPh sb="56" eb="58">
      <t>コウダン</t>
    </rPh>
    <rPh sb="61" eb="62">
      <t>ダ</t>
    </rPh>
    <rPh sb="63" eb="65">
      <t>シエン</t>
    </rPh>
    <rPh sb="69" eb="72">
      <t>ジチカイ</t>
    </rPh>
    <rPh sb="73" eb="75">
      <t>キョウリョク</t>
    </rPh>
    <rPh sb="83" eb="85">
      <t>ボシュウ</t>
    </rPh>
    <rPh sb="94" eb="96">
      <t>スウメイ</t>
    </rPh>
    <rPh sb="97" eb="99">
      <t>トウロク</t>
    </rPh>
    <rPh sb="115" eb="117">
      <t>ケッカ</t>
    </rPh>
    <rPh sb="118" eb="119">
      <t>ケン</t>
    </rPh>
    <rPh sb="119" eb="123">
      <t>チイキシゲン</t>
    </rPh>
    <rPh sb="126" eb="128">
      <t>カツヨウ</t>
    </rPh>
    <rPh sb="139" eb="141">
      <t>ジョウホウ</t>
    </rPh>
    <rPh sb="148" eb="150">
      <t>テイキョウ</t>
    </rPh>
    <rPh sb="156" eb="158">
      <t>ハンエイ</t>
    </rPh>
    <rPh sb="168" eb="170">
      <t>マクハリ</t>
    </rPh>
    <rPh sb="170" eb="171">
      <t>ニシ</t>
    </rPh>
    <rPh sb="174" eb="178">
      <t>ジュウミンシュタイ</t>
    </rPh>
    <rPh sb="179" eb="181">
      <t>カツドウ</t>
    </rPh>
    <rPh sb="181" eb="183">
      <t>シエン</t>
    </rPh>
    <rPh sb="184" eb="185">
      <t>オコナ</t>
    </rPh>
    <rPh sb="187" eb="190">
      <t>リヨウシャ</t>
    </rPh>
    <rPh sb="192" eb="193">
      <t>コエ</t>
    </rPh>
    <rPh sb="201" eb="203">
      <t>リヨウ</t>
    </rPh>
    <rPh sb="207" eb="208">
      <t>イタ</t>
    </rPh>
    <phoneticPr fontId="2"/>
  </si>
  <si>
    <t xml:space="preserve">・プラン作成依頼が多く、対応できないケースもあったが、待機リストを作り優先度を考えながら対応した。
・生活支援コーディネータと連携しながら、地域資源を提案した。委託先のケアマネジャーにも、インフォーマルサービスをまとめた生活サポートブックを渡し、地域資源を紹介した。
・住民主体の通いの場は、登録者が増え15名ケアプランに位置付けた。他、既存の体操教室、地域食堂、麻雀サークル、地域住民によるバスツアー、新たに創出されたゴミ捨てボランティアなどインフォーマルサービスにつなげたケースは３４件だった。
・各自のケアプランについては、更新やモニタリングの際に、事業所内で意見を出し合い、三職種の視点で助言し合うようにした。
</t>
    <rPh sb="0" eb="2">
      <t>バセィオ</t>
    </rPh>
    <rPh sb="4" eb="5">
      <t>タチアゲ</t>
    </rPh>
    <rPh sb="9" eb="10">
      <t>ウゴキ</t>
    </rPh>
    <rPh sb="12" eb="13">
      <t>デテ</t>
    </rPh>
    <rPh sb="17" eb="21">
      <t>ジュウミn</t>
    </rPh>
    <rPh sb="22" eb="23">
      <t>カヨイ</t>
    </rPh>
    <rPh sb="28" eb="32">
      <t>カイゴ</t>
    </rPh>
    <rPh sb="43" eb="46">
      <t>カノウ</t>
    </rPh>
    <rPh sb="47" eb="48">
      <t>デテ</t>
    </rPh>
    <phoneticPr fontId="2"/>
  </si>
  <si>
    <t>相談内容については、朝の申し送りや月１回磯辺、浜田それぞれで三職種とSCでを協議して多視点で確認するようにしている。
複雑化している相談内容に対して、保健福祉センター、医療機関、介護サービス事業所、社会福祉協議会、福祉まるごとサポートセンター、警察署、認知症初期集中支援チームなどでチームアプローチをおこなった。</t>
    <rPh sb="0" eb="4">
      <t>ソウダンナイヨウ</t>
    </rPh>
    <rPh sb="10" eb="11">
      <t>アサ</t>
    </rPh>
    <rPh sb="12" eb="13">
      <t>モウ</t>
    </rPh>
    <rPh sb="14" eb="15">
      <t>オク</t>
    </rPh>
    <rPh sb="17" eb="18">
      <t>ツキ</t>
    </rPh>
    <rPh sb="19" eb="20">
      <t>カイ</t>
    </rPh>
    <rPh sb="20" eb="22">
      <t>イソベ</t>
    </rPh>
    <rPh sb="23" eb="25">
      <t>ハマダ</t>
    </rPh>
    <rPh sb="30" eb="33">
      <t>サンショクシュ</t>
    </rPh>
    <rPh sb="38" eb="40">
      <t>キョウギ</t>
    </rPh>
    <rPh sb="42" eb="45">
      <t>タシテン</t>
    </rPh>
    <rPh sb="46" eb="48">
      <t>カクニン</t>
    </rPh>
    <rPh sb="59" eb="62">
      <t>フクザツカ</t>
    </rPh>
    <rPh sb="66" eb="68">
      <t>ソウダン</t>
    </rPh>
    <rPh sb="68" eb="70">
      <t>ナイヨウ</t>
    </rPh>
    <rPh sb="71" eb="72">
      <t>タイ</t>
    </rPh>
    <rPh sb="75" eb="79">
      <t>ホケンフクシ</t>
    </rPh>
    <rPh sb="84" eb="88">
      <t>イリョウキカン</t>
    </rPh>
    <rPh sb="89" eb="91">
      <t>カイゴ</t>
    </rPh>
    <rPh sb="95" eb="98">
      <t>ジギョウショ</t>
    </rPh>
    <rPh sb="99" eb="106">
      <t>シャカイフクシキョウギカイ</t>
    </rPh>
    <rPh sb="122" eb="124">
      <t>ケイサツ</t>
    </rPh>
    <rPh sb="124" eb="125">
      <t>ショ</t>
    </rPh>
    <rPh sb="126" eb="129">
      <t>ニンチショウ</t>
    </rPh>
    <rPh sb="129" eb="133">
      <t>ショキシュウチュウ</t>
    </rPh>
    <rPh sb="133" eb="135">
      <t>シエン</t>
    </rPh>
    <phoneticPr fontId="2"/>
  </si>
  <si>
    <t>ケースの状況に応じて、保健福祉センター、医療機関、介護サービス事業所、社会福祉協議会、福祉まるごとサポートセンター、警察署、、障害者基幹相談支援センターなどと連携して対応した。
相談内容について、朝の申し送りを継続し、新規のケースの介入方法、継続支援の経過報告をおこなっている。
毎月本センター、出張所それぞれで3職種、生活支援コーディネーターと合同で情報交換をおこなったり、相談内容を確認した。
介護保険サービスだけでなく、地域資源の提案も93件行っており、地域にも目を向けていただけるよう説明した。</t>
    <rPh sb="4" eb="6">
      <t>ジョウキョウ</t>
    </rPh>
    <rPh sb="7" eb="8">
      <t>オウジ</t>
    </rPh>
    <rPh sb="11" eb="15">
      <t>ホケンフクシセンテ</t>
    </rPh>
    <rPh sb="20" eb="24">
      <t>イリョウ</t>
    </rPh>
    <rPh sb="25" eb="27">
      <t>カイゴ</t>
    </rPh>
    <rPh sb="63" eb="70">
      <t>ショウガ</t>
    </rPh>
    <rPh sb="70" eb="72">
      <t>シエn</t>
    </rPh>
    <rPh sb="79" eb="81">
      <t>レンケイ</t>
    </rPh>
    <rPh sb="83" eb="85">
      <t>タイオウ</t>
    </rPh>
    <rPh sb="89" eb="93">
      <t>ソウダn</t>
    </rPh>
    <rPh sb="98" eb="99">
      <t>アサ</t>
    </rPh>
    <rPh sb="100" eb="101">
      <t>モウセィ</t>
    </rPh>
    <rPh sb="105" eb="107">
      <t>ケイゾク</t>
    </rPh>
    <rPh sb="109" eb="111">
      <t>シンキ</t>
    </rPh>
    <rPh sb="116" eb="120">
      <t>カイニュウ</t>
    </rPh>
    <rPh sb="121" eb="125">
      <t>ケイゾク</t>
    </rPh>
    <rPh sb="126" eb="130">
      <t>ケイカホ</t>
    </rPh>
    <rPh sb="139" eb="141">
      <t>マイツキ</t>
    </rPh>
    <rPh sb="141" eb="142">
      <t>h</t>
    </rPh>
    <rPh sb="147" eb="150">
      <t>シュッチョウ</t>
    </rPh>
    <rPh sb="159" eb="163">
      <t>セイ</t>
    </rPh>
    <rPh sb="172" eb="174">
      <t>ゴウド</t>
    </rPh>
    <rPh sb="175" eb="179">
      <t>ジョウホウ</t>
    </rPh>
    <rPh sb="187" eb="191">
      <t>ソウダn</t>
    </rPh>
    <rPh sb="192" eb="194">
      <t>カクニn</t>
    </rPh>
    <rPh sb="196" eb="197">
      <t>カクニn</t>
    </rPh>
    <rPh sb="199" eb="203">
      <t>カイゴホケン</t>
    </rPh>
    <rPh sb="213" eb="217">
      <t>チイキシゲン</t>
    </rPh>
    <rPh sb="218" eb="220">
      <t>テイアン</t>
    </rPh>
    <rPh sb="223" eb="224">
      <t>ケン</t>
    </rPh>
    <rPh sb="224" eb="225">
      <t>オコナ</t>
    </rPh>
    <rPh sb="230" eb="232">
      <t>チイキ</t>
    </rPh>
    <rPh sb="234" eb="235">
      <t>メ</t>
    </rPh>
    <rPh sb="236" eb="237">
      <t>ム</t>
    </rPh>
    <rPh sb="246" eb="248">
      <t>セツメイ</t>
    </rPh>
    <phoneticPr fontId="2"/>
  </si>
  <si>
    <t>・複合的な相談が増えている中、対象者への積極的なアプローチや関係機関との連携に努めていく。　　　　　　　　　　　　　　　　　　　　　　　　　　　　　　　　　　　　　　　　　　　　　　　　　　　　　　　　　　　　
・生活支援コーディネーターとの連携を図り地域資源の調査に努め、情報を住民に提供する事で介護予防の促進に努める。
・来所者が多い為、掲示板を有効活用したり、地域に出向き講座等を行ったりすることで地域の中核機関として積極的な普及啓発に努める。　　　　　　　　　　　　　　　　　　　　　　　　　　　　　　　　　　　　　　</t>
    <rPh sb="1" eb="4">
      <t>フクゴウテキ</t>
    </rPh>
    <rPh sb="5" eb="7">
      <t>ソウダン</t>
    </rPh>
    <rPh sb="8" eb="9">
      <t>フ</t>
    </rPh>
    <rPh sb="13" eb="14">
      <t>ナカ</t>
    </rPh>
    <rPh sb="15" eb="18">
      <t>タイショウシャ</t>
    </rPh>
    <rPh sb="20" eb="23">
      <t>セッキョクテキ</t>
    </rPh>
    <rPh sb="39" eb="40">
      <t>ツト</t>
    </rPh>
    <rPh sb="164" eb="165">
      <t>ショ</t>
    </rPh>
    <rPh sb="167" eb="168">
      <t>オオ</t>
    </rPh>
    <rPh sb="169" eb="170">
      <t>タメ</t>
    </rPh>
    <rPh sb="183" eb="185">
      <t>チイキ</t>
    </rPh>
    <rPh sb="186" eb="188">
      <t>デム</t>
    </rPh>
    <rPh sb="189" eb="192">
      <t>コウザトウ</t>
    </rPh>
    <rPh sb="193" eb="194">
      <t>オコナ</t>
    </rPh>
    <phoneticPr fontId="2"/>
  </si>
  <si>
    <t xml:space="preserve">・総合相談未終結が300件を超している中、積極的にアプローチを図り解決を図った。
・解決の手段として積極的にインフォーマルサービスを案内した。
・問題が多様化しており、障害基幹センターや生活自立仕事センターとの連携を図った。
・専門職研修を予定通り終え、センター内で情報共有を図りスキルアップに努めた。
</t>
    <rPh sb="1" eb="5">
      <t>ソウゴウソウダン</t>
    </rPh>
    <rPh sb="5" eb="8">
      <t>ミシュウケツ</t>
    </rPh>
    <rPh sb="12" eb="13">
      <t>ケン</t>
    </rPh>
    <rPh sb="14" eb="15">
      <t>コ</t>
    </rPh>
    <rPh sb="19" eb="20">
      <t>ナカ</t>
    </rPh>
    <rPh sb="21" eb="24">
      <t>セッキョクテキ</t>
    </rPh>
    <rPh sb="31" eb="32">
      <t>ハカ</t>
    </rPh>
    <rPh sb="33" eb="35">
      <t>カイケツ</t>
    </rPh>
    <rPh sb="36" eb="37">
      <t>ハカ</t>
    </rPh>
    <rPh sb="42" eb="44">
      <t>カイケツ</t>
    </rPh>
    <rPh sb="45" eb="47">
      <t>シュダン</t>
    </rPh>
    <rPh sb="50" eb="53">
      <t>セッキョクテキ</t>
    </rPh>
    <rPh sb="66" eb="68">
      <t>アンナイ</t>
    </rPh>
    <rPh sb="73" eb="75">
      <t>モンダイ</t>
    </rPh>
    <rPh sb="76" eb="79">
      <t>タヨウカ</t>
    </rPh>
    <rPh sb="84" eb="88">
      <t>ショウガイキカン</t>
    </rPh>
    <rPh sb="93" eb="95">
      <t>セイカツ</t>
    </rPh>
    <rPh sb="95" eb="97">
      <t>ジリツ</t>
    </rPh>
    <rPh sb="97" eb="99">
      <t>シゴト</t>
    </rPh>
    <rPh sb="105" eb="107">
      <t>レンケイ</t>
    </rPh>
    <rPh sb="108" eb="109">
      <t>ハカ</t>
    </rPh>
    <rPh sb="114" eb="116">
      <t>センモン</t>
    </rPh>
    <rPh sb="116" eb="117">
      <t>ショク</t>
    </rPh>
    <rPh sb="117" eb="119">
      <t>ケンシュウ</t>
    </rPh>
    <rPh sb="120" eb="122">
      <t>ヨテイ</t>
    </rPh>
    <rPh sb="122" eb="123">
      <t>ドオ</t>
    </rPh>
    <rPh sb="124" eb="125">
      <t>オ</t>
    </rPh>
    <rPh sb="131" eb="132">
      <t>ナイ</t>
    </rPh>
    <phoneticPr fontId="2"/>
  </si>
  <si>
    <t>・毎月60件前後の新規の相談がある中、相談者に都合のいい時間や場所に考慮し対応していた。
・独居、高齢者世帯が多い地域で、訪問による対応が主となっている中、突発的来苑や相談に対応出来なくなっているが、住民に迷惑を与えないよう常時配慮を行っていた。</t>
    <rPh sb="1" eb="3">
      <t>マイツキ</t>
    </rPh>
    <rPh sb="5" eb="6">
      <t>ケン</t>
    </rPh>
    <rPh sb="6" eb="8">
      <t>ゼンゴ</t>
    </rPh>
    <rPh sb="9" eb="11">
      <t>シンキ</t>
    </rPh>
    <rPh sb="12" eb="14">
      <t>ソウダン</t>
    </rPh>
    <rPh sb="17" eb="18">
      <t>ナカ</t>
    </rPh>
    <rPh sb="19" eb="22">
      <t>ソウダンシャ</t>
    </rPh>
    <rPh sb="23" eb="25">
      <t>ツゴウ</t>
    </rPh>
    <rPh sb="28" eb="30">
      <t>ジカン</t>
    </rPh>
    <rPh sb="31" eb="33">
      <t>バショ</t>
    </rPh>
    <rPh sb="34" eb="36">
      <t>コウリョ</t>
    </rPh>
    <rPh sb="37" eb="39">
      <t>タイオウ</t>
    </rPh>
    <rPh sb="46" eb="48">
      <t>ドッキョ</t>
    </rPh>
    <rPh sb="49" eb="54">
      <t>コウレイシャセタイ</t>
    </rPh>
    <rPh sb="55" eb="56">
      <t>オオ</t>
    </rPh>
    <rPh sb="57" eb="59">
      <t>チイキ</t>
    </rPh>
    <rPh sb="61" eb="63">
      <t>ホウモン</t>
    </rPh>
    <rPh sb="66" eb="68">
      <t>タイオウ</t>
    </rPh>
    <rPh sb="69" eb="70">
      <t>シュ</t>
    </rPh>
    <rPh sb="76" eb="77">
      <t>ナカ</t>
    </rPh>
    <rPh sb="78" eb="81">
      <t>トッパツテキ</t>
    </rPh>
    <rPh sb="81" eb="83">
      <t>ライエン</t>
    </rPh>
    <rPh sb="84" eb="86">
      <t>ソウダン</t>
    </rPh>
    <rPh sb="87" eb="89">
      <t>タイオウ</t>
    </rPh>
    <rPh sb="89" eb="91">
      <t>デキ</t>
    </rPh>
    <rPh sb="100" eb="102">
      <t>ジュウミン</t>
    </rPh>
    <rPh sb="103" eb="105">
      <t>メイワク</t>
    </rPh>
    <rPh sb="106" eb="107">
      <t>アタ</t>
    </rPh>
    <rPh sb="112" eb="114">
      <t>ジョウジ</t>
    </rPh>
    <rPh sb="114" eb="116">
      <t>ハイリョ</t>
    </rPh>
    <rPh sb="117" eb="118">
      <t>オコナ</t>
    </rPh>
    <phoneticPr fontId="2"/>
  </si>
  <si>
    <t xml:space="preserve">・複合的な問題解決に向け関係機関に積極的アプローチを図るとともに、研修会議等でネットワークを形成していく。
・総合相談の終結に時間がかかっている中、地域資源を有効に利用できるよう生活支援コーディネーターとの連携を深めていく。
・相談が重複することが多い中、相談者に不快を与えず効率のいい手段を選定していく。
</t>
    <rPh sb="1" eb="4">
      <t>フクゴウテキ</t>
    </rPh>
    <rPh sb="55" eb="57">
      <t>ソウゴウ</t>
    </rPh>
    <rPh sb="57" eb="59">
      <t>ソウダン</t>
    </rPh>
    <rPh sb="60" eb="62">
      <t>シュウケツ</t>
    </rPh>
    <rPh sb="63" eb="65">
      <t>ジカン</t>
    </rPh>
    <rPh sb="72" eb="73">
      <t>ナカ</t>
    </rPh>
    <rPh sb="74" eb="78">
      <t>チイキシゲン</t>
    </rPh>
    <rPh sb="79" eb="81">
      <t>ユウコウ</t>
    </rPh>
    <rPh sb="82" eb="84">
      <t>リヨウ</t>
    </rPh>
    <rPh sb="89" eb="91">
      <t>セイカツ</t>
    </rPh>
    <rPh sb="91" eb="93">
      <t>シエン</t>
    </rPh>
    <rPh sb="103" eb="105">
      <t>レンケイ</t>
    </rPh>
    <rPh sb="106" eb="107">
      <t>フカ</t>
    </rPh>
    <rPh sb="114" eb="116">
      <t>ソウダン</t>
    </rPh>
    <rPh sb="117" eb="119">
      <t>チョウフク</t>
    </rPh>
    <rPh sb="124" eb="125">
      <t>オオ</t>
    </rPh>
    <rPh sb="126" eb="127">
      <t>ナカ</t>
    </rPh>
    <rPh sb="128" eb="131">
      <t>ソウダンシャ</t>
    </rPh>
    <rPh sb="132" eb="134">
      <t>フカイ</t>
    </rPh>
    <rPh sb="135" eb="136">
      <t>アタ</t>
    </rPh>
    <rPh sb="138" eb="140">
      <t>コウリツ</t>
    </rPh>
    <rPh sb="143" eb="145">
      <t>シュダン</t>
    </rPh>
    <rPh sb="146" eb="148">
      <t>センテイ</t>
    </rPh>
    <phoneticPr fontId="2"/>
  </si>
  <si>
    <t xml:space="preserve">・生活支援コーディネーターとの連携によりインフォーマルサービスの発掘や立ち上げの支援を行った。
・介護予防・日常生活支援総合事業の利用者に対し、適切なサービスと同時に積極的に地域資源の活用を促した。
・要支援者のケアマネージャーの選定が難しい中、待機者のリストを作成し管理を行った。
・ケアマネジャーの更新研修受講者が多い中「適切なケアマネジメント手法」を学んだ。　　　
</t>
    <rPh sb="1" eb="3">
      <t>セイカツ</t>
    </rPh>
    <rPh sb="3" eb="5">
      <t>シエン</t>
    </rPh>
    <rPh sb="15" eb="17">
      <t>レンケイ</t>
    </rPh>
    <rPh sb="32" eb="34">
      <t>ハックツ</t>
    </rPh>
    <rPh sb="35" eb="36">
      <t>タ</t>
    </rPh>
    <rPh sb="37" eb="38">
      <t>ア</t>
    </rPh>
    <rPh sb="40" eb="42">
      <t>シエン</t>
    </rPh>
    <rPh sb="43" eb="44">
      <t>オコナ</t>
    </rPh>
    <phoneticPr fontId="2"/>
  </si>
  <si>
    <t>・要支援者のケアマネジャーの選定が難しい中、インフォーマルサービスの利用を積極的に促した。
・生活支援コーディネーターと連携を図り、地域活動の場の整理を行い、資源マップを更新した。
・第1層の協議体に出席し、同圏域の関係機関と課題解決に向けた話し合いの場をもうけた。
・受け入れが厳しくなっているサービスもある中、公正中立を意識して事業者を選定した。</t>
    <rPh sb="37" eb="40">
      <t>セッキョクテキ</t>
    </rPh>
    <phoneticPr fontId="2"/>
  </si>
  <si>
    <t>①自治会、社会福祉協議会、民生児童委員やUR等地域の関係機関と連携し支援を行う。
②生活自立仕事相談センター、障害者基幹相談支援センター、成年後見支援センター、福祉まるごとサポートセンターなど各種相談機関と連携し、複合的な問題を抱える高齢者の支援を行う。
③生活支援コーディネーターと協働しながら支援体制を整える。
④3職種が専門的見地から的確な状況把握を行い適切な支援を行う。</t>
    <rPh sb="69" eb="75">
      <t>セイネンコウケンシエン</t>
    </rPh>
    <rPh sb="80" eb="82">
      <t>フクシ</t>
    </rPh>
    <rPh sb="96" eb="98">
      <t>カクシュ</t>
    </rPh>
    <rPh sb="98" eb="102">
      <t>ソウダンキカン</t>
    </rPh>
    <rPh sb="142" eb="144">
      <t>キョウドウ</t>
    </rPh>
    <phoneticPr fontId="2"/>
  </si>
  <si>
    <t>・各種相談機関と連携し、複合的な問題を抱える高齢者の支援を行う。
・生活支援コーディネーターと協同し、既存の関係機関だけでなく多様な主体と連携を図り、社会資源の創設なども含め地域課題に対処していく。</t>
    <rPh sb="1" eb="3">
      <t>カクシュ</t>
    </rPh>
    <rPh sb="3" eb="7">
      <t>ソウダンキカン</t>
    </rPh>
    <rPh sb="8" eb="10">
      <t>レンケイ</t>
    </rPh>
    <rPh sb="12" eb="15">
      <t>フクゴウテキ</t>
    </rPh>
    <rPh sb="16" eb="18">
      <t>モンダイ</t>
    </rPh>
    <rPh sb="19" eb="20">
      <t>カカ</t>
    </rPh>
    <rPh sb="22" eb="25">
      <t>コウレイシャ</t>
    </rPh>
    <rPh sb="26" eb="28">
      <t>シエン</t>
    </rPh>
    <rPh sb="29" eb="30">
      <t>オコナ</t>
    </rPh>
    <rPh sb="63" eb="65">
      <t>タヨウ</t>
    </rPh>
    <rPh sb="66" eb="68">
      <t>シュタイ</t>
    </rPh>
    <phoneticPr fontId="2"/>
  </si>
  <si>
    <t xml:space="preserve">①②対象者の心身の状態に合わせた介護予防ケアマネジメントを行った。ケアマネジメント時、本人のストレングスを活かす関わりやプランニングをした。生活支援コーディネーターと協働し、対象者の趣味や特技を地域の社会資源として活用できるように検討した。
③委託事業所別に3職種で担当を分担し、委託プランの内容確認や必要時に助言を行った。
④地域支え合い型通所介護の利用のために事業対象者の届出やケアマネジメントCの作成を行い、握力測定やフレイル予防などの講話を行い予防の取組を支援した。
⑤ケアプランに地域の社会資源やインフォーマルサービスを取り入れるようにした。「自助」「互助」を促す関わりを意識し、介入した。
</t>
    <rPh sb="2" eb="5">
      <t>タイショウシャ</t>
    </rPh>
    <rPh sb="6" eb="8">
      <t>シンシン</t>
    </rPh>
    <rPh sb="9" eb="11">
      <t>ジョウタイ</t>
    </rPh>
    <rPh sb="12" eb="13">
      <t>ア</t>
    </rPh>
    <rPh sb="16" eb="20">
      <t>カイゴヨボウ</t>
    </rPh>
    <rPh sb="29" eb="30">
      <t>オコナ</t>
    </rPh>
    <rPh sb="122" eb="127">
      <t>イタクジギョウショ</t>
    </rPh>
    <rPh sb="127" eb="128">
      <t>ベツ</t>
    </rPh>
    <rPh sb="130" eb="132">
      <t>ショクシュ</t>
    </rPh>
    <rPh sb="133" eb="135">
      <t>タントウ</t>
    </rPh>
    <rPh sb="136" eb="138">
      <t>ブンタン</t>
    </rPh>
    <rPh sb="164" eb="166">
      <t>チイキ</t>
    </rPh>
    <rPh sb="166" eb="167">
      <t>ササ</t>
    </rPh>
    <rPh sb="168" eb="169">
      <t>ア</t>
    </rPh>
    <rPh sb="170" eb="171">
      <t>ガタ</t>
    </rPh>
    <rPh sb="171" eb="175">
      <t>ツウショカイゴ</t>
    </rPh>
    <rPh sb="176" eb="178">
      <t>リヨウ</t>
    </rPh>
    <rPh sb="182" eb="187">
      <t>ジギョウタイショウシャ</t>
    </rPh>
    <rPh sb="188" eb="190">
      <t>トドケデ</t>
    </rPh>
    <rPh sb="201" eb="203">
      <t>サクセイ</t>
    </rPh>
    <rPh sb="204" eb="205">
      <t>オコナ</t>
    </rPh>
    <rPh sb="207" eb="211">
      <t>アクリョクソクテイ</t>
    </rPh>
    <rPh sb="216" eb="218">
      <t>ヨボウ</t>
    </rPh>
    <rPh sb="221" eb="223">
      <t>コウワ</t>
    </rPh>
    <rPh sb="224" eb="225">
      <t>オコナ</t>
    </rPh>
    <rPh sb="226" eb="228">
      <t>ヨボウ</t>
    </rPh>
    <rPh sb="229" eb="231">
      <t>トリクミ</t>
    </rPh>
    <rPh sb="232" eb="234">
      <t>シエン</t>
    </rPh>
    <phoneticPr fontId="1"/>
  </si>
  <si>
    <t>①②対象者の心身の状態に合わせた介護予防ケアマネジメントを行った。ケアマネジメント時、本人のストレングスを活かす関わりやプランニングをした。生活支援コーディネーターと協働し、対象者の趣味や特技を地域の社会資源として活用できるように検討した。
③委託事業所別に3職種で担当を分担し、委託プランの内容確認を行った。必要時には生活支援コーディネーターと協働し、社会資源の活用について情報提供を行い、利用につなぐ事ができた。（ウォーキングサークル、ゴミ出し等）
⑤ケアプランに地域の社会資源やインフォーマルサービスを取り入れるようにした。「自助」「互助」を促す関わりを意識し、介入した。</t>
    <rPh sb="122" eb="127">
      <t>イタクジギョウショ</t>
    </rPh>
    <rPh sb="127" eb="128">
      <t>ベツ</t>
    </rPh>
    <rPh sb="130" eb="132">
      <t>ショクシュ</t>
    </rPh>
    <rPh sb="133" eb="135">
      <t>タントウ</t>
    </rPh>
    <rPh sb="136" eb="138">
      <t>ブンタン</t>
    </rPh>
    <rPh sb="140" eb="142">
      <t>イタク</t>
    </rPh>
    <rPh sb="146" eb="148">
      <t>ナイヨウ</t>
    </rPh>
    <rPh sb="148" eb="150">
      <t>カクニン</t>
    </rPh>
    <rPh sb="151" eb="152">
      <t>オコナ</t>
    </rPh>
    <rPh sb="155" eb="158">
      <t>ヒツヨウジ</t>
    </rPh>
    <rPh sb="160" eb="162">
      <t>セイカツ</t>
    </rPh>
    <rPh sb="162" eb="164">
      <t>シエン</t>
    </rPh>
    <rPh sb="173" eb="175">
      <t>キョウドウ</t>
    </rPh>
    <rPh sb="177" eb="181">
      <t>シャカイシゲン</t>
    </rPh>
    <rPh sb="182" eb="184">
      <t>カツヨウ</t>
    </rPh>
    <rPh sb="188" eb="190">
      <t>ジョウホウ</t>
    </rPh>
    <rPh sb="190" eb="192">
      <t>テイキョウ</t>
    </rPh>
    <rPh sb="193" eb="194">
      <t>オコナ</t>
    </rPh>
    <rPh sb="196" eb="198">
      <t>リヨウ</t>
    </rPh>
    <rPh sb="202" eb="203">
      <t>コト</t>
    </rPh>
    <rPh sb="222" eb="223">
      <t>ダ</t>
    </rPh>
    <rPh sb="224" eb="225">
      <t>トウ</t>
    </rPh>
    <phoneticPr fontId="2"/>
  </si>
  <si>
    <t>・千草台地域ケア会議を1回、稲毛区全体の地域ケア会議を1回、多職種連携会議を1回実施した。
・稲毛区のケアマネジャーを対象とした事例検討会、研修会、自立促進ケア会議を各1回ずつ実施した。
・圏域のケアマネジャーと民生委員との合同勉強会として認知症声掛け訓練を協働で企画、実施した。
・稲毛区内のセンター主任ケアマネジャー連絡会、稲毛区の主任ケアマネ連絡会、圏域ケアマネジャーの連絡会を実施した。　　　　　　　　　　　　　　　　　　　　　　　　　　　　　　　　　　　　　　　　　　　　　　　　　　　　　　　　　　　　　　　　　　　　　　　　　　　　　　　　　　　　　　　　　　　　　　　　　　　　　　　　　　　　　　　　　　　　　　　　　　　　　　　　　　　　　　　　　　　　　　　　　　　　　　　　　　　　　　　　　　　　　　　　　　　　　　　　　　　　　　　　　　　　　　　　　　　　　　　　　　　　　　　　　　　　　　　　　　　　　　　　　　　　　　　　　　　　　　　　　　　　　　　　　　　　　　　　　　　　　　　　　　　　　　　　　　　　　　　　　　　　　　　　　　　　　　　　　　　　　　　　　　　　　　　　　　　　　　　　　　　　　　　　　　　　　　　　　　　　　　　　　　　　　</t>
    <rPh sb="1" eb="4">
      <t>チグサダイ</t>
    </rPh>
    <rPh sb="4" eb="6">
      <t>チイキ</t>
    </rPh>
    <rPh sb="8" eb="10">
      <t>カイギ</t>
    </rPh>
    <rPh sb="12" eb="13">
      <t>カイ</t>
    </rPh>
    <rPh sb="14" eb="19">
      <t>イナゲクゼンタイ</t>
    </rPh>
    <rPh sb="20" eb="22">
      <t>チイキ</t>
    </rPh>
    <rPh sb="24" eb="26">
      <t>カイギ</t>
    </rPh>
    <rPh sb="28" eb="29">
      <t>カイ</t>
    </rPh>
    <rPh sb="30" eb="37">
      <t>タショクシュレンケイカイギ</t>
    </rPh>
    <rPh sb="39" eb="40">
      <t>カイ</t>
    </rPh>
    <rPh sb="40" eb="42">
      <t>ジッシ</t>
    </rPh>
    <rPh sb="145" eb="146">
      <t>ウチ</t>
    </rPh>
    <phoneticPr fontId="2"/>
  </si>
  <si>
    <t>高齢者虐待（疑い）の通報及び相談のあった29名（うち新規6名）に対し、速やかに行政へ報告し、事実確認、関係者との協議を行うことができた。年間を通じて8名の方を終結させることができた。センター内の高齢者虐待対応委員会を年間2回開催し、次年度のケアマネ向け研修会の企画策定ができた。虐待対応研修に関しては、包括専門職全員が外部研修により受講した。高齢者の詐欺・悪質商法被害の防止の為、住民及びケアマネジャーに対し注意喚起が行えた。しかしながら、昨年度に引き続きケアマネジャーに対して権利擁護に関する研修会が実施できていないことを考慮し、C評価とした。</t>
    <rPh sb="0" eb="5">
      <t>コウレイシャギャクタイ</t>
    </rPh>
    <rPh sb="6" eb="7">
      <t>ウタガ</t>
    </rPh>
    <rPh sb="10" eb="12">
      <t>ツウホウ</t>
    </rPh>
    <rPh sb="12" eb="13">
      <t>オヨ</t>
    </rPh>
    <rPh sb="14" eb="16">
      <t>ソウダン</t>
    </rPh>
    <rPh sb="22" eb="23">
      <t>メイ</t>
    </rPh>
    <rPh sb="26" eb="28">
      <t>シンキ</t>
    </rPh>
    <rPh sb="29" eb="30">
      <t>メイ</t>
    </rPh>
    <rPh sb="32" eb="33">
      <t>タイ</t>
    </rPh>
    <rPh sb="35" eb="36">
      <t>スミ</t>
    </rPh>
    <rPh sb="39" eb="41">
      <t>ギョウセイ</t>
    </rPh>
    <rPh sb="42" eb="44">
      <t>ホウコク</t>
    </rPh>
    <rPh sb="46" eb="48">
      <t>ジジツ</t>
    </rPh>
    <rPh sb="48" eb="50">
      <t>カクニン</t>
    </rPh>
    <rPh sb="51" eb="54">
      <t>カンケイシャ</t>
    </rPh>
    <rPh sb="56" eb="58">
      <t>キョウギ</t>
    </rPh>
    <rPh sb="59" eb="60">
      <t>オコナ</t>
    </rPh>
    <rPh sb="68" eb="70">
      <t>ネンカン</t>
    </rPh>
    <rPh sb="71" eb="72">
      <t>ツウ</t>
    </rPh>
    <rPh sb="75" eb="76">
      <t>メイ</t>
    </rPh>
    <rPh sb="77" eb="78">
      <t>カタ</t>
    </rPh>
    <rPh sb="79" eb="81">
      <t>シュウケツ</t>
    </rPh>
    <rPh sb="95" eb="96">
      <t>ナイ</t>
    </rPh>
    <rPh sb="97" eb="102">
      <t>コウレイシャギャクタイ</t>
    </rPh>
    <rPh sb="102" eb="104">
      <t>タイオウ</t>
    </rPh>
    <rPh sb="104" eb="107">
      <t>イインカイ</t>
    </rPh>
    <rPh sb="108" eb="110">
      <t>ネンカン</t>
    </rPh>
    <rPh sb="111" eb="112">
      <t>カイ</t>
    </rPh>
    <rPh sb="112" eb="114">
      <t>カイサイ</t>
    </rPh>
    <rPh sb="116" eb="119">
      <t>ジネンド</t>
    </rPh>
    <rPh sb="124" eb="125">
      <t>ム</t>
    </rPh>
    <rPh sb="126" eb="129">
      <t>ケンシュウカイ</t>
    </rPh>
    <rPh sb="130" eb="132">
      <t>キカク</t>
    </rPh>
    <rPh sb="132" eb="134">
      <t>サクテイ</t>
    </rPh>
    <rPh sb="139" eb="141">
      <t>ギャクタイ</t>
    </rPh>
    <rPh sb="141" eb="143">
      <t>タイオウ</t>
    </rPh>
    <rPh sb="143" eb="145">
      <t>ケンシュウ</t>
    </rPh>
    <rPh sb="146" eb="147">
      <t>カン</t>
    </rPh>
    <rPh sb="151" eb="153">
      <t>ホウカツ</t>
    </rPh>
    <rPh sb="153" eb="155">
      <t>センモン</t>
    </rPh>
    <rPh sb="155" eb="156">
      <t>ショク</t>
    </rPh>
    <rPh sb="156" eb="158">
      <t>ゼンイン</t>
    </rPh>
    <rPh sb="159" eb="161">
      <t>ガイブ</t>
    </rPh>
    <rPh sb="161" eb="163">
      <t>ケンシュウ</t>
    </rPh>
    <rPh sb="166" eb="168">
      <t>ジュコウ</t>
    </rPh>
    <rPh sb="171" eb="174">
      <t>コウレイシャ</t>
    </rPh>
    <rPh sb="175" eb="177">
      <t>サギ</t>
    </rPh>
    <rPh sb="178" eb="180">
      <t>アクシツ</t>
    </rPh>
    <rPh sb="180" eb="182">
      <t>ショウホウ</t>
    </rPh>
    <rPh sb="182" eb="184">
      <t>ヒガイ</t>
    </rPh>
    <rPh sb="185" eb="187">
      <t>ボウシ</t>
    </rPh>
    <rPh sb="188" eb="189">
      <t>タメ</t>
    </rPh>
    <rPh sb="190" eb="192">
      <t>ジュウミン</t>
    </rPh>
    <rPh sb="192" eb="193">
      <t>オヨ</t>
    </rPh>
    <rPh sb="202" eb="203">
      <t>タイ</t>
    </rPh>
    <rPh sb="204" eb="206">
      <t>チュウイ</t>
    </rPh>
    <rPh sb="206" eb="208">
      <t>カンキ</t>
    </rPh>
    <rPh sb="209" eb="210">
      <t>オコナ</t>
    </rPh>
    <rPh sb="220" eb="223">
      <t>サクネンド</t>
    </rPh>
    <rPh sb="224" eb="225">
      <t>ヒ</t>
    </rPh>
    <rPh sb="226" eb="227">
      <t>ツヅ</t>
    </rPh>
    <rPh sb="236" eb="237">
      <t>タイ</t>
    </rPh>
    <rPh sb="239" eb="241">
      <t>ケンリ</t>
    </rPh>
    <rPh sb="241" eb="243">
      <t>ヨウゴ</t>
    </rPh>
    <rPh sb="244" eb="245">
      <t>カン</t>
    </rPh>
    <rPh sb="247" eb="250">
      <t>ケンシュウカイ</t>
    </rPh>
    <rPh sb="251" eb="253">
      <t>ジッシ</t>
    </rPh>
    <rPh sb="262" eb="264">
      <t>コウリョ</t>
    </rPh>
    <rPh sb="267" eb="269">
      <t>ヒョウカ</t>
    </rPh>
    <phoneticPr fontId="2"/>
  </si>
  <si>
    <t>地域ケア会議を含む様々な会議体や地域活動への参加を通じて地域の関係機関や住民主体の団体とのネットワーク構築に取組むことができた。ケアマネジャーに対し、平時のケアマネジメントへの助言指導のほか、支援困難事例への同行訪問や支援調整会議の開催を行いケアマネジャーのサポートができたこと。また、美浜区の居宅介護支援事業所の主任ケアマネジャーのネットワーク構築への後方支援を行い、会議体の自立運営に向けての足掛かりをつけたこと。業務継続計画の運用において介護保険事業所の課題であった「BCPのシミュレーション訓練」を開催できたことを踏まえB評価とした。</t>
    <rPh sb="0" eb="2">
      <t>チイキ</t>
    </rPh>
    <rPh sb="4" eb="6">
      <t>カイギ</t>
    </rPh>
    <rPh sb="7" eb="8">
      <t>フク</t>
    </rPh>
    <rPh sb="9" eb="11">
      <t>サマザマ</t>
    </rPh>
    <rPh sb="12" eb="15">
      <t>カイギタイ</t>
    </rPh>
    <rPh sb="16" eb="18">
      <t>チイキ</t>
    </rPh>
    <rPh sb="18" eb="20">
      <t>カツドウ</t>
    </rPh>
    <rPh sb="22" eb="24">
      <t>サンカ</t>
    </rPh>
    <rPh sb="25" eb="26">
      <t>ツウ</t>
    </rPh>
    <rPh sb="28" eb="30">
      <t>チイキ</t>
    </rPh>
    <rPh sb="31" eb="33">
      <t>カンケイ</t>
    </rPh>
    <rPh sb="33" eb="35">
      <t>キカン</t>
    </rPh>
    <rPh sb="36" eb="38">
      <t>ジュウミン</t>
    </rPh>
    <rPh sb="38" eb="40">
      <t>シュタイ</t>
    </rPh>
    <rPh sb="41" eb="43">
      <t>ダンタイ</t>
    </rPh>
    <rPh sb="51" eb="53">
      <t>コウチク</t>
    </rPh>
    <rPh sb="54" eb="56">
      <t>トリク</t>
    </rPh>
    <rPh sb="72" eb="73">
      <t>タイ</t>
    </rPh>
    <rPh sb="75" eb="77">
      <t>ヘイジ</t>
    </rPh>
    <rPh sb="88" eb="90">
      <t>ジョゲン</t>
    </rPh>
    <rPh sb="90" eb="92">
      <t>シドウ</t>
    </rPh>
    <rPh sb="96" eb="98">
      <t>シエン</t>
    </rPh>
    <rPh sb="98" eb="100">
      <t>コンナン</t>
    </rPh>
    <rPh sb="100" eb="102">
      <t>ジレイ</t>
    </rPh>
    <rPh sb="104" eb="108">
      <t>ドウコウホウモン</t>
    </rPh>
    <rPh sb="109" eb="111">
      <t>シエン</t>
    </rPh>
    <rPh sb="111" eb="113">
      <t>チョウセイ</t>
    </rPh>
    <rPh sb="113" eb="115">
      <t>カイギ</t>
    </rPh>
    <rPh sb="116" eb="118">
      <t>カイサイ</t>
    </rPh>
    <rPh sb="119" eb="120">
      <t>オコナ</t>
    </rPh>
    <rPh sb="143" eb="146">
      <t>ミハマク</t>
    </rPh>
    <rPh sb="147" eb="156">
      <t>キョタクカイゴシエンジギョウショ</t>
    </rPh>
    <rPh sb="157" eb="159">
      <t>シュニン</t>
    </rPh>
    <rPh sb="173" eb="175">
      <t>コウチク</t>
    </rPh>
    <rPh sb="177" eb="179">
      <t>コウホウ</t>
    </rPh>
    <rPh sb="179" eb="181">
      <t>シエン</t>
    </rPh>
    <rPh sb="182" eb="183">
      <t>オコナ</t>
    </rPh>
    <rPh sb="185" eb="188">
      <t>カイギタイ</t>
    </rPh>
    <rPh sb="189" eb="191">
      <t>ジリツ</t>
    </rPh>
    <rPh sb="191" eb="193">
      <t>ウンエイ</t>
    </rPh>
    <rPh sb="194" eb="195">
      <t>ム</t>
    </rPh>
    <rPh sb="198" eb="200">
      <t>アシガ</t>
    </rPh>
    <rPh sb="209" eb="211">
      <t>ギョウム</t>
    </rPh>
    <rPh sb="211" eb="213">
      <t>ケイゾク</t>
    </rPh>
    <rPh sb="213" eb="215">
      <t>ケイカク</t>
    </rPh>
    <rPh sb="216" eb="218">
      <t>ウンヨウ</t>
    </rPh>
    <rPh sb="222" eb="224">
      <t>カイゴ</t>
    </rPh>
    <rPh sb="224" eb="226">
      <t>ホケン</t>
    </rPh>
    <rPh sb="226" eb="229">
      <t>ジギョウショ</t>
    </rPh>
    <rPh sb="230" eb="232">
      <t>カダイ</t>
    </rPh>
    <rPh sb="261" eb="262">
      <t>フ</t>
    </rPh>
    <rPh sb="265" eb="267">
      <t>ヒョウカ</t>
    </rPh>
    <phoneticPr fontId="2"/>
  </si>
  <si>
    <t>年間を通じ、美浜区健康課とハイリスク高齢者への対応、つどいの場でのセミナー開催などを連携して行ったこと。地域住民、小学生、圏域を超えた様々な世代の方に対しセミナーを18回開催し、介護予防のセルフマネジメント、介護保険、認知症高齢者の支援について普及啓発を行うことができた。また、2層生活支援コーディネーターと連携、地域の活動団体に対する活動支援を行ったほか、新たに住民主体で運営される認知症カフェ「ふうせんかずら（R6.8月～延べ106名参加）」、「つどいの場まさご（R6.12月～延べ143名参加）」を立上げ、後方支援を行うことが出来た為、A評価とした。</t>
    <rPh sb="0" eb="2">
      <t>ネンカン</t>
    </rPh>
    <rPh sb="3" eb="4">
      <t>ツウ</t>
    </rPh>
    <rPh sb="6" eb="9">
      <t>ミハマク</t>
    </rPh>
    <rPh sb="9" eb="12">
      <t>ケンコウカ</t>
    </rPh>
    <rPh sb="18" eb="20">
      <t>コウレイ</t>
    </rPh>
    <rPh sb="20" eb="21">
      <t>シャ</t>
    </rPh>
    <rPh sb="23" eb="25">
      <t>タイオウ</t>
    </rPh>
    <rPh sb="30" eb="31">
      <t>バ</t>
    </rPh>
    <rPh sb="37" eb="39">
      <t>カイサイ</t>
    </rPh>
    <rPh sb="42" eb="44">
      <t>レンケイ</t>
    </rPh>
    <rPh sb="46" eb="47">
      <t>オコナ</t>
    </rPh>
    <rPh sb="52" eb="56">
      <t>チイキジュウミン</t>
    </rPh>
    <rPh sb="57" eb="60">
      <t>ショウガクセイ</t>
    </rPh>
    <rPh sb="61" eb="63">
      <t>ケンイキ</t>
    </rPh>
    <rPh sb="64" eb="65">
      <t>コ</t>
    </rPh>
    <rPh sb="67" eb="69">
      <t>サマザマ</t>
    </rPh>
    <rPh sb="70" eb="72">
      <t>セダイ</t>
    </rPh>
    <rPh sb="73" eb="74">
      <t>カタ</t>
    </rPh>
    <rPh sb="75" eb="76">
      <t>タイ</t>
    </rPh>
    <rPh sb="84" eb="85">
      <t>カイ</t>
    </rPh>
    <rPh sb="85" eb="87">
      <t>カイサイ</t>
    </rPh>
    <rPh sb="89" eb="93">
      <t>カイゴヨボウ</t>
    </rPh>
    <rPh sb="104" eb="108">
      <t>カイゴホケン</t>
    </rPh>
    <rPh sb="109" eb="115">
      <t>ニンチショウコウレイシャ</t>
    </rPh>
    <rPh sb="116" eb="118">
      <t>シエン</t>
    </rPh>
    <rPh sb="122" eb="126">
      <t>フキュウケイハツ</t>
    </rPh>
    <rPh sb="127" eb="128">
      <t>オコナ</t>
    </rPh>
    <rPh sb="157" eb="159">
      <t>チイキ</t>
    </rPh>
    <rPh sb="168" eb="172">
      <t>カツドウシエン</t>
    </rPh>
    <rPh sb="173" eb="174">
      <t>オコナ</t>
    </rPh>
    <rPh sb="179" eb="180">
      <t>アラ</t>
    </rPh>
    <rPh sb="182" eb="186">
      <t>ジュウミンシュタイ</t>
    </rPh>
    <rPh sb="187" eb="189">
      <t>ウンエイ</t>
    </rPh>
    <rPh sb="192" eb="195">
      <t>ニンチショウ</t>
    </rPh>
    <rPh sb="211" eb="212">
      <t>ガツ</t>
    </rPh>
    <rPh sb="213" eb="214">
      <t>ノ</t>
    </rPh>
    <rPh sb="218" eb="219">
      <t>メイ</t>
    </rPh>
    <rPh sb="219" eb="221">
      <t>サンカ</t>
    </rPh>
    <rPh sb="229" eb="230">
      <t>バ</t>
    </rPh>
    <rPh sb="239" eb="240">
      <t>ガツ</t>
    </rPh>
    <rPh sb="241" eb="242">
      <t>ノ</t>
    </rPh>
    <rPh sb="246" eb="247">
      <t>メイ</t>
    </rPh>
    <rPh sb="247" eb="249">
      <t>サンカ</t>
    </rPh>
    <rPh sb="252" eb="254">
      <t>タチア</t>
    </rPh>
    <rPh sb="256" eb="260">
      <t>コウホウシエン</t>
    </rPh>
    <rPh sb="261" eb="262">
      <t>オコナ</t>
    </rPh>
    <rPh sb="272" eb="274">
      <t>ヒョウカ</t>
    </rPh>
    <phoneticPr fontId="2"/>
  </si>
  <si>
    <t>・地域の諸団体と花見川いきいきプラザからの依頼にて、計5回の出張講座を行うことができた。
・新たな通いの場、交流の場として、事業所主催にて、「エンジョイさつきが丘」を立ち上げ、多くの地域高齢者に参加していただくことができた。また、URさつきが丘団地シニアリーダー体操教室の立ち上げにも関わることができた。
・前年度まで3年連続で行っていた買い物支援を行うことができなかった。
・薬や栄養等についての講座を企画し、地域の薬局にも働きかけを行ったが、講座開催には至らなかった。</t>
    <rPh sb="121" eb="124">
      <t>オカダンチ</t>
    </rPh>
    <rPh sb="131" eb="135">
      <t>タイソウキョウシツ</t>
    </rPh>
    <rPh sb="136" eb="137">
      <t>タ</t>
    </rPh>
    <rPh sb="138" eb="139">
      <t>ア</t>
    </rPh>
    <rPh sb="142" eb="143">
      <t>カカ</t>
    </rPh>
    <phoneticPr fontId="3"/>
  </si>
  <si>
    <t>至急の退院調整や困窮状態に陥ってからの相談などは、介護認定結果の通知待機期間中の支援について、居宅ケアマネジャーの選定が困難な場合が多い。居宅ケアマネジャー支援においては、コロナ禍の特例措置終了後、基本的な業務の流れを相互確認しながら計画作成を進める場面が複数回あった。</t>
    <rPh sb="0" eb="2">
      <t>シキュウ</t>
    </rPh>
    <rPh sb="3" eb="7">
      <t>タイインチョウセイ</t>
    </rPh>
    <rPh sb="8" eb="10">
      <t>コンキュウ</t>
    </rPh>
    <rPh sb="10" eb="12">
      <t>ジョウタイ</t>
    </rPh>
    <rPh sb="13" eb="14">
      <t>オチイ</t>
    </rPh>
    <rPh sb="19" eb="21">
      <t>ソウダン</t>
    </rPh>
    <rPh sb="25" eb="29">
      <t>カイゴニンテイ</t>
    </rPh>
    <rPh sb="29" eb="31">
      <t>ケッカ</t>
    </rPh>
    <rPh sb="32" eb="34">
      <t>ツウチ</t>
    </rPh>
    <rPh sb="34" eb="36">
      <t>タイキ</t>
    </rPh>
    <rPh sb="36" eb="39">
      <t>キカンチュウ</t>
    </rPh>
    <rPh sb="40" eb="42">
      <t>シエン</t>
    </rPh>
    <rPh sb="47" eb="49">
      <t>キョタク</t>
    </rPh>
    <rPh sb="57" eb="59">
      <t>センテイ</t>
    </rPh>
    <rPh sb="60" eb="62">
      <t>コンナン</t>
    </rPh>
    <rPh sb="63" eb="65">
      <t>バアイ</t>
    </rPh>
    <rPh sb="66" eb="67">
      <t>オオ</t>
    </rPh>
    <rPh sb="69" eb="71">
      <t>キョタク</t>
    </rPh>
    <rPh sb="78" eb="80">
      <t>シエン</t>
    </rPh>
    <rPh sb="89" eb="90">
      <t>ワザワイ</t>
    </rPh>
    <rPh sb="91" eb="93">
      <t>トクレイ</t>
    </rPh>
    <rPh sb="93" eb="95">
      <t>ソチ</t>
    </rPh>
    <rPh sb="95" eb="98">
      <t>シュウリョウゴ</t>
    </rPh>
    <rPh sb="99" eb="102">
      <t>キホンテキ</t>
    </rPh>
    <rPh sb="103" eb="105">
      <t>ギョウム</t>
    </rPh>
    <rPh sb="106" eb="107">
      <t>ナガ</t>
    </rPh>
    <rPh sb="117" eb="121">
      <t>ケイカクサクセイ</t>
    </rPh>
    <rPh sb="122" eb="123">
      <t>スス</t>
    </rPh>
    <rPh sb="125" eb="127">
      <t>バメン</t>
    </rPh>
    <rPh sb="128" eb="130">
      <t>フクスウ</t>
    </rPh>
    <rPh sb="130" eb="131">
      <t>カイ</t>
    </rPh>
    <phoneticPr fontId="2"/>
  </si>
  <si>
    <t>たんぽぽ広場やワークショップなど、集いの場の活動を通して地域住民の交流機会を設定した。ふみこさん家の活動支援やまちかど相談により、当センターの周知を図った。居宅ケアマネジャーからの相談と活動支援として、6月花見川区介護保険室との懇談開催を援助した。合わせて、地域課題の抽出やインフォーマル資源の情報などについて整理し、居宅ケアマネジャーへ提供した。</t>
    <rPh sb="4" eb="6">
      <t>ヒロバ</t>
    </rPh>
    <rPh sb="17" eb="18">
      <t>ツド</t>
    </rPh>
    <rPh sb="20" eb="21">
      <t>バ</t>
    </rPh>
    <rPh sb="22" eb="24">
      <t>カツドウ</t>
    </rPh>
    <rPh sb="25" eb="26">
      <t>トオ</t>
    </rPh>
    <rPh sb="28" eb="32">
      <t>チイキジュウミン</t>
    </rPh>
    <rPh sb="33" eb="35">
      <t>コウリュウ</t>
    </rPh>
    <rPh sb="35" eb="37">
      <t>キカイ</t>
    </rPh>
    <rPh sb="38" eb="40">
      <t>セッテイ</t>
    </rPh>
    <rPh sb="48" eb="49">
      <t>イエ</t>
    </rPh>
    <rPh sb="50" eb="52">
      <t>カツドウ</t>
    </rPh>
    <rPh sb="52" eb="54">
      <t>シエン</t>
    </rPh>
    <rPh sb="59" eb="61">
      <t>ソウダン</t>
    </rPh>
    <rPh sb="65" eb="66">
      <t>トウ</t>
    </rPh>
    <rPh sb="71" eb="73">
      <t>シュウチ</t>
    </rPh>
    <rPh sb="74" eb="75">
      <t>ハカ</t>
    </rPh>
    <rPh sb="90" eb="92">
      <t>ソウダン</t>
    </rPh>
    <rPh sb="102" eb="103">
      <t>ガツ</t>
    </rPh>
    <rPh sb="103" eb="107">
      <t>ハナミガワク</t>
    </rPh>
    <rPh sb="107" eb="112">
      <t>カイゴホケンシツ</t>
    </rPh>
    <rPh sb="114" eb="116">
      <t>コンダン</t>
    </rPh>
    <rPh sb="116" eb="118">
      <t>カイサイ</t>
    </rPh>
    <rPh sb="119" eb="121">
      <t>エンジョ</t>
    </rPh>
    <rPh sb="124" eb="125">
      <t>ア</t>
    </rPh>
    <rPh sb="129" eb="131">
      <t>チイキ</t>
    </rPh>
    <rPh sb="131" eb="133">
      <t>カダイ</t>
    </rPh>
    <rPh sb="134" eb="136">
      <t>チュウシュツ</t>
    </rPh>
    <rPh sb="144" eb="146">
      <t>シゲン</t>
    </rPh>
    <rPh sb="147" eb="149">
      <t>ジョウホウ</t>
    </rPh>
    <rPh sb="155" eb="157">
      <t>セイリ</t>
    </rPh>
    <rPh sb="159" eb="161">
      <t>キョタク</t>
    </rPh>
    <rPh sb="169" eb="171">
      <t>テイキョウ</t>
    </rPh>
    <phoneticPr fontId="2"/>
  </si>
  <si>
    <t xml:space="preserve">認知症地域支援推進員を中心に、地域住民への認知症理解や援助者育成に取り組む。
職種を限定せず、毎年虐待対応研修を受講する。虐待を疑う視点、法的根拠、対応時の注意などを再確認するとともに、行政への随時報告と支援方針の共有の重要性を理解する。合わせて、花見川区内6センターの社会福祉士が共同して、居宅ケアマネジャーを対象とした虐待対応をテーマにした学習会を企画する。
</t>
    <rPh sb="0" eb="3">
      <t>ニンチショウ</t>
    </rPh>
    <rPh sb="3" eb="7">
      <t>チイキシエン</t>
    </rPh>
    <rPh sb="7" eb="9">
      <t>スイシン</t>
    </rPh>
    <rPh sb="9" eb="10">
      <t>イン</t>
    </rPh>
    <rPh sb="11" eb="13">
      <t>チュウシン</t>
    </rPh>
    <rPh sb="15" eb="19">
      <t>チイキジュウミン</t>
    </rPh>
    <rPh sb="21" eb="24">
      <t>ニンチショウ</t>
    </rPh>
    <rPh sb="24" eb="26">
      <t>リカイ</t>
    </rPh>
    <rPh sb="27" eb="30">
      <t>エンジョシャ</t>
    </rPh>
    <rPh sb="30" eb="32">
      <t>イクセイ</t>
    </rPh>
    <rPh sb="33" eb="34">
      <t>ト</t>
    </rPh>
    <rPh sb="35" eb="36">
      <t>ク</t>
    </rPh>
    <rPh sb="39" eb="41">
      <t>ショクシュ</t>
    </rPh>
    <rPh sb="42" eb="44">
      <t>ゲンテイ</t>
    </rPh>
    <rPh sb="47" eb="49">
      <t>マイトシ</t>
    </rPh>
    <rPh sb="84" eb="86">
      <t>カクニン</t>
    </rPh>
    <rPh sb="119" eb="120">
      <t>ア</t>
    </rPh>
    <rPh sb="124" eb="126">
      <t>ハナミ</t>
    </rPh>
    <rPh sb="126" eb="127">
      <t>カワ</t>
    </rPh>
    <rPh sb="127" eb="129">
      <t>クナイ</t>
    </rPh>
    <rPh sb="135" eb="140">
      <t>シャカイフクシシ</t>
    </rPh>
    <rPh sb="141" eb="143">
      <t>キョウドウ</t>
    </rPh>
    <rPh sb="146" eb="148">
      <t>キョタク</t>
    </rPh>
    <rPh sb="156" eb="158">
      <t>タイショウ</t>
    </rPh>
    <rPh sb="161" eb="163">
      <t>ギャクタイ</t>
    </rPh>
    <rPh sb="163" eb="165">
      <t>タイオウ</t>
    </rPh>
    <rPh sb="172" eb="175">
      <t>ガクシュウカイ</t>
    </rPh>
    <rPh sb="176" eb="178">
      <t>キカク</t>
    </rPh>
    <phoneticPr fontId="2"/>
  </si>
  <si>
    <t>令和6年度千葉市あんしんケアセンター運営事業計画・実績報告シート</t>
    <phoneticPr fontId="3"/>
  </si>
  <si>
    <t>弁天</t>
    <rPh sb="0" eb="2">
      <t>ベンテン</t>
    </rPh>
    <phoneticPr fontId="2"/>
  </si>
  <si>
    <t>・・・</t>
    <phoneticPr fontId="2"/>
  </si>
  <si>
    <t>中央</t>
    <phoneticPr fontId="2"/>
  </si>
  <si>
    <t>千葉寺</t>
    <phoneticPr fontId="2"/>
  </si>
  <si>
    <t>松ケ丘</t>
    <rPh sb="0" eb="3">
      <t>マツガオカ</t>
    </rPh>
    <phoneticPr fontId="2"/>
  </si>
  <si>
    <t>浜野</t>
    <rPh sb="0" eb="2">
      <t>ハマノ</t>
    </rPh>
    <phoneticPr fontId="2"/>
  </si>
  <si>
    <t>こてはし台</t>
    <phoneticPr fontId="2"/>
  </si>
  <si>
    <t>花見川</t>
    <phoneticPr fontId="2"/>
  </si>
  <si>
    <t>さつきが丘</t>
    <phoneticPr fontId="2"/>
  </si>
  <si>
    <t>にれの木台</t>
    <rPh sb="3" eb="4">
      <t>キ</t>
    </rPh>
    <rPh sb="4" eb="5">
      <t>ダイ</t>
    </rPh>
    <phoneticPr fontId="2"/>
  </si>
  <si>
    <t>P35</t>
    <phoneticPr fontId="2"/>
  </si>
  <si>
    <t>花園</t>
    <phoneticPr fontId="2"/>
  </si>
  <si>
    <t>幕張</t>
    <phoneticPr fontId="2"/>
  </si>
  <si>
    <t>山王</t>
    <phoneticPr fontId="2"/>
  </si>
  <si>
    <t>園生</t>
    <rPh sb="0" eb="1">
      <t>ソノ</t>
    </rPh>
    <rPh sb="1" eb="2">
      <t>ウ</t>
    </rPh>
    <phoneticPr fontId="2"/>
  </si>
  <si>
    <t>天台</t>
    <phoneticPr fontId="2"/>
  </si>
  <si>
    <t>小仲台</t>
    <rPh sb="0" eb="3">
      <t>コナカダイ</t>
    </rPh>
    <phoneticPr fontId="2"/>
  </si>
  <si>
    <t>稲毛</t>
    <phoneticPr fontId="2"/>
  </si>
  <si>
    <t>みつわ台</t>
    <phoneticPr fontId="2"/>
  </si>
  <si>
    <t>都賀</t>
    <rPh sb="0" eb="2">
      <t>ツガ</t>
    </rPh>
    <phoneticPr fontId="2"/>
  </si>
  <si>
    <t>桜木</t>
    <phoneticPr fontId="2"/>
  </si>
  <si>
    <t>千城台</t>
    <phoneticPr fontId="2"/>
  </si>
  <si>
    <t>大宮台</t>
    <phoneticPr fontId="2"/>
  </si>
  <si>
    <t>鎌取</t>
    <phoneticPr fontId="2"/>
  </si>
  <si>
    <t>誉田</t>
    <phoneticPr fontId="2"/>
  </si>
  <si>
    <t>土気</t>
    <phoneticPr fontId="2"/>
  </si>
  <si>
    <t>真砂</t>
    <rPh sb="0" eb="2">
      <t>マサゴ</t>
    </rPh>
    <phoneticPr fontId="2"/>
  </si>
  <si>
    <t>磯辺</t>
    <phoneticPr fontId="2"/>
  </si>
  <si>
    <t>高洲</t>
    <rPh sb="0" eb="2">
      <t>タカス</t>
    </rPh>
    <phoneticPr fontId="2"/>
  </si>
  <si>
    <t>幸町</t>
    <phoneticPr fontId="2"/>
  </si>
  <si>
    <t xml:space="preserve"> 　自己評価（５段階選択式）の基準は、以下のとおりです。</t>
    <phoneticPr fontId="3"/>
  </si>
  <si>
    <t>Ａ　運営方針、目標や計画等で期待されている水準を大幅に上回っている。</t>
    <phoneticPr fontId="3"/>
  </si>
  <si>
    <t>Ｂ　運営方針、目標や計画等で期待されている水準を上回っている。</t>
    <phoneticPr fontId="3"/>
  </si>
  <si>
    <t>Ｃ　運営方針、目標や計画等で期待されている水準とほぼ同程度である。</t>
    <phoneticPr fontId="3"/>
  </si>
  <si>
    <t>Ｄ　運営方針、目標や計画等で期待されている水準を下回っている。</t>
    <phoneticPr fontId="3"/>
  </si>
  <si>
    <t>Ｅ　運営方針、目標や計画等で期待されている水準を著しく下回っている。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</si>
</sst>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P##"/>
  </numFmts>
  <fonts count="35" x14ac:knownFonts="1">
    <font>
      <sz val="11"/>
      <color theme="1"/>
      <name val="游ゴシック"/>
      <family val="2"/>
      <charset val="128"/>
      <scheme val="minor"/>
    </font>
    <font>
      <sz val="11"/>
      <color indexed="8"/>
      <name val="游ゴシック"/>
      <family val="3"/>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b/>
      <sz val="14"/>
      <color indexed="8"/>
      <name val="Meiryo UI"/>
      <family val="3"/>
      <charset val="128"/>
    </font>
    <font>
      <sz val="6"/>
      <name val="ＭＳ Ｐゴシック"/>
      <family val="3"/>
      <charset val="128"/>
    </font>
    <font>
      <sz val="11"/>
      <color indexed="8"/>
      <name val="Meiryo UI"/>
      <family val="3"/>
      <charset val="128"/>
    </font>
    <font>
      <sz val="12"/>
      <color indexed="8"/>
      <name val="Meiryo UI"/>
      <family val="3"/>
      <charset val="128"/>
    </font>
    <font>
      <sz val="10"/>
      <color indexed="8"/>
      <name val="Meiryo UI"/>
      <family val="3"/>
      <charset val="128"/>
    </font>
    <font>
      <sz val="10"/>
      <color theme="1"/>
      <name val="Meiryo UI"/>
      <family val="3"/>
      <charset val="128"/>
    </font>
    <font>
      <sz val="10"/>
      <name val="Meiryo UI"/>
      <family val="3"/>
      <charset val="128"/>
    </font>
    <font>
      <sz val="10"/>
      <color rgb="FFFF0000"/>
      <name val="Meiryo UI"/>
      <family val="3"/>
      <charset val="128"/>
    </font>
    <font>
      <sz val="9.5"/>
      <color indexed="8"/>
      <name val="Meiryo UI"/>
      <family val="3"/>
      <charset val="128"/>
    </font>
    <font>
      <b/>
      <sz val="14"/>
      <name val="Meiryo UI"/>
      <family val="3"/>
      <charset val="128"/>
    </font>
    <font>
      <sz val="11"/>
      <name val="Meiryo UI"/>
      <family val="3"/>
      <charset val="128"/>
    </font>
    <font>
      <sz val="12"/>
      <name val="Meiryo UI"/>
      <family val="3"/>
      <charset val="128"/>
    </font>
    <font>
      <sz val="9.5"/>
      <name val="Meiryo UI"/>
      <family val="3"/>
      <charset val="128"/>
    </font>
    <font>
      <sz val="10"/>
      <color rgb="FF000000"/>
      <name val="Meiryo UI"/>
      <family val="3"/>
      <charset val="128"/>
    </font>
    <font>
      <b/>
      <sz val="14"/>
      <color theme="1"/>
      <name val="Meiryo UI"/>
      <family val="3"/>
      <charset val="128"/>
    </font>
    <font>
      <sz val="11"/>
      <color theme="1"/>
      <name val="Meiryo UI"/>
      <family val="3"/>
      <charset val="128"/>
    </font>
    <font>
      <sz val="12"/>
      <color theme="1"/>
      <name val="Meiryo UI"/>
      <family val="3"/>
      <charset val="128"/>
    </font>
    <font>
      <sz val="9"/>
      <color theme="1"/>
      <name val="Meiryo UI"/>
      <family val="3"/>
      <charset val="128"/>
    </font>
    <font>
      <sz val="9.5"/>
      <color theme="1"/>
      <name val="Meiryo UI"/>
      <family val="3"/>
      <charset val="128"/>
    </font>
    <font>
      <sz val="14"/>
      <name val="Meiryo UI"/>
      <family val="3"/>
      <charset val="128"/>
    </font>
    <font>
      <sz val="9"/>
      <color indexed="8"/>
      <name val="Meiryo UI"/>
      <family val="3"/>
      <charset val="128"/>
    </font>
    <font>
      <b/>
      <sz val="10"/>
      <color rgb="FF000000"/>
      <name val="Meiryo UI"/>
      <family val="3"/>
      <charset val="128"/>
    </font>
    <font>
      <b/>
      <sz val="10"/>
      <color theme="1"/>
      <name val="Meiryo UI"/>
      <family val="3"/>
      <charset val="128"/>
    </font>
    <font>
      <sz val="10"/>
      <color rgb="FF212121"/>
      <name val="Meiryo UI"/>
      <family val="3"/>
      <charset val="128"/>
    </font>
    <font>
      <sz val="14"/>
      <color theme="1"/>
      <name val="游ゴシック"/>
      <family val="3"/>
      <charset val="128"/>
      <scheme val="minor"/>
    </font>
    <font>
      <sz val="12"/>
      <color theme="1"/>
      <name val="ＭＳ 明朝"/>
      <family val="1"/>
      <charset val="128"/>
    </font>
    <font>
      <sz val="11"/>
      <color theme="1"/>
      <name val="ＭＳ 明朝"/>
      <family val="1"/>
      <charset val="128"/>
    </font>
    <font>
      <sz val="14"/>
      <color theme="1"/>
      <name val="游ゴシック"/>
      <family val="2"/>
      <charset val="128"/>
      <scheme val="minor"/>
    </font>
    <font>
      <sz val="16"/>
      <color theme="1"/>
      <name val="游ゴシック"/>
      <family val="3"/>
      <charset val="128"/>
      <scheme val="minor"/>
    </font>
    <font>
      <sz val="16"/>
      <color theme="1"/>
      <name val="游ゴシック"/>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85961485641044"/>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8290963469344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4" fillId="0" borderId="0"/>
  </cellStyleXfs>
  <cellXfs count="263">
    <xf numFmtId="0" fontId="0" fillId="0" borderId="0" xfId="0">
      <alignment vertical="center"/>
    </xf>
    <xf numFmtId="0" fontId="5" fillId="0" borderId="0" xfId="1" applyFont="1" applyAlignment="1">
      <alignment vertical="center" shrinkToFit="1"/>
    </xf>
    <xf numFmtId="0" fontId="7" fillId="0" borderId="0" xfId="1" applyFont="1">
      <alignment vertical="center"/>
    </xf>
    <xf numFmtId="0" fontId="8" fillId="0" borderId="0" xfId="1" applyFont="1" applyAlignment="1">
      <alignment vertical="center" wrapText="1"/>
    </xf>
    <xf numFmtId="0" fontId="7" fillId="0" borderId="0" xfId="1" applyFont="1" applyAlignment="1">
      <alignment vertical="center" wrapText="1"/>
    </xf>
    <xf numFmtId="0" fontId="7" fillId="0" borderId="0" xfId="1" applyFont="1" applyAlignment="1">
      <alignment vertical="top" wrapText="1"/>
    </xf>
    <xf numFmtId="0" fontId="9" fillId="0" borderId="4" xfId="1" applyFont="1" applyBorder="1">
      <alignment vertical="center"/>
    </xf>
    <xf numFmtId="0" fontId="9" fillId="0" borderId="5" xfId="1" applyFont="1" applyBorder="1">
      <alignment vertical="center"/>
    </xf>
    <xf numFmtId="0" fontId="9" fillId="0" borderId="6" xfId="1" applyFont="1" applyBorder="1">
      <alignment vertical="center"/>
    </xf>
    <xf numFmtId="0" fontId="9" fillId="0" borderId="7" xfId="1" applyFont="1" applyBorder="1">
      <alignment vertical="center"/>
    </xf>
    <xf numFmtId="0" fontId="9" fillId="0" borderId="0" xfId="1" applyFont="1">
      <alignment vertical="center"/>
    </xf>
    <xf numFmtId="0" fontId="9" fillId="0" borderId="8"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9" fillId="0" borderId="9" xfId="1" applyFont="1" applyBorder="1" applyAlignment="1">
      <alignment vertical="center" wrapText="1"/>
    </xf>
    <xf numFmtId="0" fontId="9" fillId="0" borderId="11" xfId="1" applyFont="1" applyBorder="1" applyAlignment="1">
      <alignment vertical="center" wrapText="1"/>
    </xf>
    <xf numFmtId="0" fontId="9" fillId="0" borderId="10" xfId="1" applyFont="1" applyBorder="1" applyAlignment="1">
      <alignment vertical="center" wrapText="1"/>
    </xf>
    <xf numFmtId="0" fontId="14" fillId="0" borderId="0" xfId="1" applyFont="1" applyAlignment="1">
      <alignment vertical="center" shrinkToFit="1"/>
    </xf>
    <xf numFmtId="0" fontId="15" fillId="0" borderId="0" xfId="1" applyFont="1">
      <alignment vertical="center"/>
    </xf>
    <xf numFmtId="0" fontId="16" fillId="0" borderId="0" xfId="1" applyFont="1" applyAlignment="1">
      <alignment vertical="center" wrapText="1"/>
    </xf>
    <xf numFmtId="0" fontId="15" fillId="0" borderId="0" xfId="1" applyFont="1" applyAlignment="1">
      <alignment vertical="center" wrapText="1"/>
    </xf>
    <xf numFmtId="0" fontId="15" fillId="0" borderId="0" xfId="1" applyFont="1" applyAlignment="1">
      <alignment vertical="top" wrapText="1"/>
    </xf>
    <xf numFmtId="0" fontId="11" fillId="0" borderId="4" xfId="1" applyFont="1" applyBorder="1">
      <alignment vertical="center"/>
    </xf>
    <xf numFmtId="0" fontId="11" fillId="0" borderId="5" xfId="1" applyFont="1" applyBorder="1">
      <alignment vertical="center"/>
    </xf>
    <xf numFmtId="0" fontId="11" fillId="0" borderId="6" xfId="1" applyFont="1" applyBorder="1">
      <alignment vertical="center"/>
    </xf>
    <xf numFmtId="0" fontId="11" fillId="0" borderId="7" xfId="1" applyFont="1" applyBorder="1">
      <alignment vertical="center"/>
    </xf>
    <xf numFmtId="0" fontId="11" fillId="0" borderId="0" xfId="1" applyFont="1">
      <alignment vertical="center"/>
    </xf>
    <xf numFmtId="0" fontId="11" fillId="0" borderId="8" xfId="1" applyFont="1" applyBorder="1">
      <alignment vertical="center"/>
    </xf>
    <xf numFmtId="0" fontId="11" fillId="0" borderId="12" xfId="1" applyFont="1" applyBorder="1">
      <alignment vertical="center"/>
    </xf>
    <xf numFmtId="0" fontId="11" fillId="0" borderId="13" xfId="1" applyFont="1" applyBorder="1">
      <alignment vertical="center"/>
    </xf>
    <xf numFmtId="0" fontId="11" fillId="0" borderId="14" xfId="1" applyFont="1" applyBorder="1">
      <alignment vertical="center"/>
    </xf>
    <xf numFmtId="0" fontId="11" fillId="0" borderId="9" xfId="1" applyFont="1" applyBorder="1" applyAlignment="1">
      <alignment vertical="center" wrapText="1"/>
    </xf>
    <xf numFmtId="0" fontId="11" fillId="0" borderId="11" xfId="1" applyFont="1" applyBorder="1" applyAlignment="1">
      <alignment vertical="center" wrapText="1"/>
    </xf>
    <xf numFmtId="0" fontId="11" fillId="0" borderId="10" xfId="1" applyFont="1" applyBorder="1" applyAlignment="1">
      <alignment vertical="center" wrapText="1"/>
    </xf>
    <xf numFmtId="0" fontId="9" fillId="4" borderId="1" xfId="1" applyFont="1" applyFill="1" applyBorder="1" applyAlignment="1">
      <alignment horizontal="center" vertical="center" wrapText="1"/>
    </xf>
    <xf numFmtId="0" fontId="9" fillId="4" borderId="1" xfId="1" applyFont="1" applyFill="1" applyBorder="1" applyAlignment="1">
      <alignment vertical="top" wrapText="1"/>
    </xf>
    <xf numFmtId="0" fontId="9" fillId="4" borderId="1" xfId="1" applyFont="1" applyFill="1" applyBorder="1" applyAlignment="1">
      <alignment vertical="center" textRotation="255"/>
    </xf>
    <xf numFmtId="0" fontId="10" fillId="4" borderId="1" xfId="1" applyFont="1" applyFill="1" applyBorder="1" applyAlignment="1">
      <alignment vertical="top" wrapText="1"/>
    </xf>
    <xf numFmtId="0" fontId="11" fillId="4" borderId="1" xfId="1" applyFont="1" applyFill="1" applyBorder="1" applyAlignment="1">
      <alignment vertical="top" wrapText="1"/>
    </xf>
    <xf numFmtId="0" fontId="11" fillId="4" borderId="1" xfId="1" applyFont="1" applyFill="1" applyBorder="1" applyAlignment="1">
      <alignment horizontal="center" vertical="center" wrapText="1"/>
    </xf>
    <xf numFmtId="0" fontId="11" fillId="4" borderId="1" xfId="1" applyFont="1" applyFill="1" applyBorder="1" applyAlignment="1">
      <alignment vertical="center" textRotation="255"/>
    </xf>
    <xf numFmtId="0" fontId="18" fillId="4" borderId="1" xfId="1" applyFont="1" applyFill="1" applyBorder="1" applyAlignment="1">
      <alignment vertical="top" wrapText="1"/>
    </xf>
    <xf numFmtId="0" fontId="7" fillId="4" borderId="0" xfId="1" applyFont="1" applyFill="1">
      <alignment vertical="center"/>
    </xf>
    <xf numFmtId="0" fontId="19" fillId="0" borderId="0" xfId="1" applyFont="1" applyAlignment="1">
      <alignment vertical="center" shrinkToFit="1"/>
    </xf>
    <xf numFmtId="0" fontId="20" fillId="0" borderId="0" xfId="1" applyFont="1">
      <alignment vertical="center"/>
    </xf>
    <xf numFmtId="0" fontId="19" fillId="4" borderId="0" xfId="1" applyFont="1" applyFill="1" applyAlignment="1">
      <alignment vertical="center" shrinkToFit="1"/>
    </xf>
    <xf numFmtId="0" fontId="20" fillId="4" borderId="0" xfId="1" applyFont="1" applyFill="1">
      <alignment vertical="center"/>
    </xf>
    <xf numFmtId="0" fontId="21" fillId="4" borderId="0" xfId="1" applyFont="1" applyFill="1" applyAlignment="1">
      <alignment vertical="center" wrapText="1"/>
    </xf>
    <xf numFmtId="0" fontId="20" fillId="4" borderId="0" xfId="1" applyFont="1" applyFill="1" applyAlignment="1">
      <alignment vertical="center" wrapText="1"/>
    </xf>
    <xf numFmtId="0" fontId="20" fillId="4" borderId="0" xfId="1" applyFont="1" applyFill="1" applyAlignment="1">
      <alignment vertical="top" wrapText="1"/>
    </xf>
    <xf numFmtId="0" fontId="10" fillId="4" borderId="4" xfId="1" applyFont="1" applyFill="1" applyBorder="1">
      <alignment vertical="center"/>
    </xf>
    <xf numFmtId="0" fontId="10" fillId="4" borderId="5" xfId="1" applyFont="1" applyFill="1" applyBorder="1">
      <alignment vertical="center"/>
    </xf>
    <xf numFmtId="0" fontId="10" fillId="4" borderId="6" xfId="1" applyFont="1" applyFill="1" applyBorder="1">
      <alignment vertical="center"/>
    </xf>
    <xf numFmtId="0" fontId="10" fillId="4" borderId="7" xfId="1" applyFont="1" applyFill="1" applyBorder="1">
      <alignment vertical="center"/>
    </xf>
    <xf numFmtId="0" fontId="10" fillId="4" borderId="0" xfId="1" applyFont="1" applyFill="1">
      <alignment vertical="center"/>
    </xf>
    <xf numFmtId="0" fontId="10" fillId="4" borderId="8" xfId="1" applyFont="1" applyFill="1" applyBorder="1">
      <alignment vertical="center"/>
    </xf>
    <xf numFmtId="0" fontId="10" fillId="4" borderId="12" xfId="1" applyFont="1" applyFill="1" applyBorder="1">
      <alignment vertical="center"/>
    </xf>
    <xf numFmtId="0" fontId="10" fillId="4" borderId="13" xfId="1" applyFont="1" applyFill="1" applyBorder="1">
      <alignment vertical="center"/>
    </xf>
    <xf numFmtId="0" fontId="10" fillId="4" borderId="14" xfId="1" applyFont="1" applyFill="1" applyBorder="1">
      <alignment vertical="center"/>
    </xf>
    <xf numFmtId="0" fontId="10" fillId="4" borderId="9" xfId="1" applyFont="1" applyFill="1" applyBorder="1" applyAlignment="1">
      <alignment vertical="center" wrapText="1"/>
    </xf>
    <xf numFmtId="0" fontId="10" fillId="4" borderId="11" xfId="1" applyFont="1" applyFill="1" applyBorder="1" applyAlignment="1">
      <alignment vertical="center" wrapText="1"/>
    </xf>
    <xf numFmtId="0" fontId="10" fillId="4" borderId="10" xfId="1" applyFont="1" applyFill="1" applyBorder="1" applyAlignment="1">
      <alignment vertical="center" wrapText="1"/>
    </xf>
    <xf numFmtId="0" fontId="10" fillId="4" borderId="1" xfId="1" applyFont="1" applyFill="1" applyBorder="1" applyAlignment="1">
      <alignment horizontal="center" vertical="center" wrapText="1"/>
    </xf>
    <xf numFmtId="0" fontId="22" fillId="4" borderId="1" xfId="1" applyFont="1" applyFill="1" applyBorder="1" applyAlignment="1">
      <alignment horizontal="center" vertical="center" wrapText="1"/>
    </xf>
    <xf numFmtId="0" fontId="10" fillId="4" borderId="1" xfId="1" applyFont="1" applyFill="1" applyBorder="1" applyAlignment="1">
      <alignment vertical="center" textRotation="255"/>
    </xf>
    <xf numFmtId="0" fontId="5" fillId="4" borderId="0" xfId="1" applyFont="1" applyFill="1" applyAlignment="1">
      <alignment vertical="center" shrinkToFit="1"/>
    </xf>
    <xf numFmtId="0" fontId="8" fillId="4" borderId="0" xfId="1" applyFont="1" applyFill="1" applyAlignment="1">
      <alignment vertical="center" wrapText="1"/>
    </xf>
    <xf numFmtId="0" fontId="7" fillId="4" borderId="0" xfId="1" applyFont="1" applyFill="1" applyAlignment="1">
      <alignment vertical="center" wrapText="1"/>
    </xf>
    <xf numFmtId="0" fontId="7" fillId="4" borderId="0" xfId="1" applyFont="1" applyFill="1" applyAlignment="1">
      <alignment vertical="top" wrapText="1"/>
    </xf>
    <xf numFmtId="0" fontId="9" fillId="4" borderId="4" xfId="1" applyFont="1" applyFill="1" applyBorder="1">
      <alignment vertical="center"/>
    </xf>
    <xf numFmtId="0" fontId="9" fillId="4" borderId="5" xfId="1" applyFont="1" applyFill="1" applyBorder="1">
      <alignment vertical="center"/>
    </xf>
    <xf numFmtId="0" fontId="9" fillId="4" borderId="6" xfId="1" applyFont="1" applyFill="1" applyBorder="1">
      <alignment vertical="center"/>
    </xf>
    <xf numFmtId="0" fontId="9" fillId="4" borderId="7" xfId="1" applyFont="1" applyFill="1" applyBorder="1">
      <alignment vertical="center"/>
    </xf>
    <xf numFmtId="0" fontId="9" fillId="4" borderId="0" xfId="1" applyFont="1" applyFill="1">
      <alignment vertical="center"/>
    </xf>
    <xf numFmtId="0" fontId="9" fillId="4" borderId="8" xfId="1" applyFont="1" applyFill="1" applyBorder="1">
      <alignment vertical="center"/>
    </xf>
    <xf numFmtId="0" fontId="9" fillId="4" borderId="12" xfId="1" applyFont="1" applyFill="1" applyBorder="1">
      <alignment vertical="center"/>
    </xf>
    <xf numFmtId="0" fontId="9" fillId="4" borderId="13" xfId="1" applyFont="1" applyFill="1" applyBorder="1">
      <alignment vertical="center"/>
    </xf>
    <xf numFmtId="0" fontId="9" fillId="4" borderId="14" xfId="1" applyFont="1" applyFill="1" applyBorder="1">
      <alignment vertical="center"/>
    </xf>
    <xf numFmtId="0" fontId="9" fillId="4" borderId="9" xfId="1" applyFont="1" applyFill="1" applyBorder="1" applyAlignment="1">
      <alignment vertical="center" wrapText="1"/>
    </xf>
    <xf numFmtId="0" fontId="9" fillId="4" borderId="11" xfId="1" applyFont="1" applyFill="1" applyBorder="1" applyAlignment="1">
      <alignment vertical="center" wrapText="1"/>
    </xf>
    <xf numFmtId="0" fontId="9" fillId="4" borderId="10" xfId="1" applyFont="1" applyFill="1" applyBorder="1" applyAlignment="1">
      <alignment vertical="center" wrapText="1"/>
    </xf>
    <xf numFmtId="0" fontId="24" fillId="0" borderId="0" xfId="1" applyFont="1" applyAlignment="1">
      <alignment vertical="center" shrinkToFit="1"/>
    </xf>
    <xf numFmtId="0" fontId="24" fillId="4" borderId="0" xfId="1" applyFont="1" applyFill="1" applyAlignment="1">
      <alignment vertical="center" shrinkToFit="1"/>
    </xf>
    <xf numFmtId="0" fontId="15" fillId="4" borderId="0" xfId="1" applyFont="1" applyFill="1">
      <alignment vertical="center"/>
    </xf>
    <xf numFmtId="0" fontId="16" fillId="4" borderId="0" xfId="1" applyFont="1" applyFill="1" applyAlignment="1">
      <alignment vertical="center" wrapText="1"/>
    </xf>
    <xf numFmtId="0" fontId="15" fillId="4" borderId="0" xfId="1" applyFont="1" applyFill="1" applyAlignment="1">
      <alignment vertical="center" wrapText="1"/>
    </xf>
    <xf numFmtId="0" fontId="15" fillId="4" borderId="0" xfId="1" applyFont="1" applyFill="1" applyAlignment="1">
      <alignment vertical="top" wrapText="1"/>
    </xf>
    <xf numFmtId="0" fontId="11" fillId="4" borderId="4" xfId="1" applyFont="1" applyFill="1" applyBorder="1">
      <alignment vertical="center"/>
    </xf>
    <xf numFmtId="0" fontId="11" fillId="4" borderId="5" xfId="1" applyFont="1" applyFill="1" applyBorder="1">
      <alignment vertical="center"/>
    </xf>
    <xf numFmtId="0" fontId="11" fillId="4" borderId="6" xfId="1" applyFont="1" applyFill="1" applyBorder="1">
      <alignment vertical="center"/>
    </xf>
    <xf numFmtId="0" fontId="11" fillId="4" borderId="7" xfId="1" applyFont="1" applyFill="1" applyBorder="1">
      <alignment vertical="center"/>
    </xf>
    <xf numFmtId="0" fontId="11" fillId="4" borderId="0" xfId="1" applyFont="1" applyFill="1">
      <alignment vertical="center"/>
    </xf>
    <xf numFmtId="0" fontId="11" fillId="4" borderId="8" xfId="1" applyFont="1" applyFill="1" applyBorder="1">
      <alignment vertical="center"/>
    </xf>
    <xf numFmtId="0" fontId="11" fillId="4" borderId="12" xfId="1" applyFont="1" applyFill="1" applyBorder="1">
      <alignment vertical="center"/>
    </xf>
    <xf numFmtId="0" fontId="11" fillId="4" borderId="13" xfId="1" applyFont="1" applyFill="1" applyBorder="1">
      <alignment vertical="center"/>
    </xf>
    <xf numFmtId="0" fontId="11" fillId="4" borderId="14" xfId="1" applyFont="1" applyFill="1" applyBorder="1">
      <alignment vertical="center"/>
    </xf>
    <xf numFmtId="0" fontId="11" fillId="4" borderId="9" xfId="1" applyFont="1" applyFill="1" applyBorder="1" applyAlignment="1">
      <alignment vertical="center" wrapText="1"/>
    </xf>
    <xf numFmtId="0" fontId="11" fillId="4" borderId="11" xfId="1" applyFont="1" applyFill="1" applyBorder="1" applyAlignment="1">
      <alignment vertical="center" wrapText="1"/>
    </xf>
    <xf numFmtId="0" fontId="11" fillId="4" borderId="10" xfId="1" applyFont="1" applyFill="1" applyBorder="1" applyAlignment="1">
      <alignment vertical="center" wrapText="1"/>
    </xf>
    <xf numFmtId="0" fontId="30" fillId="0" borderId="0" xfId="2" applyFont="1" applyAlignment="1">
      <alignment vertical="center"/>
    </xf>
    <xf numFmtId="0" fontId="31" fillId="0" borderId="0" xfId="2" applyFont="1" applyAlignment="1">
      <alignment vertical="center"/>
    </xf>
    <xf numFmtId="0" fontId="4" fillId="0" borderId="0" xfId="2" applyAlignment="1">
      <alignment vertical="center"/>
    </xf>
    <xf numFmtId="176" fontId="32" fillId="0" borderId="0" xfId="2" applyNumberFormat="1" applyFont="1" applyAlignment="1">
      <alignment vertical="center"/>
    </xf>
    <xf numFmtId="176" fontId="32" fillId="0" borderId="0" xfId="2" applyNumberFormat="1" applyFont="1" applyAlignment="1">
      <alignment horizontal="right" vertical="center"/>
    </xf>
    <xf numFmtId="0" fontId="33" fillId="0" borderId="0" xfId="2" applyFont="1" applyAlignment="1">
      <alignment horizontal="left" vertical="center" wrapText="1"/>
    </xf>
    <xf numFmtId="0" fontId="33" fillId="0" borderId="0" xfId="2" applyFont="1" applyAlignment="1">
      <alignment horizontal="right" vertical="center" wrapText="1"/>
    </xf>
    <xf numFmtId="177" fontId="32" fillId="0" borderId="0" xfId="2" applyNumberFormat="1" applyFont="1" applyAlignment="1">
      <alignment horizontal="right" vertical="center"/>
    </xf>
    <xf numFmtId="176" fontId="32" fillId="0" borderId="0" xfId="2" applyNumberFormat="1" applyFont="1" applyAlignment="1">
      <alignment horizontal="center" vertical="center"/>
    </xf>
    <xf numFmtId="0" fontId="4" fillId="0" borderId="0" xfId="2" applyAlignment="1">
      <alignment horizontal="center" vertical="center"/>
    </xf>
    <xf numFmtId="49" fontId="32" fillId="0" borderId="0" xfId="2" applyNumberFormat="1" applyFont="1" applyAlignment="1">
      <alignment horizontal="right" vertical="center"/>
    </xf>
    <xf numFmtId="0" fontId="34" fillId="0" borderId="0" xfId="2" applyFont="1" applyAlignment="1">
      <alignment horizontal="centerContinuous"/>
    </xf>
    <xf numFmtId="0" fontId="4" fillId="0" borderId="0" xfId="2" applyAlignment="1">
      <alignment horizontal="centerContinuous"/>
    </xf>
    <xf numFmtId="0" fontId="4" fillId="0" borderId="0" xfId="2"/>
    <xf numFmtId="0" fontId="34" fillId="0" borderId="0" xfId="2" applyFont="1"/>
    <xf numFmtId="0" fontId="33" fillId="0" borderId="0" xfId="2" applyFont="1"/>
    <xf numFmtId="0" fontId="29" fillId="0" borderId="0" xfId="2" applyFont="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5" fillId="4" borderId="0" xfId="1" applyFont="1" applyFill="1" applyAlignment="1">
      <alignment horizontal="center" vertical="center" shrinkToFit="1"/>
    </xf>
    <xf numFmtId="0" fontId="7" fillId="4" borderId="1" xfId="1" applyFont="1" applyFill="1" applyBorder="1" applyAlignment="1">
      <alignment horizontal="center" vertical="center"/>
    </xf>
    <xf numFmtId="0" fontId="8" fillId="4" borderId="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1" xfId="1" applyFont="1" applyFill="1" applyBorder="1" applyAlignment="1">
      <alignment horizontal="left" vertical="top" wrapText="1"/>
    </xf>
    <xf numFmtId="0" fontId="11" fillId="0" borderId="1" xfId="1" applyFont="1" applyBorder="1" applyAlignment="1">
      <alignment horizontal="left" vertical="top" wrapText="1"/>
    </xf>
    <xf numFmtId="0" fontId="9" fillId="4" borderId="1" xfId="1" applyFont="1" applyFill="1" applyBorder="1" applyAlignment="1">
      <alignment horizontal="left" vertical="center"/>
    </xf>
    <xf numFmtId="0" fontId="9" fillId="4" borderId="1" xfId="1" applyFont="1" applyFill="1" applyBorder="1" applyAlignment="1">
      <alignment horizontal="center" vertical="center" textRotation="255"/>
    </xf>
    <xf numFmtId="0" fontId="9" fillId="4" borderId="1" xfId="1" applyFont="1" applyFill="1" applyBorder="1" applyAlignment="1">
      <alignment horizontal="center" vertical="center" wrapText="1"/>
    </xf>
    <xf numFmtId="0" fontId="9" fillId="4" borderId="9"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11" fillId="0" borderId="9" xfId="1" applyFont="1" applyBorder="1" applyAlignment="1">
      <alignment horizontal="left" vertical="top" wrapText="1"/>
    </xf>
    <xf numFmtId="0" fontId="11" fillId="0" borderId="11" xfId="1" applyFont="1" applyBorder="1" applyAlignment="1">
      <alignment horizontal="left" vertical="top" wrapText="1"/>
    </xf>
    <xf numFmtId="0" fontId="11" fillId="0" borderId="10" xfId="1" applyFont="1" applyBorder="1" applyAlignment="1">
      <alignment horizontal="left" vertical="top" wrapText="1"/>
    </xf>
    <xf numFmtId="0" fontId="9" fillId="3" borderId="1" xfId="1" applyFont="1" applyFill="1" applyBorder="1" applyAlignment="1">
      <alignment horizontal="left" vertical="center"/>
    </xf>
    <xf numFmtId="0" fontId="9" fillId="0" borderId="1" xfId="1" applyFont="1" applyBorder="1" applyAlignment="1">
      <alignment horizontal="left" vertical="top" wrapText="1"/>
    </xf>
    <xf numFmtId="0" fontId="12" fillId="0" borderId="1" xfId="1" applyFont="1" applyBorder="1" applyAlignment="1">
      <alignment horizontal="left" vertical="top" wrapText="1"/>
    </xf>
    <xf numFmtId="0" fontId="9" fillId="2" borderId="1" xfId="1" applyFont="1" applyFill="1" applyBorder="1" applyAlignment="1">
      <alignment horizontal="center" vertical="center" textRotation="255"/>
    </xf>
    <xf numFmtId="0" fontId="9" fillId="2" borderId="1" xfId="1" applyFont="1" applyFill="1" applyBorder="1" applyAlignment="1">
      <alignment horizontal="center" vertical="center" wrapText="1"/>
    </xf>
    <xf numFmtId="0" fontId="9" fillId="2" borderId="1" xfId="1" applyFont="1" applyFill="1" applyBorder="1" applyAlignment="1">
      <alignment horizontal="left" vertical="top"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11" fillId="4" borderId="9" xfId="1" applyFont="1" applyFill="1" applyBorder="1" applyAlignment="1">
      <alignment horizontal="left" vertical="top" wrapText="1"/>
    </xf>
    <xf numFmtId="0" fontId="11" fillId="4" borderId="11" xfId="1" applyFont="1" applyFill="1" applyBorder="1" applyAlignment="1">
      <alignment horizontal="left" vertical="top" wrapText="1"/>
    </xf>
    <xf numFmtId="0" fontId="11" fillId="4" borderId="10" xfId="1" applyFont="1" applyFill="1" applyBorder="1" applyAlignment="1">
      <alignment horizontal="left" vertical="top" wrapText="1"/>
    </xf>
    <xf numFmtId="0" fontId="9" fillId="2" borderId="15" xfId="1" applyFont="1" applyFill="1" applyBorder="1" applyAlignment="1">
      <alignment horizontal="center" vertical="center" textRotation="255"/>
    </xf>
    <xf numFmtId="0" fontId="9" fillId="2" borderId="16" xfId="1" applyFont="1" applyFill="1" applyBorder="1" applyAlignment="1">
      <alignment horizontal="center" vertical="center" textRotation="255"/>
    </xf>
    <xf numFmtId="0" fontId="9" fillId="2" borderId="17" xfId="1" applyFont="1" applyFill="1" applyBorder="1" applyAlignment="1">
      <alignment horizontal="center" vertical="center" textRotation="255"/>
    </xf>
    <xf numFmtId="0" fontId="9" fillId="4" borderId="1" xfId="1" applyFont="1" applyFill="1" applyBorder="1" applyAlignment="1">
      <alignment horizontal="left" vertical="top" wrapText="1"/>
    </xf>
    <xf numFmtId="0" fontId="12" fillId="4" borderId="1" xfId="1" applyFont="1" applyFill="1" applyBorder="1" applyAlignment="1">
      <alignment horizontal="left" vertical="top" wrapText="1"/>
    </xf>
    <xf numFmtId="0" fontId="9" fillId="4" borderId="11" xfId="1" applyFont="1" applyFill="1" applyBorder="1" applyAlignment="1">
      <alignment horizontal="left" vertical="top" wrapText="1"/>
    </xf>
    <xf numFmtId="0" fontId="9" fillId="4" borderId="10" xfId="1" applyFont="1" applyFill="1" applyBorder="1" applyAlignment="1">
      <alignment horizontal="left" vertical="top" wrapText="1"/>
    </xf>
    <xf numFmtId="0" fontId="10" fillId="4" borderId="1" xfId="1" applyFont="1" applyFill="1" applyBorder="1" applyAlignment="1">
      <alignment horizontal="left" vertical="top" wrapText="1"/>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9" fillId="0" borderId="9" xfId="1" applyFont="1" applyBorder="1" applyAlignment="1">
      <alignment horizontal="left" vertical="top" wrapText="1"/>
    </xf>
    <xf numFmtId="0" fontId="9" fillId="0" borderId="11" xfId="1" applyFont="1" applyBorder="1" applyAlignment="1">
      <alignment horizontal="left" vertical="top" wrapText="1"/>
    </xf>
    <xf numFmtId="0" fontId="9" fillId="0" borderId="10" xfId="1" applyFont="1" applyBorder="1" applyAlignment="1">
      <alignment horizontal="left" vertical="top" wrapText="1"/>
    </xf>
    <xf numFmtId="0" fontId="9" fillId="4" borderId="9" xfId="1" applyFont="1" applyFill="1" applyBorder="1" applyAlignment="1">
      <alignment horizontal="left" vertical="top" wrapText="1"/>
    </xf>
    <xf numFmtId="0" fontId="10" fillId="0" borderId="1" xfId="1" applyFont="1" applyBorder="1" applyAlignment="1">
      <alignment horizontal="left" vertical="top" wrapText="1"/>
    </xf>
    <xf numFmtId="0" fontId="11" fillId="4" borderId="1" xfId="1" applyFont="1" applyFill="1" applyBorder="1" applyAlignment="1">
      <alignment horizontal="left" vertical="top" wrapText="1"/>
    </xf>
    <xf numFmtId="0" fontId="10" fillId="4" borderId="9" xfId="1" applyFont="1" applyFill="1" applyBorder="1" applyAlignment="1">
      <alignment horizontal="left" vertical="top" wrapText="1"/>
    </xf>
    <xf numFmtId="0" fontId="10" fillId="4" borderId="11" xfId="1" applyFont="1" applyFill="1" applyBorder="1" applyAlignment="1">
      <alignment horizontal="left" vertical="top" wrapText="1"/>
    </xf>
    <xf numFmtId="0" fontId="10" fillId="4" borderId="10" xfId="1" applyFont="1" applyFill="1" applyBorder="1" applyAlignment="1">
      <alignment horizontal="left" vertical="top"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4" fillId="4" borderId="0" xfId="1" applyFont="1" applyFill="1" applyAlignment="1">
      <alignment horizontal="center" vertical="center" shrinkToFit="1"/>
    </xf>
    <xf numFmtId="0" fontId="15" fillId="4" borderId="1" xfId="1" applyFont="1" applyFill="1" applyBorder="1" applyAlignment="1">
      <alignment horizontal="center" vertical="center"/>
    </xf>
    <xf numFmtId="0" fontId="16" fillId="4" borderId="1" xfId="1" applyFont="1" applyFill="1" applyBorder="1" applyAlignment="1">
      <alignment horizontal="center" vertical="center" wrapText="1"/>
    </xf>
    <xf numFmtId="0" fontId="15" fillId="4" borderId="1" xfId="1" applyFont="1" applyFill="1" applyBorder="1" applyAlignment="1">
      <alignment horizontal="center" vertical="center" wrapText="1"/>
    </xf>
    <xf numFmtId="0" fontId="11" fillId="4" borderId="1" xfId="1" applyFont="1" applyFill="1" applyBorder="1" applyAlignment="1">
      <alignment horizontal="left" vertical="center"/>
    </xf>
    <xf numFmtId="0" fontId="11" fillId="4" borderId="1" xfId="1" applyFont="1" applyFill="1" applyBorder="1" applyAlignment="1">
      <alignment horizontal="center" vertical="center" textRotation="255"/>
    </xf>
    <xf numFmtId="0" fontId="11" fillId="4" borderId="1" xfId="1" applyFont="1" applyFill="1" applyBorder="1" applyAlignment="1">
      <alignment horizontal="center" vertical="center" wrapText="1"/>
    </xf>
    <xf numFmtId="0" fontId="11" fillId="4" borderId="9" xfId="1" applyFont="1" applyFill="1" applyBorder="1" applyAlignment="1">
      <alignment horizontal="center" vertical="center" wrapText="1"/>
    </xf>
    <xf numFmtId="0" fontId="11" fillId="4" borderId="10" xfId="1" applyFont="1" applyFill="1" applyBorder="1" applyAlignment="1">
      <alignment horizontal="center" vertical="center" wrapText="1"/>
    </xf>
    <xf numFmtId="0" fontId="11" fillId="3" borderId="1" xfId="1" applyFont="1" applyFill="1" applyBorder="1" applyAlignment="1">
      <alignment horizontal="left" vertical="center"/>
    </xf>
    <xf numFmtId="0" fontId="11" fillId="2" borderId="1" xfId="1" applyFont="1" applyFill="1" applyBorder="1" applyAlignment="1">
      <alignment horizontal="center" vertical="center" textRotation="255"/>
    </xf>
    <xf numFmtId="0" fontId="11" fillId="2" borderId="1" xfId="1" applyFont="1" applyFill="1" applyBorder="1" applyAlignment="1">
      <alignment horizontal="center" vertical="center" wrapText="1"/>
    </xf>
    <xf numFmtId="0" fontId="11" fillId="2" borderId="1" xfId="1" applyFont="1" applyFill="1" applyBorder="1" applyAlignment="1">
      <alignment horizontal="left" vertical="top" wrapText="1"/>
    </xf>
    <xf numFmtId="0" fontId="17" fillId="4" borderId="9" xfId="1" applyFont="1" applyFill="1" applyBorder="1" applyAlignment="1">
      <alignment horizontal="center" vertical="center" wrapText="1"/>
    </xf>
    <xf numFmtId="0" fontId="17" fillId="4" borderId="10" xfId="1" applyFont="1" applyFill="1" applyBorder="1" applyAlignment="1">
      <alignment horizontal="center" vertical="center" wrapText="1"/>
    </xf>
    <xf numFmtId="0" fontId="11" fillId="2" borderId="15" xfId="1" applyFont="1" applyFill="1" applyBorder="1" applyAlignment="1">
      <alignment horizontal="center" vertical="center" textRotation="255"/>
    </xf>
    <xf numFmtId="0" fontId="11" fillId="2" borderId="16" xfId="1" applyFont="1" applyFill="1" applyBorder="1" applyAlignment="1">
      <alignment horizontal="center" vertical="center" textRotation="255"/>
    </xf>
    <xf numFmtId="0" fontId="11" fillId="2" borderId="17" xfId="1" applyFont="1" applyFill="1" applyBorder="1" applyAlignment="1">
      <alignment horizontal="center" vertical="center" textRotation="255"/>
    </xf>
    <xf numFmtId="0" fontId="9" fillId="6" borderId="1" xfId="1" applyFont="1" applyFill="1" applyBorder="1" applyAlignment="1">
      <alignment horizontal="left" vertical="center"/>
    </xf>
    <xf numFmtId="0" fontId="9" fillId="5" borderId="1" xfId="1" applyFont="1" applyFill="1" applyBorder="1" applyAlignment="1">
      <alignment horizontal="center" vertical="center" textRotation="255"/>
    </xf>
    <xf numFmtId="0" fontId="9" fillId="5" borderId="1" xfId="1" applyFont="1" applyFill="1" applyBorder="1" applyAlignment="1">
      <alignment horizontal="center" vertical="center" wrapText="1"/>
    </xf>
    <xf numFmtId="0" fontId="9" fillId="5" borderId="1" xfId="1" applyFont="1" applyFill="1" applyBorder="1" applyAlignment="1">
      <alignment horizontal="left" vertical="top" wrapText="1"/>
    </xf>
    <xf numFmtId="0" fontId="9" fillId="5" borderId="15" xfId="1" applyFont="1" applyFill="1" applyBorder="1" applyAlignment="1">
      <alignment horizontal="center" vertical="center" textRotation="255"/>
    </xf>
    <xf numFmtId="0" fontId="9" fillId="5" borderId="16" xfId="1" applyFont="1" applyFill="1" applyBorder="1" applyAlignment="1">
      <alignment horizontal="center" vertical="center" textRotation="255"/>
    </xf>
    <xf numFmtId="0" fontId="9" fillId="5" borderId="17" xfId="1" applyFont="1" applyFill="1" applyBorder="1" applyAlignment="1">
      <alignment horizontal="center" vertical="center" textRotation="255"/>
    </xf>
    <xf numFmtId="0" fontId="18" fillId="4" borderId="9" xfId="1" applyFont="1" applyFill="1" applyBorder="1" applyAlignment="1">
      <alignment horizontal="left" vertical="top" wrapText="1"/>
    </xf>
    <xf numFmtId="0" fontId="7" fillId="0" borderId="1" xfId="1" applyFont="1" applyBorder="1" applyAlignment="1">
      <alignment horizontal="left" vertical="top" wrapText="1"/>
    </xf>
    <xf numFmtId="0" fontId="10" fillId="0" borderId="9" xfId="1" applyFont="1" applyBorder="1" applyAlignment="1">
      <alignment horizontal="left" vertical="top" wrapText="1"/>
    </xf>
    <xf numFmtId="0" fontId="10" fillId="0" borderId="11" xfId="1" applyFont="1" applyBorder="1" applyAlignment="1">
      <alignment horizontal="left" vertical="top" wrapText="1"/>
    </xf>
    <xf numFmtId="0" fontId="10" fillId="0" borderId="10" xfId="1" applyFont="1" applyBorder="1" applyAlignment="1">
      <alignment horizontal="left" vertical="top" wrapText="1"/>
    </xf>
    <xf numFmtId="0" fontId="10" fillId="4" borderId="1" xfId="1" applyFont="1" applyFill="1" applyBorder="1" applyAlignment="1">
      <alignment horizontal="left" vertical="center"/>
    </xf>
    <xf numFmtId="0" fontId="10" fillId="4" borderId="1" xfId="1" applyFont="1" applyFill="1" applyBorder="1" applyAlignment="1">
      <alignment horizontal="center" vertical="center" wrapText="1"/>
    </xf>
    <xf numFmtId="0" fontId="10" fillId="4" borderId="1" xfId="1" applyFont="1" applyFill="1" applyBorder="1" applyAlignment="1">
      <alignment horizontal="center" vertical="center" textRotation="255"/>
    </xf>
    <xf numFmtId="0" fontId="23" fillId="4" borderId="9" xfId="1" applyFont="1" applyFill="1" applyBorder="1" applyAlignment="1">
      <alignment horizontal="center" vertical="center" wrapText="1"/>
    </xf>
    <xf numFmtId="0" fontId="23" fillId="4" borderId="10" xfId="1" applyFont="1" applyFill="1" applyBorder="1" applyAlignment="1">
      <alignment horizontal="center" vertical="center" wrapText="1"/>
    </xf>
    <xf numFmtId="0" fontId="10" fillId="4" borderId="15" xfId="1" applyFont="1" applyFill="1" applyBorder="1" applyAlignment="1">
      <alignment horizontal="center" vertical="center" textRotation="255"/>
    </xf>
    <xf numFmtId="0" fontId="10" fillId="4" borderId="16" xfId="1" applyFont="1" applyFill="1" applyBorder="1" applyAlignment="1">
      <alignment horizontal="center" vertical="center" textRotation="255"/>
    </xf>
    <xf numFmtId="0" fontId="10" fillId="4" borderId="17" xfId="1" applyFont="1" applyFill="1" applyBorder="1" applyAlignment="1">
      <alignment horizontal="center" vertical="center" textRotation="255"/>
    </xf>
    <xf numFmtId="0" fontId="20" fillId="4" borderId="1"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21" fillId="4" borderId="2" xfId="1" applyFont="1" applyFill="1" applyBorder="1" applyAlignment="1">
      <alignment horizontal="left" vertical="center" wrapText="1"/>
    </xf>
    <xf numFmtId="0" fontId="21" fillId="4" borderId="3" xfId="1" applyFont="1" applyFill="1" applyBorder="1" applyAlignment="1">
      <alignment horizontal="left" vertical="center" wrapText="1"/>
    </xf>
    <xf numFmtId="0" fontId="19" fillId="4" borderId="0" xfId="1" applyFont="1" applyFill="1" applyAlignment="1">
      <alignment horizontal="center" vertical="center" shrinkToFit="1"/>
    </xf>
    <xf numFmtId="0" fontId="20" fillId="4" borderId="1" xfId="1" applyFont="1" applyFill="1" applyBorder="1" applyAlignment="1">
      <alignment horizontal="center" vertical="center"/>
    </xf>
    <xf numFmtId="0" fontId="21" fillId="4" borderId="1" xfId="1" applyFont="1" applyFill="1" applyBorder="1" applyAlignment="1">
      <alignment horizontal="center" vertical="center" wrapText="1"/>
    </xf>
    <xf numFmtId="0" fontId="10" fillId="4" borderId="1" xfId="1" applyFont="1" applyFill="1" applyBorder="1" applyAlignment="1">
      <alignment vertical="top" wrapText="1"/>
    </xf>
    <xf numFmtId="0" fontId="28" fillId="0" borderId="1" xfId="1" applyFont="1" applyBorder="1" applyAlignment="1">
      <alignment horizontal="left" vertical="top" wrapText="1"/>
    </xf>
    <xf numFmtId="0" fontId="12" fillId="4" borderId="11" xfId="1" applyFont="1" applyFill="1" applyBorder="1" applyAlignment="1">
      <alignment horizontal="left" vertical="top" wrapText="1"/>
    </xf>
    <xf numFmtId="0" fontId="12" fillId="4" borderId="10" xfId="1" applyFont="1" applyFill="1" applyBorder="1" applyAlignment="1">
      <alignment horizontal="left" vertical="top" wrapText="1"/>
    </xf>
    <xf numFmtId="0" fontId="9" fillId="4" borderId="15" xfId="1" applyFont="1" applyFill="1" applyBorder="1" applyAlignment="1">
      <alignment horizontal="center" vertical="center" textRotation="255"/>
    </xf>
    <xf numFmtId="0" fontId="9" fillId="4" borderId="16" xfId="1" applyFont="1" applyFill="1" applyBorder="1" applyAlignment="1">
      <alignment horizontal="center" vertical="center" textRotation="255"/>
    </xf>
    <xf numFmtId="0" fontId="9" fillId="4" borderId="17" xfId="1" applyFont="1" applyFill="1" applyBorder="1" applyAlignment="1">
      <alignment horizontal="center" vertical="center" textRotation="255"/>
    </xf>
    <xf numFmtId="0" fontId="8" fillId="4" borderId="2" xfId="1" applyFont="1" applyFill="1" applyBorder="1" applyAlignment="1">
      <alignment horizontal="left" vertical="center" wrapText="1"/>
    </xf>
    <xf numFmtId="0" fontId="8" fillId="4" borderId="3" xfId="1" applyFont="1" applyFill="1" applyBorder="1" applyAlignment="1">
      <alignment horizontal="left" vertical="center" wrapText="1"/>
    </xf>
    <xf numFmtId="0" fontId="11" fillId="4" borderId="15" xfId="1" applyFont="1" applyFill="1" applyBorder="1" applyAlignment="1">
      <alignment horizontal="center" vertical="center" textRotation="255"/>
    </xf>
    <xf numFmtId="0" fontId="11" fillId="4" borderId="16" xfId="1" applyFont="1" applyFill="1" applyBorder="1" applyAlignment="1">
      <alignment horizontal="center" vertical="center" textRotation="255"/>
    </xf>
    <xf numFmtId="0" fontId="11" fillId="4" borderId="17" xfId="1" applyFont="1" applyFill="1" applyBorder="1" applyAlignment="1">
      <alignment horizontal="center" vertical="center" textRotation="255"/>
    </xf>
    <xf numFmtId="0" fontId="18" fillId="4" borderId="1" xfId="1" applyFont="1" applyFill="1"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16" fillId="4" borderId="2" xfId="1" applyFont="1" applyFill="1" applyBorder="1" applyAlignment="1">
      <alignment horizontal="left" vertical="center" wrapText="1"/>
    </xf>
    <xf numFmtId="0" fontId="16" fillId="4" borderId="3" xfId="1" applyFont="1" applyFill="1" applyBorder="1" applyAlignment="1">
      <alignment horizontal="left" vertical="center" wrapText="1"/>
    </xf>
    <xf numFmtId="0" fontId="24" fillId="4" borderId="0" xfId="1" applyFont="1" applyFill="1" applyAlignment="1">
      <alignment horizontal="center" vertical="center" shrinkToFit="1"/>
    </xf>
    <xf numFmtId="0" fontId="18" fillId="0" borderId="1" xfId="1" applyFont="1" applyBorder="1" applyAlignment="1">
      <alignment horizontal="left" vertical="top" wrapText="1"/>
    </xf>
    <xf numFmtId="0" fontId="25" fillId="0" borderId="1" xfId="1" applyFont="1" applyBorder="1" applyAlignment="1">
      <alignment horizontal="left" vertical="top" wrapText="1"/>
    </xf>
    <xf numFmtId="0" fontId="9" fillId="0" borderId="9" xfId="1" applyFont="1" applyBorder="1" applyAlignment="1">
      <alignment vertical="top" wrapText="1"/>
    </xf>
    <xf numFmtId="0" fontId="0" fillId="0" borderId="11" xfId="0" applyBorder="1" applyAlignment="1">
      <alignment vertical="top" wrapText="1"/>
    </xf>
    <xf numFmtId="0" fontId="0" fillId="0" borderId="10" xfId="0" applyBorder="1" applyAlignment="1">
      <alignment vertical="top" wrapText="1"/>
    </xf>
    <xf numFmtId="0" fontId="9" fillId="0" borderId="11" xfId="1" applyFont="1" applyBorder="1" applyAlignment="1">
      <alignment vertical="top" wrapText="1"/>
    </xf>
    <xf numFmtId="0" fontId="9" fillId="0" borderId="10" xfId="1" applyFont="1" applyBorder="1" applyAlignment="1">
      <alignment vertical="top" wrapText="1"/>
    </xf>
    <xf numFmtId="0" fontId="9" fillId="0" borderId="4" xfId="1"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9" fillId="2" borderId="4" xfId="1" applyFont="1" applyFill="1" applyBorder="1" applyAlignment="1">
      <alignment horizontal="center" vertical="center" textRotation="255"/>
    </xf>
    <xf numFmtId="0" fontId="9" fillId="2" borderId="7" xfId="1" applyFont="1" applyFill="1" applyBorder="1" applyAlignment="1">
      <alignment horizontal="center" vertical="center" textRotation="255"/>
    </xf>
    <xf numFmtId="0" fontId="9" fillId="2" borderId="12" xfId="1" applyFont="1" applyFill="1" applyBorder="1" applyAlignment="1">
      <alignment horizontal="center" vertical="center" textRotation="255"/>
    </xf>
    <xf numFmtId="0" fontId="9" fillId="2" borderId="5" xfId="1" applyFont="1" applyFill="1" applyBorder="1" applyAlignment="1">
      <alignment horizontal="left" vertical="top" wrapText="1"/>
    </xf>
    <xf numFmtId="0" fontId="9" fillId="2" borderId="6" xfId="1" applyFont="1" applyFill="1" applyBorder="1" applyAlignment="1">
      <alignment horizontal="left" vertical="top" wrapText="1"/>
    </xf>
    <xf numFmtId="0" fontId="9" fillId="2" borderId="13" xfId="1" applyFont="1" applyFill="1" applyBorder="1" applyAlignment="1">
      <alignment horizontal="left" vertical="top" wrapText="1"/>
    </xf>
    <xf numFmtId="0" fontId="9" fillId="2" borderId="14" xfId="1" applyFont="1" applyFill="1" applyBorder="1" applyAlignment="1">
      <alignment horizontal="left" vertical="top" wrapText="1"/>
    </xf>
    <xf numFmtId="0" fontId="9" fillId="2" borderId="18" xfId="1" applyFont="1" applyFill="1" applyBorder="1" applyAlignment="1">
      <alignment horizontal="center" vertical="center" textRotation="255"/>
    </xf>
    <xf numFmtId="0" fontId="9" fillId="2" borderId="19" xfId="1" applyFont="1" applyFill="1" applyBorder="1" applyAlignment="1">
      <alignment horizontal="center" vertical="center" textRotation="255"/>
    </xf>
    <xf numFmtId="0" fontId="9" fillId="2" borderId="20" xfId="1" applyFont="1" applyFill="1" applyBorder="1" applyAlignment="1">
      <alignment horizontal="center" vertical="center" textRotation="255"/>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4" xfId="1" applyFont="1" applyFill="1" applyBorder="1" applyAlignment="1">
      <alignment horizontal="left" vertical="top" wrapText="1"/>
    </xf>
    <xf numFmtId="0" fontId="9" fillId="2" borderId="12" xfId="1" applyFont="1" applyFill="1" applyBorder="1" applyAlignment="1">
      <alignment horizontal="left" vertical="top" wrapText="1"/>
    </xf>
  </cellXfs>
  <cellStyles count="3">
    <cellStyle name="標準" xfId="0" builtinId="0"/>
    <cellStyle name="標準 2" xfId="1" xr:uid="{DE6ECF49-F7CC-4A89-A5BF-16E8F5DA9D60}"/>
    <cellStyle name="標準 3" xfId="2" xr:uid="{B18D9E9A-E6BA-4045-AD52-206CE7CA4F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externalLink" Target="externalLinks/externalLink17.xml"/><Relationship Id="rId50" Type="http://schemas.openxmlformats.org/officeDocument/2006/relationships/externalLink" Target="externalLinks/externalLink20.xml"/><Relationship Id="rId55" Type="http://schemas.openxmlformats.org/officeDocument/2006/relationships/externalLink" Target="externalLinks/externalLink2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53" Type="http://schemas.openxmlformats.org/officeDocument/2006/relationships/externalLink" Target="externalLinks/externalLink23.xml"/><Relationship Id="rId58" Type="http://schemas.openxmlformats.org/officeDocument/2006/relationships/externalLink" Target="externalLinks/externalLink2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externalLink" Target="externalLinks/externalLink18.xml"/><Relationship Id="rId56"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externalLink" Target="externalLinks/externalLink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externalLink" Target="externalLinks/externalLink1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1.xml"/><Relationship Id="rId54" Type="http://schemas.openxmlformats.org/officeDocument/2006/relationships/externalLink" Target="externalLinks/externalLink2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externalLink" Target="externalLinks/externalLink19.xml"/><Relationship Id="rId57" Type="http://schemas.openxmlformats.org/officeDocument/2006/relationships/externalLink" Target="externalLinks/externalLink27.xml"/><Relationship Id="rId10" Type="http://schemas.openxmlformats.org/officeDocument/2006/relationships/worksheet" Target="worksheets/sheet10.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52" Type="http://schemas.openxmlformats.org/officeDocument/2006/relationships/externalLink" Target="externalLinks/externalLink2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F464F639-8F4A-4CB3-B1AD-6824E68B663A}"/>
            </a:ext>
          </a:extLst>
        </xdr:cNvPr>
        <xdr:cNvSpPr/>
      </xdr:nvSpPr>
      <xdr:spPr>
        <a:xfrm rot="5400000">
          <a:off x="7350125" y="288925"/>
          <a:ext cx="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E0C5A153-A364-4FD3-AE25-B7CD1E1CDF7C}"/>
            </a:ext>
          </a:extLst>
        </xdr:cNvPr>
        <xdr:cNvSpPr/>
      </xdr:nvSpPr>
      <xdr:spPr>
        <a:xfrm>
          <a:off x="9055100" y="7620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06624E84-843E-4E48-BAA2-AF5BA557985B}"/>
            </a:ext>
          </a:extLst>
        </xdr:cNvPr>
        <xdr:cNvSpPr/>
      </xdr:nvSpPr>
      <xdr:spPr>
        <a:xfrm rot="5400000">
          <a:off x="725487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7EA979E1-CBCF-4395-BBE1-81A544838994}"/>
            </a:ext>
          </a:extLst>
        </xdr:cNvPr>
        <xdr:cNvSpPr/>
      </xdr:nvSpPr>
      <xdr:spPr>
        <a:xfrm>
          <a:off x="9150350" y="305435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47CD3037-01A4-4E72-9037-94E730C7B393}"/>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0288C41B-0A26-4E04-9B57-2C36ABEBC5A3}"/>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44993D76-5C5F-4EDC-8954-469C99929CF8}"/>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5B0FE904-3D28-4946-836F-9B5B0B39ADAA}"/>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EC1863C5-F7F5-47FE-969E-76301105DDA9}"/>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6DA6A34B-DD79-49C9-A5EC-CC82E18498CB}"/>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533EC8D8-4462-4B41-8753-7D28659261B5}"/>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E650EA10-E0A6-4DEA-8D25-D752BB69E527}"/>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21F13420-010B-4B5D-BAA9-166300426668}"/>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52DC75E4-8121-46AE-85B5-E8A420E696C0}"/>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16DD24EA-2E30-4A7F-9F05-FB0603920215}"/>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0DF0F03D-408A-44D7-95A6-23A5A6BDDF59}"/>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63EEC2A4-D64B-4D05-AF62-8C4C44A5BC6D}"/>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FF7FD9D0-7D0E-4879-A622-31CA6359FBDD}"/>
            </a:ext>
          </a:extLst>
        </xdr:cNvPr>
        <xdr:cNvSpPr/>
      </xdr:nvSpPr>
      <xdr:spPr>
        <a:xfrm>
          <a:off x="9055100" y="30988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5E4F5D60-3588-4208-AAAE-945AD1A3F7F6}"/>
            </a:ext>
          </a:extLst>
        </xdr:cNvPr>
        <xdr:cNvSpPr/>
      </xdr:nvSpPr>
      <xdr:spPr>
        <a:xfrm rot="5400000">
          <a:off x="7178675" y="847725"/>
          <a:ext cx="381000" cy="5778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8962BD42-42C4-48B4-8CB0-3753230293A0}"/>
            </a:ext>
          </a:extLst>
        </xdr:cNvPr>
        <xdr:cNvSpPr/>
      </xdr:nvSpPr>
      <xdr:spPr>
        <a:xfrm>
          <a:off x="9080500" y="405765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00D4D93F-BE18-4846-AC16-DD3E490430CC}"/>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EDE2512D-3FBA-4EEE-8821-E4F5FFA8E8B1}"/>
            </a:ext>
          </a:extLst>
        </xdr:cNvPr>
        <xdr:cNvSpPr/>
      </xdr:nvSpPr>
      <xdr:spPr>
        <a:xfrm>
          <a:off x="9055100" y="210185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C5EF2ED0-D7E4-40F4-96B8-0545A7C1DFAF}"/>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3991434B-3BB2-4DDE-929E-2F096E459566}"/>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4B705987-B7A9-4A21-9C0A-0EECD5C26C49}"/>
            </a:ext>
          </a:extLst>
        </xdr:cNvPr>
        <xdr:cNvSpPr/>
      </xdr:nvSpPr>
      <xdr:spPr>
        <a:xfrm rot="5400000">
          <a:off x="7118350" y="869950"/>
          <a:ext cx="381000" cy="5461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75BB2849-5ED7-49C8-8B50-F2C1A2434DCC}"/>
            </a:ext>
          </a:extLst>
        </xdr:cNvPr>
        <xdr:cNvSpPr/>
      </xdr:nvSpPr>
      <xdr:spPr>
        <a:xfrm>
          <a:off x="90043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31B18CDA-560D-4FE2-8E62-B7489D75C8C6}"/>
            </a:ext>
          </a:extLst>
        </xdr:cNvPr>
        <xdr:cNvSpPr/>
      </xdr:nvSpPr>
      <xdr:spPr>
        <a:xfrm rot="5400000">
          <a:off x="7178675" y="847725"/>
          <a:ext cx="381000" cy="5778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A2928228-FAAC-489F-A3E3-486BE18F4C43}"/>
            </a:ext>
          </a:extLst>
        </xdr:cNvPr>
        <xdr:cNvSpPr/>
      </xdr:nvSpPr>
      <xdr:spPr>
        <a:xfrm>
          <a:off x="9080500" y="277495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1B1D4880-A633-46F6-8365-6661E5B760F0}"/>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E72D2F4F-F582-4F1D-9D6E-162737EA6CC1}"/>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98930372-F3F3-400E-B825-665A54FC6BD1}"/>
            </a:ext>
          </a:extLst>
        </xdr:cNvPr>
        <xdr:cNvSpPr/>
      </xdr:nvSpPr>
      <xdr:spPr>
        <a:xfrm rot="5400000">
          <a:off x="7178675" y="847725"/>
          <a:ext cx="381000" cy="5778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FBF4C663-C5AA-4589-9A0B-E019D80C45DD}"/>
            </a:ext>
          </a:extLst>
        </xdr:cNvPr>
        <xdr:cNvSpPr/>
      </xdr:nvSpPr>
      <xdr:spPr>
        <a:xfrm>
          <a:off x="9080500" y="277495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81EF67FB-8138-4903-AFDE-8C0052819354}"/>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5D138901-20C5-42C1-9C46-0A1FC4CB0875}"/>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CBAC303F-87F3-4320-92B5-D35445B32F81}"/>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E0BC316B-DB66-4F9D-868D-B9652427EB7E}"/>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A530842E-1F9E-4CDE-BF5E-CF2F19EBC714}"/>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09685D36-075B-43F5-9461-F22832E4327E}"/>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C50A2A3F-BFB4-42F1-9BC8-59B679DDDD1F}"/>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98E28AFD-821A-4CFE-B374-FF8ACE989C57}"/>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3E44BC22-1FC1-4D5E-B0ED-0A5745E19D2B}"/>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050958D3-0A90-4BA3-8C97-05F1B6EE342A}"/>
            </a:ext>
          </a:extLst>
        </xdr:cNvPr>
        <xdr:cNvSpPr/>
      </xdr:nvSpPr>
      <xdr:spPr>
        <a:xfrm>
          <a:off x="9055100" y="447675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D67930EA-4213-4ABA-8BB1-13236E4B5555}"/>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BC44C17F-1787-4C70-92D7-7953DDFF9E65}"/>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C366C154-1299-43A1-96E0-037A5B61E00B}"/>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F1363A64-4632-4183-AD17-0469CADBCFA3}"/>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ACEF984A-969C-45F5-B0D1-B081B51A9549}"/>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C21FD11F-5EFC-41F9-8953-1AFBCF4F9A70}"/>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B55AD02B-4F43-42EA-8D63-FF80C1EB63DE}"/>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7DE7B965-3E22-4CEA-87FB-C7655EEF6C10}"/>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7F4AA04C-287D-4CC5-B3D2-CAFEB9352D32}"/>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5BAA9133-519B-42E3-8BB0-E060361B3B64}"/>
            </a:ext>
          </a:extLst>
        </xdr:cNvPr>
        <xdr:cNvSpPr/>
      </xdr:nvSpPr>
      <xdr:spPr>
        <a:xfrm>
          <a:off x="905510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06703DBE-2CA4-4383-A02F-8F82CFA63F5A}"/>
            </a:ext>
          </a:extLst>
        </xdr:cNvPr>
        <xdr:cNvSpPr/>
      </xdr:nvSpPr>
      <xdr:spPr>
        <a:xfrm rot="5400000">
          <a:off x="715962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D1596BCE-1B80-4192-A3E0-F5E0845A34DC}"/>
            </a:ext>
          </a:extLst>
        </xdr:cNvPr>
        <xdr:cNvSpPr/>
      </xdr:nvSpPr>
      <xdr:spPr>
        <a:xfrm>
          <a:off x="9055100" y="29845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209550</xdr:colOff>
      <xdr:row>2</xdr:row>
      <xdr:rowOff>381000</xdr:rowOff>
    </xdr:from>
    <xdr:to>
      <xdr:col>8</xdr:col>
      <xdr:colOff>342900</xdr:colOff>
      <xdr:row>2</xdr:row>
      <xdr:rowOff>762000</xdr:rowOff>
    </xdr:to>
    <xdr:sp macro="" textlink="">
      <xdr:nvSpPr>
        <xdr:cNvPr id="2" name="矢印: 下 1">
          <a:extLst>
            <a:ext uri="{FF2B5EF4-FFF2-40B4-BE49-F238E27FC236}">
              <a16:creationId xmlns:a16="http://schemas.microsoft.com/office/drawing/2014/main" id="{4FB3120F-F3B4-47D2-BB0E-2EBA6F59F19B}"/>
            </a:ext>
          </a:extLst>
        </xdr:cNvPr>
        <xdr:cNvSpPr/>
      </xdr:nvSpPr>
      <xdr:spPr>
        <a:xfrm rot="5400000">
          <a:off x="7394575" y="860425"/>
          <a:ext cx="381000" cy="56515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228600</xdr:colOff>
      <xdr:row>3</xdr:row>
      <xdr:rowOff>190500</xdr:rowOff>
    </xdr:from>
    <xdr:to>
      <xdr:col>10</xdr:col>
      <xdr:colOff>609600</xdr:colOff>
      <xdr:row>3</xdr:row>
      <xdr:rowOff>762000</xdr:rowOff>
    </xdr:to>
    <xdr:sp macro="" textlink="">
      <xdr:nvSpPr>
        <xdr:cNvPr id="3" name="矢印: 下 2">
          <a:extLst>
            <a:ext uri="{FF2B5EF4-FFF2-40B4-BE49-F238E27FC236}">
              <a16:creationId xmlns:a16="http://schemas.microsoft.com/office/drawing/2014/main" id="{37A1690B-AD87-4D2B-8ECB-08FE0FFB45D5}"/>
            </a:ext>
          </a:extLst>
        </xdr:cNvPr>
        <xdr:cNvSpPr/>
      </xdr:nvSpPr>
      <xdr:spPr>
        <a:xfrm>
          <a:off x="9290050" y="2781300"/>
          <a:ext cx="381000" cy="571500"/>
        </a:xfrm>
        <a:prstGeom prst="downArrow">
          <a:avLst/>
        </a:prstGeom>
        <a:solidFill>
          <a:schemeClr val="accent5">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1_&#24321;&#22825;\&#12304;&#20196;&#21644;6&#24180;&#24230;&#12305;&#12354;&#12435;&#12375;&#12435;&#12465;&#12450;&#12475;&#12531;&#12479;&#12540;&#23455;&#32318;&#22577;&#21578;&#12471;&#12540;&#12488;&#12288;&#20013;&#22830;&#21306;&#25552;&#20986;.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1_&#24321;&#22825;/&#12304;&#20196;&#21644;6&#24180;&#24230;&#12305;&#12354;&#12435;&#12375;&#12435;&#12465;&#12450;&#12475;&#12531;&#12479;&#12540;&#23455;&#32318;&#22577;&#21578;&#12471;&#12540;&#12488;&#12288;&#20013;&#22830;&#21306;&#25552;&#20986;.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10_&#33457;&#22290;\&#28168;_&#12304;&#20196;&#21644;6&#24180;&#24230;&#12305;&#12354;&#12435;&#12375;&#12435;&#12465;&#12450;&#12475;&#12531;&#12479;&#12540;&#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10_&#33457;&#22290;/&#28168;_&#12304;&#20196;&#21644;6&#24180;&#24230;&#12305;&#12354;&#12435;&#12375;&#12435;&#12465;&#12450;&#12475;&#12531;&#12479;&#12540;&#23455;&#32318;&#22577;&#21578;&#12471;&#12540;&#12488;.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11_&#24149;&#24373;\&#28168;_&#12304;&#24149;&#24373;&#12305;&#12304;&#20196;&#21644;6&#24180;&#24230;&#12305;&#12354;&#12435;&#12375;&#12435;&#12465;&#12450;&#12475;&#12531;&#12479;&#12540;&#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11_&#24149;&#24373;/&#28168;_&#12304;&#24149;&#24373;&#12305;&#12304;&#20196;&#21644;6&#24180;&#24230;&#12305;&#12354;&#12435;&#12375;&#12435;&#12465;&#12450;&#12475;&#12531;&#12479;&#12540;&#23455;&#32318;&#22577;&#21578;&#12471;&#12540;&#12488;.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2_&#23665;&#29579;\&#12304;&#23665;&#29579;&#65298;&#12305;&#23665;&#29579;(4)-&#9312;&#9313;&#9314;&#12304;&#20196;&#21644;6&#24180;&#24230;&#12305;&#12354;&#12435;&#12375;&#12435;&#12465;&#12450;&#12475;&#12531;&#12479;&#12540;&#23455;&#32318;&#22577;&#21578;&#12471;&#12540;&#12488;%20%20.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2_&#23665;&#29579;/&#12304;&#23665;&#29579;&#65298;&#12305;&#23665;&#29579;(4)-&#9312;&#9313;&#9314;&#12304;&#20196;&#21644;6&#24180;&#24230;&#12305;&#12354;&#12435;&#12375;&#12435;&#12465;&#12450;&#12475;&#12531;&#12479;&#12540;&#23455;&#32318;&#22577;&#21578;&#12471;&#12540;&#12488;%20%20.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3_&#22290;&#29983;\&#12304;&#22290;&#29983;&#65298;&#12305;&#12304;&#20196;&#21644;6&#24180;&#24230;&#12305;&#12354;&#12435;&#12375;&#12435;&#12465;&#12450;&#12475;&#12531;&#12479;&#12540;&#23455;&#32318;&#22577;&#21578;&#12471;&#12540;&#12488;%20.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3_&#22290;&#29983;/&#12304;&#22290;&#29983;&#65298;&#12305;&#12304;&#20196;&#21644;6&#24180;&#24230;&#12305;&#12354;&#12435;&#12375;&#12435;&#12465;&#12450;&#12475;&#12531;&#12479;&#12540;&#23455;&#32318;&#22577;&#21578;&#12471;&#12540;&#12488;%20.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4_&#22825;&#21488;\&#12304;&#22825;&#21488;&#65298;&#12305;&#20196;&#21644;6&#24180;&#24230;&#20107;&#26989;&#35336;&#30011;&#12539;&#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4_&#22825;&#21488;/&#12304;&#22825;&#21488;&#65298;&#12305;&#20196;&#21644;6&#24180;&#24230;&#20107;&#26989;&#35336;&#30011;&#12539;&#23455;&#32318;&#22577;&#21578;&#12471;&#12540;&#12488;.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5_&#23567;&#20210;&#21488;\&#12304;&#23567;&#20210;&#21488;&#65298;&#12305;&#12304;&#20196;&#21644;6&#24180;&#24230;&#12305;&#65306;&#12354;&#12435;&#12375;&#12435;&#12465;&#12450;&#12475;&#12531;&#12479;&#12540;&#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5_&#23567;&#20210;&#21488;/&#12304;&#23567;&#20210;&#21488;&#65298;&#12305;&#12304;&#20196;&#21644;6&#24180;&#24230;&#12305;&#65306;&#12354;&#12435;&#12375;&#12435;&#12465;&#12450;&#12475;&#12531;&#12479;&#12540;&#23455;&#32318;&#22577;&#21578;&#12471;&#12540;&#12488;.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6_&#31282;&#27611;\&#12304;&#31282;&#27611;&#65298;&#12305;&#12304;&#20196;&#21644;6&#24180;&#24230;&#12305;&#12354;&#12435;&#12375;&#12435;&#12465;&#12450;&#12475;&#12531;&#12479;&#12540;&#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3%20&#31282;&#27611;&#21306;/16_&#31282;&#27611;/&#12304;&#31282;&#27611;&#65298;&#12305;&#12304;&#20196;&#21644;6&#24180;&#24230;&#12305;&#12354;&#12435;&#12375;&#12435;&#12465;&#12450;&#12475;&#12531;&#12479;&#12540;&#23455;&#32318;&#22577;&#21578;&#12471;&#12540;&#12488;.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1&#12415;&#12388;&#12431;&#21488;\&#36039;&#26009;4-8&#12304;&#12415;&#12388;&#12431;&#21488;&#12305;&#20196;&#21644;&#65302;&#24180;&#24230;&#36939;&#21942;&#20107;&#26989;&#35336;&#30011;&#12539;&#23455;&#32318;&#22577;&#21578;&#12471;&#12540;&#12488;.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1&#12415;&#12388;&#12431;&#21488;\&#36039;&#26009;4-8&#12304;&#12415;&#12388;&#12431;&#21488;&#12305;&#20196;&#21644;&#65302;&#24180;&#24230;&#36939;&#21942;&#20107;&#26989;&#35336;&#30011;&#12539;&#23455;&#32318;&#22577;&#21578;&#12471;&#12540;&#12488;.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2&#37117;&#36032;\&#12304;&#37117;&#36032;&#12305;&#36039;&#26009;&#65306;(4)-&#9312;&#9313;&#9314;&#12304;&#20196;&#21644;6&#24180;&#24230;&#12305;&#12354;&#12435;&#12375;&#12435;&#12465;&#12450;&#12475;&#12531;&#12479;&#12540;&#23455;&#32318;&#22577;&#21578;&#12471;&#12540;&#12488;.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2&#37117;&#36032;\&#12304;&#37117;&#36032;&#12305;&#36039;&#26009;&#65306;(4)-&#9312;&#9313;&#9314;&#12304;&#20196;&#21644;6&#24180;&#24230;&#12305;&#12354;&#12435;&#12375;&#12435;&#12465;&#12450;&#12475;&#12531;&#12479;&#12540;&#23455;&#32318;&#22577;&#21578;&#12471;&#12540;&#12488;.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3&#26716;&#26408;\&#12304;&#26716;&#26408;&#12305;&#12304;&#20196;&#21644;6&#24180;&#24230;&#12305;&#12354;&#12435;&#12375;&#12435;&#12465;&#12450;&#12475;&#12531;&#12479;&#12540;&#26716;&#26408;&#23455;&#32318;&#22577;&#21578;&#12471;&#12540;&#12488;%201.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3&#26716;&#26408;\&#12304;&#26716;&#26408;&#12305;&#12304;&#20196;&#21644;6&#24180;&#24230;&#12305;&#12354;&#12435;&#12375;&#12435;&#12465;&#12450;&#12475;&#12531;&#12479;&#12540;&#26716;&#26408;&#23455;&#32318;&#22577;&#21578;&#12471;&#12540;&#12488;%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2_&#20013;&#22830;\&#20013;&#22830;&#12304;&#20196;&#21644;6&#24180;&#24230;&#12305;&#12354;&#12435;&#12375;&#12435;&#12465;&#12450;&#12475;&#12531;&#12479;&#12540;&#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2_&#20013;&#22830;/&#20013;&#22830;&#12304;&#20196;&#21644;6&#24180;&#24230;&#12305;&#12354;&#12435;&#12375;&#12435;&#12465;&#12450;&#12475;&#12531;&#12479;&#12540;&#23455;&#32318;&#22577;&#21578;&#12471;&#12540;&#12488;.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4&#21315;&#22478;&#21488;\&#12304;&#20196;&#21644;6&#24180;&#24230;&#12305;&#12354;&#12435;&#12375;&#12435;&#12465;&#12450;&#12475;&#12531;&#12479;&#12540;&#23455;&#32318;&#22577;&#21578;&#12471;&#12540;&#12488;.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4&#21315;&#22478;&#21488;\&#12304;&#20196;&#21644;6&#24180;&#24230;&#12305;&#12354;&#12435;&#12375;&#12435;&#12465;&#12450;&#12475;&#12531;&#12479;&#12540;&#23455;&#32318;&#22577;&#21578;&#12471;&#12540;&#12488;.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5&#22823;&#23470;&#21488;\&#12304;&#22823;&#23470;&#21488;&#12305;&#20196;&#21644;6&#24180;&#24230;&#21315;&#33865;&#24066;&#12354;&#12435;&#12375;&#12435;&#12465;&#12450;&#12475;&#12531;&#12479;&#12540;&#36939;&#21942;&#20107;&#26989;&#35336;&#30011;&#12539;&#23455;&#32318;&#22577;&#21578;&#12471;&#12540;&#12488;.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4_&#33509;&#33865;&#21306;\05&#22823;&#23470;&#21488;\&#12304;&#22823;&#23470;&#21488;&#12305;&#20196;&#21644;6&#24180;&#24230;&#21315;&#33865;&#24066;&#12354;&#12435;&#12375;&#12435;&#12465;&#12450;&#12475;&#12531;&#12479;&#12540;&#36939;&#21942;&#20107;&#26989;&#35336;&#30011;&#12539;&#23455;&#32318;&#22577;&#21578;&#12471;&#12540;&#12488;.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5_&#32209;&#21306;\&#37772;&#21462;\&#12304;&#30906;&#23450;&#12305;&#12304;&#20196;&#21644;6&#24180;&#24230;&#12305;&#12354;&#12435;&#12375;&#12435;&#12465;&#12450;&#12475;&#12531;&#12479;&#12540;&#23455;&#32318;&#22577;&#21578;&#12471;&#12540;&#12488;.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5_&#32209;&#21306;\&#37772;&#21462;\&#12304;&#30906;&#23450;&#12305;&#12304;&#20196;&#21644;6&#24180;&#24230;&#12305;&#12354;&#12435;&#12375;&#12435;&#12465;&#12450;&#12475;&#12531;&#12479;&#12540;&#23455;&#32318;&#22577;&#21578;&#12471;&#12540;&#12488;.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5_&#32209;&#21306;\&#35465;&#30000;\&#35465;&#30000;&#12304;&#20196;&#21644;6&#24180;&#24230;&#12305;&#12354;&#12435;&#12375;&#12435;&#12465;&#12450;&#12475;&#12531;&#12479;&#12540;&#23455;&#32318;&#22577;&#21578;&#12471;&#12540;&#12488;%20-%20.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5_&#32209;&#21306;\&#35465;&#30000;\&#35465;&#30000;&#12304;&#20196;&#21644;6&#24180;&#24230;&#12305;&#12354;&#12435;&#12375;&#12435;&#12465;&#12450;&#12475;&#12531;&#12479;&#12540;&#23455;&#32318;&#22577;&#21578;&#12471;&#12540;&#12488;%20-%20.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5_&#32209;&#21306;\&#22303;&#27671;\&#12304;&#22303;&#27671;&#12305;&#12304;&#20196;&#21644;&#65302;&#24180;&#24230;&#12305;&#12354;&#12435;&#12375;&#12435;&#12465;&#12450;&#12475;&#12531;&#12479;&#12540;&#23455;&#32318;&#22577;&#21578;&#12471;&#12540;&#12488;%20-.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5_&#32209;&#21306;\&#22303;&#27671;\&#12304;&#22303;&#27671;&#12305;&#12304;&#20196;&#21644;&#65302;&#24180;&#24230;&#12305;&#12354;&#12435;&#12375;&#12435;&#12465;&#12450;&#12475;&#12531;&#12479;&#12540;&#23455;&#32318;&#22577;&#21578;&#12471;&#12540;&#12488;%20-.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6_&#32654;&#27996;&#21306;\&#30495;&#30722;\&#9734;&#9734;&#9734;&#24460;&#26399;&#12539;&#24180;&#24230;&#26411;&#35413;&#20385;%20&#30495;&#30722;&#65306;(4)-&#9312;&#9313;&#9314;&#12304;&#20196;&#21644;6&#24180;&#24230;&#12305;&#12354;&#12435;&#12375;&#12435;&#12465;&#12450;&#12475;&#12531;&#12479;&#12540;&#23455;&#32318;&#22577;&#21578;&#12471;&#12540;&#12488;.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6_&#32654;&#27996;&#21306;\&#30495;&#30722;\&#9734;&#9734;&#9734;&#24460;&#26399;&#12539;&#24180;&#24230;&#26411;&#35413;&#20385;%20&#30495;&#30722;&#65306;(4)-&#9312;&#9313;&#9314;&#12304;&#20196;&#21644;6&#24180;&#24230;&#12305;&#12354;&#12435;&#12375;&#12435;&#12465;&#12450;&#12475;&#12531;&#12479;&#12540;&#23455;&#32318;&#22577;&#21578;&#12471;&#12540;&#12488;.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6_&#32654;&#27996;&#21306;\&#30959;&#36794;\&#12304;&#20196;&#21644;6&#24180;&#24230;&#12305;&#12354;&#12435;&#12375;&#12435;&#12465;&#12450;&#12475;&#12531;&#12479;&#12540;&#20107;&#26989;&#35336;&#30011;&#12539;&#23455;&#32318;&#22577;&#21578;&#12471;&#12540;&#12488;&#24460;&#26399;&#35413;&#20385;.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6_&#32654;&#27996;&#21306;\&#30959;&#36794;\&#12304;&#20196;&#21644;6&#24180;&#24230;&#12305;&#12354;&#12435;&#12375;&#12435;&#12465;&#12450;&#12475;&#12531;&#12479;&#12540;&#20107;&#26989;&#35336;&#30011;&#12539;&#23455;&#32318;&#22577;&#21578;&#12471;&#12540;&#12488;&#24460;&#26399;&#35413;&#20385;.xlsx"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6_&#32654;&#27996;&#21306;\&#39640;&#27954;\&#12304;&#20196;&#21644;6&#24180;&#24230;&#12305;&#12354;&#12435;&#12375;&#12435;&#12465;&#12450;&#12475;&#12531;&#12479;&#12540;&#39640;&#27954;&#23455;&#32318;&#22577;&#21578;&#12471;&#12540;&#12488;.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6_&#32654;&#27996;&#21306;\&#39640;&#27954;\&#12304;&#20196;&#21644;6&#24180;&#24230;&#12305;&#12354;&#12435;&#12375;&#12435;&#12465;&#12450;&#12475;&#12531;&#12479;&#12540;&#39640;&#27954;&#23455;&#32318;&#22577;&#21578;&#12471;&#12540;&#12488;.xlsx"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6_&#32654;&#27996;&#21306;\&#24184;&#30010;\&#12304;&#20196;&#21644;6&#24180;&#24230;&#12305;&#12354;&#12435;&#12375;&#12435;&#24184;&#30010;&#36939;&#21942;&#20107;&#26989;&#35336;&#30011;&#12539;&#23455;&#32318;&#22577;&#21578;&#12471;&#12540;&#12488;&#65288;R7.3&#65289;.xlsx" TargetMode="External"/><Relationship Id="rId1" Type="http://schemas.openxmlformats.org/officeDocument/2006/relationships/externalLinkPath" Target="file:///N:\17_&#20445;&#20581;&#31119;&#31049;&#23616;\17102000_&#20445;&#20581;&#31119;&#31049;&#23616;&#20581;&#24247;&#31119;&#31049;&#37096;&#22320;&#22495;&#21253;&#25324;&#12465;&#12450;&#25512;&#36914;&#35506;\&#21306;&#8660;&#22320;&#22495;&#21253;&#25324;&#12465;&#12450;&#25512;&#36914;&#35506;&#65288;&#24460;&#26041;&#25903;&#25588;&#12288;&#33258;&#31435;&#20419;&#36914;&#12465;&#12450;&#20250;&#35696;&#12288;&#35469;&#30693;&#30151;&#12469;&#12509;&#65289;\06%20&#12354;&#12435;&#12375;&#12435;&#12465;&#12450;&#12475;&#12531;&#12479;&#12540;&#36939;&#21942;&#20107;&#26989;&#35336;&#30011;&#12539;&#23455;&#32318;&#22577;&#21578;&#12471;&#12540;&#12488;\R5&#23455;&#32318;&#65286;R6&#35336;&#30011;\R6&#35336;&#30011;&#12539;&#23455;&#32318;\03_&#24180;&#24230;&#26411;&#22577;&#21578;\06_&#32654;&#27996;&#21306;\&#24184;&#30010;\&#12304;&#20196;&#21644;6&#24180;&#24230;&#12305;&#12354;&#12435;&#12375;&#12435;&#24184;&#30010;&#36939;&#21942;&#20107;&#26989;&#35336;&#30011;&#12539;&#23455;&#32318;&#22577;&#21578;&#12471;&#12540;&#12488;&#65288;R7.3&#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3_&#21315;&#33865;&#23546;\&#21315;&#33865;&#23546;&#12304;&#20196;&#21644;6&#24180;&#24230;&#12305;&#12354;&#12435;&#12375;&#12435;&#12465;&#12450;&#12475;&#12531;&#12479;&#12540;&#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3_&#21315;&#33865;&#23546;/&#21315;&#33865;&#23546;&#12304;&#20196;&#21644;6&#24180;&#24230;&#12305;&#12354;&#12435;&#12375;&#12435;&#12465;&#12450;&#12475;&#12531;&#12479;&#12540;&#23455;&#32318;&#22577;&#21578;&#12471;&#12540;&#12488;.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4_&#26494;&#12465;&#19992;\&#26494;&#12465;&#19992;&#12304;&#20196;&#21644;6&#24180;&#24230;&#12305;&#12354;&#12435;&#12375;&#12435;&#12465;&#12450;&#12475;&#12531;&#12479;&#12540;&#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4_&#26494;&#12465;&#19992;/&#26494;&#12465;&#19992;&#12304;&#20196;&#21644;6&#24180;&#24230;&#12305;&#12354;&#12435;&#12375;&#12435;&#12465;&#12450;&#12475;&#12531;&#12479;&#12540;&#23455;&#32318;&#22577;&#21578;&#12471;&#12540;&#12488;.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5_&#27996;&#37326;\&#27996;&#37326;&#12304;R6&#24460;&#26399;&#12305;&#12354;&#12435;&#12375;&#12435;&#12465;&#12450;&#12475;&#12531;&#12479;&#12540;&#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1%20&#20013;&#22830;&#21306;/05_&#27996;&#37326;/&#27996;&#37326;&#12304;R6&#24460;&#26399;&#12305;&#12354;&#12435;&#12375;&#12435;&#12465;&#12450;&#12475;&#12531;&#12479;&#12540;&#23455;&#32318;&#22577;&#21578;&#12471;&#12540;&#12488;.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06_&#12371;&#12390;&#12399;&#12375;&#21488;\&#28168;_&#12304;&#20196;&#21644;6&#24180;&#24230;&#12305;&#12354;&#12435;&#12375;&#12435;&#12465;&#12450;&#12475;&#12531;&#12479;&#12540;&#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06_&#12371;&#12390;&#12399;&#12375;&#21488;/&#28168;_&#12304;&#20196;&#21644;6&#24180;&#24230;&#12305;&#12354;&#12435;&#12375;&#12435;&#12465;&#12450;&#12475;&#12531;&#12479;&#12540;&#23455;&#32318;&#22577;&#21578;&#12471;&#12540;&#12488;.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07_&#33457;&#35211;&#24029;\&#28168;_&#12304;&#20196;&#21644;6&#24180;&#24230;&#12305;&#12354;&#12435;&#12375;&#12435;&#12465;&#12450;&#12475;&#12531;&#12479;&#12540;&#33457;&#35211;&#24029;&#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07_&#33457;&#35211;&#24029;/&#28168;_&#12304;&#20196;&#21644;6&#24180;&#24230;&#12305;&#12354;&#12435;&#12375;&#12435;&#12465;&#12450;&#12475;&#12531;&#12479;&#12540;&#33457;&#35211;&#24029;&#23455;&#32318;&#22577;&#21578;&#12471;&#12540;&#12488;.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08_&#12373;&#12388;&#12365;&#12364;&#19992;\&#28168;_&#65288;&#12373;&#12388;&#12365;&#12364;&#19992;&#65289;&#20196;&#21644;6&#24180;&#24230;&#36939;&#21942;&#20107;&#26989;&#35336;&#30011;&#12539;&#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08_&#12373;&#12388;&#12365;&#12364;&#19992;/&#28168;_&#65288;&#12373;&#12388;&#12365;&#12364;&#19992;&#65289;&#20196;&#21644;6&#24180;&#24230;&#36939;&#21942;&#20107;&#26989;&#35336;&#30011;&#12539;&#23455;&#32318;&#22577;&#21578;&#12471;&#12540;&#12488;.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M:\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09_&#12395;&#12428;&#12398;&#26408;&#21488;\&#28168;_&#12304;&#12395;&#12428;&#12398;&#26408;&#21488;&#12305;&#20196;&#21644;6&#24180;&#24230;&#36939;&#21942;&#20107;&#26989;&#35336;&#30011;&#12539;&#23455;&#32318;&#22577;&#21578;&#12471;&#12540;&#12488;.xlsx" TargetMode="External"/><Relationship Id="rId1" Type="http://schemas.openxmlformats.org/officeDocument/2006/relationships/externalLinkPath" Target="/11&#12288;&#22320;&#22495;&#21253;&#25324;&#25903;&#25588;&#29677;/10%20&#12354;&#12435;&#12375;&#12435;&#12465;&#12450;&#12475;&#12531;&#12479;&#12540;/06%20&#36939;&#21942;&#26041;&#37341;&#12395;&#23550;&#12377;&#12427;&#21462;&#32068;&#12289;&#23455;&#32318;&#22577;&#21578;&#12539;&#20107;&#26989;&#35336;&#30011;/&#12295;&#20196;&#21644;5-6&#24180;&#24230;/01%20&#20196;&#21644;6&#24180;&#24230;&#23455;&#32318;&#22577;&#21578;&#12471;&#12540;&#12488;/03%20&#24180;&#24230;&#26411;/02%20&#33457;&#35211;&#24029;&#21306;/09_&#12395;&#12428;&#12398;&#26408;&#21488;/&#28168;_&#12304;&#12395;&#12428;&#12398;&#26408;&#21488;&#12305;&#20196;&#21644;6&#24180;&#24230;&#36939;&#21942;&#20107;&#26989;&#35336;&#30011;&#12539;&#23455;&#32318;&#22577;&#21578;&#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千葉市あんしんケアセンター弁天</v>
          </cell>
        </row>
        <row r="3">
          <cell r="A3" t="str">
            <v>担当圏域
地区概況及び
地区課題</v>
          </cell>
          <cell r="D3" t="str">
            <v>千葉市中央区の北部に位置して、JR千葉駅・西千葉駅・東千葉駅・京成千葉駅・京成新千葉駅・西登戸駅・モノレール千葉公園駅があり、都心部への利便性が高い地区である。JR西千葉駅エリアは、飲食店や商業店舗が多いが、中心地から少し離れると閑静な戸建てやマンションが連なっている。周辺には大学や高校があり文教地区の一部である。日常生活で利用できる小売店が少なく、買い物ニーズが高い地区である。モノレール千葉公園駅エリアは企業、飲食店、生涯学習センター、千葉公園、公民館、病院などがある。住宅地は戸建てとアパート等が混在している。坂道が多く高低差がある。道幅が広く整備されているエリアもあるが、緊急車輌などが進入できない道幅が極端に狭い地区もある。JR東千葉駅エリアは戸建てとマンションが立ち並び、開発当時は同世代が一斉に移り住んだこともあり、高齢化率が急激に高くなり、住民組織の支え合い活動や交流の場が盛んな地区もある。一方で大通りに飲食店や娯楽施設が多く、交流の場・通いの場、見守り活動が不足している地区もある。地区課題は都市部と住宅街の混在や住民の代替わりなどで、独居や高齢者夫婦世帯、地域との関係が希薄な世帯が多い。近隣者等から安否確認や通報を受けるケースがあり、地域の繋がりが少なくなっていると推測される。</v>
          </cell>
        </row>
        <row r="6">
          <cell r="D6" t="str">
            <v>・介護予防・日常生活支援総合事業の利用者が、セルフケアに向けた取り組みや生活が出来るように環境整備を行う。</v>
          </cell>
        </row>
        <row r="7">
          <cell r="D7" t="str">
            <v xml:space="preserve">・地域、地域団体、関係機関の社会資源収集に努める（適宜）　　　　　　　　　　　　　　　　　　　　　　　　　　　　　　　　　　　　　　　　　　　　　　　　　　　　　　　・社会資源の情報収集後は、回覧や会議等を活用してセンター内の情報共有や資料を掲示する（適宜）　　　　　　　　　　　　　　　　　　　　　　　　　　　　　　　　　　　　　　　　　　　　　　　　　　　　　　　　　　　　　　　　　　　　　　　　　　・地域住民・地域団体・介護支援専門員に向けて、インフォーマルサービス等の情報提供をする（適宜）　　　　　　　　　　　　　　　　　　　　　　　　　　　　　　　　　　　　　　　　　　　　　　　　　　　　　　　　　　　　　　　　　　　　　　　　　　　　　　　　　　　　　　　　　　　　　　　　　　　　　　　　　　　　　　　　　　　　　　　　　　　　　　　　　　　　　　　　　　　　　　　　　　　　　　　　　　　　　　　　　　　　　　　　　　　　　　　　　　　　　　　　　　　　　　　　　　　　　　　　　　　　　　　　　　　　　　　　　　　　　　　　　　　　　　　　　　
</v>
          </cell>
        </row>
        <row r="9">
          <cell r="D9" t="str">
            <v>・地域の身近な相談機関として窓口機能の充実を図る。
・高齢者機関のみに限らず、様々な関係機関とのネットワーク構築を図る。</v>
          </cell>
        </row>
        <row r="10">
          <cell r="D10" t="str">
            <v>・三職種による新規受付ケースの報告・検討・情報共有を継続、適切な支援に繋げていく（毎日）
・三職種で随時方針を検討して、支援困難なケースでも適切なアプローチに繋げる（適宜）
・複合的課題は、関係機関と連携して地域ケア会議の開催をする（適宜）
・生活支援コーディネーター第2層と連携して、社会資源の情報提供や支援に繋げる（適宜）
・出張相談会を開催する（年6回）　　　　　　　　　　　　　　　　　　　　　　　　　　　　　　　　　　　　　　　　　　　　　　　　　　　　　　　　　　　　　　　　　　　　　　　　　　　　　　　　　　・孤立死ケースは支援開始から終結までを振り返る（適宜）　　　</v>
          </cell>
        </row>
        <row r="12">
          <cell r="D12" t="str">
            <v>・地域住民や関係機関に普及啓発や周知活動を継続的に実施する。
・高齢者虐待や消費者被害などの早期発見・課題解決に努める。</v>
          </cell>
        </row>
        <row r="13">
          <cell r="D13" t="str">
            <v>・地域ケア会議等を活用して、関係者間の連携強化を図り、権利侵害に関するケース対応に取り組む（適宜）
・消費者被害に関する講話や啓発活動を実施する（年1回）
・くらしの巡回講座を開催する（年1回）
・高齢者虐待防止の研修開催や周知活動を実施する（年1回）
・中央区あんしんケアセンター社会福祉士が共同して、成年後見制度に関する講座を開催する（年1回）</v>
          </cell>
        </row>
        <row r="15">
          <cell r="D15" t="str">
            <v>・関係機関および関係者とのネットワーク構築や連携、情報共有を継続する。　　　　　　　　　　　　　　　　　　　　　　　　　　　　　　　　　　　　　　　　　　　　　　　　　　　　　・地域の情報収集や実態把握を継続する。　　　　　　　　　　　　　　　　　　　　　　　　　　　　　　　　　　　　　　　　　　　　　　　　　　　　　　　　　　　　　　・地域ケア会議等を活用して、地域課題や支援困難ケースの解決に向けて関係機関と取り組む。　　　　　　　　　　　　　　　　　　　　　　　　　　　　　　　　　　　　　　　</v>
          </cell>
        </row>
        <row r="16">
          <cell r="D16" t="str">
            <v>・支援困難ケース相談、同行訪問、地域ケア会議など、介護支援専門員の後方支援を実施する（適宜）　　　　　　　　　　　　　　　　　　　　　　　　　　　　　　　　　　　　　　　　　　　　　　　　　　　　　　　　　　　　　　・居宅介護支援事業所に向けて複合的課題の事例検討会を開催する（年1回）　　　　　　　　　　　　　　　　　　　　　　　　　　　　　　　　　　　　　　　　　　　　　　　　　　　　　　　・圏域、中央区全体に向けた多職種連携会議を開催する（年2回）　　　　　　　　　　　　　　　　　　　　　　　　　　　　　　　　　　　　　　　　　　　　　　　　　　　　　　　　　　　　　　　　　　　　　　　　　　　　　・精神疾患に関する理解を深めるため研修会を開催する（年1回）　　　　　　　　　　　　　　　　　　　　　　　　　　　　　　　　　　　　　　　　　　　　　　　　　　　　　　　　　　　　　　　　　　　　　　　　　　　　　　　　　　　　　　　　　　　　　　　　　　　　　　　　　　　　　　　　　　　　　　　　　　　　　　　　　　　　　　　　　　　　　　　　　　　　　　　　　　　　　　　　　　　　　　　　　　　・重点地域における介護・医療、学校、金融機関、飲食店など多職種のネットワーク構築を図る（適宜）　　　　　　　　　　　　　　　　　　　　　　　　　　　　　　　　　　　　　　　　　　　　　　　　　　　　　　　　　　　　　　　　　　　　　　　　　　　・中央区高齢障害支援課と自立促進ケア会議を開催する（年1回）　　　　　　　　　　　　　　　　　　　　　　　　　　　　　　　　　　　　　　　　　　　　　　　　　　　　　・介護支援専門員向けに研修を開催して終了証を発行する（年1回）　　　　　　　　　　　　　　　　　　　　　　　　　　　　　　　　　　　　　　　　　　　　　　　　　　　　　　　　　　　　　　　　　　　　・民児協、運営推進会議、地域の災害対策会議等に参加してネットワーク構築を図る（適宜）　　　　　　　　　　　　　　　　　　　　　　　　　　　　　　　　　　　　　　　　　　　　　　　　　　　　　　　　　　　　　　　　　　　　　　　　　　　　　　　　　　　　　　　　　　　　　　　　　　　　　　　　　　　　　　　　　　　　　　　　　　　　　　　　　　　　　　　　　　　　　　　　　　　　　　　　　　　　　　　　　　　　　　　　　　　　　　　　　　</v>
          </cell>
        </row>
        <row r="18">
          <cell r="D18" t="str">
            <v>・自主的な健康づくり・フレイル予防を目指し、健康教育や状態把握の機会の提供を図る。
・関係者と協力して、介護予防のためのイベントの企画を図り、普及啓発や地域の力の向上を目指す。
・地域活動が展開・継続できるよう、地域活動の発掘や担い手の育成・支援を行う。</v>
          </cell>
        </row>
        <row r="19">
          <cell r="D19" t="str">
            <v xml:space="preserve">・登戸・祐光・道場北地区の体操教室を継続支援する(毎月各２回)
･自主活動に赴き、活動の把握と継続支援を実施する(活動により年１～４回)
・基本チェックリスト・いきいき活動手帳の交付を継続する(各活動年１回)
・フレイル予防に関する講話、測定会などを実施する(時期・回数未定)
・行政や介護保険事業者・民間事業者等と協同し、地域との連携強化を図る(時期・回数未定)
</v>
          </cell>
        </row>
      </sheetData>
      <sheetData sheetId="1">
        <row r="14">
          <cell r="D14" t="str">
            <v>・認知症サポーター養成講座を開催した（２回）
・高齢者虐待防止に関する多職種連携会議を圏域内の医療機関や介護サービス事業所に向けて、地域包括ケア推進課、在宅医療・介護連携支援センターと共催した（1回）
・認知症初期集中支援チームと情報共有し、支援方法の検討や同行訪問などに繋げた（1件）
・地域住民、民生委員向けに認知症の疑似体験会を開催した（1回）
・民生委員向けに終活セミナーを開催した（1回）</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年度当初提出 (林確認済)"/>
      <sheetName val="前期終了時提出（10月頃）"/>
      <sheetName val="年度末提出（3月頃）"/>
      <sheetName val="【記載にあたっての留意点】"/>
    </sheetNames>
    <sheetDataSet>
      <sheetData sheetId="0">
        <row r="2">
          <cell r="D2" t="str">
            <v>千葉市あんしんケアセンター花園</v>
          </cell>
        </row>
        <row r="3">
          <cell r="A3" t="str">
            <v>担当圏域
地区概況及び
地区課題</v>
          </cell>
          <cell r="D3" t="str">
            <v xml:space="preserve">昭和26年に新検見川駅が開業し昭和55年に南口にバスターミナルができる。昭和61年には京成線検見川浜駅が開業し周辺整備が進んだ。昭和30年頃から花園地区・浪花町・朝日ケ丘で、昭和40年頃から検見川町で急速に宅地化が進む。瑞穂は平成8年に宅地化が進んだ若いまちである。現在、空地・空き家となった場所に、戸建て住宅が新たに建てられ、子育て世代の転入も増えており、自治会への参加率の低下や関係性の希薄化が見られる。花園圏域には約3万4千人が暮らし、高齢化率は約22％、後期高齢者率は12％である。花見川区内では高齢化率が比較的低いが、独居や高齢者世帯も多く、認知症や高齢者サービス等の周知活動がますます必要となっている。南花園と朝日ケ丘4丁目は坂が多く、検見川町や南花園は線路で分断されていることから、今後高齢化が進んでいくと、通院や買い物などの外出が難しくなる可能性がある。また地域活動の場所はあるが、駅周辺の交通の便が良いところに集中しており、周辺部に行くにしたがって、坂が多く道幅が狭い箇所があり移動手段が限られている。複合的な問題では、80・50問題、ゴミ屋敷問題、生活困窮者、身寄りがない等、様々な問題を抱えた相談が増加している。
</v>
          </cell>
        </row>
        <row r="6">
          <cell r="D6" t="str">
            <v>・地域での役割や生きがいを持てるように、自立支援に向けた適切なフォーマル・インフォーマルサービスを提案し、適切に利用できるよう支援を行う。　　　　　　　　　　　　　　　　　　　　　　　　　　　　　　　　　　　　　　　　　　　　　　　　　　　　　　　　　　・公的なサービスの利用以外の社会資源の把握、情報収集を行い活用できるよう支援を行う。</v>
          </cell>
        </row>
        <row r="7">
          <cell r="D7" t="str">
            <v>・アセスメントを行い、自立支援に向けたサービス調整を意識する。　　　　　　　　　　　　　　　　　　　　　　　　　　　　　　　　　・生活支援コーディネーターと連携し、高齢者、地域住民やケアマネージャーへ、フォーマル・インフォーマルの提案や情報の提示を行う。</v>
          </cell>
        </row>
        <row r="9">
          <cell r="D9" t="str">
            <v>・新規相談は訪問を基本とし、利用者の生活全般における課題を把握し対応する。
・継続ケースやアウトリーチの進捗報告を毎月3職種で実施、支援方法や終結を協議・決定する。
・適切な総合相談業務が行えるように、包括三職種のスキルアップを図る。</v>
          </cell>
        </row>
        <row r="10">
          <cell r="D10" t="str">
            <v>・相談は、緊急度に応じて対応を行い、相談者の訴えだけに捉われず生活全般を含めた課題の把握に努める。
・三職種で課題の共有を行い、適宜行政や他機関、地域の関係者と連携し対応する。
・複数の研修に参加し所内で共有を図る。複合的な課題を抱える事例は複数名で対応し、所内でケースの振り返りや事例検討を行う。</v>
          </cell>
        </row>
        <row r="12">
          <cell r="D12" t="str">
            <v>・消費者被害を防ぐために、情報提供をすることで注意喚起を行う。
・高齢者虐待については、関係機関と連携し迅速かつ適切な対応を行う。また、虐待防止、早期発見に努める。
・成年後見制度の必要な高齢者への情報提供と利用支援を行う。</v>
          </cell>
        </row>
        <row r="13">
          <cell r="D13" t="str">
            <v xml:space="preserve">・消費者被害に関する情報を「花園だより」に掲載し、圏域内の公民館、商店等に掲示して注意喚起を行う。
　また、所内でも情報を共有し相談業務の中でも注意喚起を行う。
・虐待が疑われるケースに関しては、区高齢者支援課や関係機関と連携し早期解決に努める。
　また、地域の中で早期発見ができるよう民生委員や介護支援専門員と連携を図っていく。
・職員が成年後見制度や日常生活自立支援事業の理解を深め、必要な利用者に対して支援が行えるよう努める。
</v>
          </cell>
        </row>
        <row r="15">
          <cell r="D15" t="str">
            <v>・今年度は介護保険制度改定となり、情報の理解と発信が必要となる。正確な情報収集をし発信を行う。　　　　　　　　・専門機関や職種の役割を理解し、多職種連携会議や地域ケア会議を開催し、情報交換や問題解決、連携を行う。　</v>
          </cell>
        </row>
        <row r="16">
          <cell r="D16" t="str">
            <v>・圏域内のケアマネージャーと連携を密にし、問題発生時には後方支援や、必要時には地域ケア会議の開催を行う。　　　・圏域単位で行う主任ケアマネの会を定期的に開催し、勉強会、情報交換、連携を行う。（2カ月に1回）　　　　　　　　　・多職種連携会議を開催し、多職種、行政機関との連携を深める。（年2回）</v>
          </cell>
        </row>
        <row r="18">
          <cell r="D18" t="str">
            <v>・健康課、民生委員、町内自治会、社協地区部会関係及び生活支援コーディネーターと情報共有を行い、自主的に
運営をしている活動組織に対し適時必要な情報の発信と支援を行う。
・健康課や生活支援コーディネーター等関係機関と連携、協力し地域住民に介護予防の基本的な知識を持ってもらう　　　　ため、講座等を開催し介護予防普及啓発を行う。</v>
          </cell>
        </row>
        <row r="19">
          <cell r="D19" t="str">
            <v>・生活支援コーディネーターと協力し、認知症カフェや地域サロン、町内自治会、シニアリーダー体操など、地域で行われている活動に参加し、より多くの地域住民が、介護予防の活動等に継続的に参加できるよう、必要に応じて運営の支援を行う。
・介護予防啓発につながる広報誌を季節ごとに年4回作成し、掲示する。また、民生委員や自治会などの協力を得て、
　配布し、地域へ発信する。
・生活支援コーディネーターや自治会、民生委員との情報交換により、活動が不足している地域に対し、地域の介護予防推進に向けた役割の一旦を担い支援を行う。
・健康課や生活支援コーディネーターと共に、介護予防に関する出張講座を開催する。</v>
          </cell>
        </row>
      </sheetData>
      <sheetData sheetId="1"/>
      <sheetData sheetId="2">
        <row r="14">
          <cell r="D14" t="str">
            <v>・年4回発行予定の「花園だより」を春、夏と発行し、消費者被害の注意喚起や相談窓口の周知を行った。
　また、サロン等で迷惑電話防止機器の設置助成の紹介、新紙幣発行に伴う詐欺被害の注意喚起を行った。
・介護支援専門員より虐待が疑われるケースの相談が複数あり、その都度、区高齢障害支援課と情報共有を行った。
　関係者からの情報収集、介護支援専門員との同行訪問、受診同行、関係機関との個別会議の開催、参加を行
　い、状況の把握、解決に向けて対応を行った。また、困難ケースについても介護支援専門員と早めに情報を共有し、
　関係者と話し合いを持つことで、虐待の早期発見に努めた。
・成年後見制度の必要な方々に対し、制度の情報提供を行った。申し立てが必要な方々に対して、関係機関との
　面談への同席、診断書作成の支援、本人情報シートの作成も行った。</v>
          </cell>
        </row>
        <row r="18">
          <cell r="D18" t="str">
            <v>・9月18日に圏域内の特定事業所ケアマネージャーの事例検討会に参加し、問題点や課題、社会資源の情報交換を行った。困難事例に対し地域ケア会議、個別ケア会議を開催し、問題解決に取り組んだ。
・包括、区、圏域内の主任ケアマネの会を2カ月に１回開催、参加し、情報共有を行い、研修班、社会資源班、ケアマネジメント班に分かれて班活動を行っている。あんしん花園はケアマネジメント班に属し、ケアマネジメントQAの作成に取り組んだ。　
・9月11日あんしんケアセンター幕張と共同で、ICTを活用した多職種連携会議を開催した。　　　</v>
          </cell>
        </row>
        <row r="22">
          <cell r="D22" t="str">
            <v>・4,6,7,8月生活支援コーディネーターと協力し、地域で行われている活動に参加、介護普及予防啓発でフレイル予
 防、食中毒予防、熱中症予防の講話を行った。
・検見川町5丁目SL体操の介護予防活動支援を継続的に行った。
・4月、７月と介護予防啓発につながる広報誌（花園だより）を作成し、掲示した。民生委員や自治会などの協力を　得て配布し地域へ発信した。
・活動が不足している地域に対し自治会、生活支援コーディネーターとともに介護予防活動の具体的な話し合いを行
　った。
・健康課や生活支援コーディネーターとともに介護予防に関する出張講座ができた。</v>
          </cell>
        </row>
      </sheetData>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年度当初提出 (林確認済)"/>
      <sheetName val="前期終了時提出（10月頃）"/>
      <sheetName val="年度末提出（3月頃）"/>
      <sheetName val="【記載にあたっての留意点】"/>
    </sheetNames>
    <sheetDataSet>
      <sheetData sheetId="0">
        <row r="2">
          <cell r="D2" t="str">
            <v>千葉市あんしんケアセンター幕張</v>
          </cell>
        </row>
        <row r="3">
          <cell r="A3" t="str">
            <v>担当圏域
地区概況及び
地区課題</v>
          </cell>
          <cell r="D3" t="str">
            <v>JR幕張駅北口の区画整理と開発とともに、戸建て住宅や集合住宅が新たに建築され、子育て世代の方々の転入が続いている。新規加入者が増えている自治会もあるが、自治会活動の周知や役員交代などが円滑に運ばず、運営に課題を抱えているところもある。古家から単身者用集合住宅への建て替えが多く、学生や転勤者などによって、短期間で入居者が変わる物件も少なくない。
幕張町2丁目は、幕張駅近くから武石インターを過ぎた隣市との市境まで、縦長の地形。市境付近のエリアは公共交通機関がなく、タクシーも呼びにくい地域であり、住民の多くは自家用車を主の交通手段にしている。自家用車の運転ができなくなった場合、買い物や通院などの日常必須の外出が困難になる。食料確保に移動スーパーを利用する方もいるが、日々の活動量の低下から、フレイル進行や病状悪化を招いている。
単身高齢者や高齢夫婦世帯において、近親者が不在もしくは疎遠になっている方々に関する連絡は多く、コロナ禍での活動自粛と感染不安の影響も重なり、事態が困窮した状態で相談が入ることが繰り返されている。介護体制の構築のため、介護認定申請するものの、認定調査や結果通知に数か月を要する現状から、サービス利用調整に難航している。</v>
          </cell>
        </row>
        <row r="6">
          <cell r="D6" t="str">
            <v>・介護認定申請日から認定調査までに30日以上を要する場合が増え、利用開始に大きく影響する。急を要する場合は暫定利用するが、介護体制を整えて心身状態と生活が回復・安定した後に認定調査が実施され、サービス必要時の状態が反映されない結果、申請時の見込みより認定区分が軽度で通知されるケースが複数発生。支給限度額超過による自己負担発生や、利用料負担への心配から利用を見合わせる方もいる。生活の不安軽減を図れるよう情報提供する。</v>
          </cell>
        </row>
        <row r="7">
          <cell r="D7" t="str">
            <v>・介護保険サービス以外の千葉市事業や市場サービスの情報収集に努める。
・地域包括ケア推進課や介護保険事業課と実情を共有しつつ、各事業所への対応の協力を求めるアプローチを継続する。</v>
          </cell>
        </row>
        <row r="9">
          <cell r="D9" t="str">
            <v>・以前から、心身状態や生活状況が悪化してからの相談は多いが、重篤な状態や生活課題が複雑になってからの相談が増加傾向にある。当センターの周知活動を継続し、地域住民に相談窓口の存在を知ってもらうことで、早期相談を促す。
・複合的課題が山積した相談対応について、協力機関との連絡調整や方針協議の繰り返しなどにより、対応回数の増加と長期化が顕著。他機関との連携や相談対応能力の向上を目指す。</v>
          </cell>
        </row>
        <row r="10">
          <cell r="D10" t="str">
            <v>・偶数月発行の広報紙や毎月15日に開催するまちかど相談を継続し、当センターの周知を図る。
・集いの場やシニアリーダー体操等、定例開催されている活動に出席し、当センターの周知を図る。
・職種を限定せず、相談対応力の向上と平準化を図る。研修受講やセンター内学習と事例検討などを継続する。　
・千葉市ふくまる、障害者基幹相談支援センターをはじめ、相談窓口機関との連携強化を意識して連絡調整する。</v>
          </cell>
        </row>
        <row r="12">
          <cell r="D12" t="str">
            <v>・セルフネグレクトの状態から生活が暗転する相談が、例年一定数ある。セルフネグレクト状態の解消と生活安定が図れるよう関わり方をセンター内で協議しながら支援する。
・虐待発生後の対応に終始するのではなく、防止の視点で対応できることを目指す。
・市内の特殊詐欺被害が頻発している状況を地域住民へ知らせ、被害防止の意識向上を図る。</v>
          </cell>
        </row>
        <row r="13">
          <cell r="D13" t="str">
            <v>・権利侵害への気づきと権利擁護の意識を高めるため、虐待対応研修を繰り返し受講する。各職員が適切に行政への報告と相談を行う。
・対象者本人の意思確認と決定を丁寧に実施しながら、状況の悪化防止に務める。
・自治会や活動団体への参加の機会をとらえ、千葉県警察署や千葉市の注意喚起や予防策を情報提供する。</v>
          </cell>
        </row>
        <row r="15">
          <cell r="D15" t="str">
            <v>・介護認定調査と結果通知の遅延は、介護サービスを必要とする利用者の支援体制構築に大きな支障が生じている。利用者の困窮のみならず、現任CMの調整苦慮も引き起こしている。居宅介護支援事業所との主任CM会を継続し、課題の抽出や解決に向けた協議に取り組む。生活支援コーディネーターとの情報共有や共同検討の場を設定する。
・多職種連携会議や地域ケア会議を通して、意見交換と地域課題の抽出に取り組む。</v>
          </cell>
        </row>
        <row r="16">
          <cell r="D16" t="str">
            <v>・各種会議の開催と運営において、職種や職歴を問わず役割を担えるよう輪番で実践する。各職員の会議運営に対する技術研鑽を目的に、自身が出席する研修や他会議では、意識的に運営方法や司会進行を学ぶ。
・買い物やゴミ捨てなど、日常生活の維持に直結する課題について、介護専門職だけではなく、地域住民とともに事例をまとめて意見交換や打開策の協議の場を設ける。</v>
          </cell>
        </row>
        <row r="18">
          <cell r="D18" t="str">
            <v>・世代を問わず参加可能な集いの場を活用し、住民自身が役割を担いながら活動継続できるよう支援していく。
・多世代交流を通じて、強制や相互に気づき合う地域風土の醸成を支援する。
・自身が罹患している病気に対する理解や治療の必要性の認識が不十分であることにより、通院しているものの病態悪化したり、二次障害を招く結果になってしまう相談がある。病気理解や行動変容につなげるきっかけ作りに取り組む。</v>
          </cell>
        </row>
        <row r="19">
          <cell r="D19" t="str">
            <v>・ふみこさん家、たんぽぽ広場、フレーパーク運営者との共同などを機会に、作業を通して参加者が相互の関わり合いと楽しさを感じられる場を設ける。
・フレイルや病気の理解、作業や体験を交えた教室や催しを企画し、健康維持の啓蒙を図る。
・健康課や生活支援コーディネーターとともに、地域の活動団体での講話や教室を開催する。</v>
          </cell>
        </row>
      </sheetData>
      <sheetData sheetId="1"/>
      <sheetData sheetId="2">
        <row r="10">
          <cell r="D10" t="str">
            <v>4月から9月の総合相談対応件数の月平均は新規70.5件、延べ平均は268.5件であった。昨年と比べ新規件数が増加した。新型コロナ感染症の新規感染や感染後の後遺症などの影響もあるか、相談件数の増加に対応した。
朝礼と毎月の会議でケース支援の進捗確認を行い、主担当者への助言とともに、精神的な抱え込み防止や複数視点での課題分析を実施し、センターとしての方針協議を行った。</v>
          </cell>
        </row>
        <row r="18">
          <cell r="D18" t="str">
            <v>あんしん花園圏域と合同で多職種連携会議を1回開催した。また個別地域ケア会議を1回開催した。
ケアマネ支援として、圏域居宅介護支援事業所に向けて学習会を開催したり、個別の事例相談を繰り返し受け、同行訪問も行った。
主任ケアマネ会議では班毎に活動し、生活支援コーディネーターと情報共有しながら地域課題を検討した。</v>
          </cell>
        </row>
        <row r="22">
          <cell r="D22" t="str">
            <v xml:space="preserve">・集いの場として、ふみこさん家とたんぽぽ広場の活動を開始し、毎月定期開催した。活動継続にあたり、地域住民から運営役員を選出し、ともに協議しながら企画運営を進め、ボランティア育成に努めた。認知症当事者の他、介護認定に関わらず、近隣住民も参加する場となり、散歩中の保育園児との交流場面にもなった。
・民児協、自治会、老人会、地区社協に向けて学習会を開催した。
</v>
          </cell>
        </row>
      </sheetData>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千葉市あんしんケアセンター山王</v>
          </cell>
        </row>
        <row r="3">
          <cell r="A3" t="str">
            <v>担当圏域
地区概況及び
地区課題</v>
          </cell>
          <cell r="D3" t="str">
            <v>・山王町、小深町、六方町は四街道市に隣接した地域で、戸建てが多い。　
　稲毛駅、四街道駅にもバスがでているため　交通の便は良いが、市の境目でフォーマルサービスが届きにくい。
・長沼町、長沼原町はスーパーや商業施設が点在している。長沼町は利便性は良いが、高齢化が進んでいる。
　長沼原町は農地や工場が多く、利便性の悪い地域もある。
・宮野木町は高齢化率は低いが、７５歳以上の高齢者が多い。
　坂が多いため、移動・買い物などが難しくなる方も多い。
・柏台、小中台町は集合住宅が多い。
　小中台町は高齢化率が低く、柏台は高齢化率が高いが、地域コミュニティが機能している。
　圏域の戸建住宅、集合住宅においても地域コミュニティが機能している地域は多いが、高齢化から支える力が弱く
　なってきている。</v>
          </cell>
        </row>
        <row r="6">
          <cell r="D6" t="str">
            <v>・介護予防・日常生活支援総合事業利用対象者が、地域におけるインフォーマルサービスを含めた様々なサービスを
　選択し、その人らしい生活が送れるよう支援する。
・自立支援に資する介護予防ケアマネジメントを目指す。
・適切な介護予防ケアマネジメントが行われるようにする。</v>
          </cell>
        </row>
        <row r="7">
          <cell r="D7" t="str">
            <v>・生活支援コーディネーターなどと連携して地域の情報把握を行い、適切な情報提供を行う。　　　　　　　　　　　　　　　　　　　　　　　　　　　　　　　　　　　　　　　　　　　　　　　
・自立支援に資する介護予防ケアマネジメントを目指し、行政と連携して自立促進ケア会議を開催する。
・地域ケア会議や事例検討会などの実施をとおし、適切な介護予防ケアマネジメントが行えるような体制を整える。
・書類管理を行い、指定介護予防支援事業所にて適切な介護予防ケアマネジメントが行われるよう支援する。</v>
          </cell>
        </row>
        <row r="9">
          <cell r="D9" t="str">
            <v xml:space="preserve">・地域の高齢者の総合相談窓口として、相談内容に対し、適切な機関や制度に繋げる。
・夜間、休日においても緊急性が高いケースに対して、迅速に対応できる体制を整える。
・様々な課題さらには複合した課題を持つ世帯に対応できるよう、地域や他機関と連携を図り、適切に対応する。 </v>
          </cell>
        </row>
        <row r="10">
          <cell r="D10" t="str">
            <v>・夜間休日の連絡体制を整え、緊急時にも対応する。　　　　　　　　　　　　　　　　　　　　　　　　　　　　　　　　　　　　　　　　　　　　　　　　　　　　　　　　　　　　　　　　　　　　　　　　　　　　　　　　　　　　　　　　　　　　　　　　　　　　　　　　　　　・様々な機関や地域ネットワークなどとの会議を通し、ネットワークの構築と強化を図る。
・複合した課題を持つ人や世帯に対して適切に対応できるよう包括３職種によるチームアプローチや他機関の専門職と連携した支援を行う。</v>
          </cell>
        </row>
        <row r="12">
          <cell r="D12" t="str">
            <v>・虐待や支援困難ケースに対し、高齢障害支援課や他関係機関等と連携して、適切で迅速な対応を行う。
・「高齢者虐待防止」「成年後見制度」「消費者被害防止」など、権利擁護に関する啓発活動を行う。
・成年後見制度の周知を図り、必要な人に対して行政や関係機関と連携し、制度利用に向け支援する。
・消費者被害の防止に努める。</v>
          </cell>
        </row>
        <row r="13">
          <cell r="D13" t="str">
            <v>・高齢障害支援課と随時連携することで、虐待や支援困難ケースに対し、迅速に対応する。　　　　　　　　　　　　　　　　　　　　　　　　　　　　　　　　　　　　　　　　　　　　　　　　　　　　　　　　　　　　　　　　　　　　　　　　　　　　　　　　　　　　　・権利擁護を目的とした研修会を稲毛区のあんしんケアセンター合同で開催する。
・成年後見制度が必要な人に対し、千葉市成年後見支援センターや高齢障害支援課等と連携して支援する。　
・消費者被害を防止するため、消費者被害に関する情報を把握し、適切な情報提供が行えるようにする。</v>
          </cell>
        </row>
        <row r="15">
          <cell r="D15" t="str">
            <v>・関係機関や地域とのネットワーク構築を行う。
・稲毛区のあんしんケアセンターや行政、他機関と協力しながら介護支援専門員のスキルアップを図る。
・支援困難事例を抱える介護支援専門員に対して個別指導・助言を行う。
・多職種連携会議や地域ケア会議を開催し、地域課題の把握や切れ目のないサービス提供体制の構築を図る。</v>
          </cell>
        </row>
        <row r="16">
          <cell r="D16" t="str">
            <v>・稲毛区のあんしんケアセンター合同による主任ケアマネジャー会議、ケアマネ研修会、事例検討会の開催とケアマネ通信の発行を行い、ケアマネジャーへの情報提供やスキルアップを図る。
・支援困難事例に対して、同行訪問や会議などを通じ、介護支援専門員への指導・助言を行う。
・多職種連携会議や地域ケア会議を活用し、個別事例や地域課題の解決を図る。</v>
          </cell>
        </row>
        <row r="18">
          <cell r="D18" t="str">
            <v>・保健福祉センター等と連携し、効果的な介護予防の推進を目指す。
・健康づくりや介護予防に取り組むきっかけとなるよう、介護予防の普及啓発に努める。
・地域高齢者がいきいき活動手帳などを活用し、セルフケア・セルフマネジメントに取り組めるよう支援する。
・住民主体の通いの場・交流の場が展開・維持されるよう支援する。　</v>
          </cell>
        </row>
        <row r="19">
          <cell r="D19" t="str">
            <v>・会議やイベントの協働などを通じて保健福祉センター等との連携を図る。
・稲毛区内のあんしんケアセンターと連携し企画内容をねりながら、健康測定会の運営や区民祭りへの参加を進める。
・圏域においては、介護予防の普及・啓発を目指し、介護予防イベントや公民館での体操教室の開催、地域活動の中での講話などを行う。
・生活支援コーディネーターと連携し、認知症カフェなど地域活動組織への立ち上げ・活動継続支援を行う。　　</v>
          </cell>
        </row>
      </sheetData>
      <sheetData sheetId="1">
        <row r="14">
          <cell r="D14" t="str">
            <v>・虐待や支援困難ケースに対し、高齢障害支援課などと連携して対応を行った。
・成年後見制度利用が必要と思われるケースに対し、市や成年後見支援センターと連携して対応を行った。
・稲毛区のあんしんケアセンター合同で『消費者被害』の研修会を介護保険事業所と民生委員向けに開催した。
・あんしんケアセンター園生と合同で民生委員向けに認知症の方への対応について講座を行った。</v>
          </cell>
        </row>
        <row r="18">
          <cell r="D18" t="str">
            <v>・稲毛区のあんしんケアセンター合同で主任ケアマネジャー会議、ケアマネ研修会、事例検討会の開催とケアマネ通信を発行した。圏域でのケアマネ連絡会を開催し、圏域で活動するケアマネジャーと意見交換を行った。
・支援困難ケースに対して、助言や同行訪問などによる支援を行った。
・稲毛区のあんしんケアセンター合同で、『防災』をテーマとした地域ケア会議を開催し、地域課題の抽出を行った。</v>
          </cell>
        </row>
        <row r="22">
          <cell r="D22" t="str">
            <v>・稲毛区のあんしんケアセンターの保健師職と稲毛区健康課が協働して、各圏域の公民館等で測定会を開催した。
・地域活動においては、２ヶ所の公民館で月１回体操教室を開催した。サロンや老人会などで介護予防についての講話、地区部会との共催で認知症サポーター養成講座を開催した。
・地域リハビリテーション活動支援事業を活用して講師を依頼し、介護予防イベントを開催した。</v>
          </cell>
        </row>
      </sheetData>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千葉市あんしんケアセンター園生</v>
          </cell>
        </row>
        <row r="3">
          <cell r="A3" t="str">
            <v>担当圏域
地区概況及び
地区課題</v>
          </cell>
          <cell r="D3" t="str">
            <v>・コロナ感染症も落ち着きをみせ、イベントや介護予防教室なども通常開催されることが増えた。ICTを活用した方法なども各自治会等が工夫して用いている。そのため、介護相談だけでなく、住民同士の交流や、イベント開催のツールに関すること等、介護分野以外の相談も増えつつある。
・圏域内団地の高齢化率が高いのは変わらずだが、それ以外の地域でも昭和40年代頃から建築されたマンションが多く
　立ち並ぶところでは、住民の高齢化が進み、老々介護世帯も多くなっている。本人や家族が精神的な障害を抱えているケースも多く、６５歳未満の方が第一窓口として相談することも多くなってきている。</v>
          </cell>
        </row>
        <row r="6">
          <cell r="D6" t="str">
            <v>・地域資源などのインフォーマルサービスを積極的に活用し、「自立した楽しい生活の実現」を目指していく。
・地区社協、生活支援コーディネーターと連携し、公的サービスでは対応できない部分への地域資源の開発、発掘を目指していく。</v>
          </cell>
        </row>
        <row r="7">
          <cell r="D7" t="str">
            <v>・生活支援コーディネーターや地区社協等と連携し、公的サービスだけでなく、インフォーマルサービスを活用した支援を行っい、幅広い分野での支援を検討していく。
・地域課題を把握し、足りないサービス、必要なサービスなどを把握し、地域や関係機関と一緒に考えていく。</v>
          </cell>
        </row>
        <row r="9">
          <cell r="D9" t="str">
            <v>・高齢者分野以外の相談に対しても「まずは聞く」という姿勢を大切にし、地域の気軽な相談窓口を目指していく。
・３職種が専門家としての立場で向き合うだけでなく、「一人の人」として「withの精神」を忘れないようにする。
・生活支援コーディネーター等と連携し、公的サービスに捉われない支援方法も積極的に活用していく。</v>
          </cell>
        </row>
        <row r="10">
          <cell r="D10" t="str">
            <v>・積極的に高齢者分野以外の研修等にも参加し、各職員がどのような分野の相談であっても対応できるようスキルアップを図っていく。
・機械的（マニュアル的）な対応ではなく、３職種が各視点を活かしながら、相談者と一緒に考えていく。
・生活支援コーディネーターと連携し、地域資源を積極的に活かした支援策を検討していく。</v>
          </cell>
        </row>
        <row r="12">
          <cell r="D12" t="str">
            <v>・虐待による死亡事案を防止する
・虐待が速やかに発見できるよう通報義務の周知を図る。
・認知症や精神障害を抱えた方が自分の意思で物事を決定し、「住み慣れた街で最期まで生活できる」地域作りを目指していく。</v>
          </cell>
        </row>
        <row r="13">
          <cell r="D13" t="str">
            <v>・千葉市高齢者虐待防止マニュアルに従い、区高齢障害支援課と迅速かつ適切な対応をしていく。
・経済的困窮、介護疲れなどからの虐待が起きることがないよう、自治会や民生委員に対して、「早めの相談」を意識してもらえるよう周知していく。
・民間企業及び成年後見支援センター等と連携を図り、「元気なうちから先のことを考える」ということを周知していく。</v>
          </cell>
        </row>
        <row r="15">
          <cell r="D15" t="str">
            <v>・「地域共生社会の実現」を目指し、医療と介護の連携をはじめ、様々な関係団体と地域をつなげていく。
・高齢者、障害者、児童等で分けることなく、お互いに理解し、支え合えることができる地域作りを行う。</v>
          </cell>
        </row>
        <row r="16">
          <cell r="D16" t="str">
            <v>・定期的に（３か月に１回程度）介護支援専門員、民生委員、様々な分野の関係機関との連携会議を開催し、どのような方でも安心して生活できる地域作りを目指していく。
・生活支援コーディネーターと連携し、直接的に高齢者分野とは関係の無い団体等であっても積極的に関わっていく。　</v>
          </cell>
        </row>
        <row r="18">
          <cell r="D18" t="str">
            <v>・「１００歳まで健康で生きがいをもった生活を送ることができる地域」を目指していく</v>
          </cell>
        </row>
        <row r="19">
          <cell r="D19" t="str">
            <v>・理学療法士や栄養士、歯科衛生士などと協力し、イベントや介護予防教室などを自治会単位で開催していく。
・多世代交流サロンや児童向けの認知症サポーター養成講座等を開催する。</v>
          </cell>
        </row>
      </sheetData>
      <sheetData sheetId="1">
        <row r="14">
          <cell r="D14" t="str">
            <v>・虐待相談は数件あったものの、全てのケースで千葉市高齢者虐待防止マニュアルに従い、48時間以内に区高齢障害支援課、ケアマネジャー、他機関と連携し、安否確認を含め対応することができた。
・高齢者虐待についての周知や防止策について地域住民向けの資料を作成した。
・地域住民向けに4月、8月、9月に認知症サポーター養成講座を開催した。</v>
          </cell>
        </row>
        <row r="18">
          <cell r="D18" t="str">
            <v>・区全体として、「稲毛区の防災について」をテーマとした地域ケア会議を6月に、「防災における連携について」をテーマに多職種連携会議を10月に開催した。
・圏域ケアマネ連絡会を「口腔ケアについて」をテーマに4月に、「ペット問題」をテーマに7月に開催した。</v>
          </cell>
        </row>
        <row r="22">
          <cell r="D22" t="str">
            <v>・ウエルシア薬局の協力のもと、マルシェ園生を開催し、子どもから高齢者まで参加できるイベントを開催した。（4月）
・圏域の体操教室において、区健康課等に協力いただき健康講座を開催した。（6月・8月）
・当センター主催の地域交流サロンでは薬剤師、警察、福祉用具相談員等に協力いただき、幅広い情報を地域住民の方に提供した。</v>
          </cell>
        </row>
      </sheetData>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千葉市あんしんケアセンター天台</v>
          </cell>
        </row>
        <row r="3">
          <cell r="A3" t="str">
            <v>担当圏域
地区概況及び
地区課題</v>
          </cell>
        </row>
        <row r="6">
          <cell r="D6" t="str">
            <v>・介護保険サービスについては、必要な時に適正な利用につながるようにする。
・インフォーマルサービスについては、行政、生活支援コーディネーター、関係機関とともに、地域特性に応じながら、住民に必要な社会資源に関する情報の共有を図る。さらに新たなサービス創設の手立ての検討などを地域に働きかける。</v>
          </cell>
        </row>
        <row r="7">
          <cell r="D7" t="str">
            <v>・介護保険講座等で、インフォーマルサービスの活用についても説明を加えることで、サービス利用時に介護保険サービス以外の社会資源の中から必要なサービスを住民自らが主体的に選択できるようにする。
・委託先の居宅介護支援事業所などから相談を受けた際に迅速な対応ができるよう、インフォーマルを含めた情報の整備や更新を行う。</v>
          </cell>
        </row>
        <row r="9">
          <cell r="D9" t="str">
            <v>・複合的な相談に対し優先課題を見極め、迅速な対応を図る。
・高齢者のみにとどまらず様々な年代の住民が、住み慣れた地域でその人らしい生活を安心して送り続けられるよう、生活
　課題に対して必要な手立てを本人とともに考え、適切なサービスや機関につながるよう支援をする。必要に応じて新しい
　機関との連携を図る。</v>
          </cell>
        </row>
        <row r="10">
          <cell r="D10" t="str">
            <v>・相談内容に対して正確なアセスメント、適切な対応判断が行えるよう、センター内外での研修に参加し職員の資質向上を図る（年10回以上）。
・センター内で朝ミーティングやケース検討会議を開催し、３職種内で総合相談の情報共有および進捗管理を行う（朝
　ミーティングは週４回以上、ケース検討会議は随時）。</v>
          </cell>
        </row>
        <row r="12">
          <cell r="D12" t="str">
            <v xml:space="preserve">・認知症に対する正しい知識の普及により、誰もが住み慣れたまちで安心して暮らし続けられる地域づくりにつなげていく。
・詐欺被害や消費者被害の拡大防止のため、高齢者支援を行う関係団体に向けて啓発活動を行う。（年１回以上）
・高齢者虐待の防止（予防）や、成年後見制度の普及啓発活動に取り組む。（年２回以上）
</v>
          </cell>
        </row>
        <row r="13">
          <cell r="D13" t="str">
            <v>・みかんの会班活動への参加や、認知症サポーター養成講座および声掛け訓練を開催する。（年３回以上）
・民生委員や介護保険サービス事業所等を対象に研修会の開催（年２回以上）や、国民生活センター発行の消費者被害情報についての啓発を広める（年４回以上）。
・センター発行のお便りに高齢者虐待防止や成年後見制度を取り上げ、普及啓発を行う。（年３回以上）</v>
          </cell>
        </row>
        <row r="15">
          <cell r="D15" t="str">
            <v>・地域の主任ケアマネが主体的に地域活動に取り組むことが出来るよう支援する。また、主任以外のケアマネジャーも地域課題に関心を持つことが出来るような仕組み作りを行う。　　　　　　　　　　　　　　　　　　　　　　　　　　　　　　　　　　　　　　　　　　　　　　　　　　　　　　　　　　　　　　　　　　　　　　　　　　　　　　　　　　　　　　　　　　　　　　　　　　　　　　　　　　　・困難ケースが増えてきている為、研修会や勉強会、事例検討会等を企画し開催する事で、ケアマネジャーのスキルアップを図る。また、情報共有の場として、連絡会を活用する。</v>
          </cell>
        </row>
        <row r="16">
          <cell r="D16" t="str">
            <v>・稲毛区全体として地域ケア会議を2回、多職種連携会議を2回実施する。　　　　　　　　　　　　　　　　　　　　　　　　　　　　　　　　　　　　　　　　　　　　　　　　　　　　　　　　・稲毛区のケアマネジャーを対象とした事例検討会、研修会、自立促進ケア会議を各年2回以上開催する。　　　　　　　　　　　　　　　　　　　　　　　　　　　　　　　　　　　　　　　　　　　　　　　　　　　　　　　　　　　　　　　　・圏域におけるケアマネジャーの情報共有の場として、圏域におけるケアマネ連絡会を2回以上開催する。　　　　　　　　　　　　　　　　　　　　　　　　　　　　　　　　　　　　　　　　　　　　　　　　　　　・圏域におけるケアマネジャーが民生委員や自治会等と連携できるようなイベントを企画、開催する。</v>
          </cell>
        </row>
        <row r="18">
          <cell r="D18" t="str">
            <v xml:space="preserve">・コロナ禍を経て増えたフレイルやフレイル予備軍の減少を目指し、介護予防に向けた取り組みについて普及啓発する。
・高齢者が自身の状況を知り、介護予防の必要性に気づき積極的に健康への活動に取り組めるようになるため、第一層・二層生活支援コーディネーターやコミュニティソーシャルワーカー、健康課等と協力し、介護予防に資する地域活動の推進に努める。
</v>
          </cell>
        </row>
        <row r="19">
          <cell r="D19" t="str">
            <v>・自治会や地域の集まり等に積極的に参加し、ミニ講話など交えて随時介護予防やいきいき活動手帳についての周知をする。・い～ねの会体操教室やグリーンカフェ、ヤックスドラッグでの講座を継続する。
・健康測定会などの単発イベントを企画し、介護予防や地域資源の活用の啓発を行う。
・シニアリーダー体操など地区サロンに出向き、介護予防に資する活動を支援する。</v>
          </cell>
        </row>
      </sheetData>
      <sheetData sheetId="1">
        <row r="14">
          <cell r="D14" t="str">
            <v xml:space="preserve">・みかんの会班活動への参加や、認知症サポーター養成講座及び声掛け訓練を開催した。
・詐欺被害や消費者被害の拡大防止のため、地域の通いの場やセンター発行のお便りにて啓発活動を適宜行った。
・イオンモール幕張新都心にて認知症のイベントに参加、どこシル伝言板の利用方法等について普及啓発を行った。
</v>
          </cell>
        </row>
      </sheetData>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千葉市あんしんケアセンター小仲台</v>
          </cell>
        </row>
        <row r="3">
          <cell r="A3" t="str">
            <v>担当圏域
地区概況及び
地区課題</v>
          </cell>
          <cell r="D3" t="str">
            <v>・小仲台圏域では地区によって町会・自治会の自治意識に差が生じている。自治意識が高い地域(小仲台、穴川)は自助、互助への意識が比較的高く、高齢者同士の助け合いや見守り活動へとつながっている。
・自治意識が比較的低い地域(轟町、弥生町)に対しては、コロナウィルス感染拡大を機に地域住民同士の関係性の脆弱化が進み、公助、共助へ依存する傾向にある。また、圏域全体的に民生委員の世代交代も重なり、あんしんケアセンターと民生委員と新たな関係づくりが進んでいる。</v>
          </cell>
        </row>
        <row r="6">
          <cell r="D6" t="str">
            <v>・地域の介護支援専門員や介護サービス事業所、自治会会長、民生委員、地域活動しているリーダー的な地域住民に対し、自立支援を目的に介護予防への意識を高められるような働きがける。　　　　　　　　　　　　　　　　　　　　　　　　　・基本チェックリストを積極的に実施し、事業対象者の抽出を行う。</v>
          </cell>
        </row>
        <row r="7">
          <cell r="D7" t="str">
            <v>・地域特性に合わせた情報発信の方法を工夫し、介護予防やエンディングサポートなど興味のある分野を民生委員や自治会、地域のリーダーなどと検討する。　　　　　　　　　　　　　　　　　　　　　　　　　　　　　　　　　　　　　　　　　　　　　　・基本チェックリストの事業対象者や総合相談から介護保険利用希望の相談件数が増える中、サービス先行で情報提供するのでなく、サロンや体操教室などの社会活動の場の情報提供から参加につなげられるよう生活支援コーディネーターと協働し、働きかける。　　　　　　　　　　　　　　　　　　　　　　　　　　　　　　　　　　　　　　　　　　　　　　　　　　　　　　　　・３職種と生活コーディネーターが協力し地域住民のニーズの把握を行う。その中で1年に1度は基本チェックリストを実施できるよう、地域組織への働きかけと地域のネットワークや社会資源の活用に繋がるような人材発掘を進める。　　　　　　　　　　　　　　　　　　　　　　　　　　　　　　　　　　　　　　　　　　　　　　　　　　　　　　　　　　　　　　　　　　　　　　　　　　　　</v>
          </cell>
        </row>
        <row r="9">
          <cell r="D9" t="str">
            <v>高齢者の総合相談の窓口としての機能を地域住民に周知し、早期に適切な資源や機関、制度に繋がるように努める。</v>
          </cell>
        </row>
        <row r="10">
          <cell r="D10" t="str">
            <v xml:space="preserve">・あんしんケアセンター小仲台だよりを年4回発行を継続するとともに、小仲台だよりと併せパンフレットも置かせてもらえるクリニックや薬局を拡大し、相談に繋がりやすくする。また相談にはつながったが介入や解決には至らなかったケースに対し、小仲台だよりを定期配布して継続的な見守りを行う。
・所内会議で相談があったケースの情報や対応方針の共有を行うことで職員で統一を図り、早期に適切な対応が行えるように努める。
</v>
          </cell>
        </row>
        <row r="12">
          <cell r="D12" t="str">
            <v>・介護サービス事業所や民生委員を対象に権利擁護の意識が高められるように研修を開催する。
・地域住民に向けて権利擁護について周知する。</v>
          </cell>
        </row>
        <row r="13">
          <cell r="D13" t="str">
            <v>・稲毛区あんしんケアセンター5カ所で協働し介護サービス事業所や民生委員に向けて権利擁護の意識が高められるような情報の周知の為の取り組みを参集で開催し顔の見えるネットワーク作りに努める。
・介護サービス事業所が在宅訪問する中で権利擁護の意識を持って支援することにより早期発見に繋がるように、幅広い時間帯で高齢者宅を訪問している訪問介護員を対象とする、より多くの人へ研修会に参加してもらえるよう、ハイブリット形式で研修会を企画する、研修内容を録画し一定の期間で動画配信するなど研修の対象者や新たな周知方法を検討し実施する。
・あんしんケアセンター小仲台だよりを活用して権利擁護について地域住民へ周知する。</v>
          </cell>
        </row>
        <row r="15">
          <cell r="D15" t="str">
            <v>・地域の介護支援専門員を対象とした研修会や自立促進ケア会議等を開催し、関係機関との連携や介護支援専門員の実践力向上を目指した体制づくりに努める。</v>
          </cell>
        </row>
        <row r="16">
          <cell r="D16" t="str">
            <v>・具体的な事例を通して、高齢者が介護保険サービスに依存せずに地域で暮らしていけるようにインフォーマルサービスなどの地域資源情報の収集と、新たな課題への取り組みを研修会や自立促進ケア会議などで検討する。
・2025年の超高齢社会を目前に高齢者が必要なサービスを利用出来るように、地域課題を地域住民で共有するための地域ケア会議を開催する。</v>
          </cell>
        </row>
        <row r="18">
          <cell r="D18" t="str">
            <v>・地域活動については地域住民や関係機関と連携し、支援する。特に「重点活動地域」に挙げている轟2丁目地区については住民の自助・共助への意識向上を目的に地域に根付くような集いの場へと発展させる。
・いきいき活動手帳を周知し、配布のみにならないように手にした後も活用できるように支援する。　　　　　　　　　　　　　　　・認知症サポーター養成講座は継続し、開催する。</v>
          </cell>
        </row>
        <row r="19">
          <cell r="D19" t="str">
            <v>・いきいきサロン、体操教室、敬老会など集いの場へは生活支援コーディネーターと協力し積極的に参加しながら、介護予防普及啓発を行う。　　　　　　　　　　　　　　　　　　　　　　　　　　　　　　　　　　　　　　　　　　　　　　　　　　　　　　　　　　・活動団体に対し、できる限りいきいき活動手帳を交付し、セルフマネジメントへの意欲を向上させられるような働きかける。特にＲ3・4年度の重点活動地域として挙げていた「弥生町」と「轟町1丁目」の集いの場は生活支援コーディネーターを中心に、ボランティアや民生委員の協力者とともにその意識を高め、セルフマネジメントができるよう支援する。　　　
・数年続いている自主サークルについても毎月1回、必ず顔を出し、互助への意識を高められるような後方支援を行う。    
・認知症サポーター養成講座については、地域住民のみならず参加者は幅広く受け入れ、多世代に認知症の正しい知識や理解を伝える。</v>
          </cell>
        </row>
      </sheetData>
      <sheetData sheetId="1">
        <row r="10">
          <cell r="D10" t="str">
            <v>・あんしんケアセンター小仲台だよりを春号・夏号を計画通りに発行し、講座の案内を掲載し配布掲示に留まらず地域住民との関りに繋げることができた。また総合相談で終結にならない対象者宅へお便りの投函を行い、見守り体制を継続した。
・総合相談の件数は前期合計953件であり前年をやや上回る件数であった。
・民生委員から相談の連絡があった場合には、電話を行ったり、必要に応じて訪問し早期に対応するようにしている。</v>
          </cell>
          <cell r="E10"/>
          <cell r="F10"/>
        </row>
        <row r="14">
          <cell r="D14" t="str">
            <v xml:space="preserve">・稲毛区のあんしんケアセンター社会福祉士により、４月に民生委員や介護サービス事業所等を対象とした詐欺被害についての勉強会を開催し、詐欺被害防止の普及啓発に努めた。
</v>
          </cell>
          <cell r="E14"/>
          <cell r="F14"/>
        </row>
        <row r="18">
          <cell r="D18" t="str">
            <v xml:space="preserve">・稲毛区内のあんしんケアセンターと協働で主任介護支援専門員も一緒に参加を行う連絡会・研修会・自立促進ケア会議・事例検討会を各1回ずつ開催、ケアマネ通信は2回の発行を行った。
・個別ケースを通しての地域ケア会議、集合住宅で高齢化率が高い地域での地域特性を踏まえた福祉教育の必要性についての地域ケア会議の開催を行った。　
</v>
          </cell>
        </row>
        <row r="22">
          <cell r="D22" t="str">
            <v xml:space="preserve">・定期開催している「轟町2丁目地区」の集いの場は、そこの地区に定着しつつある。そしてSCが積極的に出向き、活動状況を共有できるような体制作りができた。この集いの場も含めて全体の介護予防普及啓発は30 回開催できた。
・三職種が気になる対象者（社会参加させたい人、制度に繋がらない人、認知症があり孤立している世帯など）を一般介護予防事業に誘った後もSCが民生委員や地域住民と協力し、継続的に関わり状況報告があるため、本センターとして全体共有できる体制が確立されつつある。
・いきいき活動手帳を用いて体力測定会を開催したり、定期的に手帳を確認しコメントを入れたり、スタンプ帳のみの活用にならないよう個人レベルで介護予防を支援できるよう取り組めた。
・8月に小中台公民館で認知症サポーター養成講座を行なった。多世代の参加を狙い、土曜日開催とした結果、30代〜80代まで幅広い方々に参加してもらえた。
</v>
          </cell>
        </row>
      </sheetData>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千葉市あんしんケアセンター稲毛</v>
          </cell>
        </row>
        <row r="3">
          <cell r="A3" t="str">
            <v>担当圏域
地区概況及び
地区課題</v>
          </cell>
        </row>
        <row r="6">
          <cell r="D6" t="str">
            <v>住民の活動拠点に出向き、セルフケアマネジメントを高めながら介護予防普及啓発する。
介護予防・日常生活支援総合事業の利用者に対し、介護予防及び日常生活支援を目的として、その心身の状況、置かれている環境その他の状況に応じて、その選択に基づき適切なサービスが包括的かつ効果的に提供されるよう必要な援助を行う。</v>
          </cell>
        </row>
        <row r="7">
          <cell r="D7" t="str">
            <v>・地域の自主活動、公民館活動において、いきいき活動手帳を用いたセルフマネジメントを普及啓発する。
・社会資源を把握、発掘し、住民へ普及啓発を進める。
・社会福祉協議会、民生委員、生活SC、自治会、シニアリーダーとともに住民主体の活動を推進する。
・自治会や民生委員との情報交換を継続し、支援が必要な高齢者の早期発見と、介護予防の普及啓発を行う。</v>
          </cell>
        </row>
        <row r="9">
          <cell r="D9" t="str">
            <v>様々な困り事や多種多様な相談のニーズに対応できるよう三職種間で、本人の解決能力を見極めながら迅速に課題解決に努める。また、複合的課題を抱える世帯の支援や地域共生社会の実現に向け、三職種の専門性を活かし、他機関との連携を図りながら支援する。研修並びに関係機関と連携し困難事例等に対応することを重ねることにより、個人の相談援助技術の向上を目指す。また行政や民生委員などの関係者との連携を大切にし、顔の見える関係づくりを継続していく。</v>
          </cell>
        </row>
        <row r="10">
          <cell r="D10" t="str">
            <v>・三職種会議の実施（毎朝・月１回）・実態把握登録者の管理・経過記録の確認（毎月）
・地域住民対象の健康測定会の実施　・いきいきフェスティバル、地域の文化祭などの行事へ参加
・地域ケア会議・個別ケア会議の実施（随時）　・公民館、自治会館で講座等の実施（随時）
・広報誌作成、掲示（毎月）</v>
          </cell>
        </row>
        <row r="12">
          <cell r="D12" t="str">
            <v>講座や研修会を通じ、高齢者支援に関わる事業者や地域住民に対する、権利擁護の観点から成年後見制度利用の必要性や虐待防止法に基づいた基本的な考え方の理解を深めて行く。特に虐待相談については迅速かつ適切に対応し、養護者支援も含め、各種支援機関と連携しながら課題解決を図る。認知症になっても安心して生活できる街づくりを目指し、認知症に対する理解を広め、地域での見守りや支援について住民とともに考えて行く。</v>
          </cell>
        </row>
        <row r="13">
          <cell r="D13" t="str">
            <v>・社会福祉士連絡会（月1回）・地域ケア研修会の実施（年1～2回）・関係機関（高齢障害支援課、健康課、社会福祉協議会、生活自立・仕事相談支援センター・ひきこもり支援センター等）との事例検討会（随時）・権利擁護普及啓発（講座・掲示物）・認知症サポーター養成講座・認知症ジュニアサポーター養成講座（稲毛中学校）・認知症声かけ訓練・認知症初期集中支援チーム会議（月１回）</v>
          </cell>
        </row>
        <row r="15">
          <cell r="D15" t="str">
            <v>稲毛区全体で地域ケア会議や多職種連携を実施し、各専門職や機関とのこれまでの関係性を保ちながら地域の課題解決のために取り組むと共に、主任介護支援専門員との共同により地域づくりの基盤整備を継続する。主任介護支援専門員との連携をこまめに行い、主任介護支援専門員の主体性を尊重しながらケアマネジメントへの支援を行う。圏域では顔の見える関係がふかまりつつあるため、地域関係者も交え地域ケア会議を開催し関係機関とネットワークを広げる。</v>
          </cell>
        </row>
        <row r="16">
          <cell r="D16" t="str">
            <v xml:space="preserve">・稲毛区地域ケア会議（年2回）・稲毛区多職種連携会議（年2回）・地域の地域ケア会議（随時）・稲毛区主任ケアマネ連絡会（毎月）　・稲毛区ケアマネ研修会（年２回）　・稲毛区ケアマネ通信の発行（年４回）・稲毛区自立促進ケア会議（年３回）・稲毛区事例検討会（年２回）・「小仲台・稲毛圏域の主任ケアマネの集まり」を開催し横の繋がりを強化し必要時において連携が図れるようにする。 </v>
          </cell>
        </row>
        <row r="18">
          <cell r="D18" t="str">
            <v>公民館や地域活動の場において介護予防の重要性について唱え、介護予防の普及啓発を継続する。
ICTの活用を推進し、健康づくり情報や住民間の交流を促進する。
シニアリーダー体操などの介護予防活動を支援し住民主体の活動が継続的に行える場づくりを行う。
高齢者の活動に参加し、早期からセルフケアを意識した取り組みを広げる。</v>
          </cell>
        </row>
        <row r="19">
          <cell r="D19" t="str">
            <v>・講座受講者のアンケートを用いて様々な地域住民のニーズや地域の特性を把握し、介護普及啓発活動を行う。
・健康づくりや教室、講座のお知らせについてメールを配信したり、ICTを活用したまちづくり研修会を開催する。
・いきいき体操活動が住民主体の誰もが自由に参加できる活動として支援する。
・健康測定会を開催し、いきいき活動手帳を継続的に活用することによりセルフケアマネジメントを高める取り組みを行う。
・全世代向けのアンケートを実施し、地域共生社会の関心度、必要性を認識していく。</v>
          </cell>
        </row>
      </sheetData>
      <sheetData sheetId="1">
        <row r="14">
          <cell r="D14" t="str">
            <v>・社会福祉士連絡会にて講座用パワーポイント（消費者被害防止）を作成した。
・社会福祉士連絡会にて虐待報告書式の見直しを協議し、高齢障害支援課を通じて市へ提案した。
・個別ケースは、関係機関との役割分担を明確にし、安全が確保できるまでモニタリングを継続した。
・認知症サポーター養成講座、認知症クイズラリーを開催し、認知症の理解を広めた。</v>
          </cell>
          <cell r="E14"/>
          <cell r="F14"/>
        </row>
        <row r="18">
          <cell r="D18" t="str">
            <v>・あんしん主任ケアマネ連絡会（月１回）・ケアマネ研修会（5月）・稲毛区地域ケア会議（5月）・ケアマネ通信発行（6月）・事例検討会（7月）・主任ケアマネ連絡会（5月）・自立促進ケア会議（9月）・あんしん小仲台稲毛圏域主任ケアマネの集まり（4月・8月）を計画通り開催し、ケアマネジメント業務が深められるよう居宅の主任介護支援専門員と共に実施した。稲毛区地域ケア会議では、BCPをテーマに医療・介護の連携を深めた。</v>
          </cell>
        </row>
        <row r="22">
          <cell r="D22" t="str">
            <v>・稲毛公民館にて、毎月「よくばり講座」を実施した。テーマは地域住民のニーズに合わせたものを選定し、介護予防の普及啓発を行った。
・黒砂健康体操では初めてeスポーツを取り入れた介護予防活動を実施した。
・毎月、各シニアリーダー体操へ参加し、介護予防活動の支援を継続、チラシを配布し講座や行事参加への呼びかけを行い、高齢者が自ら参加できる場の情報発信を行った。コロナの影響で活動休止していたシニアリーダー体操の再開、新規シニアリーダー体操を開催することができた。
・中央介護福祉専門学校の文化祭（ききょう祭）や稲丘町健康測定会において健康測定会を実施し全世代に対し介護予防、健康意識、あんしん稲毛の周知活動をすることができた。</v>
          </cell>
        </row>
      </sheetData>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千葉市あんしんケアセンターみつわ台</v>
          </cell>
        </row>
        <row r="3">
          <cell r="A3" t="str">
            <v>担当圏域
地区概況及び
地区課題</v>
          </cell>
          <cell r="D3" t="str">
            <v>・圏域内において高齢化率が20％未満の地域（殿台町、原町など）がある反面、40％を超える地域（みつわ台の町丁の一部）も出てきた。
・令和5年度から令和6年度の1年間においても担当圏域内各町丁において高齢化率が上昇している。
・多様な課題を有している世帯の相談が増えている。圏域外の社会資源や機関との連携を要するケースも増えている。
・自治会の数が多く、地域を細分化している。自治会活動をする場が少なく、自治会活動に支障を来たしている。
・支え合い活動が充実している地域とそうでない地域の差異がある。
・地域福祉を推進して行く次世代の担い手が不足している。
・医療、福祉、教育等の各分野間の連携が十分ではない。
・エレベーターのない団地の高齢化が進み、買物等の生活支援を要する世帯が増えている。
・空き家が目立ち、孤独死も発生している。</v>
          </cell>
        </row>
        <row r="6">
          <cell r="D6" t="str">
            <v>・介護予防・日常生活支援総合事業の対象者に対し、心身の状態や環境に応じて、適切なサービスが包括的かつ効果的に提供されるよう必要な援助を行う。
・指定介護予防支援事業所に対し、適宜必要な支援を行いながら、住民主体の通いの場や交流の場などのインフォーマルサービスを、生活支援コーディネーターと連携し、効果的に活用できるよう周知していく。</v>
          </cell>
        </row>
        <row r="7">
          <cell r="D7" t="str">
            <v xml:space="preserve">・圏域のケアマネ連絡会及び地域の支えあい団体の定例会などを通じて、介護支援専門員と地域のリーダーの方と顔の見える関係を作り、個々のニーズに合わせて、適切なインフォーマルサービスに繋げていく。
・若葉区自立促進ケア会議にて、ケアプランを振り返り、地域課題の抽出に繋げていく。　
・生活支援コーディネーターと連携を図り、対象者の心身や環境にあった住民主体の通いの場や交流の会などの地域資源に繋げられるよう努める。
・生活支援コーディネーターへの相談、協働を行い、ＮＰＯ、民間企業、ボランティア等と連携の構築を深める。　　　     　    　　　　　　　　　　　　　　　　　　　　　　　　　　　　　　　　　　　　　　                            
</v>
          </cell>
        </row>
        <row r="9">
          <cell r="D9" t="str">
            <v>・地域に住む方へ総合的に相談対応を行い、共に考え、介護、医療、保健、福祉、障害等に繋げられるよう努める。
・三職種の専門性や相談援助技術の向上を図る。複合的な相談が増えてきているのでケースの特性を踏まえ行政やお住まいの地域、各サービス事業所等連携を図りご本人、ご家族の支援を行えるよう継続的にサポートしていく。</v>
          </cell>
        </row>
        <row r="10">
          <cell r="D10" t="str">
            <v xml:space="preserve">・近隣のスーパー等にあんしんケアセンターのパンフレットを置かせて頂きあんしんケアセンターの周知活動を行う。
・相談受付した相談内容についてセンター内の３職種にて協議し検討を行い、必要な関係機関に繋げる。
・生活支援コーディネーターと連携を図り、介護保険の制度のみではなく地域で活動している交流の場等も紹介し、住み慣れた地域で自立した生活ができるよう支援する。
</v>
          </cell>
        </row>
        <row r="12">
          <cell r="D12" t="str">
            <v xml:space="preserve">・地域に住む高齢者や地域の方々が尊厳のあるその方らしい生活を続けられるよう、権利擁護の周知を行い介護技術の向上ができるよう啓発活動を行う。
・虐待対応については、通報や相談を受けた際に速やかに高齢障害支援課に報告し、関係機関や介護保険のサービス事業所と連携を図り速やかに課題解決に取り組んでいく。また、速やかに関係機関と連携が図れるよう日頃よりネットワークの構築を図っていく。
</v>
          </cell>
        </row>
        <row r="13">
          <cell r="D13" t="str">
            <v>・認知症になっても住み慣れた地域で生活ができるよう、地域住民に認知症サポーター養成講座を開催する。
・地域にて開催されているサロンやカフェ、支えあいの会及び民生委員の定例会などに参加し消費者被害防止や成年後見制度などの周知を行う。
・民生委員または支えあいの会にエンディングサポートもしくは成年後見制度の講演会を開催する。
・若葉区ソーシャルワーカー連絡会(年２回)を開催し、各職域のソーシャルワーカーの連携の強化を図り、相談援助技術及び知識の向上を図る。</v>
          </cell>
        </row>
        <row r="15">
          <cell r="D15" t="str">
            <v>・複合課題ケースに対し、ケアマネジャーをはじめ、福祉まるごとサポートセンターや障害者基幹相談支援センター等の関係機関や関係者との連携を深めていく。多種多様な社会資源の有機的な機能連携、協働体制の構築をもとに地域支援を行う。
・ケースマネジメントを継続する中で都度、課題整理を行いながらチームで働きかけるよう努めていく。　　　　　　　　　　　　　　　　　　　　　　　　　　　　　　　　　　　　　　　　　　　　　　　　　　　　　　　　　　　　　　　　　　　　　　　　　　　　　　　　　　　　　　　　　　　　　　　　　　　　　　　　　　　　　　　　　　　　　　　　</v>
          </cell>
        </row>
        <row r="16">
          <cell r="D16" t="str">
            <v>・定例地域ケア会議（毎月）
・自立促進ケア会議(7月、9月、11月)
・若葉区多職種連携会議（年２回、７月、１月）事例を通して多職種の方々と連携を強化する。
・若葉区のあんしんケアセンター管理者会議（令和6年２月1日開催済）に参加した内容をもとに、圏域間連携を強化する。
・圏域ケアマネ連絡会を2ヶ月に1度実施。ケアマネジャーの抱える課題を共有し、解決に繋げていく。
・若葉区主任介護支援員専門会議（研修会年2回）にて、主任介護支援専門員及び介護支援専門員の資質向上、課題を解消出来る場を設ける。　　</v>
          </cell>
        </row>
        <row r="18">
          <cell r="D18" t="str">
            <v>・高齢者だけでなく、その家族や様々な関係者への働きかけや連携により、地域全体への介護予防啓発に努める。
・いきいき活動手帳等を活用し、高齢者が自身の状況を知り自ら積極的に介護予防に取り組めるようにセルフマネジメント等の手法を伝えつつ、地域参加や生きがいづくりに繋がるよう、各関係機関と協力していく。
・生活支援コーディネーター等と連携し、地域の通える範囲に、住民主体の通いの場、交流の場が展開され、活動が継続するよう、地域におけるネットワークを活用しながら地域づくりに取り組んでいく。</v>
          </cell>
        </row>
        <row r="19">
          <cell r="D19" t="str">
            <v xml:space="preserve">・保健福祉センターや企業等の専門職と連携し、自治会や地域サロン等へフレイル予防を啓発。健康測定会等も実施していく。（5月）
・地域のサロンに出向き、セルフケアマネジメントの手法を啓発し、地域資源の情報を得て住民に提供していく。
・介護予防に関する意見交換会（年２回程度）に参加し、５センターの保健師職等と健康課、高齢障害支援課との交流を図り、連携を強化する。また、オーラルフレイル予防を動画を用いながら効果的に介護予防の推進が出来たか、アンケートを用いて評価する。
</v>
          </cell>
        </row>
      </sheetData>
      <sheetData sheetId="1">
        <row r="14">
          <cell r="D14" t="str">
            <v>・定期的に認知症サポーター養成講座を開催し、認知症に対する正しい知識を周知した。
・支えあいの会のサロンに参加しエンディングサポートのミニ講話を開催し介護保険の事や成年後見制度について周知した。
・日頃から行政やサービス事業所と連携を図り、虐待の通報があった際に速やかに行政に報告を入れ状況把握を行い対応した。
・センター内にて虐待対応マニュアルを用いて研修を行った。</v>
          </cell>
        </row>
        <row r="22">
          <cell r="D22" t="str">
            <v xml:space="preserve">・企業の専門職や地域団体と連携を図り、みつわちゃんマルシェを開催した。健康測定会を実施することで、多世代へ介護予防啓発が出来た。（5月）
・元気フレンド（体操教室）にて、理学療法士よる自宅で出来る熱中症予防の周知や、ふれあい隊（支え合いの会）の月例会にて、チラシなどを用いて、介護予防の啓発を行った。
・オーラルフレイル予防の動画を用いて各団体へ啓発し、その後、動画に関するアンケートを若葉区保健師職及び生活支援コーディネーターと協力し実施した。
</v>
          </cell>
        </row>
      </sheetData>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千葉市あんしんケアセンター都賀</v>
          </cell>
        </row>
        <row r="3">
          <cell r="A3" t="str">
            <v>担当圏域
地区概況及び
地区課題</v>
          </cell>
          <cell r="D3" t="str">
            <v xml:space="preserve">【都賀】　駅から近く、高齢化率は20％台後半で他地区よりも比較的低いが、単身や高齢世帯は増加している。自治会館が閉鎖された地区もあり、住民の活動拠点の確保が必要になっている。
【都賀の台】　高齢化率は40％台後半を推移。住民の介護予防に対する意識が高く、住民主体のサロンや食堂、体操等の活動が盛んで、隣近所の繋がりにより課題が発見されることもあるが、単身や高齢世帯は増加傾向にある。
【西都賀】駅から近く商業施設は多数あるが、坂が多く外出の妨げになっている。住民主体の認知症予防や体操等の活動を定期的に開催し、自治会・老人会・支え合いの会の協働により、季節行事を行う地区もある。一方で、戸建てと集合住宅が混在しており、集合住宅の高齢者は地域との繋がりが希薄で、問題が深刻化することがある。
【若松町】　南北に長く、若い世帯と高齢世帯が混在しており、地域全体の結びつきが希薄である。交通量は多いが道路が狭く、歩道も整備されていない地区があり、外出の妨げになっている。
【若松台】　高齢化率は40％台後半を推移。同時期に移り住んだ住宅地では、高齢化率が急速に高まりつつある。徒歩圏内に商業施設が少なく交通手段が限られているため、買物等の生活支援を必要とする世帯が増えている。
・各地区ともボランティアやサークル活動の中心メンバーの高齢化により、担い手の確保と育成が課題となっている。
・8050問題等、高齢者のみの相談ではなく、複合的な課題を抱えているケースが増加している。
</v>
          </cell>
        </row>
        <row r="6">
          <cell r="D6" t="str">
            <v xml:space="preserve">・住み慣れた地域で自立した生活を継続できるよう、適切なアセスメントに基づき、必要な支援を提案する。
・インフォーマルサービスを必要とする地域住民に対し、情報提供を行う。
・公平中立な立場で、利用者の意向に基づいて情報提供を行い、円滑にサービスが利用できるように支援する。
・利用者への支援が適切に行われているか、定期的にサービスの利用状況を確認し、効果を評価する。
</v>
          </cell>
        </row>
        <row r="7">
          <cell r="D7" t="str">
            <v>・センター内の会議等での事例検討会を通じて、職員のスキルアップを図り、適切なマネジメントを行う。
・生活支援コーディネーターと連携して地域資源を活用し、自立支援に資するように支援する。
・介護予防に関する意見交換会に参加する（年2～3回）。
・自立促進ケア会議に参加する（年2～3回）。</v>
          </cell>
        </row>
        <row r="9">
          <cell r="D9" t="str">
            <v xml:space="preserve">・高齢者の状況やニーズを把握し、適切な医療機関や福祉サービス等に関する情報提供や、関係機関との連絡調整等、総合的な支援を行う。
・困難ケースは複数で対応し、行政や関係機関と適宜情報共有し、連携して対応する。
・あんしんケアセンターの周知を図り、センターの利用促進及び住民が必要とする情報提供を行う。
</v>
          </cell>
        </row>
        <row r="10">
          <cell r="D10" t="str">
            <v>・毎夕のカンファレンスで事例を共有し、それぞれの専門性を活かして対応方法を検討する。
・社会福祉協議会都賀地区部会と共催の広報誌を発行する（隔月）。
・支援困難ケースでは個別地域ケア会議を開催し、関係機関と連携して対応する。
・可能な限り研修に参加し、職員のスキルアップを図る。</v>
          </cell>
        </row>
        <row r="12">
          <cell r="D12" t="str">
            <v xml:space="preserve">・高齢者虐待の早期発見に努め、速やかに区に報告し、行政や他機関と連携して対応する。
・認知症になっても住み慣れた地域で安心して生活が継続できるよう、住民に対して認知症に対する正しい知識と対応方法について、普及啓発活動を行う。
・詐欺や悪徳商法を未然に防ぐため、地域住民や介護支援専門員に情報提供、注意喚起を行う。
・成年後見制度や日常生活自立支援事業の利用が必要な高齢者に、関係機関と連携して対応する。
</v>
          </cell>
        </row>
        <row r="13">
          <cell r="D13" t="str">
            <v>・若葉区5センター共催で千葉東警察署との情報交換会を開催する（6月）。
・若葉区ソーシャルワーカー連絡会を開催する（年2～3回）。
・認知症サポーター養成講座を開催する（都賀いきいきセンター・若松高校）。
・キッズ認知症サポーター養成講座を開催する（希望のあった圏域内中学校）。
・認知症初期集中支援チームのチーム員会議に参加する（毎月）。</v>
          </cell>
        </row>
        <row r="15">
          <cell r="D15" t="str">
            <v>・高齢者が住み慣れた地域で暮らせるよう地域の介護支援専門員や多職種と連携を図り、事例検討会を通じてネットワークを構築できるよう努める。
・介護支援専門員からの相談に対して、同行訪問、情報提供、個別地域ケア会議の調整等の後方支援を行う。
・民生委員児童委員会や地区社協と連携を図り、地域の課題を把握する。</v>
          </cell>
        </row>
        <row r="16">
          <cell r="D16" t="str">
            <v>・若葉区5センター共催で若葉区介護支援専門員連絡会を開催する（6月・1月）
・若葉区あんしんケアセンター主任介護支援専門員連絡会を開催する（6月・9月・12月・3月）
・圏域介護支援専門員ネットワーク会議を開催する（8月・1月）
・若葉区5センター共催で多職種連携会議を開催する（圏域8月・区全体2月）</v>
          </cell>
        </row>
        <row r="18">
          <cell r="D18" t="str">
            <v>・地域での講座や体操等に参加し、基本チェックリストやいきいき活動手帳を活用して、地域住民が自主的に介護予防の意識が持てるよう啓発活動を行う。
・生活支援コーディネーターや若葉区健康課と連携し、地域の介護予防活動が継続できるよう、後方支援を行う。
・生活支援コーディネーターと連携し、住民活動の拠点として協力いただける場の開拓と活動を希望する住民とのマッチングが円滑に進むよう、後方支援を行う。</v>
          </cell>
        </row>
        <row r="19">
          <cell r="D19" t="str">
            <v>・都賀いきいきセンターの体操教室に参加する（週1回）。
・若松公民館でフレイル予防教室を開催する（月1回）。
・地域住民が立ち上げた若松町の体操教室が継続できるよう支援する（月1回）。
・地域の催しや教室に参加し、介護予防のパンフレットの配布や情報提供、基本チェックリストや体力測定を行い、地域住民が介護予防の必要性に気付けるよう、情報を発信する。</v>
          </cell>
        </row>
      </sheetData>
      <sheetData sheetId="1">
        <row r="10">
          <cell r="D10" t="str">
            <v>・社会福祉協議会都賀地区部会と共催で広報誌を作成し、センターの周知を図った。（隔月）
・介護保険に関する講座と出張相談会を開催し、センター業務と役割について説明した。（都賀いきいきセンター9月）
・毎夕カンファレンスで、３職種間の情報共有と対応方法の検討を行うとともに、支援困難ケースでは関係機関や地区担当民生委員と情報共有、連携し支援した。</v>
          </cell>
        </row>
        <row r="18">
          <cell r="D18" t="str">
            <v>・若葉区5センター共催で若葉区介護支援専門員連絡会を開催した。（6月）
・区内あんしんケアセンター主任介護支援専門員連絡会を開催し、情報共有と研修内容を討議した。（６・9月）
・あんしんケアセンターみつわ台と共催で、圏域の多職種連携会議を開催した。（8月）</v>
          </cell>
        </row>
        <row r="22">
          <cell r="D22" t="str">
            <v>・若松公民館でフレイル予防教室を月1回開催した。（4～7月：月1回）
・出張相談時等に介護予防のパンフレットを配布したり握力測定を行い、地域住民の介護予防に対する意識向上を図った。
・地域住民立ち上げの体操教室継続のため、後方支援を継続している。（都賀いきいきセンター毎週1回、ミニデイわかまつ月2回）
・生活支援コーディネーターと連携し、既存の体操教室の活動状況の把握と、地域の体操教室に出向いて季節毎の注意喚起、感染症対策や地域の情報提供を行い、活動の継続を支援した。</v>
          </cell>
        </row>
      </sheetData>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千葉市あんしんケアセンター桜木</v>
          </cell>
        </row>
        <row r="3">
          <cell r="A3" t="str">
            <v>担当圏域
地区概況及び
地区課題</v>
          </cell>
          <cell r="D3" t="str">
            <v>①団塊の世代が後期高齢者に達する目前の中、高齢者世帯、独居高齢者が増え、本人、家族、地域住民からの相談だけでなく、行政、病院、警察、消防からの情報共有や支援等に関する相談も増加している。また、支援内容により時間をかけた対応も増えており、関連機関との連携が必要となっている。
②個別ケース相談では、認知症、精神疾患、身寄りのない高齢者、複雑な家族関係、金銭問題、虐待等も絡む複合的な内容に関わるなか、関係機関や地域との円滑な連携、迅速で細やかな対応が必要である。
③福祉活動の支援者を次に引継ぎたくも担い手不足である。</v>
          </cell>
        </row>
        <row r="6">
          <cell r="D6" t="str">
            <v>介護予防・日常生活支援を目的に、様々な状況に応じた、適切なサービスが包括的かつ効果的に提供されるよう支援する。また、指定介護予防事業所には必要な支援を適宜行う。さらに個々のニーズや状況に合わせた支援を、生活支援コーディネーターと連携し、インフォーマルサービス等様々な社会資源を活用しながら、自立支援に向けた介護予防ケアマネジメントを目指す。住民主体の通いの場、交流の場を推進する。　　</v>
          </cell>
        </row>
        <row r="7">
          <cell r="D7" t="str">
            <v>①委託先居宅介護支援事業所からの相談や会議等で、介護予防ケアマネジメントについて千葉市介護予防ケアマネジメント手引き（第3版）に基づき支援する。②千葉市自立促進ケア会議に参加し事例提供を行い、実践力を養う。 ③生活支援コーディネーターの地域資源把握に協力し、活動や情報提供を支援する。 ④住民主体型サービスの支援を継続する。</v>
          </cell>
        </row>
        <row r="9">
          <cell r="D9" t="str">
            <v>相談者の気持ちに丁寧に寄り添い、迅速に対応し、関係機関と連携を図り 、地域のネットワークを活用し情報収集、実態把握を行い、状況に応じた支援を行う。また、包括３職種で、適切な支援と継続的な見守りを行い、更なる問題を防止するため、ネットワークの構築を図り、進捗状況の把握をする。終活に関する相談には、専門的な知識を持つ民間企業と共同し、ニーズに対応する。</v>
          </cell>
        </row>
        <row r="10">
          <cell r="D10" t="str">
            <v>①施設内外の研修会に参加し援助技術の向上に努める。②毎日の朝礼、毎月のスタッフ会議、事例検討会で情報を共有し、担当者だけでなくチームでの対応を強化する。③センターだけで解決できないケースは、認知症初期集中支援チーム、行政、関係機関等と相談やアドバイス等で連携を図り、必要に応じて個別事例の地域ケア会議等を開催して情報の共有と問題の解決に努める。④あんしんケアセンターから遠い地域は、公民館等で出張相談を行う。　⑤終活相談には、本人、家族のニーズに対応しながら、民間企業と協働し支援する。</v>
          </cell>
        </row>
        <row r="12">
          <cell r="D12" t="str">
            <v>権利擁護に関する相談窓口の周知、知識の普及のため啓蒙活動に努める。高齢者虐待、成年後見制度、消費者被害等の相談に対し、権利擁護の視点から迅速に丁寧に対応し、必要なサービスや関係機関につなぎ、適切な支援を目指す。社会福祉士を中心として行政等関係機関との連携を図る。</v>
          </cell>
        </row>
        <row r="13">
          <cell r="D13" t="str">
            <v>①若葉区内あんしんケアセンター社会福祉士を中心に、ソーシャルワーカー連絡会を開催し連携と専門知識の向上を目指す。②5センター合同で東警察署との情報交換会を開催する。③千葉市高齢者虐待防止マニュアルに沿って、関係機関と対応する。④成年後見制度の利用促進に取り組み、適切な利用に繋げられるよう、関係機関との連携を図る。⑤消費者被害を防止するため、情報を把握し地域住民、介護支援専門員等に向け情報提供を行う。　</v>
          </cell>
        </row>
        <row r="15">
          <cell r="D15" t="str">
            <v>関係機関との連携体制の構築・強化を図るため、地域の関係者との繋がりを築き円滑な連携を図る。介護支援専門員に対する支援等を行い、同行訪問や必要に応じた地域ケア会議、事例検討会、研修会を開催すること等で支援の充実、地域包括ケアシステムの連携体制の構築、強化を図る。</v>
          </cell>
        </row>
        <row r="16">
          <cell r="D16" t="str">
            <v>①5センター合同での若葉区地域ケア会議を開催し、ネットワークの強化を図る。②5センター合同での定例地域ケア会議は毎月第3火曜日に開催し、地域課題の検討、情報共有を図り、地域ケア会議としての役割を果たすようにする。その他自立促進ケア会議、年度末は若葉区高齢者保健福祉相談ネットワーク連絡会とする。③在宅医療・介護連携支援センターの支援を受けながら多職種連携会議を開催する。④地域の地域ケア会議開催時は積極的に参加する。⑤認知症サポーター養成講座を開催し、認知症の理解を図る。担当圏域の中学生向け講座（若葉区こども力プロジェクト）を実施する。⑥生活支援コーディネーターとの連携を密に、社会資源、資源開発等の情報を積極的に活用する。⑦介護支援専門員に対し研修会開催や居宅介護支援事業所の事例検討会、困難事例に助言等行い支援する。</v>
          </cell>
        </row>
        <row r="18">
          <cell r="D18" t="str">
            <v>効果的な介護予防の推進に向け、普及啓発活動に努める。地域自主サークルで行う体操教室の活動や、生活支援コーディネーターの情報収集、シニアリーダー体操教室、ボランティア団体等多様な介護予防事業活動を支援する。高齢者の健康増進・フレイル予防の取り組みが進むよう、セルフケア・セルフマネジメントの知識の普及啓発に努め、関係機関と連携しながら地域活動継続を支援する。</v>
          </cell>
        </row>
        <row r="19">
          <cell r="D19" t="str">
            <v>①総合相談や介護予防ケアマネジメントに行政の一般介護予防事業の広報活動を行う。②シニアリーダー体操教室の支援や地域住民への広報活動を実施する。③地域の体操教室2か所月2回をあんしんケアセンター都賀と合同で支援する。④区民祭り、都賀コミュニティ祭り、都賀いきいきセンター祭り等で広報活動に努める。⑤生活支援コーディネーターの情報から必要な情報が適宜提供できる体制を整える。⑥小桜薬局でフレイル予防の勉強会を継続する。⑦若葉区あんしんケアセンターと行政の看護職会議に参加し、「高齢者の保健事業と介護予防の一体的な実施」について連携する。</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千葉市あんしんケアセンター中央</v>
          </cell>
        </row>
        <row r="3">
          <cell r="A3" t="str">
            <v>担当圏域
地区概況及び
地区課題</v>
          </cell>
          <cell r="D3" t="str">
            <v>　中央圏域は東西に細長い圏域で、生活圏域の異なる地域が混在している。転入者が多く人口は年々増加し、高齢者人口も毎年１００人程増加している。
　海側の千葉みなと地区では、この１５年ほどの間に大型マンションが多数建設され、子育て世代の流入が多く高齢化率が低い。地域課題として上がってくるものの多くは子供に関することが多く、高齢者を対象とした地域活動が少ない地域である。スーパーマーケットは多いが一か所に集中している。千葉みなと駅から離れたエリアは路線バスの本数が１日数本になってしまい、運転免許返納後、通院や遠方への外出に困る人が多い。
　千葉中央駅から西側の新宿地区では、地価高騰に伴い古いアパートやマンションが取り壊され、退去せざるを得ない高齢者が増えている。それとは逆に、新しくできたマンションへ転入してくる高齢者も多い。また、経済的に余裕のある世帯の中には、高齢になった親の相談で訪問して、未就労ひきこもりの子世代を発見する8050問題の相談が増えてきている。
　千葉中央駅から東側のちば中央地区では官公庁や商業施設、住宅街が混在している。ホームレスや行旅病人、触法高齢者支援等の特殊なケースが多いが、古くからある住宅街では認知症や身寄りの無い高齢者の問題等、他地域と共通する課題を抱える世帯も多い。町会単位での小規模サークル活動が多い地域でもある。
　都地区では４０年以上前に宅地造成された住宅街が多く、高齢者世帯や独居世帯が増えてきている。認知症が原因の徘徊や安否確認が必要なケースも増え、複合的な課題を抱える世帯の相談も増加傾向にある。
　圏域全体として住民主体の介護予防活動が少ないため、センター主催の活動も継続していく必要がある。</v>
          </cell>
        </row>
        <row r="6">
          <cell r="D6" t="str">
            <v>・介護予防・日常生活支援総合事業の利用者に対し、適切なサービスが効果的に提供されるような支援を行う。
・介護予防に関する相談に対応できるよう、地域ごとのインフォーマルサービスを整理し、いつでも市民に情報提供できるような体制を整える。</v>
          </cell>
        </row>
        <row r="7">
          <cell r="D7" t="str">
            <v>①個々のニーズに合わせた住民主体の通いの場・交流の場、その他インフォーマルサービス等の利用を推進するために、介護支援専門員が作成したケアプランにインフォーマルサービスが位置づけられているか確認する。
②生活支援コーディネーターと連携しインフォーマルサービス等の情報を整理し、社会資源情報としてまとめる。
③介護予防に関する相談があった際には、介護保険や総合事業サービスの提案だけに留まらず、地域のインフォーマルサービスの利用も提案していく。</v>
          </cell>
        </row>
        <row r="9">
          <cell r="D9" t="str">
            <v xml:space="preserve">・地域住民の身近な相談機関となるように周知活動を継続する。
・日頃から地域の関係機関とネットワークを構築しておくことで、個々の状況に応じた支援を行えるような体制を整備する。
・総合相談支援において適切な社会資源情報を市民に提供できるよう、各地域の社会資源情報の収集・整理を行う。
</v>
          </cell>
        </row>
        <row r="10">
          <cell r="D10" t="str">
            <v xml:space="preserve">① 民児協定例会や社協地区部会等の会議に参加し、センター機能の周知や地域課題の共有を行う。
② センター内ケース会議で総合相談事例の進捗状況を確認するとともに困難事例などの支援方法を協議し、3職種で連携し問題解決を図る。センター内だけで解決が難しい場合は、地域のネットワークを活用する等、個々の状況に応じて関係機関と連携する。
③ センター内会議で地域診断を実施し定期的に社会資源情報を見直す。
</v>
          </cell>
        </row>
        <row r="12">
          <cell r="D12" t="str">
            <v xml:space="preserve">・高齢者の尊厳のある生活を維持するために、地域住民、介護支援専門員を対象に権利擁護に関する啓発活動を行う。
・高齢者虐待の通報や相談を受けた際は、保健福祉センター高齢障害支援課や介護支援専門員等の関係機関と連携し、対応する。
</v>
          </cell>
        </row>
        <row r="13">
          <cell r="D13" t="str">
            <v xml:space="preserve">① 圏域内の介護支援専門員を対象に権利擁護についての研修会を開催する。（年１回）
② 中央区のあんしんケアセンター５センターで協力し、権利擁護についての市民向け講座を開催する。（年１回）
③虐待が疑われるケースでは高齢障害支援課と連携しながら、高齢者本人と養護者への支援を３職種で連携して行う。
</v>
          </cell>
        </row>
        <row r="15">
          <cell r="D15" t="str">
            <v>・複合的な課題があり世帯全体の支援が必要なケースが増えてきていることから、高齢福祉分野に限らずさまざまな関係機関と連携がスムーズになるよう、会議やイベントを通じてネットワークを構築する。
・介護支援専門員が抱える困難ケースの中にも、複合的な課題を抱える世帯が増えていることから、研修会の開催や後方支援を行い、介護支援専門員の資質向上を目指す。</v>
          </cell>
        </row>
        <row r="16">
          <cell r="D16" t="str">
            <v>①母子、障害、生活困窮等の他分野の関係機関と、会議やイベントを通じて各機関の機能について理解を深める。
②圏域の関係機関と連携し、地域の実情に合った多職種連携会議を開催する。
③圏域内の主任介護支援専門員と連携し、介護支援専門員向け研修会を開催する。
④中央区内のあんしんケアセンターで協力し、中央区ケアマネお役立ちガイドブックの見直しを行う。
⑤中央区内のあんしんケアセンターで協力し、区全体の介護支援専門員向け研修会を開催する。</v>
          </cell>
        </row>
        <row r="18">
          <cell r="D18" t="str">
            <v>・介護予防活動が少ない地域があるため、主催事業として介護予防に関心を持ってもらうイベント等を開催する。
・小規模のサークルが多いため、地域の実情に合った住民主体の通いの場・交流の場の活動が継続するように、地域におけるネットワークを活用しながら支援を行う。</v>
          </cell>
        </row>
        <row r="19">
          <cell r="D19" t="str">
            <v>①センター主催で地域住民向けのウオーキングの会や体操教室等を開催する。
②公民館の文化祭で健康相談ブースを開設し、介護予防の普及啓発を行う。
③生活支援コーディネーター等の関係機関と連携し、地域活動組織の支援を行う。
④少人数の介護予防サークルに対して、活動が継続できるような取り組みを提案していく。</v>
          </cell>
        </row>
      </sheetData>
      <sheetData sheetId="1">
        <row r="10">
          <cell r="D10" t="str">
            <v xml:space="preserve">・民児協、地区部会に参加しセンター業務の案内や周知をおこなうとともに、具体的な相談対応事例の紹介等により地域の問題の共有ができた。
・センター周知目的で7月に広報誌夏号を自治会長の協力のもと地域に回覧できた。
・所内のケース会議を月2～3回開催し総合相談内容の共有と困難事案の協議ができた。
・地域診断ファイルの見直しを実施した。
</v>
          </cell>
        </row>
        <row r="14">
          <cell r="D14" t="str">
            <v xml:space="preserve">・市民向け講座「成年後見制度」は10月に、圏域内の介護支援専門員対象の権利擁護の研修は11月に開催を予定しており、それぞれ開催準備をした。
・隔月開催の中央区あんしん社会福祉士連絡会にて虐待対応の事例検討を定期的に実施した。他センター・高齢障害支援課と事例の対応方法等を協議し共有することで対応の参考となった。
</v>
          </cell>
        </row>
        <row r="18">
          <cell r="D18" t="str">
            <v>・中央区支援機関連携会議に参加し、母子、障害、生活困窮等他分野の機関と会議を行った。
・圏域内多職種連携会議は、今年度は隣接センターとの共催とし、年度後半で開催予定であり、関係機関と開催内容について打ち合わせを実施した。
・介護支援専門員から困難事例の相談を受けた際は、同行訪問等を行い、適切な支援が行われるよう指導助言した。
・中央区お役立ちガイドブックの見直しを行い、新任ケアマネジャー向けの研修会を開催した。</v>
          </cell>
        </row>
        <row r="22">
          <cell r="D22" t="str">
            <v>・センター主催の歩こう会かボッチャの会のどちらかを毎月開催することができた。
・新宿公民館の文化祭で介護予防の普及啓発を行うため準備をした。また、地域より介護予防について講話依頼があり、普及啓発を行う機会があった。
・活動支援を行っている介護予防サークルが継続して活動できるように、活動内容等の相談にのった。特に、少人数のサークルに対しては、会員募集等の方法についても提案した。</v>
          </cell>
        </row>
      </sheetData>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千葉市あんしんケアセンター千城台</v>
          </cell>
        </row>
        <row r="3">
          <cell r="A3" t="str">
            <v>担当圏域
地区概況及び
地区課題</v>
          </cell>
          <cell r="D3" t="str">
            <v>（担当圏域概況）
・千葉都市モノレール沿線や御成街道沿いの地域は、商業施設や公共施設を中心に圏域人口の約９割が居住、郊外の農村地区は田畑が多く農業が盛んで、地縁や住民同士の連帯が強い。
・圏域総人口、高齢者人口ともに近年は減少しており、小学校の統廃合や市営住宅の再編計画、千葉都市モノレール利用人員の減少等、地域を取り巻く環境が変化している。
（地区課題）
・総合相談では、単身者や高齢者世帯をはじめ、地域との結びつきが希薄な高齢者も多く、コロナ禍における外出控えや交流機会の減少による社会的孤立も散見され、認知症やうつ等が顕在化する前の早期発見による介入が必要となっているほか、複合的家族問題、精神疾患、経済的困窮等が複雑に絡む相談増加している。
・民生委員や社協地区部会等の地域活動の担い手の高齢化、減少により、担い手確保が課題となっている。
・郊外の農村地区は、交通が不便なため、車を持たない世帯は、通院や買い物等の交通手段の確保が難しい。　</v>
          </cell>
        </row>
        <row r="4">
          <cell r="D4" t="str">
            <v>・多様化、複合化する総合相談に対応するため、包括3職種の専門性を高め、第2層生活支援コーディネーターや関係機関との連携を図りながら、高齢者の個別課題の解決を図り、地域包括ケアシステムの深化を図る。
・コロナ禍における地域活動の縮小、フレイル発生や介護保険認定者増加の課題に対して、地域住民が介護予防や健康づくりに関心を持てるよう、積極的な自立支援、重度化防止を促す活動や情報発信を行う。</v>
          </cell>
        </row>
        <row r="6">
          <cell r="D6" t="str">
            <v>・介護予防・日常生活支援総合事業の利用者に対し、一人ひとりが生きがいを持ち自分らしい生活を住み慣れた地域で続けられるよう支援する。
・利用者自らがセルフケア・セルフマネジメントに取り組む姿勢を持てるように、利用者本人への支援に加え、地域づくりや委託のケアマネジャーを含めた支援者への働きかけを行い、包括的に介護予防が実践できる環境を整える。</v>
          </cell>
        </row>
        <row r="7">
          <cell r="D7" t="str">
            <v>・基本チェックリストを用い、利用者が自身の心身状態を知り、健康増進や介護予防の意識を高める。
・インフォーマルサービスが効果的に提供される地域づくりを生活支援コーディネーターと連携しながら行う。
・制作した”若葉食べよう体操””15分体操”をセルフケアやインフォーマルサービスとして利用できるようにする。
・委託のケアマネジャーに対し、介護予防に関する知識・地域資源の情報提供を行う。</v>
          </cell>
        </row>
        <row r="9">
          <cell r="D9" t="str">
            <v>・地域住民の方が立ち寄りやすい雰囲気づくりを心掛け、自己決定を支援しつつ必要に応じて医療・介護・福祉等の公的資源に繋げる。相談員同士の繋がりをもつ機会を提供し職種問わず総合相談対応に生かせるよう連携に励む。
・公的資源以外にもあらゆる社会資源との繋がりを選択的にもてることで、地域住民の方が住み慣れた地域で安心して生活できるよう社会資源の情報把握や提供に努める。</v>
          </cell>
        </row>
        <row r="10">
          <cell r="D10" t="str">
            <v>・地域での講座開催に向けた下地作りとして、社会資源に直接出向き周知と活動状況を双方情報交換を行う。
・医療、介護、障害の分野の相互・共通理解を深められ、自己研鑽の機会となるよう若葉区内で総合相談を受けている相談員連絡会を年２回開催する。
・地域住民の方々に適切に情報提供ができるよう備災の畑づくりなどの社会資源の具体的な活動内容を把握する。</v>
          </cell>
        </row>
        <row r="12">
          <cell r="D12" t="str">
            <v>・地域住民や関連機関を対象に認知症の正しい理解や関わり方について普及啓発を行う。
・認知症になっても楽しみや生きがいを持ち、安心して暮らせる街づくりを目指す。
・成年後見制度や日常生活自立支援事業、終活について周知活動や適切な支援を行う。
・高齢者虐待の発見に努め、行政や関連機関と連携し速やかに対応する。</v>
          </cell>
        </row>
        <row r="13">
          <cell r="D13" t="str">
            <v>・地域住民や学生、関連機関等に向けて認知症サポーター養成講座を開催する。さらに生活支援コーディネーターと協力しサポーターが活躍できる場所を作り、活動へとつなげる。
・成年後見制度等のリーフレット配布やエンディングノートの活用を広め、権利擁護への関心を高める。
・権利侵害の発見時には行政機関や司法専門職と連携し対応できるよう相談しやすい関係性を構築する。</v>
          </cell>
        </row>
        <row r="15">
          <cell r="D15" t="str">
            <v>・多職種連携や地域ケア会議機能を居宅介護支援のケアマネジメントに活用できるような研修を圏域内の居宅介護支援事業所と情報交換を行いながら、重層的な支援体制の交流を深化させる。
・包括的な支援体制において、インフォーマルな支援内容や、社会的な自立に向けた地域での活動意欲の向上に向けた生活支援コーディネーターとの連携などもできるよう研修なども行う。</v>
          </cell>
        </row>
        <row r="16">
          <cell r="D16" t="str">
            <v>・圏域内での居宅介護支援事業所との研修などを通じた交流を今後も定期的に開催し、地域性のある具体的事例を基に関係機関や関係資源との業務の交流を促進する。
・地域密着型サービス事業所の運営推進会議等に鑑み地域との交流や居宅介護支援との連携などについての情報や意見交換の場を企画する。</v>
          </cell>
        </row>
        <row r="18">
          <cell r="D18" t="str">
            <v>地域住民が、生きがいを持って生活を楽しみ、自らの意思で健康維持・介護予防に取り組む地域づくりを行う。
高齢者だけでなく、これから高齢を迎えるであろう一般成人を含む地域住民全体に、フレイル予防に関するセルフケア・セルフマネジメントの知識の普及啓発に努める。
また、生活支援コーディネーターと共同し、介護予防に資する地域団体との連携強化・支援、また開発に努める。</v>
          </cell>
        </row>
        <row r="19">
          <cell r="D19" t="str">
            <v>・若葉区内あんしんケアセンターと連携を図り、定期的に介護予防教室を開催する。
・制作した”若葉食べよう体操””15分体操”が一般住民に普及するよう、地域団体・施設、民間の事業所や店舗、個人に情報提供、ICTを活用した発信を行う。
・地域のサロン・介護予防体操教室等に訪問し、円滑な運営を支援するとともに、介護予防の普及啓発を行う。</v>
          </cell>
        </row>
      </sheetData>
      <sheetData sheetId="1">
        <row r="10">
          <cell r="D10" t="str">
            <v>・障害・医療・行政・地域住民等各関係機関と協力し双方相談しながら、個別ケースについて相談対応を行った。
・若葉いきいきプラザでの出張相談や、地域でのイベントへの参加等によりあんしんケアセンターの周知活動に努めた。
・若葉区内の相談員連絡会を開催し、動物保護指導センターと協同し支援機関に向けて社会資源のあらたな情報発信を行い、相談員間の個別的な支援に生かせる場の提供を行った。</v>
          </cell>
        </row>
        <row r="14">
          <cell r="D14" t="str">
            <v>・認知症キッズサポーター養成講座を千城台南中学校で、認知症カフェを千城台高校で開催した。
・成年後見制度や終活サポートの相談について、司法専門職に相談し制度の利用につなげることができた。
・高齢者虐待（疑い含む）については事実確認の為の訪問、行政機関や各事業所と情報共有や検討会を行い迅速に対応することができた。</v>
          </cell>
        </row>
        <row r="18">
          <cell r="D18" t="str">
            <v>・圏域内において定期的に居宅介護支援事業所の介護支援専門員を中心に介護保険でのサービスに関する社会資源以外の支援についての情報提供や改正に伴う情報の確認を行う場等を調整した。
・生活支援コーディネーター等との連携に、地域の社会資源を居宅介護支援の際のインフォーマル支援に向けた調整が行われるよう調整を行った。</v>
          </cell>
        </row>
        <row r="22">
          <cell r="D22" t="str">
            <v>・行政・若葉区内のあんしんケアセンターと連携し、介護予防教室を開催した。
・”若葉食べよう体操”のSNSを活用した発信と”15分体操”リーフレットの普及・啓発活動をおこなった。SNS利用は、環境面での制約があり、縮小傾向にある。
・民間との共同で、口腔健康づくりに向けた講演会の開催、低栄養予防の食事・栄養指導を実施した。
・地域活動組織に訪問し、円滑な運営を支援するとともに、介護予防の普及啓発を行った。</v>
          </cell>
        </row>
      </sheetData>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千葉市あんしんケアセンター大宮台</v>
          </cell>
        </row>
        <row r="3">
          <cell r="A3" t="str">
            <v>担当圏域
地区概況及び
地区課題</v>
          </cell>
          <cell r="D3" t="str">
            <v>【地区概況】
・若葉区でも面積の広い地域であり、農業が盛んで集落が点在している地域特性がある。
・高齢化率46％を超える圏域であり、独居や高齢者世帯が多く、認知症(疑い)の方も増えている。
・圏域内の商店や開業医が減っており、交通の利便性も良くない。さらに路線バスの減便・廃止が進んでいる。
【地域課題】
・何らかのニーズを持っていてもサービスにつながっていなかったり、問題を抱えたまま生活しているケースが考えられる。複合的な問題を抱えたケースの相談が増えている。
・買い物や通院、集いの場・交流の場に出かける際に利用できる移動手段の確保が困難である。</v>
          </cell>
        </row>
        <row r="6">
          <cell r="D6" t="str">
            <v>・個々のニーズに合った活動につなげ、自立支援に向けた介護予防ケアマネジメントを実施する。住民主体の集いの場・交流の場やインフォーマルサービス等を有効活用する。
・介護予防・日常生活支援総合事業の利用者に対するケアマネジメントの実施にあたり、介護予防支援と一体的に提供できるよう配慮する。</v>
          </cell>
        </row>
        <row r="7">
          <cell r="D7" t="str">
            <v>・適切なアセスメントを行い、個々のニーズに合ったサービスを提案する。公正・中立性を確保する。また、指定介護予防支援事業所に対し、適宜必要な支援を行う。
・生活支援コーディネーターと連携して地域の社会資源を把握し、高齢者や介護支援専門員、関係機関等に情報提供を行う。若葉保健福祉センターや若葉いきいきプラザ、大宮いきいきセンターと連携を図る。</v>
          </cell>
        </row>
        <row r="9">
          <cell r="D9" t="str">
            <v>・包括3職種の専門性を活かしたチームアプローチを実践する。多職種・多機関とのネットワークを強化し、地域のワンストップサービスとして機能する。
・認知症の支援困難事例に対し、認知症疾患医療センターや医療機関、認知症初期集中支援チーム、生活支援コーディネーター(認知症地域支援推進員)等と連携を図る。認知症初期集中支援チーム員会議(毎月)に出席する。</v>
          </cell>
        </row>
        <row r="10">
          <cell r="D10" t="str">
            <v>・3職種が連携し、適切に対応する。迅速対応を心掛け、複数人で関わるように取り組む。必要に応じて適切な専門機関や制度、サービス等につなげる。その後の経過を把握しフォローする。3職種で継続・終結を含めた進捗管理を行う。
・多職種連携会議(年2回/若葉区2月・3圏域7～9月中)、若葉区介護支援専門員連絡会(年2回)、若葉区ソーシャルワーカー連絡会(年2、3回)を開催する。</v>
          </cell>
        </row>
        <row r="12">
          <cell r="D12" t="str">
            <v>・権利擁護の相談に対し、高齢障害支援課や他関係機関と連携を図る。高齢者虐待への対応については、「千葉市高齢者虐待防止マニュアル」に従い適切に対応する。
・権利擁護について普及啓発を行い、高齢者虐待の早期発見や成年後見制度の利用促進、消費者被害の防止につなげる。千葉東警察署管内電話de詐欺防犯アドバイザーとして、パンフレットの配布等を行い、防犯意識を高める。</v>
          </cell>
        </row>
        <row r="13">
          <cell r="D13" t="str">
            <v>・社協地区部会や自治会、民生委員、介護支援専門員等に向け、権利擁護について普及啓発活動を行う。
・高齢障害支援課や成年後見支援センター、消費生活センター、千葉東警察署等の関係機関と連携し対応する。
・若葉区ソーシャルワーカー連絡会(年2、3回)、区内センター社会福祉士会議(随時)を開催する。
・千葉東警察署と介護サービス事業者等との情報交換会(年1回/6月)を開催する。生活安全課へ挨拶(4月)に行く。</v>
          </cell>
        </row>
        <row r="15">
          <cell r="D15" t="str">
            <v>・介護支援専門員のスキルアップを図り、お互いに相談し合える関係づくりを支援する。
・地域ケア会議等を開催し、地域の課題分析や適切な支援を行い、さらなる関係機関との連携強化に努める。
・自立促進ケア会議(年3回程度)、高齢者保健福祉相談ネットワーク連絡会(年1回/3月)、若葉区支え合いのまち推進協議会(年4回)、地域密着型サ－ビス運営推進会議(随時)等に出席し、質の向上と機能強化に取り組む。</v>
          </cell>
        </row>
        <row r="16">
          <cell r="D16" t="str">
            <v>・圏域内介護支援専門員対象の情報交換会(年2回)、若葉区介護支援専門員連絡会(年2回)、区内センター主任介護支援専門員会議(年４回)、管理者会議(随時)を開催する。
・個別事例の地域ケア会議(随時)、圏域(地区)毎の地域ケア会議(年1回)、定例地域ケア会議(月1回程度)、多職種連携会議(年2回/若葉区2月・3圏域7～9月中)を開催する。</v>
          </cell>
        </row>
        <row r="18">
          <cell r="D18" t="str">
            <v>・フレイル予防に関するセルフケア・セルフマネジメントの知識の普及啓発を通じて、地域全体の健康増進に努める。
・認知症や介護予防に関する講座を積極的に開催する。基本チェックリストやいきいき活動手帳を活用する。
・地域住民による自主活動が活発に行われるよう、関係機関と連携して自主活動やボランティア活動等の情報収集と活動支援を行う。介護予防事業に関する意見交換会(年2、3回)や若葉区シニアリーダー連絡会(月1回)に出席する。</v>
          </cell>
        </row>
        <row r="19">
          <cell r="D19" t="str">
            <v>・フレイル予防に向けて作成した、口腔体操に関する動画の普及啓発を行う。アンケートを実施し、評価・再検討を行う。
・認知症サポーター養成講座(随時)、認知症や介護予防に関する講座(随時)を開催する。
・自主サークルや認知症カフェ等を支援する。公園等の公共施設にて「青空のびのび講座」(年3回)を開催する。
・若葉区民まつり(11月)に参加し、普及啓発を行う。</v>
          </cell>
        </row>
      </sheetData>
      <sheetData sheetId="1">
        <row r="10">
          <cell r="D10" t="str">
            <v>・3職種が連携して対応し、継続・終結を含めた進捗管理を行った。支援困難事例については複数人で関わり、関係機関とも連携して対応した。認知症初期集中支援チーム員会議に出席した(6回)。
・桜木・千城台・大宮台圏域多職種連携会議(9月)と第1回若葉区介護支援専門員連絡会(6月)をオンライン形式で開催した。第22回若葉区ソーシャルワーカー連絡会(6月)をハイブリット形式で開催した。</v>
          </cell>
        </row>
        <row r="14">
          <cell r="D14" t="str">
            <v>・「人と動物が一緒に生活するために～ペットにまつわる問題～」をテーマに、第22回若葉区ソーシャルワーカー連絡会(6月)をハイブリット形式で開催した。区内センター社会福祉士会議を開催した(1回)。
・虐待相談ケースについては、3職種や関係機関と連携して対応した。千葉東警察署と介護サービス事業者等との情報交換会(6月)をハイブリッド形式で開催した。生活安全課へ挨拶(4月)に行った。</v>
          </cell>
        </row>
        <row r="18">
          <cell r="D18" t="str">
            <v>・「訪問診療所と居宅介護支援事業所の連携について」をテーマに、第1回若葉区介護支援専門員連絡会(6月)をオンライン形式で開催した。区内センター主任介護支援専門員会議を開催した(2回)。
・個別事例の地域ケア会議(1回)と定例地域ケア会議(4回)を開催した。桜木・千城台・大宮台圏域多職種連携会議(9月)をオンライン形式で開催した。自立促進ケア会議(7月・9月事例提供）に出席した。</v>
          </cell>
        </row>
        <row r="22">
          <cell r="D22" t="str">
            <v>・口腔体操の普及啓発のため、2ヵ所に動画DVDを配布した。普及状況の確認と内容の精査のため、アンケートを実施し、評価・再検討を行った。
・白井中学校(6月)と白井公民館にて認知症サポーター養成講座を開催した。
・千城小地区部会、白井地区部会敬老会、ひまわりの会、大宮いきいきセンターにて説明会を行った。
・自主サークル7ヵ所の後方支援を行った(22回)。
・青空のびのび講座、あんしんいきいき測定会、若葉いきいきプラザ測定会、若葉いきいきプラザボッチャ体験会を開催した。</v>
          </cell>
        </row>
      </sheetData>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千葉市あんしんケアセンター鎌取</v>
          </cell>
        </row>
        <row r="3">
          <cell r="A3" t="str">
            <v>担当圏域
地区概況及び
地区課題</v>
          </cell>
          <cell r="D3" t="str">
            <v xml:space="preserve">鎌取圏域の総人口61,070人、高齢者人口は、令和5年12月末現在11,171人（前期高齢者6,146人、後期高齢者5,025人）高齢化率は18.29％と、他の圏域と比較して最も低くなっているが、年々高齢化率は上昇している。人口構成としては40代～50代の割合が最も多く、今後10年の間に急速な高齢化が予測される。
高齢化の進行に伴い、認知症や貧困といった相談だけでなく、精神疾患や8050問題など、高齢者を取り巻く課題も複雑・多様化しており、より専門性が求められると同時に、多機関・多職種との連携が必要不可欠となっている。
それに加え、介護保険サービスでは需要と供給のバランスが崩れつつあり、ケアマネ不足や、生活援助型訪問サービスの不足が課題となっている。住民同士の共助が必要となっているが、見守り活動やサロン等では、担い手や後継者の問題を抱えているところも少なくない。 </v>
          </cell>
        </row>
        <row r="6">
          <cell r="D6" t="str">
            <v>対象者自らがその選択に基づき、課題解決に向けた取り組みを自発的に進められるよう、介護予防ケアマネジメントを適切かつ包括的に提供をしていく。</v>
          </cell>
        </row>
        <row r="7">
          <cell r="D7" t="str">
            <v>①生活支援コーディネーターの有する住民主体の通いの場・交流の場などのインフォーマルサービスの情報を対象者や委託先のケアマネジャーに発信をする。
②緑区高齢障害支援課や千葉市地域包括ケア推進課と自立促進ケア会議を協働で開催し、センター職員や委託先介護支援専門員の自立支援に関する実践力を高めていく。</v>
          </cell>
        </row>
        <row r="9">
          <cell r="D9" t="str">
            <v>①保健・医療・福祉に関するワンストップの相談窓口として誰もが住み慣れた地域で安心して生活を送ることができるよう支援する
②複雑・多様化している高齢者の課題に対し、包括３職種の専門性を活かしたチームアプローチを行うとともに、多機関・多職種との連携を強化し、包括的な支援を行う。</v>
          </cell>
        </row>
        <row r="10">
          <cell r="D10" t="str">
            <v>①相談者への適切な情報提供を行うため、保健・福祉・医療等に関する制度や動向を３職種で共有する。また相談者の気持ちに寄り添いながら、具体的な支援に結び付けられるよう心がける。
②民生委員をはじめとする様々な関係機関とのネットワークを活用し、支援を必要とする高齢者の早期発見、支援方法の協議、課題解決に努める。</v>
          </cell>
        </row>
        <row r="12">
          <cell r="D12" t="str">
            <v>①虐待防止に関する啓発や介護事業所等との連携から虐待事案の早期発見・早期解消に向けた支援を行う。
②千葉市成年後見支援センターなど関係機関との連携から制度の利用促進を図る。
③警察や消費生活センターと連携を図りながら、消費者被害を未然に防ぐための注意喚起を積極的に行う。</v>
          </cell>
        </row>
        <row r="13">
          <cell r="D13" t="str">
            <v>①高齢者虐待については、緑区高齢障害支援課との連携のもと、高齢者虐待防止マニュアルに沿って適切に対応する。
②関係機関との連携により、成年後見制度や日常生活自立支援事業が適切なタイミングで有効に活用できるよう周知に努める。
③消費者被害を防止するため、地域住民に限らず、高齢者を支援する事業所等の関係機関にも情報発信を行う。</v>
          </cell>
        </row>
        <row r="15">
          <cell r="D15" t="str">
            <v>①高齢者を取り巻く複合的な問題に対し、医療・介護及び多様な関係機関と連携を図り、高齢者が住み慣れた地域で生活を続けられるよう支援する。
②介護支援専門員の抱える課題やニーズの把握に努めるとともに、地域ケア会議や事例検討会を通じて介護支援専門員同士のネットワークを強化し、包括的・継続的ケアマネジメントが実践できるよう環境を整備する。</v>
          </cell>
        </row>
        <row r="16">
          <cell r="D16" t="str">
            <v>①関係機関及び関係者とのネットワークを構築、活用し、課題解決に向けた支援体制をつくる。
②地域ケア会議や多職種連携会議等は、対面以外にも情報共有が可能なZOOM を活用し会議を開催する。
③生活支援コーディネーターと連携し、地域住民や介護支援専門員に対し、インフォーマルに関する情報を発信をする。
④介護支援専門員の課題やニーズを把握し、課題解決の為に必要な事例検討会や勉強会を企画・運営する。</v>
          </cell>
        </row>
        <row r="18">
          <cell r="D18" t="str">
            <v>①元気なうちから積極的に健康づくりや介護予防に取り組むきっかけとなるように、地域に向けた幅広い介護予防の普及啓発に努める。
②介護予防に向けた取り組みが自主的に実施されるように、地域活動団体への支援を行う。</v>
          </cell>
        </row>
        <row r="19">
          <cell r="D19" t="str">
            <v>①ミニ講座を住民主体の通いの場・交流の場で実施し、高齢者自らが健康について考えるきっかけを作る。
②地域住民の活動状況やニーズを把握し、より効果的な介護予防普及啓発活動を行う。
③いきいき活動手帳の活用や声かけにより、地域住民の介護予防活動に対するモチベーションの維持や向上を図り、自主活動に取り組めるように支援する。</v>
          </cell>
        </row>
      </sheetData>
      <sheetData sheetId="1">
        <row r="22">
          <cell r="D22" t="str">
            <v>・サロン（6団体）、シニアリーダー体操教室（9団体）へ参加し、オーラルフレイル予防、熱中症予防、夏バテによる低栄養予防、食中毒予防などの健康に関する講座を13回開催した。
・シニアリーダー体操教室の1団体にて、いきいき活動手帳に活動記録をつけ、活動状況やニーズの把握に努めた。
・椎名公民館より出張講座の依頼を受け、認知症に関する講座を行った。</v>
          </cell>
        </row>
      </sheetData>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千葉市あんしんケアセンター誉田</v>
          </cell>
        </row>
        <row r="3">
          <cell r="A3" t="str">
            <v>担当圏域
地区概況及び
地区課題</v>
          </cell>
        </row>
        <row r="6">
          <cell r="D6" t="str">
            <v>事業対象者や要支援者に対して、セルフケアの意識を高めるような働きかけを行い、重度化せず、自立した生活を維持できるように支援する。</v>
          </cell>
        </row>
        <row r="7">
          <cell r="D7" t="str">
            <v xml:space="preserve">・生活支援コーディネーターとともに介護予防に資する情報を集め、必要に応じて独自にわかりやすい資料を作り周知に役立てる。あわせて通いの場や集いの場を拡充し利用の機会を増やす。
・地域の介護支援専門員に対してインフォーマルサービスの情報を提供し、ケアプランに位置づけるように働きかける。
</v>
          </cell>
        </row>
        <row r="9">
          <cell r="D9" t="str">
            <v xml:space="preserve">寄せられた相談に対して的確な状況把握を行い、課題解決に必要なネットワークを活用し、その人にあった支援をチームで提供していく。また高齢者のみではなく、家族全体を対象ととらえて支援を行う。
</v>
          </cell>
        </row>
        <row r="10">
          <cell r="D10" t="str">
            <v>・生活困窮、障害あるいはひきこもりなど医療や介護以外の課題に対して、担当機関と連携を図りながら多角的な支援を提供する。そのため日頃から地域ケア会議などに参加を呼びかけ、課題を共有しておく。
・いろいろな機会を活用し、身近なところで相談できる機会を増やす。</v>
          </cell>
        </row>
        <row r="12">
          <cell r="D12" t="str">
            <v>高齢者の権利を守るため、「虐待防止」「消費者被害防止」「成年後見制度の活用」などを柱として、適切に対処するため、日頃から関係機関との連携を強化する。</v>
          </cell>
        </row>
        <row r="13">
          <cell r="D13" t="str">
            <v xml:space="preserve">・緑区虐待対応連絡会で、事例を通して対応方法を共有し、実践に備える。
・広報紙を活用し消費者被害にあわないよう注意喚起を行う。
</v>
          </cell>
        </row>
        <row r="15">
          <cell r="D15" t="str">
            <v>生活支援コーディネーターや介護保険事業所、さらに地域の関係機関との連携を強化して、住民への支援が途切れない環境を整える。</v>
          </cell>
        </row>
        <row r="16">
          <cell r="D16" t="str">
            <v xml:space="preserve">・障害者基幹相談支援事業所や医療機関などと協力し、事例検討会を開催する。
・多職種連携会議や地域ケア会議に参加を呼びかけ、地域の課題や介護支援専門員の課題を共有し、解決策を生み出していく。そこで提案された解決策などを、誉田あんしんネットワーク会議でも検討する。
</v>
          </cell>
        </row>
        <row r="18">
          <cell r="D18" t="str">
            <v>介護予防の意識を高めるための働きかけを行う。</v>
          </cell>
        </row>
        <row r="19">
          <cell r="D19" t="str">
            <v>・サロンなど地域住民の集まりに出向き、基本チェックリストを実施し、フレイルなどが疑われる高齢者には早めに介護予防にむけた介入をしていく。その際地域リハビリや健康課などにも呼びかけ、「その場で役立つ情報提供」に努める。
・生活支援コーディネーター、緑いきいきプラザ、緑区健康課などと協力して、運動教室を開催したり、気軽にセルフケアに取り組めるアイディアを提供していく。</v>
          </cell>
        </row>
      </sheetData>
      <sheetData sheetId="1">
        <row r="14">
          <cell r="D14" t="str">
            <v>２か月に１回の緑区虐待対応連絡会で情報を共有した。また、虐待が疑われるケースについてに会議を行い、情報共有と今後の対応について、介護支援専門員や民生委員を含めて話し合いを開催した。また、緑区高齢支援班と相談し、措置ではないが虐待による分離をしたケースもあった。
消費者被害については、広報紙を通じて周知活動を行った。</v>
          </cell>
        </row>
        <row r="18">
          <cell r="D18" t="str">
            <v>・８月に予定していた生活困窮者支援団体と介護支援専門員の情報交換会は、台風で延期され、１月に開催予定となった。・個別ケース会議を２回開催し、家族・介護支援専門員・障害者支援団体・行政と情報共有・役割分担を行った。 ・鎌取と誉田圏域の居宅介護支援事業所合同で、①事例検討会を２回開催し、ヤングケアラーやケアマネジメント業務の負担軽減などについて検討した。　②今年度の介護保険改定について勉強会を１回開き、改定内容の理解を統一した。</v>
          </cell>
        </row>
        <row r="22">
          <cell r="D22" t="str">
            <v>・ほんだ貯筋倶楽部を毎月開催し、健康課や緑いきいきプラザの協力によりセルフケアに繋がるアイデアを普及した。
・オレンジカフェを月2～3回開催し、地域住民の方の集まる場所として継続することができた。
・サロンや老人会など通いの場へ伺い、健康や介護に関する質問に答えたり、情報提供を通し、活動支援を行った。
・認知症声かけ訓練を１回開催した。</v>
          </cell>
        </row>
      </sheetData>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千葉市あんしんケアセンター土気</v>
          </cell>
        </row>
        <row r="3">
          <cell r="A3" t="str">
            <v>担当圏域
地区概況及び
地区課題</v>
          </cell>
          <cell r="D3" t="str">
            <v>【地区概況】　人口43,853人　　高齢者人口13,787人　　高齢化率31.44％（令和5年12月31日時点）　
・JR外房線を境に北部は旧農村地域で昔から居住する住民が多く、南部は３０年程前に開発された新興住宅地と宅地開発され４０年経過した戸建ての団地が混在する地域。
・子育て世代の転入で高齢化率が１０％に満たない新興住宅地がある一方、高齢化率が４５％を超えている戸建て団地も複数あり、圏域全体に高齢化が進行している。
【地区課題】
・高齢化率が高い地域では単身や高齢者夫婦のみの世帯が多く、孤独死や老老介護の状況が多く見られる。親族が遠方で疎遠であったり、頼れる親族がいない世帯も多く見られる。
・認知症の進行や持病が悪化していても適切な医療や介護サービスに繋がっていないなど、緊急性が高い相談が増えている。
・高齢者と同居する子などが精神疾患や障害を抱えている8050問題や複合的な課題を抱える世帯の相談が増加している。
・入院可能な医療機関が１か所で総合病院ではない為、入院治療が必要な場合は遠方の医療機関へ行かなければならない。
・バス路線の廃止や減便など、圏域全体に公共交通の課題があり、通院や買い物、通いの場等への移動に困る高齢者が多い。
・民生委員や社協地区部会、自治会等地域活動の担い手不足が深刻化している。</v>
          </cell>
        </row>
        <row r="6">
          <cell r="D6" t="str">
            <v>・対象者の心身の状況、置かれている環境等の状況に応じて、本人の選択に基づき適切なサービスが包括的かつ効率的に提供されるよう必要な支援を行う。
・地域での孤立や閉じこもり予防、社会参加、生きがいづくり等について、地域の通いの場やその他のインフォーマルサービスについて、個々のニーズに合わせて活用していく。</v>
          </cell>
        </row>
        <row r="7">
          <cell r="D7" t="str">
            <v>・対象者に対して多角的に生活課題の整理、分析を実施し、住民主体の通いの場や地域のインフォーマルサービス等個々のニーズに合わせてサービスを選択できるよう情報提供し、効果的なケアマネジメントを実施する。
・生活支援コーディネーター等と連携を図り、地域の社会資源の情報収集を行い、利用者や介護支援専門員に対し、情報発信をしていく。
・関係機関と連携し、インフォーマルケア会議を実施し、インフォーマル資源の意見交換や開発に向けた検討を行う。</v>
          </cell>
        </row>
        <row r="9">
          <cell r="D9" t="str">
            <v>・相談者に寄り添った丁寧な聞き取りを行い、対象者が住み慣れた地域で望む暮らしの実現ができるように共に考え、適切なサービス、または制度の利用に繋げる。
・複合的な課題を抱える世帯が多いことから、様々な相談に対し、的確に状況を把握し、要介護者のみならず家族介護者も相談支援の対象として、関係機関との連携を図り、世帯全体への支援を行う。</v>
          </cell>
        </row>
        <row r="10">
          <cell r="D10" t="str">
            <v>・相談事例についてセンター内で共有し、緊急性の判断や支援方針、終結を検討し、チームで支援する。
・必要に応じて様々な関係機関と連携し、個別ケース会議や地域ケア会議を実施し、課題解決に向けチームで取り組む。
・センターの周知や関係機関との顔の見える関係づくりを継続し、互いに相談しやすい体制をつくる。また、地域の統計や相談実績等について地域の関係者へ報告し、地域の現状を共有する。　・民生委員や自治会等の会合へ参加する。（年5回）
・生活自立・仕事相談センター、障害者基幹相談支援センターとの合同出張相談会を行う。（年4回）</v>
          </cell>
        </row>
        <row r="12">
          <cell r="D12" t="str">
            <v>・権利擁護を目的とする制度を活用し、ニーズに即したサービスや機関に繋ぐ支援をすることで、高齢者の尊厳のある生活の維持を図る。
・権利擁護の為の相談窓口の周知及び知識の普及の為、地域住民や関係機関に対し、高齢者虐待防止、成年後見制度、消費者被害防止の啓発に努める。</v>
          </cell>
        </row>
        <row r="13">
          <cell r="D13" t="str">
            <v>・高齢者虐待について高齢障害支援課や関係機関と連携し、高齢者の保護及び養護者への支援等迅速に対応する。
・成年後見制度利用が必要な高齢者について、行政や司法専門職と連携し、必要な支援を行う。
・高齢者虐待防止、成年後見制度、消費者被害について民生委員や介護支援専門員、地域の関係者や一般地域住民に対し広く周知し、権利擁護が必要な高齢者を早期に発見し、相談に繋がるよう体制づくりを行う。
・弁護士、司法書士等司法専門職や警察、金融機関と意見交換会を行う。（年1回）</v>
          </cell>
        </row>
        <row r="15">
          <cell r="D15" t="str">
            <v>・関係機関、地域の関係者との連携を強化する。
・圏域の介護支援専門員の資質向上と介護支援専門員同士のネットワークづくりの為、研修会や事例検討会を行う。
・困難事例やケアプラン等について相談しやすい体制を作り、地域の介護支援専門員に対して後方支援を行う。</v>
          </cell>
        </row>
        <row r="16">
          <cell r="D16" t="str">
            <v>・地域の関係機関と地域課題の分析、検討の為の地域ケア会議を行う。（年11回）
・医療と介護の連携体制強化を図る為、多職種連携会議や事例検討会を開催する。（年２回）
・圏域の介護支援専門員に対して、研修会や事例検討会を開催する。（圏域研修会年３回、圏域事例検討会年４回、圏域主任介護支援専門員との意見交換会年１回、緑区内あんしん合同研修会年２回）
・介護支援専門員が抱える困難事例に対し、支援体制構築や課題解決の為、個別ケース会議や地域ケア会議を実施する。</v>
          </cell>
        </row>
        <row r="18">
          <cell r="D18" t="str">
            <v>・元気なうちから自ら健康づくりや介護予防に取り組めるよう、様々な機会を通じて健康増進やフレイル対策の普及啓発を行う。
・住民が担い手となって地域の活動に参加し、生きがいづくりにつながるような集まりの場が展開され、活動が継続できるよう、生活支援コーディネーターや各関係機関との連携を図りながら地域課題やニーズの把握を行っていく。</v>
          </cell>
        </row>
        <row r="19">
          <cell r="D19" t="str">
            <v xml:space="preserve">・サロンへの訪問（年6カ所予定）
・出張健康相談会実施（年４回）
・地域の活動の場へ適宜訪問する。活動状況の把握、継続に向けての後方支援を行う。
・サロンや地域活動の場に向け、地域リハ活動支援事業の活用や健康課との連携を図り、様々な知識の普及啓発の機会をつくる。
</v>
          </cell>
        </row>
      </sheetData>
      <sheetData sheetId="1">
        <row r="14">
          <cell r="D14" t="str">
            <v>・虐待事例について、高齢障害支援課や関係機関と連携し、複数件高齢者を施設に分離保護し、並行して養護者への経済的な支援を整える等、迅速に対応した。虐待する側に、認知症や精神疾患の症状から暴力に繋がる事例も複数件見られ、警察や精神科病院と連携し、医療保護入院を調整した。・圏域の介護支援専門員に対して千葉市虐待対応マニュアルについての研修会を実施した。
・成年後見制度利用が必要な高齢者について、行政や法テラス、司法専門職と連携し、後見申し立てに繋いだ。
・消費者被害について、民生委員や介護支援専門員、地域の関係者や一般地域住民に対し、広く周知した。</v>
          </cell>
        </row>
        <row r="22">
          <cell r="D22" t="str">
            <v>・健康増進やフレイル対策の普及啓発は、サロン３カ所訪問、健康相談会は２回予定通り実施した。圏域内のシニアリーダー教室5か所へも訪問した。地域活動支援としては、地域活動の場５か所へ延べ21回訪問した。地域リハビリテーション活動支援事業として地域のPTとサロンへ6か所訪問した。事務所前広場でのラジオ体操は、前期は761人の参加があった。開始から10年目を迎え、毎回6～20人程度の参加があり、地域の健康づくりの場として定着している。</v>
          </cell>
        </row>
      </sheetData>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千葉市あんしんケアセンター真砂</v>
          </cell>
        </row>
        <row r="3">
          <cell r="A3" t="str">
            <v>担当圏域
地区概況及び
地区課題</v>
          </cell>
          <cell r="D3" t="str">
            <v>●独居・高齢世帯の相談が増加している。
●認知症・精神・知的障害など複数の問題を抱える世帯が増え、高齢障害支援課、健康課、障害者基幹相談支援センター、生活自立仕事相談センター、福祉まるごとサポートセンターなど多機関・他制度への繋ぎ支援が必要である。
●高齢者虐待（疑いも含め）新規相談が増加傾向にある。
成年後見制度令和4年度延べ308回（新規8名）⇒※令和6年1月末時点延べ179回（新規7名）
高齢者虐待令和4年度延べ323回（新規11名）⇒※令和6年1月末時点延べ103回（新規7名）
●障害制度や法的な問題に対して、地域住民及び専門職や支援者のサポートが必要である。
●近隣の交流・見守り体制が希薄、生活困窮や介護状態の悪化時に相談先を知らないことで問題が潜在化し、事態の重症化を招き易い。
●エレベーターのない低中層住宅がおよそ80棟あり、居住する高齢者の閉じこもりや外出困難事例が増加する。</v>
          </cell>
        </row>
        <row r="6">
          <cell r="D6" t="str">
            <v>①介護予防及び日常生活の自立のため利用者の状況に応じて、適切なサービスが提供されるように援助を行う。
②介護保険サービスなど公的な支援の他、「地域コミュニティーの中での孤立・閉じこもり予防」「社会参加」「生きがいづくり」等についても配慮し、通いの場やインフォーマルサービスなども個々のニーズに合わせて活用する。</v>
          </cell>
        </row>
        <row r="7">
          <cell r="D7" t="str">
            <v>①千葉市総合事業、介護予防支援のケアマネジメントを一体的に実施するとともに、介護予防事業や住民主体のサービスやインフォーマルサービス等を活用し地域住民のニーズに合わせたサービスを提案し利用に繋げる。サービスの提案においてはケアプランに位置付けた事業所ごとの割合を確認し、公正中立を徹底する。
②住民主体の活動の場やインフォーマルサービスについて高齢者が地域活動に参加できるよう、2層生活支援コーディネーターと連携し、通いの場や地域活動のネットワーク構築を進める。
③-1委託先ケアプランチェックリストを作成し、ケアマネジャーへの指導助言を平準化する。
③-2プランチェックの際に、委託先ケアマネジャーに社会資源の活用を助言する。</v>
          </cell>
        </row>
        <row r="9">
          <cell r="D9" t="str">
            <v>①多様な相談に対し、ワンストップで対象者及び家族介護者を含む家族全体への支援を行う。支援にあたり的確な状況把握を行い支援方針の策定、進捗管理を行う。年2回支援継続・終結の判断を行う。
②地域特性やニーズ・課題の把握に努めると共に様々な関係者とネットワーク構築を図る。また、複合的かつ支援困難な事例に対しては行政及び関係機関・多職種と連携し対応する。</v>
          </cell>
        </row>
        <row r="10">
          <cell r="D10" t="str">
            <v>①-1新規及び変化のあるケースは朝礼で報告、情報共有を行う。緊急性の高いケースは随時支援方針を検討し、対応方針を決定する。困難ケースは地域ケア会議で対応を協議する。必要に応じて専門職2名体制で対応する。
①-2保健福祉制度、地域活動や自費サービスの情報提供、介護認定代行申請、介護支援専門員の紹介を行う。
②地域課題を把握するため、年に1回、総合相談支援の継続・終結確認及び実績集計を行う。</v>
          </cell>
        </row>
        <row r="12">
          <cell r="D12" t="str">
            <v>①高齢者虐待に対し、速やかに行政へ報告すると共に、千葉西警察署、ケアマネジャー、介護サービス事業者や医療機関など関係機関と連携し、適切に支援する。
②介護支援専門員に対し、権利擁護に関する研修を実施する。
③高齢者の詐欺・悪質商法被害を未然に防止するため、地域住民や関係機関に対し情報を提供し注意を促す。</v>
          </cell>
        </row>
        <row r="13">
          <cell r="D13" t="str">
            <v>①-1虐待（疑い）ケースに対し高齢障害支援課や警察・消防署と連携し、タイミングを逃さず適切な支援を行う。事実確認においては虐待対応アセスメントシートを活用し、対応についてはコアメンバー会議を活用する。
①-2虐待対応委員会会議の開催、指針の見直し。指定介護予防支援重要事項説明書へ委員会指針の記載。
②あんしんケアセンター専門職合同でケアマネジャー向け研修を開催する。
③特殊詐欺、悪質商法被害を未然に防止するため警察や千葉市消費生活センターと連携し、地域住民及び関係団体に被害内容と防止策等の情報を提供する。被害を把握した場合は直ちに関係機関と連携、対応する。　</v>
          </cell>
        </row>
        <row r="15">
          <cell r="D15" t="str">
            <v>①高齢者の適切な支援の為、地域の関係機関や団体とネットワークの構築・連携を図り、支援の環境整備を行う。　　　　　　　　　　　　　　　　　　　　　　　　　　　　　　　　　　　　　　　　　　　　　　　　　　　　　　　　　　　　
②ケアマネジャーに対し、支援困難事例への助言、指導を行う。
③ケアマネジャーのニーズ把握、資質の向上に取り組む。
④美浜区主任ケアマネネットワーク会議の自立支援。</v>
          </cell>
        </row>
        <row r="16">
          <cell r="D16" t="str">
            <v>①真砂地区地域運営委員会、美浜区あんしん運営会議、美浜区生活支援コーディネーター定例会、美浜区第１層協議体、ささえあいのまち推進協議会、その他の相談支援事業者の連携会議への参加する。
②支援困難事例に対し同行訪問、相談助言、関係機関とのケース会議の調整など担当ケアマネジャーへの支援を行う。
③圏域のケアマネ連絡会の開催、美浜区あんしん主任ケアマネ連絡会で研修会の企画・実施。
④美浜区主任ケアマネネットワーク会議の規約作成、役員選出の後方支援
⑤個別事例の検討（適宜）、多職種連携会議（圏域、区各１回）、地域課題分析（年3回）など地域ケア会議を実施する。美浜区が開催する自立促進ケア会議へ参加する。</v>
          </cell>
        </row>
        <row r="18">
          <cell r="D18" t="str">
            <v>①高齢者に対する保健事業と介護予防の一体的な実施の為、保健福祉センター等との連携を強化する。
②元気なうちに、自ら健康づくりや介護予防に取組めるよう、セルフケアの基礎知識・活動を周知する。
③住民主体の取組みが自主的に実施されるよう2層生活支援コーディネーターと連携、活動団体に対し支援を行う。</v>
          </cell>
        </row>
        <row r="19">
          <cell r="D19" t="str">
            <v>①千葉市の低栄養事業及びハイリスク高齢者へのアプローチに健康課と連携し、対象の住民に対し個別に電話及び訪問により栄養状態、身体機能や社会参加の状況を把握し、総合相談支援や千葉市の一般介護予防事業等へ繋げる。
②-1　住民向けの介護予防に関するミニ講座を開催する。
②-2　地域住民及び学校、企業等に対し、認知症サポーター養成講座を開催する。認知症地域支援推進員活動へ参加し、チームオレンジの構築に貢献する。真砂圏域のケアマップを新規に作成し、配布する。
②-3　介護認定が、非該当となる可能性が高い方へ基本チェックリストを実施、いきいき活動手帳の配布により健康づくりや介護予防への取り組みに繋げる。
③　2層の生活支援コーディネーターと連携し、新たな集いの場を発掘・開発する。</v>
          </cell>
        </row>
      </sheetData>
      <sheetData sheetId="1"/>
      <sheetData sheetId="2"/>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千葉市あんしんケアセンター磯辺</v>
          </cell>
        </row>
        <row r="3">
          <cell r="A3" t="str">
            <v>担当圏域
地区概況及び
地区課題</v>
          </cell>
          <cell r="D3" t="str">
            <v>【高浜・磯辺】一部を除き、低層マンションや戸建地区。ほぼ全域が住居専用地域のため、商店も少ない。戸建地区では高齢化が高く、後期高齢化率は30％前後と高い。マンション地区では、エレベータがない低層マンションが多く、外出や地域活動などでも困難を生じることが多い。
【打瀬】オートロックの高層マンション群。ボランティアやサークルなどの社会参加の意識は比較的高いが、気軽な声かけや見守りがしにくいため、孤立化しやすい。
【幕張西・浜田】地域住民が共有して使用できる場所が公民館のみ。そのため地域全体で連携をとりながら活動できる場所がなく、地域全体の結びつきが希薄である。自治会単位での活動になりがちで、活動の差が大きい。これは介護予防などにも大きな影響があるのではないかと推測する。
【共通の特徴】圏域全体が埋立地で、地縁が薄い。しかし、地理的高低差が小さく、移動のしやすさはある。
【課題】介護サービス事業所が少なく、後期高齢者の占める割合の増加が顕著である。住民が主体的に介護予防にとりくめるようにする。</v>
          </cell>
        </row>
        <row r="6">
          <cell r="D6" t="str">
            <v>・住み慣れた地域でその人らしい自立した生活ができるよう、社会参加による生きがいづくりを生活支援コーディネーターとの連携を図りながら、社会資源を作っていく。
・地域の社会資源をプランに取り入れ、より地域に密着した支援を提案する。</v>
          </cell>
        </row>
        <row r="7">
          <cell r="D7" t="str">
            <v>・生活支援コーディネーターと協力し、地域の課題に対応する活動計画を地域住民に提案する。
・住民主体の活動（支え合い、サークルなど）の実績発表の場を作り、活動支援を行う。
・介護予防ケアマネジメントを自立支援の観点から捉えられるよう、介護支援専門員、看護師、社会福祉士の三職種で内容を確認する。</v>
          </cell>
        </row>
        <row r="9">
          <cell r="D9" t="str">
            <v>・複雑化している相談内容に対して、保健福祉センター、医療機関、介護サービス事業所、生活自立仕事相談センターなどチームでアプローチを行い、より的確な形でサービスの提供及び関係機関へ繋ぐ。
・地域住民による見守り活動を後方支援し、地域の繋がりを通して、問題の早期発見や対応に活かせるよう体制を整えていく。</v>
          </cell>
        </row>
        <row r="10">
          <cell r="D10" t="str">
            <v>・ケースを抱え込まず、あんしんケアセンター内外（保健福祉センター、医療機関、障害者基幹相談支援センターなど）で情報共有し、早期にアプローチする。
・普段から民生委員、自治会など地域住民と近い方々と顔の見える関係を続けていく。</v>
          </cell>
        </row>
        <row r="12">
          <cell r="D12" t="str">
            <v>・権利擁護が必要とされるケースについて、千葉西警察署、ケアマネジャー、介護サービス事業所など多職種・多機関で情報共有し、アプローチする。
・地域住民自らが、個人の尊厳を意識することができるよう、権利擁護について普及啓発を行う。</v>
          </cell>
        </row>
        <row r="13">
          <cell r="D13" t="str">
            <v>・民生委員、自治会などの定例会に参加し、消費者被害・虐待・不適切な金銭管理などについて制度利用を含め理解を促進する。
・あんしんケアセンター内部でも、権利擁護に関する知識習得やスキル向上に取り組む。
・積極的にアウトリーチを行い、孤立しがちな高齢者の情報収集を行い、必要な支援につなげる。</v>
          </cell>
        </row>
        <row r="15">
          <cell r="D15" t="str">
            <v>・ケアマネジャーに対しては、個別的支援とネットワークによる支援により、資質向上を図る。
・地域ケア会議等を活用し、多角的視点による情報の共有を行い、課題解決に取り組む。</v>
          </cell>
        </row>
        <row r="16">
          <cell r="D16" t="str">
            <v xml:space="preserve">・主任ケアマネネットワークのさらなる構築および運営の支援を行う。
・ケアマネジャー向けの研修を開催する。
・地域ケア会議へのケアマネジャーの参加機会を増やす。
</v>
          </cell>
        </row>
        <row r="18">
          <cell r="D18" t="str">
            <v>・高齢者が自らの生活を振り、健康管理や介護予防について意識を高めることができるよう、普及啓発並びに自主活動支援を実施する。</v>
          </cell>
        </row>
        <row r="19">
          <cell r="D19" t="str">
            <v>・磯辺1丁目（2か所）7丁目を中心にいきいき活動手帳を活用し、基本チェックリスト、体力測定会を実施し、自ら身体機能の評価が行えるよう指導する（年2回）。自治会へのフィードバックも検討する。
・磯辺圏域内で健康講話を実施し、保健師職による個別健康相談等の企画をする。
・浜田出張所では昨年立ち上げたラジオ体操の活動支援を引き続き行い、休止している百歳体操の再開に向けた働きかけを行う。介護予防講座（骨粗鬆症　フレイル　感染予防など）を企画し実施する（年1回）。健康課と協働し健康教育講座を幕張東県営住宅にて実施する。
・高齢者の介護予防のため、通いの場などの参加率をあげる取り組みを検討する。</v>
          </cell>
        </row>
      </sheetData>
      <sheetData sheetId="1">
        <row r="14">
          <cell r="D14" t="str">
            <v>保健福祉センター他事業所と虐待（疑い含む）１１件について連携してアプローチをしている。
そのうち後見制度の利用を働きかけたケースが１件あった。
後見制度や日常生活自立支援事業に関わる相談は２０件あった。他ケアマネジャーからの問合せ、相談も２件あった。
地域の体操教室で国民生活センターの見守り新鮮情報を配布し、消費者被害について注意喚起した。
虐待が疑われる通報・相談については、高齢障害支援課や医療機関、サービス事業所と連携、情報共有し方針を会議にて話しあった。</v>
          </cell>
        </row>
        <row r="18">
          <cell r="D18" t="str">
            <v xml:space="preserve">個別地域ケア会議を５件おこなった。
資源づくりに関する地域ケア会議を1件行った。
美浜区内主任ケアマネネットワークを発足し、ケアマネ交流会の後方支援をおこなった。
ケアマネ、サービス事業所に対する講演会（カスタマーハラスメント）をケアマネ連絡会と合わせておこなった。
ケアマネ連絡会を通じて、ボランティアや地域の支え合い活動の情報を伝えた。
</v>
          </cell>
        </row>
        <row r="22">
          <cell r="D22" t="str">
            <v>打瀬地区においてキッズ認サポを行った。幕張西・浜田地区にて「介護保険の話」を2回行った。
健康課主催のフレイル予防の連続プログラムの開催支援を行った。圏域全体を通して、毎月体操サークルをはじめ住民活動のモニタリングや運営相談を行った。</v>
          </cell>
        </row>
      </sheetData>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千葉市あんしんケアセンター高洲</v>
          </cell>
        </row>
        <row r="3">
          <cell r="A3" t="str">
            <v>担当圏域
地区概況及び
地区課題</v>
          </cell>
        </row>
        <row r="6">
          <cell r="D6" t="str">
            <v>　介護予防・日常生活支援総合事業利用対象者に対し、心身の状況や生活環境を踏まえ、適切なサービスが提供出来るよう支援する。介護予防ケアマネジメントの質の向上を図り、必要とされるニーズを効果的に位置づけていく中で、総合支援事業の理解、地域資源の把握に努める。</v>
          </cell>
        </row>
        <row r="7">
          <cell r="D7" t="str">
            <v>・基本チェックリストの活用、適切なアセスメントによりケアマネジメントの質を高めていく。その為、センター内外の研修や自立促進ケア会議へ積極的に参加する。　　　　　　　　　　　　　　　　　　　　　　　　　　　　　　　　　　　　　　
・ケアマネージャーの選定が難しく支援までに時間を費やしていることから、代替えの支援、サービスを提案することで住民に選択肢を与えていく。　　　　　　　　　　　　　　　　　　　　　　
・利用者の支援に必要な事業者の選定は公正中立に行い、インフォーマルサービスの活用も常に検討していく。　　　　　　　　　　　　　　　　　　　　　　　　　　　　　　　</v>
          </cell>
        </row>
        <row r="9">
          <cell r="D9" t="str">
            <v>　居住する地域において住民が安心して過ごすことが出来るよう、相談内容に応じて必要な支援をセンター内で協議し、介護保険サービス、地域の健康づくり、ボランティア活動、支え合い等総合的な支援につなげる。行政、民生委員、自治会、医療機関、サービス事業者等と連携を積極的に図り、たらい回しされることのない相談窓口となることを目指す。</v>
          </cell>
        </row>
        <row r="10">
          <cell r="D10" t="str">
            <v>・未解決ケースはセンター内の定期会議にて方針や役割を明確にした上で、積極的なアプローチを行う。
・どのような相談がどの地域で起きているか地域分析を行い（９月・３月）、対応策を検討する。　　　　　　　　　　　　　　　　　　　　　　　　　　　　　　　　　　　　　　　　　　　　　　　　　　　　　　　　・困難事例は高齢障害支援課をはじめとする関係機関と連携を図り、解決に向けて活動する。　　　　　　　　　　　　　　　　　　　　　　　　　　　　　　　　　　　　　　　　　　　　　　　　　　　　　　　　　　　・生活支援コーディネーターと相談対応していく機会を増やしていくことで相談力の向上を目指していく。</v>
          </cell>
        </row>
        <row r="12">
          <cell r="D12" t="str">
            <v>　地域住民の人権や財産を守るため、成年後見制度の利用が円滑に図れるように支援する。「高齢者虐待の防止、高齢者の養護者に対する支援等に関する法律」に照らし合わせ、,問題の早期発見、適切な処置を行い防止に努めるための啓蒙活動を行う。また警察との連携により高齢者被害の情報把握に努め、素早い対応が出来る体制を作る。</v>
          </cell>
        </row>
        <row r="13">
          <cell r="D13" t="str">
            <v>・成年後見制度の普及啓発活動を行っていくと同時に、個別の相談から制度の必要性を見極め結び付けていく体制を作っていく。その後においても関係機関との連携、フォロー対策を継続していく。　　　　　　　　　　　　　　　　　　　　　　　　　　　　　　　　　　　　　　　　　　　　　　　　　　　　　　　　　　　　　　　　　　　　　　　　　　　　　　　　　　　　　　　　　　　　　　　　　　　　　　　　　　　　　　　　　　　　　　　　　　　　　　　　　　　　　　　　　・虐待事案は区高齢障害支援課や関係機関との連携を図り、早期且つタイムリーな支援を進める。
・認知症初期集中支援チームとの協働により、認知症の早期発見・早期対応を推進していく。　　　　　　　　　　　　　　　　　　　　　　　　　　　　　　　　　
・地域の消費者被害に関する警察からの情報を掲示、配布することで、住民への普及啓発と注意喚起を図る。</v>
          </cell>
        </row>
        <row r="15">
          <cell r="D15" t="str">
            <v>　地域の特性や状況に応じ、関係機関及び関係者とのネットワークを構築していく。また介護支援専門員が円滑に活動が行えるように現場の声を集約し、課題解決の為の支援を行う。
　介護支援専門員に対し困難ケースの相談、支援を実施していくほか、連絡会の開催、事業所訪問等により、質の向上やネットワークの構築を目指す。</v>
          </cell>
        </row>
        <row r="16">
          <cell r="D16" t="str">
            <v>・介護支援専門員からの相談を分かりやすく記録に残し、センター職員全員が対応出来る体制を作る。（相談に対しての記録、話し合いを随時行っていく）　　　　　　　　　　　　　　　　　　　　　　　　　　　　　　　　　　　　　　　　　　・連絡会においては圏域のケアマネージャーを集め事例検討会、社会資源の情報提供、関係機関の紹介等を行う。（２月予定）　　　　　　　　　　　　　　　　　　　　　　　　　　　　　　　　　　　　　　　　　　　　　　　　　　　　　　　　　　　　　　　　　　　　　　　　　　　　　　　　　　　　　　　　　　　　　　　　　　　　　・多職種連携会議（年２回）、自立促進ケア会議（年３回）の参加を促し、顔の見える関係作りを支援していく。</v>
          </cell>
        </row>
        <row r="18">
          <cell r="D18" t="str">
            <v>　元気なうちから積極的に健康づくりや介護予防に取り組むきっかけを作れるよう介護予防の普及啓発に努め、対象者に合った予防事業への参加を促していく。
　高齢者対応に留まることなく、自助努力によって支え合う地域の方々と介護予防に取り組める体制を作っていく。</v>
          </cell>
        </row>
        <row r="19">
          <cell r="D19" t="str">
            <v>・介護予防活動の自主サークルやイベントは、ＵＲ・シニアリーダー等の各関係機関と連携を図り、運動だけでなく、認知症や引きこもり・消費者被害の予防啓発など幅広い視点で取り組む。
・生活支援コーディネーターと積極的に地域の通いの場に出向き、活動状況を把握し、住民へ情報提供を行い支援につなげていく。</v>
          </cell>
        </row>
      </sheetData>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千葉市あんしんケアセンター幸町</v>
          </cell>
        </row>
        <row r="3">
          <cell r="A3" t="str">
            <v>担当圏域
地区概況及び
地区課題</v>
          </cell>
          <cell r="D3" t="str">
            <v>＜地区概況＞
・令和5年12月現在の圏域人口は約1.9万人。うち高齢者は約6千人（高齢化率と75歳以上高齢者数については市内28圏域中
  どちらも第7位と高い）。コロナ禍の影響による急激な生活不活発化が進行した。
・一部にエレベーター付き集合住宅と分譲住宅があるが、地域の大部分をエレベーターがない中低層の集合住宅が占めている。
  交通手段は電車やバスだが最寄り駅はなく、路線バスの本数も少ない。
・高齢独居または高齢者世帯が多い。町内自治会や民生委員などとのつながりは強いが少子化や、
　現役世代が独立後に他地域で生活している場合も多い。外国人居住者は増えている。
・コロナ禍の影響による地域活動再開、社会生活制限解除は感染症予防や対策に留意しながら進んでいる。
＜地区課題＞
・移乗、移動困難な高齢者の孤立化、経済的困窮、認知症、精神疾患、家族間問題、虐待などが複合的に生じている。
・多世代交流の機会が少ない。外国人居住者の増加に伴い、言葉や文化の違いなどの課題も増えつつある。
・もともと公的社会資源が少ない。地域特有の設定や規制が他地域・他分野からの進出や活動を制限・制約している。
・支える側の高齢化も進行し、次の担い手不足が常態化しつつある。</v>
          </cell>
        </row>
        <row r="6">
          <cell r="D6" t="str">
            <v>対象高齢者が、地域で自立した日常生活が送れるよう「自助」「互助」を促す介護予防への取り組みを行う。</v>
          </cell>
        </row>
        <row r="7">
          <cell r="D7" t="str">
            <v>①対象者のセルフケア・セルフマネジメントに係る意識を高めるような介護予防ケアマネジメントを行う。
②対象者に適した介護予防ケアマネジメントを行い、要介護状態にならないようにする。
③委託先の居宅介護支援事業所のケアプラン及び、サービス内容についての確認を随時行う。
④ケアマネジメントCの作成を行い、地域支え合い支援事業への支援を行う。
⑤ケアマネジメント・ケアプランに、インフォーマルな社会資源の活用を積極的に取り入れる。</v>
          </cell>
        </row>
        <row r="9">
          <cell r="D9" t="str">
            <v>・継続的に支援が必要なケースをリスト化し、地域と寄り添う支援体制を整える。
・複雑多様化する相談に対して3職種が協働し関係機関と連携しながら課題解決に向けた支援を行う。
・あんしんケアセンターの更なる周知活動を行い支援体制を強化して行く。</v>
          </cell>
        </row>
        <row r="10">
          <cell r="D10" t="str">
            <v>①自治会、社会福祉協議会、民生児童委員やUR等地域の関係機関と連携し支援を行う。
②生活自立仕事相談センター、障害者基幹相談支援センター、成年後見支援センター、福祉まるごとサポートセンターなど
   各種相談機関と連携し、複合的な問題を抱える高齢者の支援を行う。
③生活支援コーディネーターと協働しながら支援体制を整える。
④3職種が専門的見地から的確な状況把握を行い適切な支援を行う。</v>
          </cell>
        </row>
        <row r="12">
          <cell r="D12" t="str">
            <v>高齢者が安心して尊厳のある暮らしが出来るように支援を行う。</v>
          </cell>
        </row>
        <row r="13">
          <cell r="D13" t="str">
            <v>①センター内職員及び関係機関と連携を図り、権利擁護に関わるケースの対応を行う。
②迅速な対応ができるように、関係機関とのネットワークを強化する。
③被害の未然防止や早期発見、早期対応に繋げるため、高齢者虐待や成年後見制度、消費者被害に関する周知活動及び啓発活動を行う。
④障害者基幹相談支援センター、区高齢障害支援課、美浜区内あんしんケアセンター社会福祉士と年４回の連絡会を行い、情報の共有を図る。
　４月は「身元保証サービス」、１０月は「パーソナリティ障害」についての研修会を予定している。</v>
          </cell>
        </row>
        <row r="15">
          <cell r="D15" t="str">
            <v>・美浜区全体のネットワーク作りを強化して行く。
・地域課題解決に向けた、ケアマネジメント力の強化を図って行く。</v>
          </cell>
        </row>
        <row r="16">
          <cell r="D16" t="str">
            <v>①介護支援専門員が直面している解決が困難な課題を、寄り添いながら解決に向けた支援を行う。
②美浜区主任ケアマネネットワーク活動をサポートする。
③介護支援専門員の資質向上のための研修会や勉強会、事例検討会などを行う。
④多職種連携会議、認知症初期集中支援チーム会議等を通じて地域の実情に応じた在宅医療介護連携の推進を図る。
⑤生活支援コーディネーターと連携し、地域資源開発や担い手候補となる人材の発掘活動を行う。</v>
          </cell>
        </row>
        <row r="18">
          <cell r="D18" t="str">
            <v>・対象高齢者が、健康で自立した生活を続けられるように、地域での介護予防活動への取り組みを積極的に行う。
・地域介護予防活動に、フォーマル・インフォーマルな社会資源の活用や連携を積極的に取り入れる。</v>
          </cell>
        </row>
        <row r="19">
          <cell r="D19" t="str">
            <v>①個々の利用者へ要支援を維持するセルフケアマネジメントを促す関わりをする。
②地域の健康維持・増進活動への取り組みを行う。
③行政と連携し、地域の健康課題に対する取り組みを検討する。
④生活支援コーディネーターと連携を図り 、新たな通いの場・集いの場を開設する。
⑤現行の健康教室の運営維持、内容検討、評価をする。</v>
          </cell>
        </row>
      </sheetData>
      <sheetData sheetId="1">
        <row r="10">
          <cell r="D10" t="str">
            <v>①②認知症、経済的困窮、家族問題、権利擁護等複合的な問題を抱える高齢者の相談対応が増加している。地域の関係機関や各種相談機関と連携を図り、支援を行った。
・若年性認知症者への対応として本人、家族支援を区や若年性認知症班、生活自立仕事相談センターと連携し支援を行った。
・8050問題（経済的搾取）のケースに対し、高齢障害支援課、生活自立仕事相談センター、障害者基幹相談支援センター、成年後見支援センター、福祉まるごとサポートセンター、就労移行支援事業所等とケース会議を開催し、対応を検討した。
③生活支援コーディネーターと協働しながら、社会資源を活用し、相談の対応を行った。また支援体制を整えるために生活支援コーディネーターとともに地域のニーズに合わせた社会資源の立ち上げを支援した。
④センター内で情報を共有し、チームとして適切な支援につなぐことができた。</v>
          </cell>
        </row>
        <row r="14">
          <cell r="D14" t="str">
            <v xml:space="preserve">①権利擁護に関わるケースに対し、本人の意思を尊重し、センター内で支援の方法を検討し関係機関と連携しながら支援を行った。
②関係機関と随時ケース会議を行い、顔の見える関係性を強化することができた。
③権利擁護に関して、地域への周知、啓発活動の方法を検討した。
④区社会福祉士連絡会にて、成年後見支援センターと身元保証サービスの勉強会を行った。（4月）
</v>
          </cell>
        </row>
        <row r="22">
          <cell r="D22" t="str">
            <v>①②健康教室を通して、地域住民への介護予防の啓蒙を行った。
④生活支援コーディネーターと地域の社会資源について情報の共有化を図った。
・健康問題や介護予防について意識し、問題意識を持ちながら、相談業務や介護予防活動を行った。</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千葉市あんしんケアセンター千葉寺</v>
          </cell>
        </row>
        <row r="3">
          <cell r="A3" t="str">
            <v>担当圏域
地区概況及び
地区課題</v>
          </cell>
          <cell r="D3" t="str">
            <v>圏域北部には、様々な行政機関が複数所在し、圏域の中心部には県や市の急性期医療の要となっている複数の医療機関、地域住民の社会教育の推進や福祉行政の拠点、憩いの場として公民館や、県立公園等がある。
鉄道や路線バスが複数路線圏域内を通っていることから、アクセスの良さから閑静な住宅街が多い。また、漁師町の名残のある地区や寺社における伝統行事を通じて繋がっている地区もある。大きな公営の団地や集合住宅が点在していることや一部地域では区画整理が進んでいることもあり、若い世代や地域外からの移住者も増えている。
一方で、主要な駅や道路までの道中、坂道が多いことから、支援が必要な状態となると外出に不便さが生じてしまう状況がある。移動販売も普及し始めているが、道幅の狭さや駐車スペースの問題等がある。
複合的な課題を抱える世帯や身寄りがなく地域から孤立している人々の多くは、地域との繋がりが希薄で、情報難民となりやすく、問題が複雑化してから相談に至ることが多い。また、ケアマネジャーや介護サービス事業所等の不足により、支援に繋がるまで時間を要している。地域活動の担い手不足という課題もあり、地域活動への多世代の参加が求められている。</v>
          </cell>
        </row>
        <row r="6">
          <cell r="D6" t="str">
            <v>介護保険サービスや介護予防・日常生活支援総合事業（以下、総合事業）、インフォーマルサービス等が適切に活用されるよう生活支援コーディネーターと連携し、ケアマネジャーや地域団体等に働きかけ、高齢者が地域で自立した生活を送れることを目指す。</v>
          </cell>
        </row>
        <row r="7">
          <cell r="D7" t="str">
            <v>・生活支援コーディネーターと連携し、ケアマネジャーに介護保険サービス、総合事業、インフォーマルサービス等の活用が出来るよう研修等を開催する。
・介護予防サービス支援計画書の検証や聞き取り等を通して、地域生活を送る上での課題の分析を行う。
・介護保険制度、総合事業やインフォーマルサービスの正しい活用について、地域住民への周知活動を継続していく。</v>
          </cell>
        </row>
        <row r="9">
          <cell r="D9" t="str">
            <v>ケースの早期発見・適切な対応に向け、各関係機関と連携し、ワンストップの相談窓口としての機能維持を目指す。</v>
          </cell>
        </row>
        <row r="10">
          <cell r="D10" t="str">
            <v>・個別ケース支援や、あんしんケアセンターだよりの掲示、チラシの配布、回覧板の活用の継続し、地域住民や各関係機関にセンターの業務や役割を周知する。また、多世代への周知を目指して、ICTの活用についても検討していく。
・多機関と連携して、要介護者だけでなく家族介護者を含む家族全体への支援を行い、複合的な課題を抱えるケースの早期解決を目指す。</v>
          </cell>
        </row>
        <row r="12">
          <cell r="D12" t="str">
            <v xml:space="preserve">関係機関と連携し、権利擁護に関する問題（高齢者虐待防止、成年後見制度利用、消費者被害防止、認知症に関する問題等）の早期発見・早期対応に取り組み、高齢者の尊厳ある生活の維持を目指す。
</v>
          </cell>
        </row>
        <row r="13">
          <cell r="D13" t="str">
            <v>・市の高齢者虐待防止マニュアルに従い、高齢障害支援課と連携して、早期解決を目指して対応する。
・防犯意識の向上や消費者被害の防止を目指し、警察や千葉市消費生活センターと連携し、啓発活動を行う。
・成年後見制度等を適切に利用できるよう関係機関と連携し、高齢者や地域住民に制度説明や申立支援を行う。また、制度の適切利用を目指した周知活動を行う。</v>
          </cell>
        </row>
        <row r="15">
          <cell r="D15" t="str">
            <v>高齢者やその家族が、複合的な課題を抱えても、住み慣れた地域での生活が継続できるよう多機関とのネットワーク構築を目指す。</v>
          </cell>
        </row>
        <row r="16">
          <cell r="D16" t="str">
            <v>・個別ケースや地域ケア会議から抽出された地域課題や過去に実施したアンケート等を元に、地域の実態把握を行う。
・民生委員、ケアマネジャー、各関係機関等と地域課題の共有・課題解決を目指した意見交換会の開催を検討する。
・圏域のケアマネジャーのケアマネジメント力向上を目指し、ケアマネ支援、研修の開催や事例検討会の開催をする。
・地域の活性化や課題解決を目指した地域のイベントや事業に参加し、地域団体とのネットワークを構築する。</v>
          </cell>
        </row>
        <row r="18">
          <cell r="D18" t="str">
            <v>高齢者の健康実態の把握、介護予防の普及啓発・介護予防事業への参加の促しを行い、高齢者の健康意識を高めることを目指す。</v>
          </cell>
        </row>
        <row r="19">
          <cell r="D19" t="str">
            <v>・健康課や生活支援コーディネーターと連携し、介護予防の取組状況を把握し、介護予防活動の運営支援を行う。
・地域住民が介護予防に取り組むきっかけとして、基本チェックリストやいきいき活動手帳を総合相談や地域事業等の場で活用を提案する。
・多職種や他機関と連携して、高齢者自身が健康意識を高められるような講座やイベントを開催する。</v>
          </cell>
        </row>
      </sheetData>
      <sheetData sheetId="1">
        <row r="12">
          <cell r="D12" t="str">
            <v>・地域の関係機関、行政機関等にあんしんケアセンターの役割や介護保険制度の現状等を理解いただくために、引き続きケース支援を通して、周知を行っていく。
・地域行事へ参加し、地域住民に向けてあんしんケアセンターの役割や機能、介護保険制度等の周知活動を行う。
・あんしんケアセンターの役割や活動内容を知っていただくためにホームページ等を活用した情報発信を行う。</v>
          </cell>
        </row>
        <row r="18">
          <cell r="D18" t="str">
            <v>・区内のあんしんケアセンターと連携をし、新人ケアマネジャー向けの研修を行った。
・地域事業に参加し、地域の活動団体や民児協等より、地域の現状の聞き取りやニーズ把握を行った。
・地域の夏祭りへの参加、防犯パトロールの方との交流を通し、地域住民との親交を深めた。
・個別地域ケア会議の開催、他機関主催の会議への参加、生活支援コーディネーターとの情報共有を行った。</v>
          </cell>
        </row>
        <row r="22">
          <cell r="D22" t="str">
            <v>・地域の事業所や地域リハパートナーと連携し、地域住民向けの健康測定会を開催した。
・地域介護予防活動支援を通して、フレイル予防や基本チェックリストの実施、いきいき活動手帳の配布等を行った。
・介護予防事業の促進を目指して、区内あんしんケアセンターの保健職や高齢障害支援課と連携し、市内あんしんケアセンター保健職向け講習会の企画運営を行った。</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千葉市あんしんケアセンター松ケ丘</v>
          </cell>
        </row>
        <row r="3">
          <cell r="A3" t="str">
            <v>担当圏域
地区概況及び
地区課題</v>
          </cell>
          <cell r="D3" t="str">
            <v xml:space="preserve">【地区概況】
・当圏域の高齢者人口は16,158人（R5.12末現在）で昨年より微増、また他圏域と比べ最も多い。
・駅前などの生活に便利な地域、バス以外に移動手段がない地域、またバス停までも遠くタクシーなどを利用しなければいけない地域がある。
・地域によっては、高齢化率が40％を超えるところもあり、地域間の差が大きい。
【地区課題】
・単身世帯、高齢者世帯も多く、そのためあんしんケアセンターに相談が寄せられた時には問題が複雑化・深刻化しているケースも多い。
・家族全体が多くの問題を抱えており、高齢者だけでなく家族全体の支援が必要で、あんしんケアセンター以外の多機関と協働して支援にあたらなければいけないケースも増えている。
・担い手不足から、バスの減便やタクシーの台数が減っており、通院や買い物に支障が出ている。
</v>
          </cell>
        </row>
        <row r="4">
          <cell r="D4" t="str">
            <v>・積極的に地域に出向き、あんしんケアセンターの周知を図る。周知方法も既存の方法だけでなく多種多様な方法を検討し実践していく。また、高齢者だけでなくすべての年代への周知を図ることで、早い段階で支援機関と繋がることを目指す。
・地域ケア会議を開催し、多機関多職種の方と個別ケースや地域課題の検討を行うことで、連携強化を図っていく。
・生活支援コーディネーターと連携し、地域のニーズに応じた地域活動・介護予防活動の立ち上げ支援や継続支援を行っていく。
・移動手段の課題を抱える地域を重点的に活動する地域とし、実態調査や新たな地域資源等の検討を行う。</v>
          </cell>
        </row>
        <row r="6">
          <cell r="D6" t="str">
            <v>・介護予防・日常生活支援総合事業の利用者に対し、QOLの維持向上を目指し、効果的なサービスを提供できるよう、必要な支援を行っていく。
・利用者自身や家族が生活機能の低下の目安を知り、自身の状態を把握することができるよう支援する。そのうえで、生きがいを持ちながら住み慣れた地域で生活していけるよう、社会参加やインフォーマルサービスの更なる活用を目指す。
・委託先居宅介護支援事業所の書類等の適切な管理を行う。</v>
          </cell>
        </row>
        <row r="7">
          <cell r="D7" t="str">
            <v>・基本チェックリストを通し、利用者自身が心身や生活機能の状態を把握できるよう支援する。
・生活支援コーディネーターと連携し、利用者の状態や生活に合ったインフォーマルサービスの情報を提供する。
・法改正があるので、変更事項を確認し、委託先居宅介護支援事業所が適切なケアマネジメントが行えるよう情報提供を行う。また、センター内でも提出書類の適切な管理を行うよう努める。</v>
          </cell>
        </row>
        <row r="9">
          <cell r="D9" t="str">
            <v>・高齢者の方だけではなく、8050世帯やヤングケアラーなどの課題を抱えている方や幅広い年代の方に対してあんしんケアセンターの周知を図り、ワンストップの相談窓口としての機能の維持・強化に努める。
・総合相談の進捗状況について、センター内で情報共有を図り、終結に向けて3職種が協働して支援する。
・複合的な課題を抱えるケースに関しては、各関係機関と連携を図り対応をして行く。</v>
          </cell>
        </row>
        <row r="10">
          <cell r="D10" t="str">
            <v>・地域に根差した相談窓口として広報誌の作成、出張相談会の開催、近隣スーパー等でのポスター の掲示やパンフレットの配布を行い、幅広い年代の地域住民への周知を図る。
・総合相談の事例に対して、3職種で進捗管理を行う。また朝礼や総合相談ミーティング（月1回開催）などで情報共有・支援方法の検討等を行い、終結に向けて支援していく。
・複合的な課題を抱えるケースに対して、個別地域ケア会議を開催し、各関係機関と協働して課題解決に取り組む。</v>
          </cell>
        </row>
        <row r="12">
          <cell r="D12" t="str">
            <v>・高齢者虐待の早期発見と予防に努め、発見時は速やかに状況を把握し、行政機関と連携し対応する。
・消費者被害を未然に防止をするため、定期的に地域住民への啓発活動に取り組む。
・成年後見制度を身近に感じて頂くため、の普及啓発活動に取り組む。
・認知症になっても住み慣れた地域で役割や生きがいを持ち、安心して暮らせる地域づくりを実践する。</v>
          </cell>
        </row>
        <row r="13">
          <cell r="D13" t="str">
            <v>・介護支援専門員や介護サービス事業所が、虐待を早期発見するための研修会を開催する。
・地域の集まりに出向いて消費者被害に関する注意喚起を行い、被害の防止を図る。
・地域の活動に参加をしている高齢者を対象に、成年後見制度に関心を持っていただけるような講座を開催する。
・認知症サポーター養成講座の開催、認知症関連のイベントに参加する。また、地域住民にも認知症に関する講座やイベントを案内する。</v>
          </cell>
        </row>
        <row r="15">
          <cell r="D15" t="str">
            <v>・研修会や事例検討会を開催し、ケアマネジメントや介護支援専門員の資質の向上を目指す。
・困難事例等に対する相談や対応等、圏域内外の介護支援専門員への支援を継続する。また、個々の介護支援専門員や居宅介護支援事業所が抱える課題などを把握し、個別地域ケア会議や研修会のテーマ等に繋げていく。
・介護支援専門員同士の情報交換等を行う場作りや、ネットワークの構築を図る。
・多職種連携会議や地域ケア会議を通して、医療・介護の連携強化を図る。</v>
          </cell>
        </row>
        <row r="16">
          <cell r="D16" t="str">
            <v>・年2回（区主催含め）主任介護支援専門員更新研修の要件を満たす研修会を開催する。
・特定事業所加算を算定している居宅介護支援事業所と共同で事例検討会や研修会を開催する。
・居宅介護支援事業所を個別に訪問し、事業所の抱えている課題等を把握し、後方支援や研修会等に開催につなげる。また、個別地域ケア会議の開催を促していく。
・オンラインで開催していた研修会を対面で行い、介護支援専門員が顔を合わせる機会を作り、意見交換等が行えるようにする。</v>
          </cell>
        </row>
        <row r="18">
          <cell r="D18" t="str">
            <v xml:space="preserve">・町内自治会、民生委員児童委員協議会、社会福祉協議会、医師・歯科医師会、リハパートナー等と連携し、フレイル予防に関する普及啓発を行う。
・基本チェックリストやいきいき活動手帳を活用し、高齢者が自らセルフケア出来るよう支援する。
・生活支援コーディネーターと連携し、介護予防に質する活動組織の発掘、育成、支援を行う。
・ヤングケアラー、ビジネスケアラーの現状や課題について関係機関と情報共有すると共に連携体制を構築する。
</v>
          </cell>
        </row>
        <row r="19">
          <cell r="D19" t="str">
            <v xml:space="preserve">・通いの場や地域の回覧板等を活用し、介護予防に資する情報を発信する。特に災害に備えた体力作りの必要性や具体的な方法、こころの悩みの相談窓口やゲートキーパーに関する情報を発信する。
・通いの場等で基本チェックリストを実施し、いきいき活動手帳を活用したセルフケアの具体的方法を伝える。
・生活支援コーディネーターと連携し、通いの場の立ち上げや継続的な運営支援を行う。
・企業や学校関係者や民生委員、行政等と意見交換をする機会を作り、ヤングケアラー、ビジネスケアラーの家庭支援における互いの役割を確認する。
</v>
          </cell>
        </row>
      </sheetData>
      <sheetData sheetId="1">
        <row r="10">
          <cell r="D10" t="str">
            <v>・近隣スーパー等でポスターの掲示やパンフレットの配布、出張相談会を１回開催、地域の夏祭り、講座等で地域住民へあんしんケアセンターの周知を図った。
・総合相談の事例に対して３職種で進捗管理を行った。朝礼や総合相談ミーティング(月に１回開催)で情報の共有・支援方法の検討を行い支援を進めた。
・複合的な課題を抱えるケースに対して地域ケア会議を2回、個別ケース会議を8回開催し各関係機関と共働して課題解決に取り組んだ。</v>
          </cell>
        </row>
        <row r="18">
          <cell r="D18" t="str">
            <v xml:space="preserve">・中央区５センター合同で『新人ケアマネ研修』、『障害との連携』　の2つの研修を行った。
・圏域内外の介護支援専門員からの困難事例相談に対応し、課題解決に一緒に取り組んだ。また、介護支援専門員の抱える課題把握に努めた。
・介護支援専門員同士の情報交換の場作りやネットワーク構築の為、中央区５センター合同でケアマネサロンを開催した。
・圏域内居宅介護支援事業所対象のアンケートを実施し、居宅の実態把握、研修開催についての意向確認等を行った。
</v>
          </cell>
        </row>
      </sheetData>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千葉市あんしんケアセンター浜野</v>
          </cell>
        </row>
        <row r="3">
          <cell r="A3" t="str">
            <v>担当圏域
地区概況及び
地区課題</v>
          </cell>
          <cell r="D3" t="str">
            <v>（地区概況）区内他のあんしんケアセンターと比較し、高齢者数は少ないが高齢化率が高く、後期高齢者が多いことが特徴である。緑区隣接の山側は農業を主産業としていたため、介護は家族が担うものという考えが根強く残っている。市原市隣接の海側は農業だけでなく、漁業関連に従事していた方も多い。また、鉄鋼関係へ従事するために地方から来た方も多く、地方出身者の多い昭和40～50年代に開発された新興住宅地では高齢化が深刻化している。また、出稼ぎ労働者が高齢となり、独居となることも増えている。東京まで通勤できる地域として、戸建てやマンション・アパートの建設が進んでおり人口は増えているが、町内自治会加入率は低下している。
（地区課題）内科・外科等の疾患で入院できる病院がなく、医療機関も少ない。銀行や大型スーパーも浜野駅近隣にしかなく、車に乗らない高齢者には日常生活を継続するための課題が多い。民生委員や社協地区部会等の地域活動を担う人材の高齢化も進み、担い手不足も課題となっている。令和4年度の相談件数は、当センター開所以来の最大数であったが、令和5年度は更に増えている。コロナ禍で外出自粛していたための身体機能や認知機能低下の相談が多く、介護保険申請支援を行っているが、認定後に担当できるケアマネジャーがおらず、ケアマネジャー不足も課題となっている。</v>
          </cell>
        </row>
        <row r="6">
          <cell r="D6" t="str">
            <v>・介護予防・日常生活支援総合事業の利用者に対して、丁寧なアセスメントを実施し、心身の状況や環境等に対応した適切なサービスが効果的に提供できるよう、必要な支援を行う。
・生活支援コーディネーターと連携し、参加することで「孤立や閉じこもり予防」「社会参加」「生きがいづくり」につながる住民主体の通いの場・交流の場やその他インフォーマルサービス等の情報収集を行い、ニーズに合わせて活用する。</v>
          </cell>
        </row>
        <row r="7">
          <cell r="D7" t="str">
            <v xml:space="preserve">・より自立支援に資する介護予防ケアマネジメントを実践できるように、身近な住民主体の通いの場やインフォーマルサービス等を情報提供し、積極的に活用する。生活支援コーディネーターと連携し指定介護予防事業所にも情報提供する。
・生活支援コーディネーターと協働で、地域で必要とされるインフォーマルサービスを調査し、解決に向け検討する。
・居宅介護支援事業所に委託している利用者の書類管理を適切に行い、必要に応じて支援を行う。
</v>
          </cell>
        </row>
        <row r="9">
          <cell r="D9" t="str">
            <v>・支援を必要とする高齢者の早期発見のため、あんしんケアセンターの周知活動を継続的に実施する。
・様々な相談に対してワンストップで対応できるように、地域の様々な関係者や関係機関、専門機関とのネットワークを構築するともに、終活に関する相談では専門的知識を持つ民間企業とも連携して適切な支援につなげていく。
・総合相談の解決に向けチームアプローチを実践し、進捗状況を共有する。終結に向けても三職種で協議する。</v>
          </cell>
        </row>
        <row r="10">
          <cell r="D10" t="str">
            <v xml:space="preserve">・増加する総合相談の早期解決に向け、民生委員や町内自治会等の地域のネットワークと積極的に連携していく。
・身近な相談窓口の周知活動として、広報紙を活用する。また、公民館等の公共施設を活用し講座を開催する。
・実態把握では、高齢者本人だけでなく家族介護者等からも丁寧な聞き取りを行い、住み慣れた地域での生活を継続できるように支援を行う。家族介護者へ支援が必要な場合は、障害者基幹相談支援センター等の適切な機関につなげる。
</v>
          </cell>
        </row>
        <row r="12">
          <cell r="D12" t="str">
            <v>・高齢者虐待相談では、「千葉市高齢者虐待防止マニュアル」に沿って、高齢障害支援課と連携して対応し、早期解決を目指す。早期発見のため、事業所向けに研修会を開催する。
・高齢者の尊厳を守るため、「高齢者虐待」「成年後見制度」「消費者被害防止」の周知活動を行う。
・「生浜地区緊急捜索ネットワーク」を周知、活用し、認知症高齢者が安心して暮らせる地域づくりを実践する。</v>
          </cell>
        </row>
        <row r="13">
          <cell r="D13" t="str">
            <v>・虐待相談は迅速に対応できるように、高齢障害支援課との連携を密に図る。状況に応じて措置入所の実施を求める。
・権利擁護が必要な方に対し、法テラスや司法書士等の専門職と連携して支援する。
・成年後見制度や消費者被害防止の普及啓発のため、広報紙や地域活動の場を活用する。
・認知症の理解を深めるため認知症サポーター養成講座を開催する。また、地域と連携して徘徊模擬訓練を実施する。</v>
          </cell>
        </row>
        <row r="15">
          <cell r="D15" t="str">
            <v>・民生委員や社協地区部会及び町内自治会関係者等と関係機関との連携を強化し、地域包括ケアシステム構築を推進し、地域共生社会への土壌作りのために、地域ケア会議を開催しネットワークの構築を進める。
・介護支援専門員の資質向上のために、圏域内主任介護支援専門員と協力し研修会や事例検討会等を開催する。
・地域の社会資源の創出や担い手作りについて、生活支援コーディネーターと連携していく。</v>
          </cell>
        </row>
        <row r="16">
          <cell r="D16" t="str">
            <v>・支援困難ケースや地域課題解決のために、地域を支える支援者や関係機関と連携し、地域ケア会議を開催する。
・圏域内の居宅介護支援事業所、主任介護支援専門員と連携して事例検討会を定期開催する。
・主任介護支援専門員更新研修受講の要件となっている3時間研修を開催する。
・令和4年度の多職種連携会議から派生したＳＤＧｓイベントを地域、他機関と連携して継続する。</v>
          </cell>
        </row>
        <row r="18">
          <cell r="D18" t="str">
            <v>・超高齢社会の伸展に備え、元気なうちから積極的に介護予防に取り組むためのセルフケアマネジメントの重要性について伝え、実践のための方法としてスタンプラリー等を企画し、提案していく。また、ICTを活用した地域活動の検討を始める。
・生活支援コーディネーターと連携し、住民主体の介護予防活動を情報収集し、市民に提供できる体制を整備する。
・いきいきサロンや既存の地域活動が継続できるように、後方支援を行う。</v>
          </cell>
        </row>
        <row r="19">
          <cell r="D19" t="str">
            <v xml:space="preserve">・高齢者自ら、セルフケアマネジメントが出来るように基本チェックリストの実施といきいき活動手帳を活用する。
・通いの場の少ない地域でも積極的に介護予防に取り組めるように、歩こう会やスタンプラリー等の企画を継続する。
・生活支援コーディネーターと連携して、既存の地域活動の参加者の中から、担い手となり得る方の発掘・育成を行う。
・センター会議室開催の体操教室やいきいきサロンの後方支援を行う。
</v>
          </cell>
        </row>
      </sheetData>
      <sheetData sheetId="1">
        <row r="10">
          <cell r="D10" t="str">
            <v>・5、9月に広報紙を発行し、5/22、29には生浜公民館で出張講座を開催して、周知活動を行った。
・総合相談事例の進捗をセンター内で共有・検討し、終結を意識して進めた。ケース内容に応じ、高齢障害支援課や中央区障害者基幹相談支援センター等の関係機関と連携を図りながら支援を行った。
・昨年度の町別相談傾向をまとめ、民生委員定例会で報告した。また、町別の民生委員意見交換会を行った。</v>
          </cell>
        </row>
        <row r="18">
          <cell r="D18" t="str">
            <v>・7/13に地域運営委員会や他機関、民児協等の協力を得て「2024SDGsイベント」を生浜小学校で開催した。
・4/15圏域、5/1区全体ケアマネサロン、7/24新人ケアマネ研修とガイドブック更新、8/9圏域事例検討会を開催した。
・7/23開催の圏域多職種連携会議では、ケアマネ不足や訪問介護事業所のサービス縮小といった現状をそれぞれの事業所から発表していただくことで地域課題を共有できた。
・支援困難ケースに対し、必要に応じて個別地域ケア会議を開催した。</v>
          </cell>
        </row>
        <row r="22">
          <cell r="D22" t="str">
            <v>・H30.3からセンター主催で実施していた小田急浜野団地ラジオ体操を、参加者への働きかけで自主活動へ移行した。
・腰痛・膝痛予防講習会をいきいきサロン5箇所で実施した。駅名お散歩・お花探しスタンプラリーを提案し外出を促した。
・センター体操教室参加者にSDGsイベントへの協力を依頼し、活躍の場を提供できた。また、健康課による「高齢者の保健事業と介護予防の一体的な実施」について紹介し、出張講座を開催した。
・区内あんしんケアセンター保健師と協働して、市内包括保健師を対象とした講習会を開催した。</v>
          </cell>
        </row>
      </sheetData>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年度当初提出 (林確認) (2)"/>
      <sheetName val="年度当初提出 (林確認)"/>
      <sheetName val="前期終了時提出（10月頃）"/>
      <sheetName val="年度末提出（3月頃）"/>
      <sheetName val="【記載にあたっての留意点】"/>
    </sheetNames>
    <sheetDataSet>
      <sheetData sheetId="0">
        <row r="2">
          <cell r="D2" t="str">
            <v>千葉市あんしんケアセンターこてはし台</v>
          </cell>
        </row>
        <row r="3">
          <cell r="A3" t="str">
            <v>担当圏域
地区概況及び
地区課題</v>
          </cell>
          <cell r="D3" t="str">
            <v xml:space="preserve">・花見川区の最北端で八千代市、佐倉市、四街道市、稲毛区と隣接し戸建住宅が多く、圏域の高齢化37.3％（令和5年6月末）。また、圏域人口が減少している少子高齢化地域でもある。（令和元年１２月末18239人　令和５年１２月末17365人）
・こてはし台地域では、人口の減少があり全体的に高齢化率も下がっている。対して横戸台は、令和５年３月時点で後期高齢化率（26.9％）よりも前期高齢化率（28.7％）の方が高く今後も後期高齢者数の上昇傾向と予測される。（高齢化率：令和5年６月55.41％）
・み春野については、 平成１２年宇那谷町から区画整理され２０年以上経過し、現在０歳から１４歳の人口は減少している。圏域内では高齢化率（11％～13％）低いが今後１０年後には、前期高齢者が増え高齢者数の増加が予測され、買い物、通院等に支障をきたす方が増えると考えられる。
・各地域組織としては、自治会等で行っているボランティア団体や見守り活動等行っているが支援者も高齢化が進んでおり今後の支援体制、社会資源不足の不安がある。
</v>
          </cell>
        </row>
        <row r="6">
          <cell r="D6" t="str">
            <v xml:space="preserve">・生活支援コーディネーターと連携しインフォーマルサービスや住民主体の通いの場の活用など個々のニーズに合わせ、適切なサービスが選択ができる様に支援を行う。
・利用者の自立支援に資するよう、地域の中で生きがいや役割を持って生活できる居場所に、通い続けることが出来る様に援助を行う。
</v>
          </cell>
        </row>
        <row r="7">
          <cell r="D7" t="str">
            <v>・生活支援コーディネーターと共に地域資源の整理を行い、インフォーマルサービス含め適切なサービスが選択できるようにケアマネジメントを実施する。
・基本チェックリストを活用し、介護予防等の意識が向けられるよう支援する。</v>
          </cell>
        </row>
        <row r="9">
          <cell r="D9" t="str">
            <v xml:space="preserve">・的確な状況把握を行い、包括3職種等で緊急性の対応が必要か判断し支援を行う。
・地域のネットワークを活用し、対象者の実態を把握しチームアプローチ（電話、訪問等）を継続的に行う。
・関係機関と連携を図り、家族介護者を含む世帯としてとらえ支援を行う。
</v>
          </cell>
        </row>
        <row r="10">
          <cell r="D10" t="str">
            <v>・複合的な課題に対して、緊急性の判断、支援方法、終結について検討する。
・継続的な支援が必要なケースについては、包括3職種で適宜進捗状況を把握し支援を行う。
・他機関と連携を図り適切な相談機関に繋ぐ。
・総合相談の内容や支援者との情報交換により地域課題を検証し、地域ケア会議に発展させる。</v>
          </cell>
        </row>
        <row r="12">
          <cell r="D12" t="str">
            <v>・成年後見制度の周知に努め、判断能力低下のみられる場合には家族や親族、支援者に成年後見制度や日常生活自立支援事業について説明、必要に応じて成年後見支援センター等関係機関と連携し制度利用に向けた支援を行う。
・高齢者虐待について、高齢障害支援課や関係機関と連携し、すみやかに必要な支援を行う。
・消費者被害を未然に防ぐ為、地域の被害情報を把握し、支援者や地域住民に情報提供を行う。</v>
          </cell>
        </row>
        <row r="13">
          <cell r="D13" t="str">
            <v>・判断能力の低下が見られる場合には、適宜成年後見制度や日常生活自立支援事業の案内を行う。
・高齢者虐待対応について、センター内で研修を実施しチームでの対応力を強化する（年度１回以上）。
・成年後見制度や消費者被害等、権利擁護に関する情報を地域のサークルや出張講座で伝えていく。
・消費者被害に関する情報をセンター前に掲示し注意喚起を図っていく。</v>
          </cell>
        </row>
        <row r="15">
          <cell r="D15" t="str">
            <v>・生活支援コーディネーターと連携し地域資源の情報収集等行い地域分析を行う。
・区内の主任介護支援専門員と共同し研修会等を開催し介護支援専門員の資質の向上を図る。
・介護支援専門員に対する、個別指導や助言が適切に行えるように、センターでの資質向上を図る。
・支援困難事例に対して、高齢障害支援課など関係機関との連携を図り支援を行う。</v>
          </cell>
        </row>
        <row r="16">
          <cell r="D16" t="str">
            <v>・センターでの事例検討を実施する。（毎月）
・圏域主任ケアマネの会を開催支援を行う。（研修企画班・社会資源・ケアマネイジメント班）（2か月に1回）
・地域の介護支援専門に対して統一した対応が行える様に区あんしんケアセンターと情報共有等を行う。
・地域ケア会議を開催し医療・介護・行政等の関係機関とのネットワークを強化や地域の課題分析を行う。</v>
          </cell>
        </row>
        <row r="18">
          <cell r="D18" t="str">
            <v>・健康課、生活支援コーディネーター、コミュティーソーシャルワーカーと連携し地域での行事、サロン等にて基本チェックリストやいきいき活動手帳を活用し住民の生きがいづくりにつながるように介護予防普及啓発活動を行う。
・継続的な地域活動が行える様に関係機関との連携を図り地域づくりを行う。</v>
          </cell>
        </row>
        <row r="19">
          <cell r="D19" t="str">
            <v xml:space="preserve">・生活支援コーディネーターと地域のサロン活動等の情報を共有しセンター掲示板等使用し提供を行う。
・自治会や地区部会等と共催し認知症カフェを継続的に開催や後方支援を行っていく。
・介護予防の取り組みが行える様に、センター主催で体力健康測定会や出張相談会など行う。
</v>
          </cell>
        </row>
      </sheetData>
      <sheetData sheetId="1"/>
      <sheetData sheetId="2"/>
      <sheetData sheetId="3">
        <row r="22">
          <cell r="D22" t="str">
            <v>・あんしんケアセンター主催でシニアサロン（トルト：歩行分析）を開催することができた。
・花見川区いきいきプラザにて出張講座（介護保険制度について知ろう　自宅で受けられるサービスにつて）を行った。
・センター主催の認知症カフェの開催（月一回）ふらっと横戸台への後方支援や参加者への相談を行った。
・センター前掲示板を活用し地域のサロン等の情報を行った。</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千葉市あんしんケアセンター花見川</v>
          </cell>
        </row>
        <row r="3">
          <cell r="A3" t="str">
            <v>担当圏域
地区概況及び
地区課題</v>
          </cell>
        </row>
        <row r="6">
          <cell r="D6" t="str">
            <v>・高齢者の自己決定により、地域で生きがいや役割をもって生活し、介護予防に取り組めるよう支援する。
・基本チェックリストの活用により、心身の状況、環境、社会資源を含めた情報把握とアセスメントを行い、フォーマル資源に限らず、住民等が運営するインフォーマル資源も活用したケアマネジメントを推進し、介護予防支援の展開を図っていく。</v>
          </cell>
        </row>
        <row r="7">
          <cell r="D7" t="str">
            <v>・社会参加や生きがいづくり等へ配慮した介護予防ケアマネジメントを実施する。　　　　　　　　　　　　　　　　　　　　　　　　　
・介護予防ケアマネジメントにおいては、インフォーマルサービス等の位置づけや千葉市生活支援サイト等の活用を促進する。       　　　      
・インフォーマルサービスの新たな資源の開発を生活支援コーディネーターと進める。　　　　　　　　　　　　　　　　　　　　　　　　　　　　　　　　　
・居宅介護支援事業所に委託している利用者の書類管理を適切に行い、インフォーマルサービスの活用に着目してプラン点検を実施することに努め、介護予防ケアマネジメントの適正化を図る。</v>
          </cell>
        </row>
        <row r="9">
          <cell r="D9" t="str">
            <v>・支援を必要とする高齢者の早期発見のため、あんしんケアセンターの周知活動を継続する。
・身近な相談窓口として、高齢者のみならず世帯の暮らしを全体で捉え、相談内容や課題に応じて必要な関係機関へ繋ぐ支援を継続していく。　　　　　</v>
          </cell>
        </row>
        <row r="10">
          <cell r="D10" t="str">
            <v>・センターで毎月作成している広報誌を地域へ発信し、サロンや介護予防教室参加時は、相談窓口を設置する。
・民生委員の会議等に参加し、相談の内容や傾向、対応策等を話し合う事で、互助の意識を高め、地域全体で相談対応にあたる体制づくりを促す。　　　　　　　　　　　　　　　　　　　　　　　　　　　　　　　　　　　　　　　　　　　　　　　　・複合的な課題に対応するため、生活自立仕事相談センターや障害者基幹相談支援センター等との連携を図っていく。　　　　　　　　　　　　　　　　　　　　　　　　　　
・適切なアセスメントにより、緊急性の判断や継続、終結を含めた進捗管理を行っていく。</v>
          </cell>
        </row>
        <row r="12">
          <cell r="D12" t="str">
            <v>・高齢者虐待の予防と早期発見に努め、地域から高齢者や養護者を孤立させないように取り組む。　　　　　　　　　　　　　　　　　・消費者被害などを未然に防ぐために、注意喚起を促す。　　　　　　　　　　　　　　　　　　　　　　　　　　　　　　　　　　　　　　　　　　　　　　　　　　　　　　　　　　・成年後見制度を必要な方が利用できるように、関係機関との連携を継続して、利用促進を図る。　　　　　　　　　　　　　　・認知症があっても、住み慣れた地域で暮らし続ける事ができる地域づくりの推進を図る。　　　　　　　　　　　　　</v>
          </cell>
        </row>
        <row r="13">
          <cell r="D13" t="str">
            <v>・虐待対応では、高齢障害支援課と速やかに情報共有し、適切な対応を行う。また、地域関係者やサービス事業者との連携を図る。　
・地域住民への周知活動、および、居宅等の事業所に対して高齢者虐待の注意喚起を行う。　　　　　　　　　　　　　　　　　　　　　　　　　　　　　　　　　　　　
・消費者被害などを未然に防ぐ為に、警察等からの情報（発生状況や対策）をもとに、サロンや地域の集まりで注意喚起を行う。
・区社会福祉士会議を継続し、権利擁護のケース検討や関係機関との情報交換を行う。会議内容は、センター内で共有し、対応力の強化を進める。　　　　　　　　　　　　　　　　　　　　　　　　　　　　　　　　　　　　　　　　　　　　　　　　　　　　　　　　　　　・認知症サポーター養成講座（子ども向けを含む）の開催と感染症等で休止していた認知症カフェの定期開催を実現する。　　　　　　　　　　　　　　　　　　　　　　　　　　　　　　　　　　　　　　　　　　　　　　　　　　　　　</v>
          </cell>
        </row>
        <row r="15">
          <cell r="D15" t="str">
            <v>・地域の介護支援専門員の資質向上に向け、企画運営を継続していく。
・各種会議や研修会を通じて、関係機関との連携やネットワーク構築を進めていく。　　　　　　　　　　　　　　　　　　　　　　　</v>
          </cell>
        </row>
        <row r="16">
          <cell r="D16" t="str">
            <v xml:space="preserve">・介護支援専門員の資質向上を図るため、居宅介護支援事業所へ向けた研修会の開催や資料提供、情報発信を行う。
・圏域別ケアマネの会を継続し、ケアマネージャー業務から地域課題を抽出することで、地域ケア会議に発展させていく。
・多職種連携会議を圏域単位と区全体の定期開催とし、オンラインを併用した開催方法など、柔軟な対応による開催を継続する。
・花見川団地での定期的な地域ケア会議を継続する。その他の地域にも拡大をして、地域ケア会議を開催していく。　　　　　　　　　　　　　　　　　　　　　　　　　　　　　　・複数の課題を抱えている世帯の支援が増加したことを契機に、令和５年度に開催した花見川団地における他機関との合同相談会等の取り組みを継続する。また、他の地域にも拡大して、取り組みを進めていく。
</v>
          </cell>
        </row>
        <row r="18">
          <cell r="D18" t="str">
            <v>・地域の高齢者がフレイルに陥らないよう、セルフケア・セルフマネジメントの知識の普及啓発に取り組む。
・既存の活動以外にも、生活支援コーディネーターや健康課等とも連携し、活動の場を広げていく。　　　　　　　　　　　　　　　・令和3年度のKDBデータより、圏域内の65歳以上の住民における健診受診率は、市内で最も低く、HbA1c　5.6%以上の者の割合は、市内で最も高いことを鑑み、糖尿病が多い要因を分析し、予防啓発に繋げていく。</v>
          </cell>
        </row>
        <row r="19">
          <cell r="D19" t="str">
            <v>・介護予防の啓発につながる広報誌を毎月作成し、サロンや各種教室での配布を通して、地域への発信を継続していく。
・関係機関と連携して「健康サロン」を企画・運営していく。
・平日のセンター前ラジオ体操を継続し、「いきいき活動手帳」の活用を促していく。
・「健康フェスタ」やイベントなどへ積極的に参加し、「基本チェックリスト」を活用していく。　　　　　　　　　　　　　　　　　　　　　・健康課と連携し、「糖尿病0プロジェクト」の一環として、生活習慣病予防のための栄養指導や運動習慣の普及・啓発に取り組む。</v>
          </cell>
        </row>
      </sheetData>
      <sheetData sheetId="1">
        <row r="14">
          <cell r="D14" t="str">
            <v>地域のサロンに千葉北警察署生活安全課職員を招き詐欺被害防止の注意喚起、あんしんでも居宅介護支援事業所と薬局と合同で介護保険制度や地域医療制度と一緒に詐欺の注意喚起を講座として開催。２１３地区民生委員や花見川団地自治会、千葉北警察との取組みで年金支給日に商店街のATM前にて注意喚起を行っている場へ共に参加した。市より配架依頼のあった詐欺注意喚起ポスターはセンター前掲示板を活用したり地域の商店やURへ協力依頼をして掲示頂いた。
身寄りのない方への権利擁護支援では成年後見制度利用促進、虐待疑い等の相談についても高齢障害支援課と連携を図り支援を進めている。</v>
          </cell>
        </row>
        <row r="22">
          <cell r="D22" t="str">
            <v>地域の体操教室に毎月参加して後方支援を継続している事と、長作東急地区の自治会と検討を重ね、町会長がSL講座を受講される。東急地区に体操教室がない事から受講後に体操教室開始に向けて保健師・看護師とSCが支援。10月中に開催に至った。他いきいきセンターでの健康フェスタ、商店街のまちかど相談室を使用したあんしん主催の健康サロンでは歩行測定会（40名の高齢者が参加）を行い、柏井1より参加された高齢者団体から柏井１地区での開催要望を受けた。センター前のラジオ体操は参加者は日々参加者が増え、20名以上の日が多い。</v>
          </cell>
        </row>
      </sheetData>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千葉市あんしんケアセンターさつきが丘</v>
          </cell>
        </row>
        <row r="3">
          <cell r="A3" t="str">
            <v>担当圏域
地区概況及び
地区課題</v>
          </cell>
          <cell r="D3" t="str">
            <v>1.相談件数が最も多いさつきが丘地区において、大規模団地であるさつきが丘団地は築50年以上経過しており、高齢化が顕著である。さつきが丘団地においては、特に賃貸であるURさつきが丘団地在住の高齢者からの相談が増え続けており、相談内容の特徴としては、独居高齢者の認知症や精神疾患の他、経済的問題や身元保証人等の困難ケースが多い。また、安否確認も含めて支援が長期化するケースもある。
2.犢橋地区で最も相談が多い千種町においては、経済的問題を抱える高齢者が増えている他、8050問題も含めて既に手遅れになった状態での介入を余儀なくされることがある。また、地域活動は多くの諸団体で活動しているものの、参加者の住まいが活動場所から離れていることもあり、参加できない高齢者もいる。また、地域活動の運営を行う担い手の高齢化が進んでいる。
3.宮野木台3丁目においては、圏域内にて最も高齢化率が高いものの、相談件数に伸び悩んている。高齢者の実態や地域特性の把握が不十分である。</v>
          </cell>
        </row>
        <row r="6">
          <cell r="D6" t="str">
            <v>1.地域高齢者の社会参加機会が増える。
2.1人でも多くの利用者が自立した生活を送れる。
3.介護予防ケアマネジメントに関わっている関係者に対し、インフォーマルサービスの重要性を認識してもらう。</v>
          </cell>
        </row>
        <row r="7">
          <cell r="D7" t="str">
            <v>1.公的サービス（デイサービス）を利用している高齢者に対し、通いの場・交流の場の利用を推進する。
2.地域高齢者のニーズを把握し、その人に合った情報提供を行い、自ら選択させることにより自立した生活を目指す。
3.インフォーマルサービスについては、関係者への周知が足りていないため、生活支援コーディネーターと連携して周知活動を行う。また、地域の高齢者や介護支援専門員に対し、地域活動への参加や居宅介護支援事業所の訪問をした際に、市生活支援サイトのチラシを配布する。</v>
          </cell>
        </row>
        <row r="9">
          <cell r="D9" t="str">
            <v>1.相談者の主訴に対し、適宜地域の諸団体も含めた各種関係機関と連携し、課題解決に努める。
2.支援が行き届いていない高齢者に対し、戸別訪問を行う。
3.安否確認リストに掲載されている高齢者への支援を手厚くする。
4.地域の高齢者に対し、終活についての周知を図る。
5.対象者だけでなく、家族介護者を含む家族全体への支援を行う。</v>
          </cell>
        </row>
        <row r="10">
          <cell r="D10" t="str">
            <v>1.各種関係機関との連携を継続し、必要に応じて協働する機会を作る。また、困難ケースについては、事業所内での野中式事例検討会や包括3職種のみのケース検討の他、必要時には個別の地域ケア会議の開催にて課題解決を図る。
2.事業所での把握には限界があるため、民生委員との連携強化を図り、同行訪問する機会を増やす。
3.月1回以上の訪問または電話での安否確認を行う。
4.専門機関と連携し、地域の高齢者に対して終活講座を行う。前年度はさつきが丘地区での開催であったため、今年度は犢橋地区での開催を目指す。
5.家族支援の観点を重視し、家族へのアセスメントに力を入れる。</v>
          </cell>
        </row>
        <row r="12">
          <cell r="D12" t="str">
            <v>1.緊急性の高いケースに対し、早期発見・早期対応・早期解決に努める。
2.権利擁護に関する制度の利用促進を図る。
3.権利擁護に関する普及啓発活動を強化する。
4.権利擁護に関する研修機会を増やす。</v>
          </cell>
        </row>
        <row r="13">
          <cell r="D13" t="str">
            <v>1.高齢者虐待は勿論だが、認知症高齢者に対する支援を手厚くし、早期対応・早期解決を図る。
2.市成年後見支援センターとの連携し、成年後見制度や社協日常生活自立事業の利用頻度を増やす。特に認知症になる前の段階での社協日常生活自立事業に繋げる機会を増やす。
3.地域の諸団体も含めた各種関係機関に対し、認知症サポーター養成講座等の権利擁護に関する講座を年3回以上行う。
4.県や市主催の高齢者虐待研修と適宜成年後見制度に関する研修に参加する他、消費者被害についての内部研修を年1回行う。</v>
          </cell>
        </row>
        <row r="15">
          <cell r="D15" t="str">
            <v>1.地域の中核機関として、地域の諸団体を中心としたネットワーク構築に努める。
2.新たな地域資源を開発する。
3.事業所主催での地域ケア会議を開催する他、指定された会議に出席する。
4.地域の介護支援専門員に対する後方支援を強化する。</v>
          </cell>
        </row>
        <row r="16">
          <cell r="D16" t="str">
            <v>1.地域の諸団体を中心とした各種関係機関との関係構築のために、各会合に出席する頻度を増やし、顔の見える関係づくりを行う。
2.生活支援コーディネーターと連携し、情報共有を行うことにより、新たな資源の開発に関わる。特に地域活動の運営を行う担い手不足や高齢化問題について、課題解決に繋げていく。
3.個別・地域課題に対する地域ケア会議を各年1回以上開催する。地域課題の地域ケア会議については、今年度の重点的活動地域である宮野木台3丁目にて開催する。また、指定された市自立促進ケア会議と区多職種連携会議（共に年2回）と地域密着型サービスの運営推進会議には毎回出席し、各関係者との関係構築を図る。
4.年2回、圏域内の居宅介護支援事業所を訪問し、管理者の介護支援専門員等と情報交換を行う。また、偶数月に開催する区主任ケアマネの会には毎回参加する。また、今年度は介護報酬改定があるため、圏域内の介護支援専門員を対象に勉強会を行う。また、地域の介護支援専門員より利用者等の支援について相談があれば、事業所の主任介護支援専門員2名がその都度対応し、必要時には利用者宅への同行訪問を行う。</v>
          </cell>
        </row>
        <row r="18">
          <cell r="D18" t="str">
            <v>1.地域の高齢者が健康増進・フレイル予防に対しての正しい知識を得て、積極的な取り組みが行える。
2.基本チェックリストやいきいき活動手帳を活用し、地域高齢者の自己管理意識を高める。
3.地域の諸団体に対し、積極的な介護予防の普及啓発を行う。
4.通いの場・交流の場の再開や新たな場の開発に向けての役割の一旦を担う。</v>
          </cell>
        </row>
        <row r="19">
          <cell r="D19" t="str">
            <v>1.通いの場・交流の場の情報提供を行う他、地域の薬局等にも働きかけを行い、薬や栄養等についての講座を企画する。
2.花見川いきいきプラザとさつきが丘いきいきセンターで各年2回開催される健康フェスティバルにおいて、基本チェックリストの実施といきいき活動手帳の配布を行う。また、花見川いきいきプラザの生活相談会（年6回予定）とさつきが丘いきいきセンターの生活相談会（年2回予定）については、相談者数が伸び悩んでいるものの、必要時には基本チェックリストの実施といきいき活動手帳の配布を行う。
3.事業所の看護職が第2層生活支援コーディネーターと連携し、介護予防に関するミニ講座の実施やチラシの配布を行う。また、関わりのある地域の諸団体数を増やす。
4.各種関係機関や生活支援コーディネーターと連携し、コロナ禍以降中止している通いの場・交流の場の再開の他、今年度で終了する事業所主催の犢橋公民館出張介護予防教室に代わる場を立ち上げる際に役割の一旦を担う。新たな通いの場・交流の場として、さつきが丘公民館にて出張介護予防教室の開催を検討している。</v>
          </cell>
        </row>
      </sheetData>
      <sheetData sheetId="1">
        <row r="10">
          <cell r="D10" t="str">
            <v>・毎月の包括3職種会議にて、継続相談が多いケースの確認と適宜継続、終結の進捗管理を行い、業務の効率化に繋げた。
・困難ケースについては、事業所内で2回野中式事例検討会を行い、多職種による意見交換から解決案が出された他、市生活自立仕事相談センター花見川や区障害者基幹相談支援センター、区高齢障害支援課等の行政機関とも適宜連携を図り、課題解決に繋げた。
・終活に関する新規相談が1件あった。
・安否確認リストに掲載されている高齢者に対し、適宜訪問や電話にて対応を行った。また、安否確認リストに関しては、3ヶ月に1回の更新としている。
・民生委員からの相談については、早期対応することにより、信頼関係の構築に努めた。</v>
          </cell>
        </row>
        <row r="14">
          <cell r="D14" t="str">
            <v>・高齢者虐待が疑われるケース4件に対し、行政機関や医療機関と連携して支援を行った。
・金銭管理等が困難な高齢者に対し、成年後見制度に2件、社協日常生活自立支援事業に1件繋げた。
・社協さつきが丘、宮野木台地区部会主催の福祉まつりにおいて、6/9（日）に認知症サポーター養成講座を開催した。参加者は14名であった。
・あんしんケアセンターこてはし台と協働し、8/24（土）に花見川いきいきプラザの夏祭りにおいて、認知症クイズラリーを行った。
・認知症地域支援推進員2名は、高齢者見守り班と認知症ステップアップ講座班の活動に参加した。</v>
          </cell>
        </row>
        <row r="18">
          <cell r="D18" t="str">
            <v>・5/11（土）に社協さつきが丘、宮野木台地区部会の総会に出席した。
・5/11（土）に205地区、5/13（月）に214地区の民生委員児童委員協議会の定例会に出席し、民生委員に対して地域課題に対するアンケートを行った。
・地域住民や警察より相談を受けているケースに対し、6/27（木）に個別課題の地域ケア会議を開催した。出席者は11名であった。
・社協さつきが丘、宮野木台地区部会の協力を得て、8/29（木）に地域課題の抽出を目的とした地域ケア会議を開催した。出席者は32名であった。
・あんしんケアセンターにれの木台と協働し、7/23（火）に多職種連携会議を開催した。出席者は主催者を含めて44名であった。
・サービス事業所、第2層生活支援コーディネーターと共に、9/5（木）に市自立促進ケア会議に出席した。
・地域密着型サービスの運営推進会議について、9ヶ所の事業所より出席依頼があり、計16回全ての会議に出席した。
・4/5（金）に圏域内居宅介護支援事業所訪問（9ヶ所）を行い、介護支援専門員と意見交換等を行った。
・4/25（木）に圏域内の介護支援専門員を対象に、今年度の介護報酬改定に関する勉強会を開催した。出席者は22名であった。
・区内のあんしんケアセンターと協働し、偶数月の計3回、区あんしん主任ケアマネ会議と区主任ケアマネの会を行った。</v>
          </cell>
        </row>
        <row r="22">
          <cell r="D22" t="str">
            <v xml:space="preserve">・6/28（金）にさつきが丘いきいきセンター、7/30（火）に花見川いきいきプラザにて開催された健康フェスティバルに参加し、地域の高齢者に対して基本チェックリストの実施といきいき活動手帳の配布した他、生活相談を行った。
・地域の諸団体より依頼があり、4/22（月）と4/28（日）に出張講座を行い、講師を務めた。講座内容は共に「介護保険について知ろう」である。参加者は9名と10名であった。
・8/13（火）に花見川いきいきプラザにて消費者被害についての出張講座を行い、講師を務めた。参加者は12名であった。
・4/25（木）に花見川いきいきプラザ、7/5（金）にさつきが丘いきいきセンターにて生活相談会を行った。
</v>
          </cell>
        </row>
      </sheetData>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当初提出"/>
      <sheetName val="前期終了時提出（10月頃）"/>
      <sheetName val="年度末提出（3月頃）"/>
      <sheetName val="【記載にあたっての留意点】"/>
    </sheetNames>
    <sheetDataSet>
      <sheetData sheetId="0">
        <row r="2">
          <cell r="D2" t="str">
            <v>千葉市あんしんケアセンターにれの木台</v>
          </cell>
        </row>
        <row r="3">
          <cell r="A3" t="str">
            <v>担当圏域
地区概況及び
地区課題</v>
          </cell>
          <cell r="D3" t="str">
            <v>・圏域内の高齢化率は36.16％と、千葉市の中でも高い地域である。
・朝日ヶ丘2丁目のUR「にれの木台団地」や「西小中台団地」はエレベーター設置の無い大規模な団地である。両団地は、建設当初からの入居者が多く住み、独居や高齢者世帯が増えている。高齢化率は、それぞれ46.38％と42.60％と高い地域である。介護予防の普及啓発活動や認知症予防についての活動、集いの場の周知活動や新規開拓などの必要性を感じている。
・朝日ヶ丘1丁目、3丁目、5丁目は、戸建てが多い地区で事務所から比較的近く、相談件数も多い。また、民生委員からの情報も多い地区である。
・宮野木台1丁目は、高台の戸建てと低層のマンションやアパートが混在している地域である。買い物などは自家用車やバスを利用している方が多い。
・圏域の約半分の面積を有する畑地区は、農地が広がっている地域と都市整備された地区とに分かれる。農地が広がっている地域は、徒歩圏内にスーパーや商業施設がないが、同居世帯が多いため、買い物などにはそれほど困っていない。一方、昔からの風習が多く残っているためか、家族だけで献身的に介護を行っているケースが多い。高齢化率は29.75％とそれほど高くはないが、介護保険認定者が多く、要介護認定の割合が高くなっていることから、重度化してから介護保険の申請をしている事が予測される。介護予防についての活動や介護保険制度についての情報提供が必要である。</v>
          </cell>
        </row>
        <row r="6">
          <cell r="D6" t="str">
            <v>・住み慣れた地域で、その人らしい生活ができるよう、自立に向けたサービスが効果的に提供されるよう支援する。
・住民主体の集いの場やインフォーマルサービスについて、生活支援コーディネーターと連携し、情報収集を行う。
・委託プランの内容を確認し、必要に応じて担当介護支援専門員へ助言をし、インフォーマルサービスの紹介などを行う。</v>
          </cell>
        </row>
        <row r="7">
          <cell r="D7" t="str">
            <v xml:space="preserve">・基本チェックリストを実施し、利用者本人が自己の課題を明確にし、課題解決に向けた生活ができるよう支援する。
・要支援者、事業対象者に地域資源の情報提供を行い、利用者が自ら選択できるようにする。
・介護予防ケアマネジメントを行う際は、介護保険サービスだけでなく住民主体の通いの場や、インフォーマルサービス等を位置付けていく。委託の居宅介護支援事業所にも生活支援サイトの活用やインフォーマルサービスに関する情報提供を行っていく。
</v>
          </cell>
        </row>
        <row r="9">
          <cell r="D9" t="str">
            <v>・あんしんケアセンターの周知活動を行う。
・地域住民が、住み慣れた地域で、安心して生活を送ることが出来るように、適切なサービス、機関や制度につなげていく。
・包括3職種それぞれが、専門分野を活かした対応や支援ができるようスキルアップに努める。</v>
          </cell>
        </row>
        <row r="10">
          <cell r="D10" t="str">
            <v>・地域の身近な相談窓口として、西小中台出張相談所の継続、畑地区での相談場所の新規立ち上げを行う。
・地域の集いの場や民生委員の会に出席し、関係性を深める。
・総合相談から課題を抽出し、地域の課題を分析する。
・センター職員として多種多様な相談に対応できるよう研修に参加し、知識や技術の向上に努める。</v>
          </cell>
        </row>
        <row r="12">
          <cell r="D12" t="str">
            <v>・地域住民や介護支援専門員に対し、権利擁護の理解に向けた活動と関係機関との連携を図る。
・成年後見制度の周知に努める。
・虐待事例の早期発見、早期対応に努める。
・認知症カフェ運営の支援を行う。.
・認知症地域支援推進員の活動に参加し、認知症があっても安心して暮らすことが出来るまちづくりを目指す。</v>
          </cell>
        </row>
        <row r="13">
          <cell r="D13" t="str">
            <v>・認知症や判断能力の低下が疑われる方に対し、権利擁護の意識をもって対応し、対象者に適した制度の情報提供や関係機関への支援調整を行う。
・認知症についての理解を深めるため、地域の方を対象に、認知症サポーター養成講座を開催する。
・虐待が疑われるケースに関しては、市のマニュアルに基づき、高齢障害支援課や関係機関との連携を図り、早期に対応する。
・認知症カフェの関係機関とのネットワーク構築を図り、運営支援を行う。</v>
          </cell>
        </row>
        <row r="15">
          <cell r="D15" t="str">
            <v>・地域の介護支援専門員の身近な相談窓口となるため、情報交換を行うための会議を定期的に開催する。
・区内のあんしんケアセンターと連携し、介護支援専門員のスキルアップを図る。</v>
          </cell>
        </row>
        <row r="16">
          <cell r="D16" t="str">
            <v>・圏域内の居宅支援事業所への定期的な聞き取り調査や訪問を実施する。
・介護支援専門員が情報交換のための機会を創出し、介護支援専門員同士のネットワークの構築を支援する。
・区内のあんしんケアセンターと連携し、多職種連携会議を開催し、関係機関とのネットワークの強化を図る。
・支援困難事例に対し、同行訪問やサービス担当者会議に参加し、介護支援専門員の後方支援を行う。</v>
          </cell>
        </row>
        <row r="18">
          <cell r="D18" t="str">
            <v>・地域住民が、積極的に介護予防に取り組むことができるよう、啓発活動を行う。
・既存の介護予防活動が継続できるよう、定期的に参加し、助言を行う。
・千葉市で開催している介護予防普及啓発活動を地域に紹介、推進していく。</v>
          </cell>
        </row>
        <row r="19">
          <cell r="D19" t="str">
            <v>・定期的に実施しているラジオ体操、健康教室の継続を行う。
・地域リハビリテーション活動支援や健康課で実施している介護予防活動の紹介や開催をする。
・圏域内のシニアリーダー体操やサロンの継続に向けた支援を行い、新たな活動拠点の開拓、支援を行う。
・地域住民が自ら積極的に介護予防に取り組めるよう、総合相談や地域活動において、基本チェックリストやいきいき活動手帳を活用する。　　　　　　　　　　　
・シニアリーダーや地域活動を行うボランティアの人材発掘や育成について、支援を行う。</v>
          </cell>
        </row>
      </sheetData>
      <sheetData sheetId="1">
        <row r="11">
          <cell r="F11" t="str">
            <v xml:space="preserve">・民生委員や自治会と連携し、早期に介入することが出来た。
・研修に参加し、職員のスキルアップを図ることが出来た。
・畑地区、朝日ヶ丘地区、西小中台地区であんしんケアセンターの周知活動を行った。
・早期に介入が必要な対象者には早期に訪問を行い、適切な機関につなげた。
</v>
          </cell>
        </row>
        <row r="14">
          <cell r="D14" t="str">
            <v>・ホットスペース畑（認知症カフェ）の開催支援を行った。
・認知症初期集中支援チーム員会議に参加し、意見交換を行うことが出来た。
・区内の社会福祉士会議に参加し、権利擁護に関する知識を深め、センター内で情報の共有を図った。
・意思決定支援に関する研修に参加し、知識を深めた。
・認知症の方への対応で、本人が何を望んでいるのか、どうしたいのかを根気強く話を聴き、対応した。
・特殊詐欺に関する情報やタイムリーな情報を掲示し、啓蒙活動に努めた。</v>
          </cell>
        </row>
        <row r="18">
          <cell r="D18" t="str">
            <v>・圏域内の居宅介護支援事業所を訪問し、困りごとや知りたいことなどを聴取し、今後の勉強会開催に向け情報収集を行った。
・さつきが丘圏域と連携し、多職種連携会議をZOOMと参集のハイブリッド方式で開催した。意見交換を通し、医療や介護、行政とのネットワーク構築を図った。
・個別困難事例を地域ケア会議で検討し、今後の支援に対する助言・協力を行った。
・支援困難事例訪問時には、必要時同行訪問を行い、状況の把握をしながら介護支援専門員の後方支援を行った。
・区内の主任ケアマネの会で研修企画班に所属し、障害サービスについての勉強会を開催した。
・障害者基幹相談支援センターが開催する地域部会に参加した。</v>
          </cell>
        </row>
        <row r="22">
          <cell r="D22" t="str">
            <v>・地域住民に向け毎朝（月～金）にラジオ体操を継続して実施した。
・にれの木台健康教室、西小中台健康教室で地域の薬局や住民と連携し、健康に関する情報提供や体操を行った。
・総合相談者や地域住民に対し、シニアリーダー体操や地域で実施している集いの場の情報提供を行った。
・西小中台の敬老会でセルフケアの必要性を説明し、体操を行った。
・集いの場手仕事サークルの新規立ち上げを行った。
・UR、リハパートナー、薬局、福祉用具事業所と連携し、福祉イベントを開催した。</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F566-354B-4697-8890-3AFB73C7EFA6}">
  <sheetPr>
    <pageSetUpPr fitToPage="1"/>
  </sheetPr>
  <dimension ref="A2:H32"/>
  <sheetViews>
    <sheetView tabSelected="1" workbookViewId="0">
      <selection activeCell="D33" sqref="D33"/>
    </sheetView>
  </sheetViews>
  <sheetFormatPr defaultColWidth="9" defaultRowHeight="22.5" x14ac:dyDescent="0.55000000000000004"/>
  <cols>
    <col min="1" max="1" width="21.83203125" style="102" customWidth="1"/>
    <col min="2" max="2" width="15.25" style="108" customWidth="1"/>
    <col min="3" max="3" width="13.25" style="108" customWidth="1"/>
    <col min="4" max="4" width="8" style="110" customWidth="1"/>
    <col min="5" max="5" width="21.83203125" style="108" customWidth="1"/>
    <col min="6" max="6" width="12" style="102" customWidth="1"/>
    <col min="7" max="16384" width="9" style="102"/>
  </cols>
  <sheetData>
    <row r="2" spans="1:8" ht="18" x14ac:dyDescent="0.55000000000000004">
      <c r="A2" s="116" t="s">
        <v>632</v>
      </c>
      <c r="B2" s="116"/>
      <c r="C2" s="116"/>
      <c r="D2" s="116"/>
      <c r="E2" s="116"/>
      <c r="F2" s="100"/>
      <c r="G2" s="101"/>
    </row>
    <row r="3" spans="1:8" ht="18" x14ac:dyDescent="0.55000000000000004">
      <c r="A3" s="116"/>
      <c r="B3" s="116"/>
      <c r="C3" s="116"/>
      <c r="D3" s="116"/>
      <c r="E3" s="116"/>
      <c r="F3" s="100"/>
    </row>
    <row r="4" spans="1:8" x14ac:dyDescent="0.55000000000000004">
      <c r="B4" s="103"/>
      <c r="C4" s="103"/>
      <c r="D4" s="104"/>
      <c r="E4" s="103"/>
    </row>
    <row r="5" spans="1:8" ht="26.5" x14ac:dyDescent="0.55000000000000004">
      <c r="B5" s="105" t="s">
        <v>633</v>
      </c>
      <c r="C5" s="106" t="s">
        <v>634</v>
      </c>
      <c r="D5" s="107">
        <v>1</v>
      </c>
    </row>
    <row r="6" spans="1:8" ht="26.5" x14ac:dyDescent="0.55000000000000004">
      <c r="B6" s="105" t="s">
        <v>635</v>
      </c>
      <c r="C6" s="106" t="s">
        <v>634</v>
      </c>
      <c r="D6" s="107">
        <v>5</v>
      </c>
    </row>
    <row r="7" spans="1:8" ht="26.5" x14ac:dyDescent="0.55000000000000004">
      <c r="B7" s="105" t="s">
        <v>636</v>
      </c>
      <c r="C7" s="106" t="s">
        <v>634</v>
      </c>
      <c r="D7" s="107">
        <v>9</v>
      </c>
    </row>
    <row r="8" spans="1:8" ht="26.5" x14ac:dyDescent="0.55000000000000004">
      <c r="B8" s="105" t="s">
        <v>637</v>
      </c>
      <c r="C8" s="106" t="s">
        <v>634</v>
      </c>
      <c r="D8" s="107">
        <v>13</v>
      </c>
      <c r="H8" s="109"/>
    </row>
    <row r="9" spans="1:8" ht="26.5" x14ac:dyDescent="0.55000000000000004">
      <c r="B9" s="105" t="s">
        <v>638</v>
      </c>
      <c r="C9" s="106" t="s">
        <v>634</v>
      </c>
      <c r="D9" s="107">
        <v>17</v>
      </c>
      <c r="H9" s="109"/>
    </row>
    <row r="10" spans="1:8" ht="26.5" x14ac:dyDescent="0.55000000000000004">
      <c r="B10" s="105" t="s">
        <v>639</v>
      </c>
      <c r="C10" s="106" t="s">
        <v>634</v>
      </c>
      <c r="D10" s="107">
        <v>21</v>
      </c>
    </row>
    <row r="11" spans="1:8" ht="26.5" x14ac:dyDescent="0.55000000000000004">
      <c r="B11" s="105" t="s">
        <v>640</v>
      </c>
      <c r="C11" s="106" t="s">
        <v>634</v>
      </c>
      <c r="D11" s="107">
        <v>25</v>
      </c>
    </row>
    <row r="12" spans="1:8" ht="26.5" x14ac:dyDescent="0.55000000000000004">
      <c r="B12" s="105" t="s">
        <v>641</v>
      </c>
      <c r="C12" s="106" t="s">
        <v>634</v>
      </c>
      <c r="D12" s="107">
        <v>29</v>
      </c>
    </row>
    <row r="13" spans="1:8" ht="26.5" x14ac:dyDescent="0.55000000000000004">
      <c r="B13" s="105" t="s">
        <v>642</v>
      </c>
      <c r="C13" s="106" t="s">
        <v>634</v>
      </c>
      <c r="D13" s="107" t="s">
        <v>643</v>
      </c>
    </row>
    <row r="14" spans="1:8" ht="26.5" x14ac:dyDescent="0.55000000000000004">
      <c r="B14" s="105" t="s">
        <v>644</v>
      </c>
      <c r="C14" s="106" t="s">
        <v>634</v>
      </c>
      <c r="D14" s="107">
        <v>39</v>
      </c>
    </row>
    <row r="15" spans="1:8" ht="26.5" x14ac:dyDescent="0.55000000000000004">
      <c r="B15" s="105" t="s">
        <v>645</v>
      </c>
      <c r="C15" s="106" t="s">
        <v>634</v>
      </c>
      <c r="D15" s="107">
        <v>43</v>
      </c>
    </row>
    <row r="16" spans="1:8" ht="26.5" x14ac:dyDescent="0.55000000000000004">
      <c r="B16" s="105" t="s">
        <v>646</v>
      </c>
      <c r="C16" s="106" t="s">
        <v>634</v>
      </c>
      <c r="D16" s="107">
        <v>47</v>
      </c>
    </row>
    <row r="17" spans="2:4" ht="26.5" x14ac:dyDescent="0.55000000000000004">
      <c r="B17" s="105" t="s">
        <v>647</v>
      </c>
      <c r="C17" s="106" t="s">
        <v>634</v>
      </c>
      <c r="D17" s="107">
        <v>51</v>
      </c>
    </row>
    <row r="18" spans="2:4" ht="26.5" x14ac:dyDescent="0.55000000000000004">
      <c r="B18" s="105" t="s">
        <v>648</v>
      </c>
      <c r="C18" s="106" t="s">
        <v>634</v>
      </c>
      <c r="D18" s="107">
        <v>55</v>
      </c>
    </row>
    <row r="19" spans="2:4" ht="26.5" x14ac:dyDescent="0.55000000000000004">
      <c r="B19" s="105" t="s">
        <v>649</v>
      </c>
      <c r="C19" s="106" t="s">
        <v>634</v>
      </c>
      <c r="D19" s="107">
        <v>59</v>
      </c>
    </row>
    <row r="20" spans="2:4" ht="26.5" x14ac:dyDescent="0.55000000000000004">
      <c r="B20" s="105" t="s">
        <v>650</v>
      </c>
      <c r="C20" s="106" t="s">
        <v>634</v>
      </c>
      <c r="D20" s="107">
        <v>63</v>
      </c>
    </row>
    <row r="21" spans="2:4" ht="26.5" x14ac:dyDescent="0.55000000000000004">
      <c r="B21" s="105" t="s">
        <v>651</v>
      </c>
      <c r="C21" s="106" t="s">
        <v>634</v>
      </c>
      <c r="D21" s="107">
        <v>67</v>
      </c>
    </row>
    <row r="22" spans="2:4" ht="26.5" x14ac:dyDescent="0.55000000000000004">
      <c r="B22" s="105" t="s">
        <v>652</v>
      </c>
      <c r="C22" s="106" t="s">
        <v>634</v>
      </c>
      <c r="D22" s="107">
        <v>71</v>
      </c>
    </row>
    <row r="23" spans="2:4" ht="26.5" x14ac:dyDescent="0.55000000000000004">
      <c r="B23" s="105" t="s">
        <v>653</v>
      </c>
      <c r="C23" s="106" t="s">
        <v>634</v>
      </c>
      <c r="D23" s="107">
        <v>77</v>
      </c>
    </row>
    <row r="24" spans="2:4" ht="26.5" x14ac:dyDescent="0.55000000000000004">
      <c r="B24" s="105" t="s">
        <v>654</v>
      </c>
      <c r="C24" s="106" t="s">
        <v>634</v>
      </c>
      <c r="D24" s="107">
        <v>83</v>
      </c>
    </row>
    <row r="25" spans="2:4" ht="26.5" x14ac:dyDescent="0.55000000000000004">
      <c r="B25" s="105" t="s">
        <v>655</v>
      </c>
      <c r="C25" s="106" t="s">
        <v>634</v>
      </c>
      <c r="D25" s="107">
        <v>87</v>
      </c>
    </row>
    <row r="26" spans="2:4" ht="26.5" x14ac:dyDescent="0.55000000000000004">
      <c r="B26" s="105" t="s">
        <v>656</v>
      </c>
      <c r="C26" s="106" t="s">
        <v>634</v>
      </c>
      <c r="D26" s="107">
        <v>91</v>
      </c>
    </row>
    <row r="27" spans="2:4" ht="26.5" x14ac:dyDescent="0.55000000000000004">
      <c r="B27" s="105" t="s">
        <v>657</v>
      </c>
      <c r="C27" s="106" t="s">
        <v>634</v>
      </c>
      <c r="D27" s="107">
        <v>95</v>
      </c>
    </row>
    <row r="28" spans="2:4" ht="26.5" x14ac:dyDescent="0.55000000000000004">
      <c r="B28" s="105" t="s">
        <v>658</v>
      </c>
      <c r="C28" s="106" t="s">
        <v>634</v>
      </c>
      <c r="D28" s="107">
        <v>99</v>
      </c>
    </row>
    <row r="29" spans="2:4" ht="26.5" x14ac:dyDescent="0.55000000000000004">
      <c r="B29" s="105" t="s">
        <v>659</v>
      </c>
      <c r="C29" s="106" t="s">
        <v>634</v>
      </c>
      <c r="D29" s="107">
        <v>103</v>
      </c>
    </row>
    <row r="30" spans="2:4" ht="26.5" x14ac:dyDescent="0.55000000000000004">
      <c r="B30" s="105" t="s">
        <v>660</v>
      </c>
      <c r="C30" s="106" t="s">
        <v>634</v>
      </c>
      <c r="D30" s="107">
        <v>109</v>
      </c>
    </row>
    <row r="31" spans="2:4" ht="26.5" x14ac:dyDescent="0.55000000000000004">
      <c r="B31" s="105" t="s">
        <v>661</v>
      </c>
      <c r="C31" s="106" t="s">
        <v>634</v>
      </c>
      <c r="D31" s="107">
        <v>113</v>
      </c>
    </row>
    <row r="32" spans="2:4" ht="26.5" x14ac:dyDescent="0.55000000000000004">
      <c r="B32" s="105" t="s">
        <v>662</v>
      </c>
      <c r="C32" s="106" t="s">
        <v>634</v>
      </c>
      <c r="D32" s="107">
        <v>117</v>
      </c>
    </row>
  </sheetData>
  <mergeCells count="1">
    <mergeCell ref="A2:E3"/>
  </mergeCells>
  <phoneticPr fontId="2"/>
  <pageMargins left="0.70866141732283472" right="0.70866141732283472" top="0.74803149606299213" bottom="0.74803149606299213" header="0.31496062992125984" footer="0.31496062992125984"/>
  <pageSetup paperSize="9" scale="84" fitToWidth="0" orientation="portrait" r:id="rId1"/>
  <headerFooter scaleWithDoc="0" alignWithMargins="0">
    <oddHeader>&amp;R&amp;"ＭＳ ゴシック,標準"&amp;14【資料２－２】</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75D49-DED6-49E1-88F6-8E6C09E4A5DF}">
  <sheetPr>
    <pageSetUpPr fitToPage="1"/>
  </sheetPr>
  <dimension ref="A1:M33"/>
  <sheetViews>
    <sheetView view="pageBreakPreview" topLeftCell="A31" zoomScale="90" zoomScaleNormal="100" zoomScaleSheetLayoutView="90" workbookViewId="0">
      <selection activeCell="F31" sqref="F31"/>
    </sheetView>
  </sheetViews>
  <sheetFormatPr defaultColWidth="9"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13" width="0" style="2" hidden="1" customWidth="1"/>
    <col min="14" max="255" width="9"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customWidth="1"/>
    <col min="263" max="265" width="30.58203125" style="2" customWidth="1"/>
    <col min="266" max="266" width="8.75" style="2" customWidth="1"/>
    <col min="267" max="268" width="30.58203125" style="2" customWidth="1"/>
    <col min="269" max="511" width="9"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customWidth="1"/>
    <col min="519" max="521" width="30.58203125" style="2" customWidth="1"/>
    <col min="522" max="522" width="8.75" style="2" customWidth="1"/>
    <col min="523" max="524" width="30.58203125" style="2" customWidth="1"/>
    <col min="525" max="767" width="9"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customWidth="1"/>
    <col min="775" max="777" width="30.58203125" style="2" customWidth="1"/>
    <col min="778" max="778" width="8.75" style="2" customWidth="1"/>
    <col min="779" max="780" width="30.58203125" style="2" customWidth="1"/>
    <col min="781" max="1023" width="9"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customWidth="1"/>
    <col min="1031" max="1033" width="30.58203125" style="2" customWidth="1"/>
    <col min="1034" max="1034" width="8.75" style="2" customWidth="1"/>
    <col min="1035" max="1036" width="30.58203125" style="2" customWidth="1"/>
    <col min="1037" max="1279" width="9"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customWidth="1"/>
    <col min="1287" max="1289" width="30.58203125" style="2" customWidth="1"/>
    <col min="1290" max="1290" width="8.75" style="2" customWidth="1"/>
    <col min="1291" max="1292" width="30.58203125" style="2" customWidth="1"/>
    <col min="1293" max="1535" width="9"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customWidth="1"/>
    <col min="1543" max="1545" width="30.58203125" style="2" customWidth="1"/>
    <col min="1546" max="1546" width="8.75" style="2" customWidth="1"/>
    <col min="1547" max="1548" width="30.58203125" style="2" customWidth="1"/>
    <col min="1549" max="1791" width="9"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customWidth="1"/>
    <col min="1799" max="1801" width="30.58203125" style="2" customWidth="1"/>
    <col min="1802" max="1802" width="8.75" style="2" customWidth="1"/>
    <col min="1803" max="1804" width="30.58203125" style="2" customWidth="1"/>
    <col min="1805" max="2047" width="9"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customWidth="1"/>
    <col min="2055" max="2057" width="30.58203125" style="2" customWidth="1"/>
    <col min="2058" max="2058" width="8.75" style="2" customWidth="1"/>
    <col min="2059" max="2060" width="30.58203125" style="2" customWidth="1"/>
    <col min="2061" max="2303" width="9"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customWidth="1"/>
    <col min="2311" max="2313" width="30.58203125" style="2" customWidth="1"/>
    <col min="2314" max="2314" width="8.75" style="2" customWidth="1"/>
    <col min="2315" max="2316" width="30.58203125" style="2" customWidth="1"/>
    <col min="2317" max="2559" width="9"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customWidth="1"/>
    <col min="2567" max="2569" width="30.58203125" style="2" customWidth="1"/>
    <col min="2570" max="2570" width="8.75" style="2" customWidth="1"/>
    <col min="2571" max="2572" width="30.58203125" style="2" customWidth="1"/>
    <col min="2573" max="2815" width="9"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customWidth="1"/>
    <col min="2823" max="2825" width="30.58203125" style="2" customWidth="1"/>
    <col min="2826" max="2826" width="8.75" style="2" customWidth="1"/>
    <col min="2827" max="2828" width="30.58203125" style="2" customWidth="1"/>
    <col min="2829" max="3071" width="9"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customWidth="1"/>
    <col min="3079" max="3081" width="30.58203125" style="2" customWidth="1"/>
    <col min="3082" max="3082" width="8.75" style="2" customWidth="1"/>
    <col min="3083" max="3084" width="30.58203125" style="2" customWidth="1"/>
    <col min="3085" max="3327" width="9"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customWidth="1"/>
    <col min="3335" max="3337" width="30.58203125" style="2" customWidth="1"/>
    <col min="3338" max="3338" width="8.75" style="2" customWidth="1"/>
    <col min="3339" max="3340" width="30.58203125" style="2" customWidth="1"/>
    <col min="3341" max="3583" width="9"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customWidth="1"/>
    <col min="3591" max="3593" width="30.58203125" style="2" customWidth="1"/>
    <col min="3594" max="3594" width="8.75" style="2" customWidth="1"/>
    <col min="3595" max="3596" width="30.58203125" style="2" customWidth="1"/>
    <col min="3597" max="3839" width="9"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customWidth="1"/>
    <col min="3847" max="3849" width="30.58203125" style="2" customWidth="1"/>
    <col min="3850" max="3850" width="8.75" style="2" customWidth="1"/>
    <col min="3851" max="3852" width="30.58203125" style="2" customWidth="1"/>
    <col min="3853" max="4095" width="9"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customWidth="1"/>
    <col min="4103" max="4105" width="30.58203125" style="2" customWidth="1"/>
    <col min="4106" max="4106" width="8.75" style="2" customWidth="1"/>
    <col min="4107" max="4108" width="30.58203125" style="2" customWidth="1"/>
    <col min="4109" max="4351" width="9"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customWidth="1"/>
    <col min="4359" max="4361" width="30.58203125" style="2" customWidth="1"/>
    <col min="4362" max="4362" width="8.75" style="2" customWidth="1"/>
    <col min="4363" max="4364" width="30.58203125" style="2" customWidth="1"/>
    <col min="4365" max="4607" width="9"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customWidth="1"/>
    <col min="4615" max="4617" width="30.58203125" style="2" customWidth="1"/>
    <col min="4618" max="4618" width="8.75" style="2" customWidth="1"/>
    <col min="4619" max="4620" width="30.58203125" style="2" customWidth="1"/>
    <col min="4621" max="4863" width="9"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customWidth="1"/>
    <col min="4871" max="4873" width="30.58203125" style="2" customWidth="1"/>
    <col min="4874" max="4874" width="8.75" style="2" customWidth="1"/>
    <col min="4875" max="4876" width="30.58203125" style="2" customWidth="1"/>
    <col min="4877" max="5119" width="9"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customWidth="1"/>
    <col min="5127" max="5129" width="30.58203125" style="2" customWidth="1"/>
    <col min="5130" max="5130" width="8.75" style="2" customWidth="1"/>
    <col min="5131" max="5132" width="30.58203125" style="2" customWidth="1"/>
    <col min="5133" max="5375" width="9"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customWidth="1"/>
    <col min="5383" max="5385" width="30.58203125" style="2" customWidth="1"/>
    <col min="5386" max="5386" width="8.75" style="2" customWidth="1"/>
    <col min="5387" max="5388" width="30.58203125" style="2" customWidth="1"/>
    <col min="5389" max="5631" width="9"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customWidth="1"/>
    <col min="5639" max="5641" width="30.58203125" style="2" customWidth="1"/>
    <col min="5642" max="5642" width="8.75" style="2" customWidth="1"/>
    <col min="5643" max="5644" width="30.58203125" style="2" customWidth="1"/>
    <col min="5645" max="5887" width="9"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customWidth="1"/>
    <col min="5895" max="5897" width="30.58203125" style="2" customWidth="1"/>
    <col min="5898" max="5898" width="8.75" style="2" customWidth="1"/>
    <col min="5899" max="5900" width="30.58203125" style="2" customWidth="1"/>
    <col min="5901" max="6143" width="9"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customWidth="1"/>
    <col min="6151" max="6153" width="30.58203125" style="2" customWidth="1"/>
    <col min="6154" max="6154" width="8.75" style="2" customWidth="1"/>
    <col min="6155" max="6156" width="30.58203125" style="2" customWidth="1"/>
    <col min="6157" max="6399" width="9"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customWidth="1"/>
    <col min="6407" max="6409" width="30.58203125" style="2" customWidth="1"/>
    <col min="6410" max="6410" width="8.75" style="2" customWidth="1"/>
    <col min="6411" max="6412" width="30.58203125" style="2" customWidth="1"/>
    <col min="6413" max="6655" width="9"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customWidth="1"/>
    <col min="6663" max="6665" width="30.58203125" style="2" customWidth="1"/>
    <col min="6666" max="6666" width="8.75" style="2" customWidth="1"/>
    <col min="6667" max="6668" width="30.58203125" style="2" customWidth="1"/>
    <col min="6669" max="6911" width="9"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customWidth="1"/>
    <col min="6919" max="6921" width="30.58203125" style="2" customWidth="1"/>
    <col min="6922" max="6922" width="8.75" style="2" customWidth="1"/>
    <col min="6923" max="6924" width="30.58203125" style="2" customWidth="1"/>
    <col min="6925" max="7167" width="9"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customWidth="1"/>
    <col min="7175" max="7177" width="30.58203125" style="2" customWidth="1"/>
    <col min="7178" max="7178" width="8.75" style="2" customWidth="1"/>
    <col min="7179" max="7180" width="30.58203125" style="2" customWidth="1"/>
    <col min="7181" max="7423" width="9"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customWidth="1"/>
    <col min="7431" max="7433" width="30.58203125" style="2" customWidth="1"/>
    <col min="7434" max="7434" width="8.75" style="2" customWidth="1"/>
    <col min="7435" max="7436" width="30.58203125" style="2" customWidth="1"/>
    <col min="7437" max="7679" width="9"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customWidth="1"/>
    <col min="7687" max="7689" width="30.58203125" style="2" customWidth="1"/>
    <col min="7690" max="7690" width="8.75" style="2" customWidth="1"/>
    <col min="7691" max="7692" width="30.58203125" style="2" customWidth="1"/>
    <col min="7693" max="7935" width="9"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customWidth="1"/>
    <col min="7943" max="7945" width="30.58203125" style="2" customWidth="1"/>
    <col min="7946" max="7946" width="8.75" style="2" customWidth="1"/>
    <col min="7947" max="7948" width="30.58203125" style="2" customWidth="1"/>
    <col min="7949" max="8191" width="9"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customWidth="1"/>
    <col min="8199" max="8201" width="30.58203125" style="2" customWidth="1"/>
    <col min="8202" max="8202" width="8.75" style="2" customWidth="1"/>
    <col min="8203" max="8204" width="30.58203125" style="2" customWidth="1"/>
    <col min="8205" max="8447" width="9"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customWidth="1"/>
    <col min="8455" max="8457" width="30.58203125" style="2" customWidth="1"/>
    <col min="8458" max="8458" width="8.75" style="2" customWidth="1"/>
    <col min="8459" max="8460" width="30.58203125" style="2" customWidth="1"/>
    <col min="8461" max="8703" width="9"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customWidth="1"/>
    <col min="8711" max="8713" width="30.58203125" style="2" customWidth="1"/>
    <col min="8714" max="8714" width="8.75" style="2" customWidth="1"/>
    <col min="8715" max="8716" width="30.58203125" style="2" customWidth="1"/>
    <col min="8717" max="8959" width="9"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customWidth="1"/>
    <col min="8967" max="8969" width="30.58203125" style="2" customWidth="1"/>
    <col min="8970" max="8970" width="8.75" style="2" customWidth="1"/>
    <col min="8971" max="8972" width="30.58203125" style="2" customWidth="1"/>
    <col min="8973" max="9215" width="9"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customWidth="1"/>
    <col min="9223" max="9225" width="30.58203125" style="2" customWidth="1"/>
    <col min="9226" max="9226" width="8.75" style="2" customWidth="1"/>
    <col min="9227" max="9228" width="30.58203125" style="2" customWidth="1"/>
    <col min="9229" max="9471" width="9"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customWidth="1"/>
    <col min="9479" max="9481" width="30.58203125" style="2" customWidth="1"/>
    <col min="9482" max="9482" width="8.75" style="2" customWidth="1"/>
    <col min="9483" max="9484" width="30.58203125" style="2" customWidth="1"/>
    <col min="9485" max="9727" width="9"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customWidth="1"/>
    <col min="9735" max="9737" width="30.58203125" style="2" customWidth="1"/>
    <col min="9738" max="9738" width="8.75" style="2" customWidth="1"/>
    <col min="9739" max="9740" width="30.58203125" style="2" customWidth="1"/>
    <col min="9741" max="9983" width="9"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customWidth="1"/>
    <col min="9991" max="9993" width="30.58203125" style="2" customWidth="1"/>
    <col min="9994" max="9994" width="8.75" style="2" customWidth="1"/>
    <col min="9995" max="9996" width="30.58203125" style="2" customWidth="1"/>
    <col min="9997" max="10239" width="9"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customWidth="1"/>
    <col min="10247" max="10249" width="30.58203125" style="2" customWidth="1"/>
    <col min="10250" max="10250" width="8.75" style="2" customWidth="1"/>
    <col min="10251" max="10252" width="30.58203125" style="2" customWidth="1"/>
    <col min="10253" max="10495" width="9"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customWidth="1"/>
    <col min="10503" max="10505" width="30.58203125" style="2" customWidth="1"/>
    <col min="10506" max="10506" width="8.75" style="2" customWidth="1"/>
    <col min="10507" max="10508" width="30.58203125" style="2" customWidth="1"/>
    <col min="10509" max="10751" width="9"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customWidth="1"/>
    <col min="10759" max="10761" width="30.58203125" style="2" customWidth="1"/>
    <col min="10762" max="10762" width="8.75" style="2" customWidth="1"/>
    <col min="10763" max="10764" width="30.58203125" style="2" customWidth="1"/>
    <col min="10765" max="11007" width="9"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customWidth="1"/>
    <col min="11015" max="11017" width="30.58203125" style="2" customWidth="1"/>
    <col min="11018" max="11018" width="8.75" style="2" customWidth="1"/>
    <col min="11019" max="11020" width="30.58203125" style="2" customWidth="1"/>
    <col min="11021" max="11263" width="9"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customWidth="1"/>
    <col min="11271" max="11273" width="30.58203125" style="2" customWidth="1"/>
    <col min="11274" max="11274" width="8.75" style="2" customWidth="1"/>
    <col min="11275" max="11276" width="30.58203125" style="2" customWidth="1"/>
    <col min="11277" max="11519" width="9"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customWidth="1"/>
    <col min="11527" max="11529" width="30.58203125" style="2" customWidth="1"/>
    <col min="11530" max="11530" width="8.75" style="2" customWidth="1"/>
    <col min="11531" max="11532" width="30.58203125" style="2" customWidth="1"/>
    <col min="11533" max="11775" width="9"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customWidth="1"/>
    <col min="11783" max="11785" width="30.58203125" style="2" customWidth="1"/>
    <col min="11786" max="11786" width="8.75" style="2" customWidth="1"/>
    <col min="11787" max="11788" width="30.58203125" style="2" customWidth="1"/>
    <col min="11789" max="12031" width="9"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customWidth="1"/>
    <col min="12039" max="12041" width="30.58203125" style="2" customWidth="1"/>
    <col min="12042" max="12042" width="8.75" style="2" customWidth="1"/>
    <col min="12043" max="12044" width="30.58203125" style="2" customWidth="1"/>
    <col min="12045" max="12287" width="9"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customWidth="1"/>
    <col min="12295" max="12297" width="30.58203125" style="2" customWidth="1"/>
    <col min="12298" max="12298" width="8.75" style="2" customWidth="1"/>
    <col min="12299" max="12300" width="30.58203125" style="2" customWidth="1"/>
    <col min="12301" max="12543" width="9"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customWidth="1"/>
    <col min="12551" max="12553" width="30.58203125" style="2" customWidth="1"/>
    <col min="12554" max="12554" width="8.75" style="2" customWidth="1"/>
    <col min="12555" max="12556" width="30.58203125" style="2" customWidth="1"/>
    <col min="12557" max="12799" width="9"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customWidth="1"/>
    <col min="12807" max="12809" width="30.58203125" style="2" customWidth="1"/>
    <col min="12810" max="12810" width="8.75" style="2" customWidth="1"/>
    <col min="12811" max="12812" width="30.58203125" style="2" customWidth="1"/>
    <col min="12813" max="13055" width="9"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customWidth="1"/>
    <col min="13063" max="13065" width="30.58203125" style="2" customWidth="1"/>
    <col min="13066" max="13066" width="8.75" style="2" customWidth="1"/>
    <col min="13067" max="13068" width="30.58203125" style="2" customWidth="1"/>
    <col min="13069" max="13311" width="9"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customWidth="1"/>
    <col min="13319" max="13321" width="30.58203125" style="2" customWidth="1"/>
    <col min="13322" max="13322" width="8.75" style="2" customWidth="1"/>
    <col min="13323" max="13324" width="30.58203125" style="2" customWidth="1"/>
    <col min="13325" max="13567" width="9"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customWidth="1"/>
    <col min="13575" max="13577" width="30.58203125" style="2" customWidth="1"/>
    <col min="13578" max="13578" width="8.75" style="2" customWidth="1"/>
    <col min="13579" max="13580" width="30.58203125" style="2" customWidth="1"/>
    <col min="13581" max="13823" width="9"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customWidth="1"/>
    <col min="13831" max="13833" width="30.58203125" style="2" customWidth="1"/>
    <col min="13834" max="13834" width="8.75" style="2" customWidth="1"/>
    <col min="13835" max="13836" width="30.58203125" style="2" customWidth="1"/>
    <col min="13837" max="14079" width="9"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customWidth="1"/>
    <col min="14087" max="14089" width="30.58203125" style="2" customWidth="1"/>
    <col min="14090" max="14090" width="8.75" style="2" customWidth="1"/>
    <col min="14091" max="14092" width="30.58203125" style="2" customWidth="1"/>
    <col min="14093" max="14335" width="9"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customWidth="1"/>
    <col min="14343" max="14345" width="30.58203125" style="2" customWidth="1"/>
    <col min="14346" max="14346" width="8.75" style="2" customWidth="1"/>
    <col min="14347" max="14348" width="30.58203125" style="2" customWidth="1"/>
    <col min="14349" max="14591" width="9"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customWidth="1"/>
    <col min="14599" max="14601" width="30.58203125" style="2" customWidth="1"/>
    <col min="14602" max="14602" width="8.75" style="2" customWidth="1"/>
    <col min="14603" max="14604" width="30.58203125" style="2" customWidth="1"/>
    <col min="14605" max="14847" width="9"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customWidth="1"/>
    <col min="14855" max="14857" width="30.58203125" style="2" customWidth="1"/>
    <col min="14858" max="14858" width="8.75" style="2" customWidth="1"/>
    <col min="14859" max="14860" width="30.58203125" style="2" customWidth="1"/>
    <col min="14861" max="15103" width="9"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customWidth="1"/>
    <col min="15111" max="15113" width="30.58203125" style="2" customWidth="1"/>
    <col min="15114" max="15114" width="8.75" style="2" customWidth="1"/>
    <col min="15115" max="15116" width="30.58203125" style="2" customWidth="1"/>
    <col min="15117" max="15359" width="9"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customWidth="1"/>
    <col min="15367" max="15369" width="30.58203125" style="2" customWidth="1"/>
    <col min="15370" max="15370" width="8.75" style="2" customWidth="1"/>
    <col min="15371" max="15372" width="30.58203125" style="2" customWidth="1"/>
    <col min="15373" max="15615" width="9"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customWidth="1"/>
    <col min="15623" max="15625" width="30.58203125" style="2" customWidth="1"/>
    <col min="15626" max="15626" width="8.75" style="2" customWidth="1"/>
    <col min="15627" max="15628" width="30.58203125" style="2" customWidth="1"/>
    <col min="15629" max="15871" width="9"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customWidth="1"/>
    <col min="15879" max="15881" width="30.58203125" style="2" customWidth="1"/>
    <col min="15882" max="15882" width="8.75" style="2" customWidth="1"/>
    <col min="15883" max="15884" width="30.58203125" style="2" customWidth="1"/>
    <col min="15885" max="16127" width="9"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customWidth="1"/>
    <col min="16135" max="16137" width="30.58203125" style="2" customWidth="1"/>
    <col min="16138" max="16138" width="8.75" style="2" customWidth="1"/>
    <col min="16139" max="16140" width="30.58203125" style="2" customWidth="1"/>
    <col min="16141" max="16384" width="9" style="2"/>
  </cols>
  <sheetData>
    <row r="1" spans="1:13" ht="25" customHeight="1" x14ac:dyDescent="0.55000000000000004">
      <c r="A1" s="119" t="s">
        <v>107</v>
      </c>
      <c r="B1" s="119"/>
      <c r="C1" s="119"/>
      <c r="D1" s="119"/>
      <c r="E1" s="119"/>
      <c r="F1" s="119"/>
      <c r="G1" s="1"/>
      <c r="H1" s="1"/>
      <c r="I1" s="1"/>
      <c r="J1" s="1"/>
      <c r="K1" s="1"/>
      <c r="L1" s="1"/>
      <c r="M1" s="1"/>
    </row>
    <row r="2" spans="1:13" ht="20.149999999999999" customHeight="1" thickBot="1" x14ac:dyDescent="0.6">
      <c r="A2" s="120" t="s">
        <v>108</v>
      </c>
      <c r="B2" s="120"/>
      <c r="C2" s="120"/>
      <c r="D2" s="121" t="str">
        <f>[8]年度当初提出!D2</f>
        <v>千葉市あんしんケアセンターさつきが丘</v>
      </c>
      <c r="E2" s="121"/>
      <c r="F2" s="121"/>
      <c r="J2" s="3"/>
      <c r="K2" s="3"/>
      <c r="L2" s="3"/>
    </row>
    <row r="3" spans="1:13" ht="153.5" customHeight="1" thickBot="1" x14ac:dyDescent="0.6">
      <c r="A3" s="122" t="str">
        <f>[8]年度当初提出!A3</f>
        <v>担当圏域
地区概況及び
地区課題</v>
      </c>
      <c r="B3" s="122"/>
      <c r="C3" s="122"/>
      <c r="D3" s="147" t="str">
        <f>[8]年度当初提出!D3</f>
        <v>1.相談件数が最も多いさつきが丘地区において、大規模団地であるさつきが丘団地は築50年以上経過しており、高齢化が顕著である。さつきが丘団地においては、特に賃貸であるURさつきが丘団地在住の高齢者からの相談が増え続けており、相談内容の特徴としては、独居高齢者の認知症や精神疾患の他、経済的問題や身元保証人等の困難ケースが多い。また、安否確認も含めて支援が長期化するケースもある。
2.犢橋地区で最も相談が多い千種町においては、経済的問題を抱える高齢者が増えている他、8050問題も含めて既に手遅れになった状態での介入を余儀なくされることがある。また、地域活動は多くの諸団体で活動しているものの、参加者の住まいが活動場所から離れていることもあり、参加できない高齢者もいる。また、地域活動の運営を行う担い手の高齢化が進んでいる。
3.宮野木台3丁目においては、圏域内にて最も高齢化率が高いものの、相談件数に伸び悩んている。高齢者の実態や地域特性の把握が不十分である。</v>
      </c>
      <c r="E3" s="147"/>
      <c r="F3" s="147"/>
      <c r="G3" s="4"/>
      <c r="H3" s="4"/>
      <c r="I3" s="4"/>
      <c r="J3" s="117" t="s">
        <v>109</v>
      </c>
      <c r="K3" s="118"/>
      <c r="L3" s="5"/>
    </row>
    <row r="4" spans="1:13" ht="117" customHeight="1" x14ac:dyDescent="0.55000000000000004">
      <c r="A4" s="122" t="s">
        <v>110</v>
      </c>
      <c r="B4" s="122"/>
      <c r="C4" s="122"/>
      <c r="D4" s="134" t="s">
        <v>504</v>
      </c>
      <c r="E4" s="134"/>
      <c r="F4" s="134"/>
      <c r="G4" s="4"/>
      <c r="H4" s="4"/>
      <c r="I4" s="4"/>
      <c r="J4" s="5"/>
      <c r="K4" s="5"/>
      <c r="L4" s="5"/>
    </row>
    <row r="5" spans="1:13" ht="18" customHeight="1" x14ac:dyDescent="0.55000000000000004">
      <c r="A5" s="125" t="s">
        <v>111</v>
      </c>
      <c r="B5" s="125"/>
      <c r="C5" s="125"/>
      <c r="D5" s="125"/>
      <c r="E5" s="125"/>
      <c r="F5" s="125"/>
      <c r="G5" s="6"/>
      <c r="H5" s="7"/>
      <c r="I5" s="7"/>
      <c r="J5" s="7"/>
      <c r="K5" s="7"/>
      <c r="L5" s="8"/>
    </row>
    <row r="6" spans="1:13" ht="103" customHeight="1" x14ac:dyDescent="0.55000000000000004">
      <c r="A6" s="126" t="s">
        <v>112</v>
      </c>
      <c r="B6" s="127" t="s">
        <v>113</v>
      </c>
      <c r="C6" s="127"/>
      <c r="D6" s="35" t="s">
        <v>7</v>
      </c>
      <c r="E6" s="35" t="s">
        <v>114</v>
      </c>
      <c r="F6" s="42" t="s">
        <v>115</v>
      </c>
      <c r="G6" s="9"/>
      <c r="H6" s="10"/>
      <c r="I6" s="10"/>
      <c r="J6" s="10"/>
      <c r="K6" s="10"/>
      <c r="L6" s="11"/>
    </row>
    <row r="7" spans="1:13" ht="92" customHeight="1" x14ac:dyDescent="0.55000000000000004">
      <c r="A7" s="126"/>
      <c r="B7" s="128" t="s">
        <v>116</v>
      </c>
      <c r="C7" s="129"/>
      <c r="D7" s="154" t="s">
        <v>505</v>
      </c>
      <c r="E7" s="155"/>
      <c r="F7" s="156"/>
      <c r="G7" s="12"/>
      <c r="H7" s="13"/>
      <c r="I7" s="13"/>
      <c r="J7" s="13"/>
      <c r="K7" s="13"/>
      <c r="L7" s="14"/>
    </row>
    <row r="8" spans="1:13" ht="18" customHeight="1" x14ac:dyDescent="0.55000000000000004">
      <c r="A8" s="125" t="s">
        <v>117</v>
      </c>
      <c r="B8" s="125"/>
      <c r="C8" s="125"/>
      <c r="D8" s="125"/>
      <c r="E8" s="125"/>
      <c r="F8" s="125"/>
      <c r="G8" s="183" t="s">
        <v>117</v>
      </c>
      <c r="H8" s="183"/>
      <c r="I8" s="183"/>
      <c r="J8" s="183"/>
      <c r="K8" s="183"/>
      <c r="L8" s="183"/>
    </row>
    <row r="9" spans="1:13" ht="105" customHeight="1" x14ac:dyDescent="0.55000000000000004">
      <c r="A9" s="37" t="s">
        <v>118</v>
      </c>
      <c r="B9" s="127" t="s">
        <v>119</v>
      </c>
      <c r="C9" s="127"/>
      <c r="D9" s="134" t="s">
        <v>506</v>
      </c>
      <c r="E9" s="134"/>
      <c r="F9" s="134"/>
      <c r="G9" s="15"/>
      <c r="H9" s="16"/>
      <c r="I9" s="16"/>
      <c r="J9" s="16"/>
      <c r="K9" s="16"/>
      <c r="L9" s="17"/>
    </row>
    <row r="10" spans="1:13" ht="89.15" customHeight="1" x14ac:dyDescent="0.55000000000000004">
      <c r="A10" s="37" t="s">
        <v>120</v>
      </c>
      <c r="B10" s="127" t="s">
        <v>119</v>
      </c>
      <c r="C10" s="127"/>
      <c r="D10" s="134" t="s">
        <v>507</v>
      </c>
      <c r="E10" s="134"/>
      <c r="F10" s="134"/>
      <c r="G10" s="184" t="s">
        <v>121</v>
      </c>
      <c r="H10" s="185" t="s">
        <v>122</v>
      </c>
      <c r="I10" s="185"/>
      <c r="J10" s="186" t="str">
        <f>[8]年度当初提出!D6</f>
        <v>1.地域高齢者の社会参加機会が増える。
2.1人でも多くの利用者が自立した生活を送れる。
3.介護予防ケアマネジメントに関わっている関係者に対し、インフォーマルサービスの重要性を認識してもらう。</v>
      </c>
      <c r="K10" s="186"/>
      <c r="L10" s="186"/>
    </row>
    <row r="11" spans="1:13" ht="120.5" customHeight="1" x14ac:dyDescent="0.55000000000000004">
      <c r="A11" s="126" t="s">
        <v>112</v>
      </c>
      <c r="B11" s="127" t="s">
        <v>113</v>
      </c>
      <c r="C11" s="127"/>
      <c r="D11" s="35" t="s">
        <v>7</v>
      </c>
      <c r="E11" s="35" t="s">
        <v>114</v>
      </c>
      <c r="F11" s="36" t="s">
        <v>123</v>
      </c>
      <c r="G11" s="184"/>
      <c r="H11" s="185" t="s">
        <v>124</v>
      </c>
      <c r="I11" s="185"/>
      <c r="J11" s="186" t="str">
        <f>[8]年度当初提出!D7</f>
        <v>1.公的サービス（デイサービス）を利用している高齢者に対し、通いの場・交流の場の利用を推進する。
2.地域高齢者のニーズを把握し、その人に合った情報提供を行い、自ら選択させることにより自立した生活を目指す。
3.インフォーマルサービスについては、関係者への周知が足りていないため、生活支援コーディネーターと連携して周知活動を行う。また、地域の高齢者や介護支援専門員に対し、地域活動への参加や居宅介護支援事業所の訪問をした際に、市生活支援サイトのチラシを配布する。</v>
      </c>
      <c r="K11" s="186"/>
      <c r="L11" s="186"/>
    </row>
    <row r="12" spans="1:13" ht="76" customHeight="1" x14ac:dyDescent="0.55000000000000004">
      <c r="A12" s="126"/>
      <c r="B12" s="139" t="s">
        <v>116</v>
      </c>
      <c r="C12" s="140"/>
      <c r="D12" s="157" t="s">
        <v>125</v>
      </c>
      <c r="E12" s="149"/>
      <c r="F12" s="150"/>
      <c r="G12" s="187"/>
      <c r="H12" s="188"/>
      <c r="I12" s="188"/>
      <c r="J12" s="188"/>
      <c r="K12" s="188"/>
      <c r="L12" s="189"/>
    </row>
    <row r="13" spans="1:13" ht="18" customHeight="1" x14ac:dyDescent="0.55000000000000004">
      <c r="A13" s="125" t="s">
        <v>126</v>
      </c>
      <c r="B13" s="125"/>
      <c r="C13" s="125"/>
      <c r="D13" s="125"/>
      <c r="E13" s="125"/>
      <c r="F13" s="125"/>
      <c r="G13" s="183" t="s">
        <v>126</v>
      </c>
      <c r="H13" s="183"/>
      <c r="I13" s="183"/>
      <c r="J13" s="183"/>
      <c r="K13" s="183"/>
      <c r="L13" s="183"/>
    </row>
    <row r="14" spans="1:13" ht="134.15" customHeight="1" x14ac:dyDescent="0.55000000000000004">
      <c r="A14" s="37" t="s">
        <v>118</v>
      </c>
      <c r="B14" s="127" t="s">
        <v>119</v>
      </c>
      <c r="C14" s="127"/>
      <c r="D14" s="147" t="str">
        <f>'[8]前期終了時提出（10月頃）'!D10</f>
        <v>・毎月の包括3職種会議にて、継続相談が多いケースの確認と適宜継続、終結の進捗管理を行い、業務の効率化に繋げた。
・困難ケースについては、事業所内で2回野中式事例検討会を行い、多職種による意見交換から解決案が出された他、市生活自立仕事相談センター花見川や区障害者基幹相談支援センター、区高齢障害支援課等の行政機関とも適宜連携を図り、課題解決に繋げた。
・終活に関する新規相談が1件あった。
・安否確認リストに掲載されている高齢者に対し、適宜訪問や電話にて対応を行った。また、安否確認リストに関しては、3ヶ月に1回の更新としている。
・民生委員からの相談については、早期対応することにより、信頼関係の構築に努めた。</v>
      </c>
      <c r="E14" s="147"/>
      <c r="F14" s="147"/>
      <c r="G14" s="15"/>
      <c r="H14" s="16"/>
      <c r="I14" s="16"/>
      <c r="J14" s="16"/>
      <c r="K14" s="16"/>
      <c r="L14" s="17"/>
    </row>
    <row r="15" spans="1:13" ht="144" customHeight="1" x14ac:dyDescent="0.55000000000000004">
      <c r="A15" s="37" t="s">
        <v>120</v>
      </c>
      <c r="B15" s="127" t="s">
        <v>119</v>
      </c>
      <c r="C15" s="127"/>
      <c r="D15" s="147" t="s">
        <v>127</v>
      </c>
      <c r="E15" s="147"/>
      <c r="F15" s="147"/>
      <c r="G15" s="184" t="s">
        <v>121</v>
      </c>
      <c r="H15" s="185" t="s">
        <v>122</v>
      </c>
      <c r="I15" s="185"/>
      <c r="J15" s="186" t="str">
        <f>[8]年度当初提出!D9</f>
        <v>1.相談者の主訴に対し、適宜地域の諸団体も含めた各種関係機関と連携し、課題解決に努める。
2.支援が行き届いていない高齢者に対し、戸別訪問を行う。
3.安否確認リストに掲載されている高齢者への支援を手厚くする。
4.地域の高齢者に対し、終活についての周知を図る。
5.対象者だけでなく、家族介護者を含む家族全体への支援を行う。</v>
      </c>
      <c r="K15" s="186"/>
      <c r="L15" s="186"/>
    </row>
    <row r="16" spans="1:13" ht="75" customHeight="1" x14ac:dyDescent="0.55000000000000004">
      <c r="A16" s="126" t="s">
        <v>112</v>
      </c>
      <c r="B16" s="127" t="s">
        <v>113</v>
      </c>
      <c r="C16" s="127"/>
      <c r="D16" s="35" t="s">
        <v>7</v>
      </c>
      <c r="E16" s="35" t="s">
        <v>114</v>
      </c>
      <c r="F16" s="36" t="s">
        <v>128</v>
      </c>
      <c r="G16" s="184"/>
      <c r="H16" s="185" t="s">
        <v>124</v>
      </c>
      <c r="I16" s="185"/>
      <c r="J16" s="186" t="str">
        <f>[8]年度当初提出!D10</f>
        <v>1.各種関係機関との連携を継続し、必要に応じて協働する機会を作る。また、困難ケースについては、事業所内での野中式事例検討会や包括3職種のみのケース検討の他、必要時には個別の地域ケア会議の開催にて課題解決を図る。
2.事業所での把握には限界があるため、民生委員との連携強化を図り、同行訪問する機会を増やす。
3.月1回以上の訪問または電話での安否確認を行う。
4.専門機関と連携し、地域の高齢者に対して終活講座を行う。前年度はさつきが丘地区での開催であったため、今年度は犢橋地区での開催を目指す。
5.家族支援の観点を重視し、家族へのアセスメントに力を入れる。</v>
      </c>
      <c r="K16" s="186"/>
      <c r="L16" s="186"/>
    </row>
    <row r="17" spans="1:12" ht="118" customHeight="1" x14ac:dyDescent="0.55000000000000004">
      <c r="A17" s="126"/>
      <c r="B17" s="139" t="s">
        <v>116</v>
      </c>
      <c r="C17" s="140"/>
      <c r="D17" s="157" t="s">
        <v>129</v>
      </c>
      <c r="E17" s="149"/>
      <c r="F17" s="150"/>
      <c r="G17" s="187"/>
      <c r="H17" s="188"/>
      <c r="I17" s="188"/>
      <c r="J17" s="188"/>
      <c r="K17" s="188"/>
      <c r="L17" s="189"/>
    </row>
    <row r="18" spans="1:12" ht="18" customHeight="1" x14ac:dyDescent="0.55000000000000004">
      <c r="A18" s="125" t="s">
        <v>130</v>
      </c>
      <c r="B18" s="125"/>
      <c r="C18" s="125"/>
      <c r="D18" s="125"/>
      <c r="E18" s="125"/>
      <c r="F18" s="125"/>
      <c r="G18" s="183" t="s">
        <v>130</v>
      </c>
      <c r="H18" s="183"/>
      <c r="I18" s="183"/>
      <c r="J18" s="183"/>
      <c r="K18" s="183"/>
      <c r="L18" s="183"/>
    </row>
    <row r="19" spans="1:12" ht="102" customHeight="1" x14ac:dyDescent="0.55000000000000004">
      <c r="A19" s="37" t="s">
        <v>118</v>
      </c>
      <c r="B19" s="127" t="s">
        <v>119</v>
      </c>
      <c r="C19" s="127"/>
      <c r="D19" s="147" t="str">
        <f>'[8]前期終了時提出（10月頃）'!D14</f>
        <v>・高齢者虐待が疑われるケース4件に対し、行政機関や医療機関と連携して支援を行った。
・金銭管理等が困難な高齢者に対し、成年後見制度に2件、社協日常生活自立支援事業に1件繋げた。
・社協さつきが丘、宮野木台地区部会主催の福祉まつりにおいて、6/9（日）に認知症サポーター養成講座を開催した。参加者は14名であった。
・あんしんケアセンターこてはし台と協働し、8/24（土）に花見川いきいきプラザの夏祭りにおいて、認知症クイズラリーを行った。
・認知症地域支援推進員2名は、高齢者見守り班と認知症ステップアップ講座班の活動に参加した。</v>
      </c>
      <c r="E19" s="147"/>
      <c r="F19" s="147"/>
      <c r="G19" s="15"/>
      <c r="H19" s="16"/>
      <c r="I19" s="16"/>
      <c r="J19" s="16"/>
      <c r="K19" s="16"/>
      <c r="L19" s="17"/>
    </row>
    <row r="20" spans="1:12" ht="191.25" customHeight="1" x14ac:dyDescent="0.55000000000000004">
      <c r="A20" s="37" t="s">
        <v>120</v>
      </c>
      <c r="B20" s="127" t="s">
        <v>119</v>
      </c>
      <c r="C20" s="127"/>
      <c r="D20" s="147" t="s">
        <v>131</v>
      </c>
      <c r="E20" s="147"/>
      <c r="F20" s="147"/>
      <c r="G20" s="184" t="s">
        <v>121</v>
      </c>
      <c r="H20" s="185" t="s">
        <v>122</v>
      </c>
      <c r="I20" s="185"/>
      <c r="J20" s="186" t="str">
        <f>[8]年度当初提出!D12</f>
        <v>1.緊急性の高いケースに対し、早期発見・早期対応・早期解決に努める。
2.権利擁護に関する制度の利用促進を図る。
3.権利擁護に関する普及啓発活動を強化する。
4.権利擁護に関する研修機会を増やす。</v>
      </c>
      <c r="K20" s="186"/>
      <c r="L20" s="186"/>
    </row>
    <row r="21" spans="1:12" ht="102" customHeight="1" x14ac:dyDescent="0.55000000000000004">
      <c r="A21" s="126" t="s">
        <v>112</v>
      </c>
      <c r="B21" s="127" t="s">
        <v>113</v>
      </c>
      <c r="C21" s="127"/>
      <c r="D21" s="35" t="s">
        <v>7</v>
      </c>
      <c r="E21" s="35" t="s">
        <v>114</v>
      </c>
      <c r="F21" s="36" t="s">
        <v>132</v>
      </c>
      <c r="G21" s="184"/>
      <c r="H21" s="185" t="s">
        <v>124</v>
      </c>
      <c r="I21" s="185"/>
      <c r="J21" s="186" t="str">
        <f>[8]年度当初提出!D13</f>
        <v>1.高齢者虐待は勿論だが、認知症高齢者に対する支援を手厚くし、早期対応・早期解決を図る。
2.市成年後見支援センターとの連携し、成年後見制度や社協日常生活自立事業の利用頻度を増やす。特に認知症になる前の段階での社協日常生活自立事業に繋げる機会を増やす。
3.地域の諸団体も含めた各種関係機関に対し、認知症サポーター養成講座等の権利擁護に関する講座を年3回以上行う。
4.県や市主催の高齢者虐待研修と適宜成年後見制度に関する研修に参加する他、消費者被害についての内部研修を年1回行う。</v>
      </c>
      <c r="K21" s="186"/>
      <c r="L21" s="186"/>
    </row>
    <row r="22" spans="1:12" ht="101.15" customHeight="1" x14ac:dyDescent="0.55000000000000004">
      <c r="A22" s="126"/>
      <c r="B22" s="139" t="s">
        <v>116</v>
      </c>
      <c r="C22" s="140"/>
      <c r="D22" s="157" t="s">
        <v>133</v>
      </c>
      <c r="E22" s="149"/>
      <c r="F22" s="150"/>
      <c r="G22" s="187"/>
      <c r="H22" s="188"/>
      <c r="I22" s="188"/>
      <c r="J22" s="188"/>
      <c r="K22" s="188"/>
      <c r="L22" s="189"/>
    </row>
    <row r="23" spans="1:12" ht="18" customHeight="1" x14ac:dyDescent="0.55000000000000004">
      <c r="A23" s="125" t="s">
        <v>134</v>
      </c>
      <c r="B23" s="125"/>
      <c r="C23" s="125"/>
      <c r="D23" s="125"/>
      <c r="E23" s="125"/>
      <c r="F23" s="125"/>
      <c r="G23" s="183" t="s">
        <v>134</v>
      </c>
      <c r="H23" s="183"/>
      <c r="I23" s="183"/>
      <c r="J23" s="183"/>
      <c r="K23" s="183"/>
      <c r="L23" s="183"/>
    </row>
    <row r="24" spans="1:12" ht="230" customHeight="1" x14ac:dyDescent="0.55000000000000004">
      <c r="A24" s="37" t="s">
        <v>118</v>
      </c>
      <c r="B24" s="127" t="s">
        <v>119</v>
      </c>
      <c r="C24" s="127"/>
      <c r="D24" s="147" t="str">
        <f>'[8]前期終了時提出（10月頃）'!D18</f>
        <v>・5/11（土）に社協さつきが丘、宮野木台地区部会の総会に出席した。
・5/11（土）に205地区、5/13（月）に214地区の民生委員児童委員協議会の定例会に出席し、民生委員に対して地域課題に対するアンケートを行った。
・地域住民や警察より相談を受けているケースに対し、6/27（木）に個別課題の地域ケア会議を開催した。出席者は11名であった。
・社協さつきが丘、宮野木台地区部会の協力を得て、8/29（木）に地域課題の抽出を目的とした地域ケア会議を開催した。出席者は32名であった。
・あんしんケアセンターにれの木台と協働し、7/23（火）に多職種連携会議を開催した。出席者は主催者を含めて44名であった。
・サービス事業所、第2層生活支援コーディネーターと共に、9/5（木）に市自立促進ケア会議に出席した。
・地域密着型サービスの運営推進会議について、9ヶ所の事業所より出席依頼があり、計16回全ての会議に出席した。
・4/5（金）に圏域内居宅介護支援事業所訪問（9ヶ所）を行い、介護支援専門員と意見交換等を行った。
・4/25（木）に圏域内の介護支援専門員を対象に、今年度の介護報酬改定に関する勉強会を開催した。出席者は22名であった。
・区内のあんしんケアセンターと協働し、偶数月の計3回、区あんしん主任ケアマネ会議と区主任ケアマネの会を行った。</v>
      </c>
      <c r="E24" s="147"/>
      <c r="F24" s="147"/>
      <c r="G24" s="15"/>
      <c r="H24" s="16"/>
      <c r="I24" s="16"/>
      <c r="J24" s="16"/>
      <c r="K24" s="16"/>
      <c r="L24" s="17"/>
    </row>
    <row r="25" spans="1:12" ht="218.15" customHeight="1" x14ac:dyDescent="0.55000000000000004">
      <c r="A25" s="37" t="s">
        <v>120</v>
      </c>
      <c r="B25" s="127" t="s">
        <v>119</v>
      </c>
      <c r="C25" s="127"/>
      <c r="D25" s="157" t="s">
        <v>135</v>
      </c>
      <c r="E25" s="149"/>
      <c r="F25" s="150"/>
      <c r="G25" s="184" t="s">
        <v>121</v>
      </c>
      <c r="H25" s="185" t="s">
        <v>122</v>
      </c>
      <c r="I25" s="185"/>
      <c r="J25" s="186" t="str">
        <f>[8]年度当初提出!D15</f>
        <v>1.地域の中核機関として、地域の諸団体を中心としたネットワーク構築に努める。
2.新たな地域資源を開発する。
3.事業所主催での地域ケア会議を開催する他、指定された会議に出席する。
4.地域の介護支援専門員に対する後方支援を強化する。</v>
      </c>
      <c r="K25" s="186"/>
      <c r="L25" s="186"/>
    </row>
    <row r="26" spans="1:12" ht="174" customHeight="1" x14ac:dyDescent="0.55000000000000004">
      <c r="A26" s="126" t="s">
        <v>112</v>
      </c>
      <c r="B26" s="127" t="s">
        <v>113</v>
      </c>
      <c r="C26" s="127"/>
      <c r="D26" s="35" t="s">
        <v>70</v>
      </c>
      <c r="E26" s="35" t="s">
        <v>114</v>
      </c>
      <c r="F26" s="36" t="s">
        <v>136</v>
      </c>
      <c r="G26" s="184"/>
      <c r="H26" s="185" t="s">
        <v>124</v>
      </c>
      <c r="I26" s="185"/>
      <c r="J26" s="186" t="str">
        <f>[8]年度当初提出!D16</f>
        <v>1.地域の諸団体を中心とした各種関係機関との関係構築のために、各会合に出席する頻度を増やし、顔の見える関係づくりを行う。
2.生活支援コーディネーターと連携し、情報共有を行うことにより、新たな資源の開発に関わる。特に地域活動の運営を行う担い手不足や高齢化問題について、課題解決に繋げていく。
3.個別・地域課題に対する地域ケア会議を各年1回以上開催する。地域課題の地域ケア会議については、今年度の重点的活動地域である宮野木台3丁目にて開催する。また、指定された市自立促進ケア会議と区多職種連携会議（共に年2回）と地域密着型サービスの運営推進会議には毎回出席し、各関係者との関係構築を図る。
4.年2回、圏域内の居宅介護支援事業所を訪問し、管理者の介護支援専門員等と情報交換を行う。また、偶数月に開催する区主任ケアマネの会には毎回参加する。また、今年度は介護報酬改定があるため、圏域内の介護支援専門員を対象に勉強会を行う。また、地域の介護支援専門員より利用者等の支援について相談があれば、事業所の主任介護支援専門員2名がその都度対応し、必要時には利用者宅への同行訪問を行う。</v>
      </c>
      <c r="K26" s="186"/>
      <c r="L26" s="186"/>
    </row>
    <row r="27" spans="1:12" ht="92.15" customHeight="1" x14ac:dyDescent="0.55000000000000004">
      <c r="A27" s="126"/>
      <c r="B27" s="139" t="s">
        <v>116</v>
      </c>
      <c r="C27" s="140"/>
      <c r="D27" s="157" t="s">
        <v>137</v>
      </c>
      <c r="E27" s="149"/>
      <c r="F27" s="150"/>
      <c r="G27" s="187"/>
      <c r="H27" s="188"/>
      <c r="I27" s="188"/>
      <c r="J27" s="188"/>
      <c r="K27" s="188"/>
      <c r="L27" s="189"/>
    </row>
    <row r="28" spans="1:12" ht="18" customHeight="1" x14ac:dyDescent="0.55000000000000004">
      <c r="A28" s="125" t="s">
        <v>138</v>
      </c>
      <c r="B28" s="125"/>
      <c r="C28" s="125"/>
      <c r="D28" s="125"/>
      <c r="E28" s="125"/>
      <c r="F28" s="125"/>
      <c r="G28" s="183" t="s">
        <v>138</v>
      </c>
      <c r="H28" s="183"/>
      <c r="I28" s="183"/>
      <c r="J28" s="183"/>
      <c r="K28" s="183"/>
      <c r="L28" s="183"/>
    </row>
    <row r="29" spans="1:12" ht="102" customHeight="1" x14ac:dyDescent="0.55000000000000004">
      <c r="A29" s="37" t="s">
        <v>118</v>
      </c>
      <c r="B29" s="127" t="s">
        <v>119</v>
      </c>
      <c r="C29" s="127"/>
      <c r="D29" s="147" t="str">
        <f>'[8]前期終了時提出（10月頃）'!D22</f>
        <v xml:space="preserve">・6/28（金）にさつきが丘いきいきセンター、7/30（火）に花見川いきいきプラザにて開催された健康フェスティバルに参加し、地域の高齢者に対して基本チェックリストの実施といきいき活動手帳の配布した他、生活相談を行った。
・地域の諸団体より依頼があり、4/22（月）と4/28（日）に出張講座を行い、講師を務めた。講座内容は共に「介護保険について知ろう」である。参加者は9名と10名であった。
・8/13（火）に花見川いきいきプラザにて消費者被害についての出張講座を行い、講師を務めた。参加者は12名であった。
・4/25（木）に花見川いきいきプラザ、7/5（金）にさつきが丘いきいきセンターにて生活相談会を行った。
</v>
      </c>
      <c r="E29" s="147"/>
      <c r="F29" s="147"/>
      <c r="G29" s="15"/>
      <c r="H29" s="16"/>
      <c r="I29" s="16"/>
      <c r="J29" s="16"/>
      <c r="K29" s="16"/>
      <c r="L29" s="17"/>
    </row>
    <row r="30" spans="1:12" ht="203.25" customHeight="1" x14ac:dyDescent="0.55000000000000004">
      <c r="A30" s="37" t="s">
        <v>120</v>
      </c>
      <c r="B30" s="127" t="s">
        <v>119</v>
      </c>
      <c r="C30" s="127"/>
      <c r="D30" s="159" t="s">
        <v>139</v>
      </c>
      <c r="E30" s="159"/>
      <c r="F30" s="159"/>
      <c r="G30" s="184" t="s">
        <v>121</v>
      </c>
      <c r="H30" s="185" t="s">
        <v>122</v>
      </c>
      <c r="I30" s="185"/>
      <c r="J30" s="186" t="str">
        <f>[8]年度当初提出!D18</f>
        <v>1.地域の高齢者が健康増進・フレイル予防に対しての正しい知識を得て、積極的な取り組みが行える。
2.基本チェックリストやいきいき活動手帳を活用し、地域高齢者の自己管理意識を高める。
3.地域の諸団体に対し、積極的な介護予防の普及啓発を行う。
4.通いの場・交流の場の再開や新たな場の開発に向けての役割の一旦を担う。</v>
      </c>
      <c r="K30" s="186"/>
      <c r="L30" s="186"/>
    </row>
    <row r="31" spans="1:12" ht="130" customHeight="1" x14ac:dyDescent="0.55000000000000004">
      <c r="A31" s="126" t="s">
        <v>112</v>
      </c>
      <c r="B31" s="127" t="s">
        <v>113</v>
      </c>
      <c r="C31" s="127"/>
      <c r="D31" s="35" t="s">
        <v>7</v>
      </c>
      <c r="E31" s="35" t="s">
        <v>114</v>
      </c>
      <c r="F31" s="39" t="s">
        <v>628</v>
      </c>
      <c r="G31" s="184"/>
      <c r="H31" s="185" t="s">
        <v>124</v>
      </c>
      <c r="I31" s="185"/>
      <c r="J31" s="186" t="str">
        <f>[8]年度当初提出!D19</f>
        <v>1.通いの場・交流の場の情報提供を行う他、地域の薬局等にも働きかけを行い、薬や栄養等についての講座を企画する。
2.花見川いきいきプラザとさつきが丘いきいきセンターで各年2回開催される健康フェスティバルにおいて、基本チェックリストの実施といきいき活動手帳の配布を行う。また、花見川いきいきプラザの生活相談会（年6回予定）とさつきが丘いきいきセンターの生活相談会（年2回予定）については、相談者数が伸び悩んでいるものの、必要時には基本チェックリストの実施といきいき活動手帳の配布を行う。
3.事業所の看護職が第2層生活支援コーディネーターと連携し、介護予防に関するミニ講座の実施やチラシの配布を行う。また、関わりのある地域の諸団体数を増やす。
4.各種関係機関や生活支援コーディネーターと連携し、コロナ禍以降中止している通いの場・交流の場の再開の他、今年度で終了する事業所主催の犢橋公民館出張介護予防教室に代わる場を立ち上げる際に役割の一旦を担う。新たな通いの場・交流の場として、さつきが丘公民館にて出張介護予防教室の開催を検討している。</v>
      </c>
      <c r="K31" s="186"/>
      <c r="L31" s="186"/>
    </row>
    <row r="32" spans="1:12" ht="118" customHeight="1" x14ac:dyDescent="0.55000000000000004">
      <c r="A32" s="126"/>
      <c r="B32" s="139" t="s">
        <v>116</v>
      </c>
      <c r="C32" s="140"/>
      <c r="D32" s="190" t="s">
        <v>140</v>
      </c>
      <c r="E32" s="149"/>
      <c r="F32" s="150"/>
      <c r="G32" s="187"/>
      <c r="H32" s="188"/>
      <c r="I32" s="188"/>
      <c r="J32" s="188"/>
      <c r="K32" s="188"/>
      <c r="L32" s="189"/>
    </row>
    <row r="33" spans="1:6" x14ac:dyDescent="0.55000000000000004">
      <c r="A33" s="43"/>
      <c r="B33" s="43"/>
      <c r="C33" s="43"/>
      <c r="D33" s="43"/>
      <c r="E33" s="43"/>
      <c r="F33" s="43"/>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D6 D11 D16 D21 D26 D31 JB6:JB7 JB9:JB12 JB14:JB17 JB19:JB22 JB24:JB27 JB29:JB32 JB65560:JB65568 JB131096:JB131104 JB196632:JB196640 JB262168:JB262176 JB327704:JB327712 JB393240:JB393248 JB458776:JB458784 JB524312:JB524320 JB589848:JB589856 JB655384:JB655392 JB720920:JB720928 JB786456:JB786464 JB851992:JB852000 JB917528:JB917536 JB983064:JB983072 JF6:JF7 JF9:JF12 JF14:JF17 JF19:JF22 JF24:JF27 JF29:JF32 JF65560:JF65568 JF131096:JF131104 JF196632:JF196640 JF262168:JF262176 JF327704:JF327712 JF393240:JF393248 JF458776:JF458784 JF524312:JF524320 JF589848:JF589856 JF655384:JF655392 JF720920:JF720928 JF786456:JF786464 JF851992:JF852000 JF917528:JF917536 JF983064:JF983072 SX6:SX7 SX9:SX12 SX14:SX17 SX19:SX22 SX24:SX27 SX29:SX32 SX65560:SX65568 SX131096:SX131104 SX196632:SX196640 SX262168:SX262176 SX327704:SX327712 SX393240:SX393248 SX458776:SX458784 SX524312:SX524320 SX589848:SX589856 SX655384:SX655392 SX720920:SX720928 SX786456:SX786464 SX851992:SX852000 SX917528:SX917536 SX983064:SX983072 TB6:TB7 TB9:TB12 TB14:TB17 TB19:TB22 TB24:TB27 TB29:TB32 TB65560:TB65568 TB131096:TB131104 TB196632:TB196640 TB262168:TB262176 TB327704:TB327712 TB393240:TB393248 TB458776:TB458784 TB524312:TB524320 TB589848:TB589856 TB655384:TB655392 TB720920:TB720928 TB786456:TB786464 TB851992:TB852000 TB917528:TB917536 TB983064:TB983072 ACT6:ACT7 ACT9:ACT12 ACT14:ACT17 ACT19:ACT22 ACT24:ACT27 ACT29:ACT32 ACT65560:ACT65568 ACT131096:ACT131104 ACT196632:ACT196640 ACT262168:ACT262176 ACT327704:ACT327712 ACT393240:ACT393248 ACT458776:ACT458784 ACT524312:ACT524320 ACT589848:ACT589856 ACT655384:ACT655392 ACT720920:ACT720928 ACT786456:ACT786464 ACT851992:ACT852000 ACT917528:ACT917536 ACT983064:ACT983072 ACX6:ACX7 ACX9:ACX12 ACX14:ACX17 ACX19:ACX22 ACX24:ACX27 ACX29:ACX32 ACX65560:ACX65568 ACX131096:ACX131104 ACX196632:ACX196640 ACX262168:ACX262176 ACX327704:ACX327712 ACX393240:ACX393248 ACX458776:ACX458784 ACX524312:ACX524320 ACX589848:ACX589856 ACX655384:ACX655392 ACX720920:ACX720928 ACX786456:ACX786464 ACX851992:ACX852000 ACX917528:ACX917536 ACX983064:ACX983072 AMP6:AMP7 AMP9:AMP12 AMP14:AMP17 AMP19:AMP22 AMP24:AMP27 AMP29:AMP32 AMP65560:AMP65568 AMP131096:AMP131104 AMP196632:AMP196640 AMP262168:AMP262176 AMP327704:AMP327712 AMP393240:AMP393248 AMP458776:AMP458784 AMP524312:AMP524320 AMP589848:AMP589856 AMP655384:AMP655392 AMP720920:AMP720928 AMP786456:AMP786464 AMP851992:AMP852000 AMP917528:AMP917536 AMP983064:AMP983072 AMT6:AMT7 AMT9:AMT12 AMT14:AMT17 AMT19:AMT22 AMT24:AMT27 AMT29:AMT32 AMT65560:AMT65568 AMT131096:AMT131104 AMT196632:AMT196640 AMT262168:AMT262176 AMT327704:AMT327712 AMT393240:AMT393248 AMT458776:AMT458784 AMT524312:AMT524320 AMT589848:AMT589856 AMT655384:AMT655392 AMT720920:AMT720928 AMT786456:AMT786464 AMT851992:AMT852000 AMT917528:AMT917536 AMT983064:AMT983072 AWL6:AWL7 AWL9:AWL12 AWL14:AWL17 AWL19:AWL22 AWL24:AWL27 AWL29:AWL32 AWL65560:AWL65568 AWL131096:AWL131104 AWL196632:AWL196640 AWL262168:AWL262176 AWL327704:AWL327712 AWL393240:AWL393248 AWL458776:AWL458784 AWL524312:AWL524320 AWL589848:AWL589856 AWL655384:AWL655392 AWL720920:AWL720928 AWL786456:AWL786464 AWL851992:AWL852000 AWL917528:AWL917536 AWL983064:AWL983072 AWP6:AWP7 AWP9:AWP12 AWP14:AWP17 AWP19:AWP22 AWP24:AWP27 AWP29:AWP32 AWP65560:AWP65568 AWP131096:AWP131104 AWP196632:AWP196640 AWP262168:AWP262176 AWP327704:AWP327712 AWP393240:AWP393248 AWP458776:AWP458784 AWP524312:AWP524320 AWP589848:AWP589856 AWP655384:AWP655392 AWP720920:AWP720928 AWP786456:AWP786464 AWP851992:AWP852000 AWP917528:AWP917536 AWP983064:AWP983072 BGH6:BGH7 BGH9:BGH12 BGH14:BGH17 BGH19:BGH22 BGH24:BGH27 BGH29:BGH32 BGH65560:BGH65568 BGH131096:BGH131104 BGH196632:BGH196640 BGH262168:BGH262176 BGH327704:BGH327712 BGH393240:BGH393248 BGH458776:BGH458784 BGH524312:BGH524320 BGH589848:BGH589856 BGH655384:BGH655392 BGH720920:BGH720928 BGH786456:BGH786464 BGH851992:BGH852000 BGH917528:BGH917536 BGH983064:BGH983072 BGL6:BGL7 BGL9:BGL12 BGL14:BGL17 BGL19:BGL22 BGL24:BGL27 BGL29:BGL32 BGL65560:BGL65568 BGL131096:BGL131104 BGL196632:BGL196640 BGL262168:BGL262176 BGL327704:BGL327712 BGL393240:BGL393248 BGL458776:BGL458784 BGL524312:BGL524320 BGL589848:BGL589856 BGL655384:BGL655392 BGL720920:BGL720928 BGL786456:BGL786464 BGL851992:BGL852000 BGL917528:BGL917536 BGL983064:BGL983072 BQD6:BQD7 BQD9:BQD12 BQD14:BQD17 BQD19:BQD22 BQD24:BQD27 BQD29:BQD32 BQD65560:BQD65568 BQD131096:BQD131104 BQD196632:BQD196640 BQD262168:BQD262176 BQD327704:BQD327712 BQD393240:BQD393248 BQD458776:BQD458784 BQD524312:BQD524320 BQD589848:BQD589856 BQD655384:BQD655392 BQD720920:BQD720928 BQD786456:BQD786464 BQD851992:BQD852000 BQD917528:BQD917536 BQD983064:BQD983072 BQH6:BQH7 BQH9:BQH12 BQH14:BQH17 BQH19:BQH22 BQH24:BQH27 BQH29:BQH32 BQH65560:BQH65568 BQH131096:BQH131104 BQH196632:BQH196640 BQH262168:BQH262176 BQH327704:BQH327712 BQH393240:BQH393248 BQH458776:BQH458784 BQH524312:BQH524320 BQH589848:BQH589856 BQH655384:BQH655392 BQH720920:BQH720928 BQH786456:BQH786464 BQH851992:BQH852000 BQH917528:BQH917536 BQH983064:BQH983072 BZZ6:BZZ7 BZZ9:BZZ12 BZZ14:BZZ17 BZZ19:BZZ22 BZZ24:BZZ27 BZZ29:BZZ32 BZZ65560:BZZ65568 BZZ131096:BZZ131104 BZZ196632:BZZ196640 BZZ262168:BZZ262176 BZZ327704:BZZ327712 BZZ393240:BZZ393248 BZZ458776:BZZ458784 BZZ524312:BZZ524320 BZZ589848:BZZ589856 BZZ655384:BZZ655392 BZZ720920:BZZ720928 BZZ786456:BZZ786464 BZZ851992:BZZ852000 BZZ917528:BZZ917536 BZZ983064:BZZ983072 CAD6:CAD7 CAD9:CAD12 CAD14:CAD17 CAD19:CAD22 CAD24:CAD27 CAD29:CAD32 CAD65560:CAD65568 CAD131096:CAD131104 CAD196632:CAD196640 CAD262168:CAD262176 CAD327704:CAD327712 CAD393240:CAD393248 CAD458776:CAD458784 CAD524312:CAD524320 CAD589848:CAD589856 CAD655384:CAD655392 CAD720920:CAD720928 CAD786456:CAD786464 CAD851992:CAD852000 CAD917528:CAD917536 CAD983064:CAD983072 CJV6:CJV7 CJV9:CJV12 CJV14:CJV17 CJV19:CJV22 CJV24:CJV27 CJV29:CJV32 CJV65560:CJV65568 CJV131096:CJV131104 CJV196632:CJV196640 CJV262168:CJV262176 CJV327704:CJV327712 CJV393240:CJV393248 CJV458776:CJV458784 CJV524312:CJV524320 CJV589848:CJV589856 CJV655384:CJV655392 CJV720920:CJV720928 CJV786456:CJV786464 CJV851992:CJV852000 CJV917528:CJV917536 CJV983064:CJV983072 CJZ6:CJZ7 CJZ9:CJZ12 CJZ14:CJZ17 CJZ19:CJZ22 CJZ24:CJZ27 CJZ29:CJZ32 CJZ65560:CJZ65568 CJZ131096:CJZ131104 CJZ196632:CJZ196640 CJZ262168:CJZ262176 CJZ327704:CJZ327712 CJZ393240:CJZ393248 CJZ458776:CJZ458784 CJZ524312:CJZ524320 CJZ589848:CJZ589856 CJZ655384:CJZ655392 CJZ720920:CJZ720928 CJZ786456:CJZ786464 CJZ851992:CJZ852000 CJZ917528:CJZ917536 CJZ983064:CJZ983072 CTR6:CTR7 CTR9:CTR12 CTR14:CTR17 CTR19:CTR22 CTR24:CTR27 CTR29:CTR32 CTR65560:CTR65568 CTR131096:CTR131104 CTR196632:CTR196640 CTR262168:CTR262176 CTR327704:CTR327712 CTR393240:CTR393248 CTR458776:CTR458784 CTR524312:CTR524320 CTR589848:CTR589856 CTR655384:CTR655392 CTR720920:CTR720928 CTR786456:CTR786464 CTR851992:CTR852000 CTR917528:CTR917536 CTR983064:CTR983072 CTV6:CTV7 CTV9:CTV12 CTV14:CTV17 CTV19:CTV22 CTV24:CTV27 CTV29:CTV32 CTV65560:CTV65568 CTV131096:CTV131104 CTV196632:CTV196640 CTV262168:CTV262176 CTV327704:CTV327712 CTV393240:CTV393248 CTV458776:CTV458784 CTV524312:CTV524320 CTV589848:CTV589856 CTV655384:CTV655392 CTV720920:CTV720928 CTV786456:CTV786464 CTV851992:CTV852000 CTV917528:CTV917536 CTV983064:CTV983072 DDN6:DDN7 DDN9:DDN12 DDN14:DDN17 DDN19:DDN22 DDN24:DDN27 DDN29:DDN32 DDN65560:DDN65568 DDN131096:DDN131104 DDN196632:DDN196640 DDN262168:DDN262176 DDN327704:DDN327712 DDN393240:DDN393248 DDN458776:DDN458784 DDN524312:DDN524320 DDN589848:DDN589856 DDN655384:DDN655392 DDN720920:DDN720928 DDN786456:DDN786464 DDN851992:DDN852000 DDN917528:DDN917536 DDN983064:DDN983072 DDR6:DDR7 DDR9:DDR12 DDR14:DDR17 DDR19:DDR22 DDR24:DDR27 DDR29:DDR32 DDR65560:DDR65568 DDR131096:DDR131104 DDR196632:DDR196640 DDR262168:DDR262176 DDR327704:DDR327712 DDR393240:DDR393248 DDR458776:DDR458784 DDR524312:DDR524320 DDR589848:DDR589856 DDR655384:DDR655392 DDR720920:DDR720928 DDR786456:DDR786464 DDR851992:DDR852000 DDR917528:DDR917536 DDR983064:DDR983072 DNJ6:DNJ7 DNJ9:DNJ12 DNJ14:DNJ17 DNJ19:DNJ22 DNJ24:DNJ27 DNJ29:DNJ32 DNJ65560:DNJ65568 DNJ131096:DNJ131104 DNJ196632:DNJ196640 DNJ262168:DNJ262176 DNJ327704:DNJ327712 DNJ393240:DNJ393248 DNJ458776:DNJ458784 DNJ524312:DNJ524320 DNJ589848:DNJ589856 DNJ655384:DNJ655392 DNJ720920:DNJ720928 DNJ786456:DNJ786464 DNJ851992:DNJ852000 DNJ917528:DNJ917536 DNJ983064:DNJ983072 DNN6:DNN7 DNN9:DNN12 DNN14:DNN17 DNN19:DNN22 DNN24:DNN27 DNN29:DNN32 DNN65560:DNN65568 DNN131096:DNN131104 DNN196632:DNN196640 DNN262168:DNN262176 DNN327704:DNN327712 DNN393240:DNN393248 DNN458776:DNN458784 DNN524312:DNN524320 DNN589848:DNN589856 DNN655384:DNN655392 DNN720920:DNN720928 DNN786456:DNN786464 DNN851992:DNN852000 DNN917528:DNN917536 DNN983064:DNN983072 DXF6:DXF7 DXF9:DXF12 DXF14:DXF17 DXF19:DXF22 DXF24:DXF27 DXF29:DXF32 DXF65560:DXF65568 DXF131096:DXF131104 DXF196632:DXF196640 DXF262168:DXF262176 DXF327704:DXF327712 DXF393240:DXF393248 DXF458776:DXF458784 DXF524312:DXF524320 DXF589848:DXF589856 DXF655384:DXF655392 DXF720920:DXF720928 DXF786456:DXF786464 DXF851992:DXF852000 DXF917528:DXF917536 DXF983064:DXF983072 DXJ6:DXJ7 DXJ9:DXJ12 DXJ14:DXJ17 DXJ19:DXJ22 DXJ24:DXJ27 DXJ29:DXJ32 DXJ65560:DXJ65568 DXJ131096:DXJ131104 DXJ196632:DXJ196640 DXJ262168:DXJ262176 DXJ327704:DXJ327712 DXJ393240:DXJ393248 DXJ458776:DXJ458784 DXJ524312:DXJ524320 DXJ589848:DXJ589856 DXJ655384:DXJ655392 DXJ720920:DXJ720928 DXJ786456:DXJ786464 DXJ851992:DXJ852000 DXJ917528:DXJ917536 DXJ983064:DXJ983072 EHB6:EHB7 EHB9:EHB12 EHB14:EHB17 EHB19:EHB22 EHB24:EHB27 EHB29:EHB32 EHB65560:EHB65568 EHB131096:EHB131104 EHB196632:EHB196640 EHB262168:EHB262176 EHB327704:EHB327712 EHB393240:EHB393248 EHB458776:EHB458784 EHB524312:EHB524320 EHB589848:EHB589856 EHB655384:EHB655392 EHB720920:EHB720928 EHB786456:EHB786464 EHB851992:EHB852000 EHB917528:EHB917536 EHB983064:EHB983072 EHF6:EHF7 EHF9:EHF12 EHF14:EHF17 EHF19:EHF22 EHF24:EHF27 EHF29:EHF32 EHF65560:EHF65568 EHF131096:EHF131104 EHF196632:EHF196640 EHF262168:EHF262176 EHF327704:EHF327712 EHF393240:EHF393248 EHF458776:EHF458784 EHF524312:EHF524320 EHF589848:EHF589856 EHF655384:EHF655392 EHF720920:EHF720928 EHF786456:EHF786464 EHF851992:EHF852000 EHF917528:EHF917536 EHF983064:EHF983072 EQX6:EQX7 EQX9:EQX12 EQX14:EQX17 EQX19:EQX22 EQX24:EQX27 EQX29:EQX32 EQX65560:EQX65568 EQX131096:EQX131104 EQX196632:EQX196640 EQX262168:EQX262176 EQX327704:EQX327712 EQX393240:EQX393248 EQX458776:EQX458784 EQX524312:EQX524320 EQX589848:EQX589856 EQX655384:EQX655392 EQX720920:EQX720928 EQX786456:EQX786464 EQX851992:EQX852000 EQX917528:EQX917536 EQX983064:EQX983072 ERB6:ERB7 ERB9:ERB12 ERB14:ERB17 ERB19:ERB22 ERB24:ERB27 ERB29:ERB32 ERB65560:ERB65568 ERB131096:ERB131104 ERB196632:ERB196640 ERB262168:ERB262176 ERB327704:ERB327712 ERB393240:ERB393248 ERB458776:ERB458784 ERB524312:ERB524320 ERB589848:ERB589856 ERB655384:ERB655392 ERB720920:ERB720928 ERB786456:ERB786464 ERB851992:ERB852000 ERB917528:ERB917536 ERB983064:ERB983072 FAT6:FAT7 FAT9:FAT12 FAT14:FAT17 FAT19:FAT22 FAT24:FAT27 FAT29:FAT32 FAT65560:FAT65568 FAT131096:FAT131104 FAT196632:FAT196640 FAT262168:FAT262176 FAT327704:FAT327712 FAT393240:FAT393248 FAT458776:FAT458784 FAT524312:FAT524320 FAT589848:FAT589856 FAT655384:FAT655392 FAT720920:FAT720928 FAT786456:FAT786464 FAT851992:FAT852000 FAT917528:FAT917536 FAT983064:FAT983072 FAX6:FAX7 FAX9:FAX12 FAX14:FAX17 FAX19:FAX22 FAX24:FAX27 FAX29:FAX32 FAX65560:FAX65568 FAX131096:FAX131104 FAX196632:FAX196640 FAX262168:FAX262176 FAX327704:FAX327712 FAX393240:FAX393248 FAX458776:FAX458784 FAX524312:FAX524320 FAX589848:FAX589856 FAX655384:FAX655392 FAX720920:FAX720928 FAX786456:FAX786464 FAX851992:FAX852000 FAX917528:FAX917536 FAX983064:FAX983072 FKP6:FKP7 FKP9:FKP12 FKP14:FKP17 FKP19:FKP22 FKP24:FKP27 FKP29:FKP32 FKP65560:FKP65568 FKP131096:FKP131104 FKP196632:FKP196640 FKP262168:FKP262176 FKP327704:FKP327712 FKP393240:FKP393248 FKP458776:FKP458784 FKP524312:FKP524320 FKP589848:FKP589856 FKP655384:FKP655392 FKP720920:FKP720928 FKP786456:FKP786464 FKP851992:FKP852000 FKP917528:FKP917536 FKP983064:FKP983072 FKT6:FKT7 FKT9:FKT12 FKT14:FKT17 FKT19:FKT22 FKT24:FKT27 FKT29:FKT32 FKT65560:FKT65568 FKT131096:FKT131104 FKT196632:FKT196640 FKT262168:FKT262176 FKT327704:FKT327712 FKT393240:FKT393248 FKT458776:FKT458784 FKT524312:FKT524320 FKT589848:FKT589856 FKT655384:FKT655392 FKT720920:FKT720928 FKT786456:FKT786464 FKT851992:FKT852000 FKT917528:FKT917536 FKT983064:FKT983072 FUL6:FUL7 FUL9:FUL12 FUL14:FUL17 FUL19:FUL22 FUL24:FUL27 FUL29:FUL32 FUL65560:FUL65568 FUL131096:FUL131104 FUL196632:FUL196640 FUL262168:FUL262176 FUL327704:FUL327712 FUL393240:FUL393248 FUL458776:FUL458784 FUL524312:FUL524320 FUL589848:FUL589856 FUL655384:FUL655392 FUL720920:FUL720928 FUL786456:FUL786464 FUL851992:FUL852000 FUL917528:FUL917536 FUL983064:FUL983072 FUP6:FUP7 FUP9:FUP12 FUP14:FUP17 FUP19:FUP22 FUP24:FUP27 FUP29:FUP32 FUP65560:FUP65568 FUP131096:FUP131104 FUP196632:FUP196640 FUP262168:FUP262176 FUP327704:FUP327712 FUP393240:FUP393248 FUP458776:FUP458784 FUP524312:FUP524320 FUP589848:FUP589856 FUP655384:FUP655392 FUP720920:FUP720928 FUP786456:FUP786464 FUP851992:FUP852000 FUP917528:FUP917536 FUP983064:FUP983072 GEH6:GEH7 GEH9:GEH12 GEH14:GEH17 GEH19:GEH22 GEH24:GEH27 GEH29:GEH32 GEH65560:GEH65568 GEH131096:GEH131104 GEH196632:GEH196640 GEH262168:GEH262176 GEH327704:GEH327712 GEH393240:GEH393248 GEH458776:GEH458784 GEH524312:GEH524320 GEH589848:GEH589856 GEH655384:GEH655392 GEH720920:GEH720928 GEH786456:GEH786464 GEH851992:GEH852000 GEH917528:GEH917536 GEH983064:GEH983072 GEL6:GEL7 GEL9:GEL12 GEL14:GEL17 GEL19:GEL22 GEL24:GEL27 GEL29:GEL32 GEL65560:GEL65568 GEL131096:GEL131104 GEL196632:GEL196640 GEL262168:GEL262176 GEL327704:GEL327712 GEL393240:GEL393248 GEL458776:GEL458784 GEL524312:GEL524320 GEL589848:GEL589856 GEL655384:GEL655392 GEL720920:GEL720928 GEL786456:GEL786464 GEL851992:GEL852000 GEL917528:GEL917536 GEL983064:GEL983072 GOD6:GOD7 GOD9:GOD12 GOD14:GOD17 GOD19:GOD22 GOD24:GOD27 GOD29:GOD32 GOD65560:GOD65568 GOD131096:GOD131104 GOD196632:GOD196640 GOD262168:GOD262176 GOD327704:GOD327712 GOD393240:GOD393248 GOD458776:GOD458784 GOD524312:GOD524320 GOD589848:GOD589856 GOD655384:GOD655392 GOD720920:GOD720928 GOD786456:GOD786464 GOD851992:GOD852000 GOD917528:GOD917536 GOD983064:GOD983072 GOH6:GOH7 GOH9:GOH12 GOH14:GOH17 GOH19:GOH22 GOH24:GOH27 GOH29:GOH32 GOH65560:GOH65568 GOH131096:GOH131104 GOH196632:GOH196640 GOH262168:GOH262176 GOH327704:GOH327712 GOH393240:GOH393248 GOH458776:GOH458784 GOH524312:GOH524320 GOH589848:GOH589856 GOH655384:GOH655392 GOH720920:GOH720928 GOH786456:GOH786464 GOH851992:GOH852000 GOH917528:GOH917536 GOH983064:GOH983072 GXZ6:GXZ7 GXZ9:GXZ12 GXZ14:GXZ17 GXZ19:GXZ22 GXZ24:GXZ27 GXZ29:GXZ32 GXZ65560:GXZ65568 GXZ131096:GXZ131104 GXZ196632:GXZ196640 GXZ262168:GXZ262176 GXZ327704:GXZ327712 GXZ393240:GXZ393248 GXZ458776:GXZ458784 GXZ524312:GXZ524320 GXZ589848:GXZ589856 GXZ655384:GXZ655392 GXZ720920:GXZ720928 GXZ786456:GXZ786464 GXZ851992:GXZ852000 GXZ917528:GXZ917536 GXZ983064:GXZ983072 GYD6:GYD7 GYD9:GYD12 GYD14:GYD17 GYD19:GYD22 GYD24:GYD27 GYD29:GYD32 GYD65560:GYD65568 GYD131096:GYD131104 GYD196632:GYD196640 GYD262168:GYD262176 GYD327704:GYD327712 GYD393240:GYD393248 GYD458776:GYD458784 GYD524312:GYD524320 GYD589848:GYD589856 GYD655384:GYD655392 GYD720920:GYD720928 GYD786456:GYD786464 GYD851992:GYD852000 GYD917528:GYD917536 GYD983064:GYD983072 HHV6:HHV7 HHV9:HHV12 HHV14:HHV17 HHV19:HHV22 HHV24:HHV27 HHV29:HHV32 HHV65560:HHV65568 HHV131096:HHV131104 HHV196632:HHV196640 HHV262168:HHV262176 HHV327704:HHV327712 HHV393240:HHV393248 HHV458776:HHV458784 HHV524312:HHV524320 HHV589848:HHV589856 HHV655384:HHV655392 HHV720920:HHV720928 HHV786456:HHV786464 HHV851992:HHV852000 HHV917528:HHV917536 HHV983064:HHV983072 HHZ6:HHZ7 HHZ9:HHZ12 HHZ14:HHZ17 HHZ19:HHZ22 HHZ24:HHZ27 HHZ29:HHZ32 HHZ65560:HHZ65568 HHZ131096:HHZ131104 HHZ196632:HHZ196640 HHZ262168:HHZ262176 HHZ327704:HHZ327712 HHZ393240:HHZ393248 HHZ458776:HHZ458784 HHZ524312:HHZ524320 HHZ589848:HHZ589856 HHZ655384:HHZ655392 HHZ720920:HHZ720928 HHZ786456:HHZ786464 HHZ851992:HHZ852000 HHZ917528:HHZ917536 HHZ983064:HHZ983072 HRR6:HRR7 HRR9:HRR12 HRR14:HRR17 HRR19:HRR22 HRR24:HRR27 HRR29:HRR32 HRR65560:HRR65568 HRR131096:HRR131104 HRR196632:HRR196640 HRR262168:HRR262176 HRR327704:HRR327712 HRR393240:HRR393248 HRR458776:HRR458784 HRR524312:HRR524320 HRR589848:HRR589856 HRR655384:HRR655392 HRR720920:HRR720928 HRR786456:HRR786464 HRR851992:HRR852000 HRR917528:HRR917536 HRR983064:HRR983072 HRV6:HRV7 HRV9:HRV12 HRV14:HRV17 HRV19:HRV22 HRV24:HRV27 HRV29:HRV32 HRV65560:HRV65568 HRV131096:HRV131104 HRV196632:HRV196640 HRV262168:HRV262176 HRV327704:HRV327712 HRV393240:HRV393248 HRV458776:HRV458784 HRV524312:HRV524320 HRV589848:HRV589856 HRV655384:HRV655392 HRV720920:HRV720928 HRV786456:HRV786464 HRV851992:HRV852000 HRV917528:HRV917536 HRV983064:HRV983072 IBN6:IBN7 IBN9:IBN12 IBN14:IBN17 IBN19:IBN22 IBN24:IBN27 IBN29:IBN32 IBN65560:IBN65568 IBN131096:IBN131104 IBN196632:IBN196640 IBN262168:IBN262176 IBN327704:IBN327712 IBN393240:IBN393248 IBN458776:IBN458784 IBN524312:IBN524320 IBN589848:IBN589856 IBN655384:IBN655392 IBN720920:IBN720928 IBN786456:IBN786464 IBN851992:IBN852000 IBN917528:IBN917536 IBN983064:IBN983072 IBR6:IBR7 IBR9:IBR12 IBR14:IBR17 IBR19:IBR22 IBR24:IBR27 IBR29:IBR32 IBR65560:IBR65568 IBR131096:IBR131104 IBR196632:IBR196640 IBR262168:IBR262176 IBR327704:IBR327712 IBR393240:IBR393248 IBR458776:IBR458784 IBR524312:IBR524320 IBR589848:IBR589856 IBR655384:IBR655392 IBR720920:IBR720928 IBR786456:IBR786464 IBR851992:IBR852000 IBR917528:IBR917536 IBR983064:IBR983072 ILJ6:ILJ7 ILJ9:ILJ12 ILJ14:ILJ17 ILJ19:ILJ22 ILJ24:ILJ27 ILJ29:ILJ32 ILJ65560:ILJ65568 ILJ131096:ILJ131104 ILJ196632:ILJ196640 ILJ262168:ILJ262176 ILJ327704:ILJ327712 ILJ393240:ILJ393248 ILJ458776:ILJ458784 ILJ524312:ILJ524320 ILJ589848:ILJ589856 ILJ655384:ILJ655392 ILJ720920:ILJ720928 ILJ786456:ILJ786464 ILJ851992:ILJ852000 ILJ917528:ILJ917536 ILJ983064:ILJ983072 ILN6:ILN7 ILN9:ILN12 ILN14:ILN17 ILN19:ILN22 ILN24:ILN27 ILN29:ILN32 ILN65560:ILN65568 ILN131096:ILN131104 ILN196632:ILN196640 ILN262168:ILN262176 ILN327704:ILN327712 ILN393240:ILN393248 ILN458776:ILN458784 ILN524312:ILN524320 ILN589848:ILN589856 ILN655384:ILN655392 ILN720920:ILN720928 ILN786456:ILN786464 ILN851992:ILN852000 ILN917528:ILN917536 ILN983064:ILN983072 IVF6:IVF7 IVF9:IVF12 IVF14:IVF17 IVF19:IVF22 IVF24:IVF27 IVF29:IVF32 IVF65560:IVF65568 IVF131096:IVF131104 IVF196632:IVF196640 IVF262168:IVF262176 IVF327704:IVF327712 IVF393240:IVF393248 IVF458776:IVF458784 IVF524312:IVF524320 IVF589848:IVF589856 IVF655384:IVF655392 IVF720920:IVF720928 IVF786456:IVF786464 IVF851992:IVF852000 IVF917528:IVF917536 IVF983064:IVF983072 IVJ6:IVJ7 IVJ9:IVJ12 IVJ14:IVJ17 IVJ19:IVJ22 IVJ24:IVJ27 IVJ29:IVJ32 IVJ65560:IVJ65568 IVJ131096:IVJ131104 IVJ196632:IVJ196640 IVJ262168:IVJ262176 IVJ327704:IVJ327712 IVJ393240:IVJ393248 IVJ458776:IVJ458784 IVJ524312:IVJ524320 IVJ589848:IVJ589856 IVJ655384:IVJ655392 IVJ720920:IVJ720928 IVJ786456:IVJ786464 IVJ851992:IVJ852000 IVJ917528:IVJ917536 IVJ983064:IVJ983072 JFB6:JFB7 JFB9:JFB12 JFB14:JFB17 JFB19:JFB22 JFB24:JFB27 JFB29:JFB32 JFB65560:JFB65568 JFB131096:JFB131104 JFB196632:JFB196640 JFB262168:JFB262176 JFB327704:JFB327712 JFB393240:JFB393248 JFB458776:JFB458784 JFB524312:JFB524320 JFB589848:JFB589856 JFB655384:JFB655392 JFB720920:JFB720928 JFB786456:JFB786464 JFB851992:JFB852000 JFB917528:JFB917536 JFB983064:JFB983072 JFF6:JFF7 JFF9:JFF12 JFF14:JFF17 JFF19:JFF22 JFF24:JFF27 JFF29:JFF32 JFF65560:JFF65568 JFF131096:JFF131104 JFF196632:JFF196640 JFF262168:JFF262176 JFF327704:JFF327712 JFF393240:JFF393248 JFF458776:JFF458784 JFF524312:JFF524320 JFF589848:JFF589856 JFF655384:JFF655392 JFF720920:JFF720928 JFF786456:JFF786464 JFF851992:JFF852000 JFF917528:JFF917536 JFF983064:JFF983072 JOX6:JOX7 JOX9:JOX12 JOX14:JOX17 JOX19:JOX22 JOX24:JOX27 JOX29:JOX32 JOX65560:JOX65568 JOX131096:JOX131104 JOX196632:JOX196640 JOX262168:JOX262176 JOX327704:JOX327712 JOX393240:JOX393248 JOX458776:JOX458784 JOX524312:JOX524320 JOX589848:JOX589856 JOX655384:JOX655392 JOX720920:JOX720928 JOX786456:JOX786464 JOX851992:JOX852000 JOX917528:JOX917536 JOX983064:JOX983072 JPB6:JPB7 JPB9:JPB12 JPB14:JPB17 JPB19:JPB22 JPB24:JPB27 JPB29:JPB32 JPB65560:JPB65568 JPB131096:JPB131104 JPB196632:JPB196640 JPB262168:JPB262176 JPB327704:JPB327712 JPB393240:JPB393248 JPB458776:JPB458784 JPB524312:JPB524320 JPB589848:JPB589856 JPB655384:JPB655392 JPB720920:JPB720928 JPB786456:JPB786464 JPB851992:JPB852000 JPB917528:JPB917536 JPB983064:JPB983072 JYT6:JYT7 JYT9:JYT12 JYT14:JYT17 JYT19:JYT22 JYT24:JYT27 JYT29:JYT32 JYT65560:JYT65568 JYT131096:JYT131104 JYT196632:JYT196640 JYT262168:JYT262176 JYT327704:JYT327712 JYT393240:JYT393248 JYT458776:JYT458784 JYT524312:JYT524320 JYT589848:JYT589856 JYT655384:JYT655392 JYT720920:JYT720928 JYT786456:JYT786464 JYT851992:JYT852000 JYT917528:JYT917536 JYT983064:JYT983072 JYX6:JYX7 JYX9:JYX12 JYX14:JYX17 JYX19:JYX22 JYX24:JYX27 JYX29:JYX32 JYX65560:JYX65568 JYX131096:JYX131104 JYX196632:JYX196640 JYX262168:JYX262176 JYX327704:JYX327712 JYX393240:JYX393248 JYX458776:JYX458784 JYX524312:JYX524320 JYX589848:JYX589856 JYX655384:JYX655392 JYX720920:JYX720928 JYX786456:JYX786464 JYX851992:JYX852000 JYX917528:JYX917536 JYX983064:JYX983072 KIP6:KIP7 KIP9:KIP12 KIP14:KIP17 KIP19:KIP22 KIP24:KIP27 KIP29:KIP32 KIP65560:KIP65568 KIP131096:KIP131104 KIP196632:KIP196640 KIP262168:KIP262176 KIP327704:KIP327712 KIP393240:KIP393248 KIP458776:KIP458784 KIP524312:KIP524320 KIP589848:KIP589856 KIP655384:KIP655392 KIP720920:KIP720928 KIP786456:KIP786464 KIP851992:KIP852000 KIP917528:KIP917536 KIP983064:KIP983072 KIT6:KIT7 KIT9:KIT12 KIT14:KIT17 KIT19:KIT22 KIT24:KIT27 KIT29:KIT32 KIT65560:KIT65568 KIT131096:KIT131104 KIT196632:KIT196640 KIT262168:KIT262176 KIT327704:KIT327712 KIT393240:KIT393248 KIT458776:KIT458784 KIT524312:KIT524320 KIT589848:KIT589856 KIT655384:KIT655392 KIT720920:KIT720928 KIT786456:KIT786464 KIT851992:KIT852000 KIT917528:KIT917536 KIT983064:KIT983072 KSL6:KSL7 KSL9:KSL12 KSL14:KSL17 KSL19:KSL22 KSL24:KSL27 KSL29:KSL32 KSL65560:KSL65568 KSL131096:KSL131104 KSL196632:KSL196640 KSL262168:KSL262176 KSL327704:KSL327712 KSL393240:KSL393248 KSL458776:KSL458784 KSL524312:KSL524320 KSL589848:KSL589856 KSL655384:KSL655392 KSL720920:KSL720928 KSL786456:KSL786464 KSL851992:KSL852000 KSL917528:KSL917536 KSL983064:KSL983072 KSP6:KSP7 KSP9:KSP12 KSP14:KSP17 KSP19:KSP22 KSP24:KSP27 KSP29:KSP32 KSP65560:KSP65568 KSP131096:KSP131104 KSP196632:KSP196640 KSP262168:KSP262176 KSP327704:KSP327712 KSP393240:KSP393248 KSP458776:KSP458784 KSP524312:KSP524320 KSP589848:KSP589856 KSP655384:KSP655392 KSP720920:KSP720928 KSP786456:KSP786464 KSP851992:KSP852000 KSP917528:KSP917536 KSP983064:KSP983072 LCH6:LCH7 LCH9:LCH12 LCH14:LCH17 LCH19:LCH22 LCH24:LCH27 LCH29:LCH32 LCH65560:LCH65568 LCH131096:LCH131104 LCH196632:LCH196640 LCH262168:LCH262176 LCH327704:LCH327712 LCH393240:LCH393248 LCH458776:LCH458784 LCH524312:LCH524320 LCH589848:LCH589856 LCH655384:LCH655392 LCH720920:LCH720928 LCH786456:LCH786464 LCH851992:LCH852000 LCH917528:LCH917536 LCH983064:LCH983072 LCL6:LCL7 LCL9:LCL12 LCL14:LCL17 LCL19:LCL22 LCL24:LCL27 LCL29:LCL32 LCL65560:LCL65568 LCL131096:LCL131104 LCL196632:LCL196640 LCL262168:LCL262176 LCL327704:LCL327712 LCL393240:LCL393248 LCL458776:LCL458784 LCL524312:LCL524320 LCL589848:LCL589856 LCL655384:LCL655392 LCL720920:LCL720928 LCL786456:LCL786464 LCL851992:LCL852000 LCL917528:LCL917536 LCL983064:LCL983072 LMD6:LMD7 LMD9:LMD12 LMD14:LMD17 LMD19:LMD22 LMD24:LMD27 LMD29:LMD32 LMD65560:LMD65568 LMD131096:LMD131104 LMD196632:LMD196640 LMD262168:LMD262176 LMD327704:LMD327712 LMD393240:LMD393248 LMD458776:LMD458784 LMD524312:LMD524320 LMD589848:LMD589856 LMD655384:LMD655392 LMD720920:LMD720928 LMD786456:LMD786464 LMD851992:LMD852000 LMD917528:LMD917536 LMD983064:LMD983072 LMH6:LMH7 LMH9:LMH12 LMH14:LMH17 LMH19:LMH22 LMH24:LMH27 LMH29:LMH32 LMH65560:LMH65568 LMH131096:LMH131104 LMH196632:LMH196640 LMH262168:LMH262176 LMH327704:LMH327712 LMH393240:LMH393248 LMH458776:LMH458784 LMH524312:LMH524320 LMH589848:LMH589856 LMH655384:LMH655392 LMH720920:LMH720928 LMH786456:LMH786464 LMH851992:LMH852000 LMH917528:LMH917536 LMH983064:LMH983072 LVZ6:LVZ7 LVZ9:LVZ12 LVZ14:LVZ17 LVZ19:LVZ22 LVZ24:LVZ27 LVZ29:LVZ32 LVZ65560:LVZ65568 LVZ131096:LVZ131104 LVZ196632:LVZ196640 LVZ262168:LVZ262176 LVZ327704:LVZ327712 LVZ393240:LVZ393248 LVZ458776:LVZ458784 LVZ524312:LVZ524320 LVZ589848:LVZ589856 LVZ655384:LVZ655392 LVZ720920:LVZ720928 LVZ786456:LVZ786464 LVZ851992:LVZ852000 LVZ917528:LVZ917536 LVZ983064:LVZ983072 LWD6:LWD7 LWD9:LWD12 LWD14:LWD17 LWD19:LWD22 LWD24:LWD27 LWD29:LWD32 LWD65560:LWD65568 LWD131096:LWD131104 LWD196632:LWD196640 LWD262168:LWD262176 LWD327704:LWD327712 LWD393240:LWD393248 LWD458776:LWD458784 LWD524312:LWD524320 LWD589848:LWD589856 LWD655384:LWD655392 LWD720920:LWD720928 LWD786456:LWD786464 LWD851992:LWD852000 LWD917528:LWD917536 LWD983064:LWD983072 MFV6:MFV7 MFV9:MFV12 MFV14:MFV17 MFV19:MFV22 MFV24:MFV27 MFV29:MFV32 MFV65560:MFV65568 MFV131096:MFV131104 MFV196632:MFV196640 MFV262168:MFV262176 MFV327704:MFV327712 MFV393240:MFV393248 MFV458776:MFV458784 MFV524312:MFV524320 MFV589848:MFV589856 MFV655384:MFV655392 MFV720920:MFV720928 MFV786456:MFV786464 MFV851992:MFV852000 MFV917528:MFV917536 MFV983064:MFV983072 MFZ6:MFZ7 MFZ9:MFZ12 MFZ14:MFZ17 MFZ19:MFZ22 MFZ24:MFZ27 MFZ29:MFZ32 MFZ65560:MFZ65568 MFZ131096:MFZ131104 MFZ196632:MFZ196640 MFZ262168:MFZ262176 MFZ327704:MFZ327712 MFZ393240:MFZ393248 MFZ458776:MFZ458784 MFZ524312:MFZ524320 MFZ589848:MFZ589856 MFZ655384:MFZ655392 MFZ720920:MFZ720928 MFZ786456:MFZ786464 MFZ851992:MFZ852000 MFZ917528:MFZ917536 MFZ983064:MFZ983072 MPR6:MPR7 MPR9:MPR12 MPR14:MPR17 MPR19:MPR22 MPR24:MPR27 MPR29:MPR32 MPR65560:MPR65568 MPR131096:MPR131104 MPR196632:MPR196640 MPR262168:MPR262176 MPR327704:MPR327712 MPR393240:MPR393248 MPR458776:MPR458784 MPR524312:MPR524320 MPR589848:MPR589856 MPR655384:MPR655392 MPR720920:MPR720928 MPR786456:MPR786464 MPR851992:MPR852000 MPR917528:MPR917536 MPR983064:MPR983072 MPV6:MPV7 MPV9:MPV12 MPV14:MPV17 MPV19:MPV22 MPV24:MPV27 MPV29:MPV32 MPV65560:MPV65568 MPV131096:MPV131104 MPV196632:MPV196640 MPV262168:MPV262176 MPV327704:MPV327712 MPV393240:MPV393248 MPV458776:MPV458784 MPV524312:MPV524320 MPV589848:MPV589856 MPV655384:MPV655392 MPV720920:MPV720928 MPV786456:MPV786464 MPV851992:MPV852000 MPV917528:MPV917536 MPV983064:MPV983072 MZN6:MZN7 MZN9:MZN12 MZN14:MZN17 MZN19:MZN22 MZN24:MZN27 MZN29:MZN32 MZN65560:MZN65568 MZN131096:MZN131104 MZN196632:MZN196640 MZN262168:MZN262176 MZN327704:MZN327712 MZN393240:MZN393248 MZN458776:MZN458784 MZN524312:MZN524320 MZN589848:MZN589856 MZN655384:MZN655392 MZN720920:MZN720928 MZN786456:MZN786464 MZN851992:MZN852000 MZN917528:MZN917536 MZN983064:MZN983072 MZR6:MZR7 MZR9:MZR12 MZR14:MZR17 MZR19:MZR22 MZR24:MZR27 MZR29:MZR32 MZR65560:MZR65568 MZR131096:MZR131104 MZR196632:MZR196640 MZR262168:MZR262176 MZR327704:MZR327712 MZR393240:MZR393248 MZR458776:MZR458784 MZR524312:MZR524320 MZR589848:MZR589856 MZR655384:MZR655392 MZR720920:MZR720928 MZR786456:MZR786464 MZR851992:MZR852000 MZR917528:MZR917536 MZR983064:MZR983072 NJJ6:NJJ7 NJJ9:NJJ12 NJJ14:NJJ17 NJJ19:NJJ22 NJJ24:NJJ27 NJJ29:NJJ32 NJJ65560:NJJ65568 NJJ131096:NJJ131104 NJJ196632:NJJ196640 NJJ262168:NJJ262176 NJJ327704:NJJ327712 NJJ393240:NJJ393248 NJJ458776:NJJ458784 NJJ524312:NJJ524320 NJJ589848:NJJ589856 NJJ655384:NJJ655392 NJJ720920:NJJ720928 NJJ786456:NJJ786464 NJJ851992:NJJ852000 NJJ917528:NJJ917536 NJJ983064:NJJ983072 NJN6:NJN7 NJN9:NJN12 NJN14:NJN17 NJN19:NJN22 NJN24:NJN27 NJN29:NJN32 NJN65560:NJN65568 NJN131096:NJN131104 NJN196632:NJN196640 NJN262168:NJN262176 NJN327704:NJN327712 NJN393240:NJN393248 NJN458776:NJN458784 NJN524312:NJN524320 NJN589848:NJN589856 NJN655384:NJN655392 NJN720920:NJN720928 NJN786456:NJN786464 NJN851992:NJN852000 NJN917528:NJN917536 NJN983064:NJN983072 NTF6:NTF7 NTF9:NTF12 NTF14:NTF17 NTF19:NTF22 NTF24:NTF27 NTF29:NTF32 NTF65560:NTF65568 NTF131096:NTF131104 NTF196632:NTF196640 NTF262168:NTF262176 NTF327704:NTF327712 NTF393240:NTF393248 NTF458776:NTF458784 NTF524312:NTF524320 NTF589848:NTF589856 NTF655384:NTF655392 NTF720920:NTF720928 NTF786456:NTF786464 NTF851992:NTF852000 NTF917528:NTF917536 NTF983064:NTF983072 NTJ6:NTJ7 NTJ9:NTJ12 NTJ14:NTJ17 NTJ19:NTJ22 NTJ24:NTJ27 NTJ29:NTJ32 NTJ65560:NTJ65568 NTJ131096:NTJ131104 NTJ196632:NTJ196640 NTJ262168:NTJ262176 NTJ327704:NTJ327712 NTJ393240:NTJ393248 NTJ458776:NTJ458784 NTJ524312:NTJ524320 NTJ589848:NTJ589856 NTJ655384:NTJ655392 NTJ720920:NTJ720928 NTJ786456:NTJ786464 NTJ851992:NTJ852000 NTJ917528:NTJ917536 NTJ983064:NTJ983072 ODB6:ODB7 ODB9:ODB12 ODB14:ODB17 ODB19:ODB22 ODB24:ODB27 ODB29:ODB32 ODB65560:ODB65568 ODB131096:ODB131104 ODB196632:ODB196640 ODB262168:ODB262176 ODB327704:ODB327712 ODB393240:ODB393248 ODB458776:ODB458784 ODB524312:ODB524320 ODB589848:ODB589856 ODB655384:ODB655392 ODB720920:ODB720928 ODB786456:ODB786464 ODB851992:ODB852000 ODB917528:ODB917536 ODB983064:ODB983072 ODF6:ODF7 ODF9:ODF12 ODF14:ODF17 ODF19:ODF22 ODF24:ODF27 ODF29:ODF32 ODF65560:ODF65568 ODF131096:ODF131104 ODF196632:ODF196640 ODF262168:ODF262176 ODF327704:ODF327712 ODF393240:ODF393248 ODF458776:ODF458784 ODF524312:ODF524320 ODF589848:ODF589856 ODF655384:ODF655392 ODF720920:ODF720928 ODF786456:ODF786464 ODF851992:ODF852000 ODF917528:ODF917536 ODF983064:ODF983072 OMX6:OMX7 OMX9:OMX12 OMX14:OMX17 OMX19:OMX22 OMX24:OMX27 OMX29:OMX32 OMX65560:OMX65568 OMX131096:OMX131104 OMX196632:OMX196640 OMX262168:OMX262176 OMX327704:OMX327712 OMX393240:OMX393248 OMX458776:OMX458784 OMX524312:OMX524320 OMX589848:OMX589856 OMX655384:OMX655392 OMX720920:OMX720928 OMX786456:OMX786464 OMX851992:OMX852000 OMX917528:OMX917536 OMX983064:OMX983072 ONB6:ONB7 ONB9:ONB12 ONB14:ONB17 ONB19:ONB22 ONB24:ONB27 ONB29:ONB32 ONB65560:ONB65568 ONB131096:ONB131104 ONB196632:ONB196640 ONB262168:ONB262176 ONB327704:ONB327712 ONB393240:ONB393248 ONB458776:ONB458784 ONB524312:ONB524320 ONB589848:ONB589856 ONB655384:ONB655392 ONB720920:ONB720928 ONB786456:ONB786464 ONB851992:ONB852000 ONB917528:ONB917536 ONB983064:ONB983072 OWT6:OWT7 OWT9:OWT12 OWT14:OWT17 OWT19:OWT22 OWT24:OWT27 OWT29:OWT32 OWT65560:OWT65568 OWT131096:OWT131104 OWT196632:OWT196640 OWT262168:OWT262176 OWT327704:OWT327712 OWT393240:OWT393248 OWT458776:OWT458784 OWT524312:OWT524320 OWT589848:OWT589856 OWT655384:OWT655392 OWT720920:OWT720928 OWT786456:OWT786464 OWT851992:OWT852000 OWT917528:OWT917536 OWT983064:OWT983072 OWX6:OWX7 OWX9:OWX12 OWX14:OWX17 OWX19:OWX22 OWX24:OWX27 OWX29:OWX32 OWX65560:OWX65568 OWX131096:OWX131104 OWX196632:OWX196640 OWX262168:OWX262176 OWX327704:OWX327712 OWX393240:OWX393248 OWX458776:OWX458784 OWX524312:OWX524320 OWX589848:OWX589856 OWX655384:OWX655392 OWX720920:OWX720928 OWX786456:OWX786464 OWX851992:OWX852000 OWX917528:OWX917536 OWX983064:OWX983072 PGP6:PGP7 PGP9:PGP12 PGP14:PGP17 PGP19:PGP22 PGP24:PGP27 PGP29:PGP32 PGP65560:PGP65568 PGP131096:PGP131104 PGP196632:PGP196640 PGP262168:PGP262176 PGP327704:PGP327712 PGP393240:PGP393248 PGP458776:PGP458784 PGP524312:PGP524320 PGP589848:PGP589856 PGP655384:PGP655392 PGP720920:PGP720928 PGP786456:PGP786464 PGP851992:PGP852000 PGP917528:PGP917536 PGP983064:PGP983072 PGT6:PGT7 PGT9:PGT12 PGT14:PGT17 PGT19:PGT22 PGT24:PGT27 PGT29:PGT32 PGT65560:PGT65568 PGT131096:PGT131104 PGT196632:PGT196640 PGT262168:PGT262176 PGT327704:PGT327712 PGT393240:PGT393248 PGT458776:PGT458784 PGT524312:PGT524320 PGT589848:PGT589856 PGT655384:PGT655392 PGT720920:PGT720928 PGT786456:PGT786464 PGT851992:PGT852000 PGT917528:PGT917536 PGT983064:PGT983072 PQL6:PQL7 PQL9:PQL12 PQL14:PQL17 PQL19:PQL22 PQL24:PQL27 PQL29:PQL32 PQL65560:PQL65568 PQL131096:PQL131104 PQL196632:PQL196640 PQL262168:PQL262176 PQL327704:PQL327712 PQL393240:PQL393248 PQL458776:PQL458784 PQL524312:PQL524320 PQL589848:PQL589856 PQL655384:PQL655392 PQL720920:PQL720928 PQL786456:PQL786464 PQL851992:PQL852000 PQL917528:PQL917536 PQL983064:PQL983072 PQP6:PQP7 PQP9:PQP12 PQP14:PQP17 PQP19:PQP22 PQP24:PQP27 PQP29:PQP32 PQP65560:PQP65568 PQP131096:PQP131104 PQP196632:PQP196640 PQP262168:PQP262176 PQP327704:PQP327712 PQP393240:PQP393248 PQP458776:PQP458784 PQP524312:PQP524320 PQP589848:PQP589856 PQP655384:PQP655392 PQP720920:PQP720928 PQP786456:PQP786464 PQP851992:PQP852000 PQP917528:PQP917536 PQP983064:PQP983072 QAH6:QAH7 QAH9:QAH12 QAH14:QAH17 QAH19:QAH22 QAH24:QAH27 QAH29:QAH32 QAH65560:QAH65568 QAH131096:QAH131104 QAH196632:QAH196640 QAH262168:QAH262176 QAH327704:QAH327712 QAH393240:QAH393248 QAH458776:QAH458784 QAH524312:QAH524320 QAH589848:QAH589856 QAH655384:QAH655392 QAH720920:QAH720928 QAH786456:QAH786464 QAH851992:QAH852000 QAH917528:QAH917536 QAH983064:QAH983072 QAL6:QAL7 QAL9:QAL12 QAL14:QAL17 QAL19:QAL22 QAL24:QAL27 QAL29:QAL32 QAL65560:QAL65568 QAL131096:QAL131104 QAL196632:QAL196640 QAL262168:QAL262176 QAL327704:QAL327712 QAL393240:QAL393248 QAL458776:QAL458784 QAL524312:QAL524320 QAL589848:QAL589856 QAL655384:QAL655392 QAL720920:QAL720928 QAL786456:QAL786464 QAL851992:QAL852000 QAL917528:QAL917536 QAL983064:QAL983072 QKD6:QKD7 QKD9:QKD12 QKD14:QKD17 QKD19:QKD22 QKD24:QKD27 QKD29:QKD32 QKD65560:QKD65568 QKD131096:QKD131104 QKD196632:QKD196640 QKD262168:QKD262176 QKD327704:QKD327712 QKD393240:QKD393248 QKD458776:QKD458784 QKD524312:QKD524320 QKD589848:QKD589856 QKD655384:QKD655392 QKD720920:QKD720928 QKD786456:QKD786464 QKD851992:QKD852000 QKD917528:QKD917536 QKD983064:QKD983072 QKH6:QKH7 QKH9:QKH12 QKH14:QKH17 QKH19:QKH22 QKH24:QKH27 QKH29:QKH32 QKH65560:QKH65568 QKH131096:QKH131104 QKH196632:QKH196640 QKH262168:QKH262176 QKH327704:QKH327712 QKH393240:QKH393248 QKH458776:QKH458784 QKH524312:QKH524320 QKH589848:QKH589856 QKH655384:QKH655392 QKH720920:QKH720928 QKH786456:QKH786464 QKH851992:QKH852000 QKH917528:QKH917536 QKH983064:QKH983072 QTZ6:QTZ7 QTZ9:QTZ12 QTZ14:QTZ17 QTZ19:QTZ22 QTZ24:QTZ27 QTZ29:QTZ32 QTZ65560:QTZ65568 QTZ131096:QTZ131104 QTZ196632:QTZ196640 QTZ262168:QTZ262176 QTZ327704:QTZ327712 QTZ393240:QTZ393248 QTZ458776:QTZ458784 QTZ524312:QTZ524320 QTZ589848:QTZ589856 QTZ655384:QTZ655392 QTZ720920:QTZ720928 QTZ786456:QTZ786464 QTZ851992:QTZ852000 QTZ917528:QTZ917536 QTZ983064:QTZ983072 QUD6:QUD7 QUD9:QUD12 QUD14:QUD17 QUD19:QUD22 QUD24:QUD27 QUD29:QUD32 QUD65560:QUD65568 QUD131096:QUD131104 QUD196632:QUD196640 QUD262168:QUD262176 QUD327704:QUD327712 QUD393240:QUD393248 QUD458776:QUD458784 QUD524312:QUD524320 QUD589848:QUD589856 QUD655384:QUD655392 QUD720920:QUD720928 QUD786456:QUD786464 QUD851992:QUD852000 QUD917528:QUD917536 QUD983064:QUD983072 RDV6:RDV7 RDV9:RDV12 RDV14:RDV17 RDV19:RDV22 RDV24:RDV27 RDV29:RDV32 RDV65560:RDV65568 RDV131096:RDV131104 RDV196632:RDV196640 RDV262168:RDV262176 RDV327704:RDV327712 RDV393240:RDV393248 RDV458776:RDV458784 RDV524312:RDV524320 RDV589848:RDV589856 RDV655384:RDV655392 RDV720920:RDV720928 RDV786456:RDV786464 RDV851992:RDV852000 RDV917528:RDV917536 RDV983064:RDV983072 RDZ6:RDZ7 RDZ9:RDZ12 RDZ14:RDZ17 RDZ19:RDZ22 RDZ24:RDZ27 RDZ29:RDZ32 RDZ65560:RDZ65568 RDZ131096:RDZ131104 RDZ196632:RDZ196640 RDZ262168:RDZ262176 RDZ327704:RDZ327712 RDZ393240:RDZ393248 RDZ458776:RDZ458784 RDZ524312:RDZ524320 RDZ589848:RDZ589856 RDZ655384:RDZ655392 RDZ720920:RDZ720928 RDZ786456:RDZ786464 RDZ851992:RDZ852000 RDZ917528:RDZ917536 RDZ983064:RDZ983072 RNR6:RNR7 RNR9:RNR12 RNR14:RNR17 RNR19:RNR22 RNR24:RNR27 RNR29:RNR32 RNR65560:RNR65568 RNR131096:RNR131104 RNR196632:RNR196640 RNR262168:RNR262176 RNR327704:RNR327712 RNR393240:RNR393248 RNR458776:RNR458784 RNR524312:RNR524320 RNR589848:RNR589856 RNR655384:RNR655392 RNR720920:RNR720928 RNR786456:RNR786464 RNR851992:RNR852000 RNR917528:RNR917536 RNR983064:RNR983072 RNV6:RNV7 RNV9:RNV12 RNV14:RNV17 RNV19:RNV22 RNV24:RNV27 RNV29:RNV32 RNV65560:RNV65568 RNV131096:RNV131104 RNV196632:RNV196640 RNV262168:RNV262176 RNV327704:RNV327712 RNV393240:RNV393248 RNV458776:RNV458784 RNV524312:RNV524320 RNV589848:RNV589856 RNV655384:RNV655392 RNV720920:RNV720928 RNV786456:RNV786464 RNV851992:RNV852000 RNV917528:RNV917536 RNV983064:RNV983072 RXN6:RXN7 RXN9:RXN12 RXN14:RXN17 RXN19:RXN22 RXN24:RXN27 RXN29:RXN32 RXN65560:RXN65568 RXN131096:RXN131104 RXN196632:RXN196640 RXN262168:RXN262176 RXN327704:RXN327712 RXN393240:RXN393248 RXN458776:RXN458784 RXN524312:RXN524320 RXN589848:RXN589856 RXN655384:RXN655392 RXN720920:RXN720928 RXN786456:RXN786464 RXN851992:RXN852000 RXN917528:RXN917536 RXN983064:RXN983072 RXR6:RXR7 RXR9:RXR12 RXR14:RXR17 RXR19:RXR22 RXR24:RXR27 RXR29:RXR32 RXR65560:RXR65568 RXR131096:RXR131104 RXR196632:RXR196640 RXR262168:RXR262176 RXR327704:RXR327712 RXR393240:RXR393248 RXR458776:RXR458784 RXR524312:RXR524320 RXR589848:RXR589856 RXR655384:RXR655392 RXR720920:RXR720928 RXR786456:RXR786464 RXR851992:RXR852000 RXR917528:RXR917536 RXR983064:RXR983072 SHJ6:SHJ7 SHJ9:SHJ12 SHJ14:SHJ17 SHJ19:SHJ22 SHJ24:SHJ27 SHJ29:SHJ32 SHJ65560:SHJ65568 SHJ131096:SHJ131104 SHJ196632:SHJ196640 SHJ262168:SHJ262176 SHJ327704:SHJ327712 SHJ393240:SHJ393248 SHJ458776:SHJ458784 SHJ524312:SHJ524320 SHJ589848:SHJ589856 SHJ655384:SHJ655392 SHJ720920:SHJ720928 SHJ786456:SHJ786464 SHJ851992:SHJ852000 SHJ917528:SHJ917536 SHJ983064:SHJ983072 SHN6:SHN7 SHN9:SHN12 SHN14:SHN17 SHN19:SHN22 SHN24:SHN27 SHN29:SHN32 SHN65560:SHN65568 SHN131096:SHN131104 SHN196632:SHN196640 SHN262168:SHN262176 SHN327704:SHN327712 SHN393240:SHN393248 SHN458776:SHN458784 SHN524312:SHN524320 SHN589848:SHN589856 SHN655384:SHN655392 SHN720920:SHN720928 SHN786456:SHN786464 SHN851992:SHN852000 SHN917528:SHN917536 SHN983064:SHN983072 SRF6:SRF7 SRF9:SRF12 SRF14:SRF17 SRF19:SRF22 SRF24:SRF27 SRF29:SRF32 SRF65560:SRF65568 SRF131096:SRF131104 SRF196632:SRF196640 SRF262168:SRF262176 SRF327704:SRF327712 SRF393240:SRF393248 SRF458776:SRF458784 SRF524312:SRF524320 SRF589848:SRF589856 SRF655384:SRF655392 SRF720920:SRF720928 SRF786456:SRF786464 SRF851992:SRF852000 SRF917528:SRF917536 SRF983064:SRF983072 SRJ6:SRJ7 SRJ9:SRJ12 SRJ14:SRJ17 SRJ19:SRJ22 SRJ24:SRJ27 SRJ29:SRJ32 SRJ65560:SRJ65568 SRJ131096:SRJ131104 SRJ196632:SRJ196640 SRJ262168:SRJ262176 SRJ327704:SRJ327712 SRJ393240:SRJ393248 SRJ458776:SRJ458784 SRJ524312:SRJ524320 SRJ589848:SRJ589856 SRJ655384:SRJ655392 SRJ720920:SRJ720928 SRJ786456:SRJ786464 SRJ851992:SRJ852000 SRJ917528:SRJ917536 SRJ983064:SRJ983072 TBB6:TBB7 TBB9:TBB12 TBB14:TBB17 TBB19:TBB22 TBB24:TBB27 TBB29:TBB32 TBB65560:TBB65568 TBB131096:TBB131104 TBB196632:TBB196640 TBB262168:TBB262176 TBB327704:TBB327712 TBB393240:TBB393248 TBB458776:TBB458784 TBB524312:TBB524320 TBB589848:TBB589856 TBB655384:TBB655392 TBB720920:TBB720928 TBB786456:TBB786464 TBB851992:TBB852000 TBB917528:TBB917536 TBB983064:TBB983072 TBF6:TBF7 TBF9:TBF12 TBF14:TBF17 TBF19:TBF22 TBF24:TBF27 TBF29:TBF32 TBF65560:TBF65568 TBF131096:TBF131104 TBF196632:TBF196640 TBF262168:TBF262176 TBF327704:TBF327712 TBF393240:TBF393248 TBF458776:TBF458784 TBF524312:TBF524320 TBF589848:TBF589856 TBF655384:TBF655392 TBF720920:TBF720928 TBF786456:TBF786464 TBF851992:TBF852000 TBF917528:TBF917536 TBF983064:TBF983072 TKX6:TKX7 TKX9:TKX12 TKX14:TKX17 TKX19:TKX22 TKX24:TKX27 TKX29:TKX32 TKX65560:TKX65568 TKX131096:TKX131104 TKX196632:TKX196640 TKX262168:TKX262176 TKX327704:TKX327712 TKX393240:TKX393248 TKX458776:TKX458784 TKX524312:TKX524320 TKX589848:TKX589856 TKX655384:TKX655392 TKX720920:TKX720928 TKX786456:TKX786464 TKX851992:TKX852000 TKX917528:TKX917536 TKX983064:TKX983072 TLB6:TLB7 TLB9:TLB12 TLB14:TLB17 TLB19:TLB22 TLB24:TLB27 TLB29:TLB32 TLB65560:TLB65568 TLB131096:TLB131104 TLB196632:TLB196640 TLB262168:TLB262176 TLB327704:TLB327712 TLB393240:TLB393248 TLB458776:TLB458784 TLB524312:TLB524320 TLB589848:TLB589856 TLB655384:TLB655392 TLB720920:TLB720928 TLB786456:TLB786464 TLB851992:TLB852000 TLB917528:TLB917536 TLB983064:TLB983072 TUT6:TUT7 TUT9:TUT12 TUT14:TUT17 TUT19:TUT22 TUT24:TUT27 TUT29:TUT32 TUT65560:TUT65568 TUT131096:TUT131104 TUT196632:TUT196640 TUT262168:TUT262176 TUT327704:TUT327712 TUT393240:TUT393248 TUT458776:TUT458784 TUT524312:TUT524320 TUT589848:TUT589856 TUT655384:TUT655392 TUT720920:TUT720928 TUT786456:TUT786464 TUT851992:TUT852000 TUT917528:TUT917536 TUT983064:TUT983072 TUX6:TUX7 TUX9:TUX12 TUX14:TUX17 TUX19:TUX22 TUX24:TUX27 TUX29:TUX32 TUX65560:TUX65568 TUX131096:TUX131104 TUX196632:TUX196640 TUX262168:TUX262176 TUX327704:TUX327712 TUX393240:TUX393248 TUX458776:TUX458784 TUX524312:TUX524320 TUX589848:TUX589856 TUX655384:TUX655392 TUX720920:TUX720928 TUX786456:TUX786464 TUX851992:TUX852000 TUX917528:TUX917536 TUX983064:TUX983072 UEP6:UEP7 UEP9:UEP12 UEP14:UEP17 UEP19:UEP22 UEP24:UEP27 UEP29:UEP32 UEP65560:UEP65568 UEP131096:UEP131104 UEP196632:UEP196640 UEP262168:UEP262176 UEP327704:UEP327712 UEP393240:UEP393248 UEP458776:UEP458784 UEP524312:UEP524320 UEP589848:UEP589856 UEP655384:UEP655392 UEP720920:UEP720928 UEP786456:UEP786464 UEP851992:UEP852000 UEP917528:UEP917536 UEP983064:UEP983072 UET6:UET7 UET9:UET12 UET14:UET17 UET19:UET22 UET24:UET27 UET29:UET32 UET65560:UET65568 UET131096:UET131104 UET196632:UET196640 UET262168:UET262176 UET327704:UET327712 UET393240:UET393248 UET458776:UET458784 UET524312:UET524320 UET589848:UET589856 UET655384:UET655392 UET720920:UET720928 UET786456:UET786464 UET851992:UET852000 UET917528:UET917536 UET983064:UET983072 UOL6:UOL7 UOL9:UOL12 UOL14:UOL17 UOL19:UOL22 UOL24:UOL27 UOL29:UOL32 UOL65560:UOL65568 UOL131096:UOL131104 UOL196632:UOL196640 UOL262168:UOL262176 UOL327704:UOL327712 UOL393240:UOL393248 UOL458776:UOL458784 UOL524312:UOL524320 UOL589848:UOL589856 UOL655384:UOL655392 UOL720920:UOL720928 UOL786456:UOL786464 UOL851992:UOL852000 UOL917528:UOL917536 UOL983064:UOL983072 UOP6:UOP7 UOP9:UOP12 UOP14:UOP17 UOP19:UOP22 UOP24:UOP27 UOP29:UOP32 UOP65560:UOP65568 UOP131096:UOP131104 UOP196632:UOP196640 UOP262168:UOP262176 UOP327704:UOP327712 UOP393240:UOP393248 UOP458776:UOP458784 UOP524312:UOP524320 UOP589848:UOP589856 UOP655384:UOP655392 UOP720920:UOP720928 UOP786456:UOP786464 UOP851992:UOP852000 UOP917528:UOP917536 UOP983064:UOP983072 UYH6:UYH7 UYH9:UYH12 UYH14:UYH17 UYH19:UYH22 UYH24:UYH27 UYH29:UYH32 UYH65560:UYH65568 UYH131096:UYH131104 UYH196632:UYH196640 UYH262168:UYH262176 UYH327704:UYH327712 UYH393240:UYH393248 UYH458776:UYH458784 UYH524312:UYH524320 UYH589848:UYH589856 UYH655384:UYH655392 UYH720920:UYH720928 UYH786456:UYH786464 UYH851992:UYH852000 UYH917528:UYH917536 UYH983064:UYH983072 UYL6:UYL7 UYL9:UYL12 UYL14:UYL17 UYL19:UYL22 UYL24:UYL27 UYL29:UYL32 UYL65560:UYL65568 UYL131096:UYL131104 UYL196632:UYL196640 UYL262168:UYL262176 UYL327704:UYL327712 UYL393240:UYL393248 UYL458776:UYL458784 UYL524312:UYL524320 UYL589848:UYL589856 UYL655384:UYL655392 UYL720920:UYL720928 UYL786456:UYL786464 UYL851992:UYL852000 UYL917528:UYL917536 UYL983064:UYL983072 VID6:VID7 VID9:VID12 VID14:VID17 VID19:VID22 VID24:VID27 VID29:VID32 VID65560:VID65568 VID131096:VID131104 VID196632:VID196640 VID262168:VID262176 VID327704:VID327712 VID393240:VID393248 VID458776:VID458784 VID524312:VID524320 VID589848:VID589856 VID655384:VID655392 VID720920:VID720928 VID786456:VID786464 VID851992:VID852000 VID917528:VID917536 VID983064:VID983072 VIH6:VIH7 VIH9:VIH12 VIH14:VIH17 VIH19:VIH22 VIH24:VIH27 VIH29:VIH32 VIH65560:VIH65568 VIH131096:VIH131104 VIH196632:VIH196640 VIH262168:VIH262176 VIH327704:VIH327712 VIH393240:VIH393248 VIH458776:VIH458784 VIH524312:VIH524320 VIH589848:VIH589856 VIH655384:VIH655392 VIH720920:VIH720928 VIH786456:VIH786464 VIH851992:VIH852000 VIH917528:VIH917536 VIH983064:VIH983072 VRZ6:VRZ7 VRZ9:VRZ12 VRZ14:VRZ17 VRZ19:VRZ22 VRZ24:VRZ27 VRZ29:VRZ32 VRZ65560:VRZ65568 VRZ131096:VRZ131104 VRZ196632:VRZ196640 VRZ262168:VRZ262176 VRZ327704:VRZ327712 VRZ393240:VRZ393248 VRZ458776:VRZ458784 VRZ524312:VRZ524320 VRZ589848:VRZ589856 VRZ655384:VRZ655392 VRZ720920:VRZ720928 VRZ786456:VRZ786464 VRZ851992:VRZ852000 VRZ917528:VRZ917536 VRZ983064:VRZ983072 VSD6:VSD7 VSD9:VSD12 VSD14:VSD17 VSD19:VSD22 VSD24:VSD27 VSD29:VSD32 VSD65560:VSD65568 VSD131096:VSD131104 VSD196632:VSD196640 VSD262168:VSD262176 VSD327704:VSD327712 VSD393240:VSD393248 VSD458776:VSD458784 VSD524312:VSD524320 VSD589848:VSD589856 VSD655384:VSD655392 VSD720920:VSD720928 VSD786456:VSD786464 VSD851992:VSD852000 VSD917528:VSD917536 VSD983064:VSD983072 WBV6:WBV7 WBV9:WBV12 WBV14:WBV17 WBV19:WBV22 WBV24:WBV27 WBV29:WBV32 WBV65560:WBV65568 WBV131096:WBV131104 WBV196632:WBV196640 WBV262168:WBV262176 WBV327704:WBV327712 WBV393240:WBV393248 WBV458776:WBV458784 WBV524312:WBV524320 WBV589848:WBV589856 WBV655384:WBV655392 WBV720920:WBV720928 WBV786456:WBV786464 WBV851992:WBV852000 WBV917528:WBV917536 WBV983064:WBV983072 WBZ6:WBZ7 WBZ9:WBZ12 WBZ14:WBZ17 WBZ19:WBZ22 WBZ24:WBZ27 WBZ29:WBZ32 WBZ65560:WBZ65568 WBZ131096:WBZ131104 WBZ196632:WBZ196640 WBZ262168:WBZ262176 WBZ327704:WBZ327712 WBZ393240:WBZ393248 WBZ458776:WBZ458784 WBZ524312:WBZ524320 WBZ589848:WBZ589856 WBZ655384:WBZ655392 WBZ720920:WBZ720928 WBZ786456:WBZ786464 WBZ851992:WBZ852000 WBZ917528:WBZ917536 WBZ983064:WBZ983072 WLR6:WLR7 WLR9:WLR12 WLR14:WLR17 WLR19:WLR22 WLR24:WLR27 WLR29:WLR32 WLR65560:WLR65568 WLR131096:WLR131104 WLR196632:WLR196640 WLR262168:WLR262176 WLR327704:WLR327712 WLR393240:WLR393248 WLR458776:WLR458784 WLR524312:WLR524320 WLR589848:WLR589856 WLR655384:WLR655392 WLR720920:WLR720928 WLR786456:WLR786464 WLR851992:WLR852000 WLR917528:WLR917536 WLR983064:WLR983072 WLV6:WLV7 WLV9:WLV12 WLV14:WLV17 WLV19:WLV22 WLV24:WLV27 WLV29:WLV32 WLV65560:WLV65568 WLV131096:WLV131104 WLV196632:WLV196640 WLV262168:WLV262176 WLV327704:WLV327712 WLV393240:WLV393248 WLV458776:WLV458784 WLV524312:WLV524320 WLV589848:WLV589856 WLV655384:WLV655392 WLV720920:WLV720928 WLV786456:WLV786464 WLV851992:WLV852000 WLV917528:WLV917536 WLV983064:WLV983072 WVN6:WVN7 WVN9:WVN12 WVN14:WVN17 WVN19:WVN22 WVN24:WVN27 WVN29:WVN32 WVN65560:WVN65568 WVN131096:WVN131104 WVN196632:WVN196640 WVN262168:WVN262176 WVN327704:WVN327712 WVN393240:WVN393248 WVN458776:WVN458784 WVN524312:WVN524320 WVN589848:WVN589856 WVN655384:WVN655392 WVN720920:WVN720928 WVN786456:WVN786464 WVN851992:WVN852000 WVN917528:WVN917536 WVN983064:WVN983072 WVR6:WVR7 WVR9:WVR12 WVR14:WVR17 WVR19:WVR22 WVR24:WVR27 WVR29:WVR32 WVR65560:WVR65568 WVR131096:WVR131104 WVR196632:WVR196640 WVR262168:WVR262176 WVR327704:WVR327712 WVR393240:WVR393248 WVR458776:WVR458784 WVR524312:WVR524320 WVR589848:WVR589856 WVR655384:WVR655392 WVR720920:WVR720928 WVR786456:WVR786464 WVR851992:WVR852000 WVR917528:WVR917536 WVR983064:WVR983072" xr:uid="{010654CE-B8E3-4D81-881C-10AFA2B7852C}">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5" manualBreakCount="5">
    <brk id="7" max="5" man="1"/>
    <brk id="12" max="5" man="1"/>
    <brk id="17" max="5" man="1"/>
    <brk id="22" max="5" man="1"/>
    <brk id="27"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BA1D-BBCF-4302-91DC-375C50C67585}">
  <sheetPr>
    <pageSetUpPr fitToPage="1"/>
  </sheetPr>
  <dimension ref="A1:M32"/>
  <sheetViews>
    <sheetView view="pageBreakPreview" topLeftCell="A29" zoomScale="90" zoomScaleNormal="100" zoomScaleSheetLayoutView="90" zoomScalePageLayoutView="70" workbookViewId="0">
      <selection activeCell="A8" sqref="A8:F8"/>
    </sheetView>
  </sheetViews>
  <sheetFormatPr defaultRowHeight="15" x14ac:dyDescent="0.55000000000000004"/>
  <cols>
    <col min="1" max="2" width="2.83203125" style="2" customWidth="1"/>
    <col min="3" max="4" width="6.58203125" style="2" customWidth="1"/>
    <col min="5" max="5" width="9.58203125" style="2" customWidth="1"/>
    <col min="6" max="6" width="64.66406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15" width="0" style="2" hidden="1" customWidth="1"/>
    <col min="16"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[9]年度当初提出!D2</f>
        <v>千葉市あんしんケアセンターにれの木台</v>
      </c>
      <c r="E2" s="121"/>
      <c r="F2" s="121"/>
      <c r="J2" s="3"/>
      <c r="K2" s="3"/>
      <c r="L2" s="3"/>
    </row>
    <row r="3" spans="1:13" ht="196.5" customHeight="1" thickBot="1" x14ac:dyDescent="0.6">
      <c r="A3" s="122" t="str">
        <f>[9]年度当初提出!A3</f>
        <v>担当圏域
地区概況及び
地区課題</v>
      </c>
      <c r="B3" s="122"/>
      <c r="C3" s="122"/>
      <c r="D3" s="147" t="str">
        <f>[9]年度当初提出!D3</f>
        <v>・圏域内の高齢化率は36.16％と、千葉市の中でも高い地域である。
・朝日ヶ丘2丁目のUR「にれの木台団地」や「西小中台団地」はエレベーター設置の無い大規模な団地である。両団地は、建設当初からの入居者が多く住み、独居や高齢者世帯が増えている。高齢化率は、それぞれ46.38％と42.60％と高い地域である。介護予防の普及啓発活動や認知症予防についての活動、集いの場の周知活動や新規開拓などの必要性を感じている。
・朝日ヶ丘1丁目、3丁目、5丁目は、戸建てが多い地区で事務所から比較的近く、相談件数も多い。また、民生委員からの情報も多い地区である。
・宮野木台1丁目は、高台の戸建てと低層のマンションやアパートが混在している地域である。買い物などは自家用車やバスを利用している方が多い。
・圏域の約半分の面積を有する畑地区は、農地が広がっている地域と都市整備された地区とに分かれる。農地が広がっている地域は、徒歩圏内にスーパーや商業施設がないが、同居世帯が多いため、買い物などにはそれほど困っていない。一方、昔からの風習が多く残っているためか、家族だけで献身的に介護を行っているケースが多い。高齢化率は29.75％とそれほど高くはないが、介護保険認定者が多く、要介護認定の割合が高くなっていることから、重度化してから介護保険の申請をしている事が予測される。介護予防についての活動や介護保険制度についての情報提供が必要である。</v>
      </c>
      <c r="E3" s="147"/>
      <c r="F3" s="147"/>
      <c r="G3" s="4"/>
      <c r="H3" s="4"/>
      <c r="I3" s="4"/>
      <c r="J3" s="117" t="s">
        <v>2</v>
      </c>
      <c r="K3" s="118"/>
      <c r="L3" s="5"/>
    </row>
    <row r="4" spans="1:13" ht="91" customHeight="1" x14ac:dyDescent="0.55000000000000004">
      <c r="A4" s="122" t="s">
        <v>3</v>
      </c>
      <c r="B4" s="122"/>
      <c r="C4" s="122"/>
      <c r="D4" s="158" t="s">
        <v>508</v>
      </c>
      <c r="E4" s="158"/>
      <c r="F4" s="158"/>
      <c r="G4" s="4"/>
      <c r="H4" s="4"/>
      <c r="I4" s="4"/>
      <c r="J4" s="5"/>
      <c r="K4" s="5"/>
      <c r="L4" s="5"/>
    </row>
    <row r="5" spans="1:13" ht="18" customHeight="1" x14ac:dyDescent="0.55000000000000004">
      <c r="A5" s="125" t="s">
        <v>4</v>
      </c>
      <c r="B5" s="125"/>
      <c r="C5" s="125"/>
      <c r="D5" s="125"/>
      <c r="E5" s="125"/>
      <c r="F5" s="125"/>
      <c r="G5" s="6"/>
      <c r="H5" s="7"/>
      <c r="I5" s="7"/>
      <c r="J5" s="7"/>
      <c r="K5" s="7"/>
      <c r="L5" s="8"/>
    </row>
    <row r="6" spans="1:13" ht="90" customHeight="1" x14ac:dyDescent="0.55000000000000004">
      <c r="A6" s="126" t="s">
        <v>5</v>
      </c>
      <c r="B6" s="127" t="s">
        <v>6</v>
      </c>
      <c r="C6" s="127"/>
      <c r="D6" s="35" t="s">
        <v>7</v>
      </c>
      <c r="E6" s="35" t="s">
        <v>8</v>
      </c>
      <c r="F6" s="36" t="s">
        <v>434</v>
      </c>
      <c r="G6" s="9"/>
      <c r="H6" s="10"/>
      <c r="I6" s="10"/>
      <c r="J6" s="10"/>
      <c r="K6" s="10"/>
      <c r="L6" s="11"/>
    </row>
    <row r="7" spans="1:13" ht="75" customHeight="1" x14ac:dyDescent="0.55000000000000004">
      <c r="A7" s="126"/>
      <c r="B7" s="128" t="s">
        <v>10</v>
      </c>
      <c r="C7" s="129"/>
      <c r="D7" s="154" t="s">
        <v>509</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63.5" customHeight="1" x14ac:dyDescent="0.55000000000000004">
      <c r="A9" s="37" t="s">
        <v>12</v>
      </c>
      <c r="B9" s="127" t="s">
        <v>13</v>
      </c>
      <c r="C9" s="127"/>
      <c r="D9" s="134" t="s">
        <v>510</v>
      </c>
      <c r="E9" s="191"/>
      <c r="F9" s="191"/>
      <c r="G9" s="15"/>
      <c r="H9" s="16"/>
      <c r="I9" s="16"/>
      <c r="J9" s="16"/>
      <c r="K9" s="16"/>
      <c r="L9" s="17"/>
    </row>
    <row r="10" spans="1:13" ht="77" customHeight="1" x14ac:dyDescent="0.55000000000000004">
      <c r="A10" s="37" t="s">
        <v>14</v>
      </c>
      <c r="B10" s="127" t="s">
        <v>13</v>
      </c>
      <c r="C10" s="127"/>
      <c r="D10" s="134" t="s">
        <v>511</v>
      </c>
      <c r="E10" s="134"/>
      <c r="F10" s="134"/>
      <c r="G10" s="136" t="s">
        <v>15</v>
      </c>
      <c r="H10" s="137" t="s">
        <v>16</v>
      </c>
      <c r="I10" s="137"/>
      <c r="J10" s="138" t="str">
        <f>[9]年度当初提出!D6</f>
        <v>・住み慣れた地域で、その人らしい生活ができるよう、自立に向けたサービスが効果的に提供されるよう支援する。
・住民主体の集いの場やインフォーマルサービスについて、生活支援コーディネーターと連携し、情報収集を行う。
・委託プランの内容を確認し、必要に応じて担当介護支援専門員へ助言をし、インフォーマルサービスの紹介などを行う。</v>
      </c>
      <c r="K10" s="138"/>
      <c r="L10" s="138"/>
    </row>
    <row r="11" spans="1:13" ht="106.5" customHeight="1" x14ac:dyDescent="0.55000000000000004">
      <c r="A11" s="126" t="s">
        <v>5</v>
      </c>
      <c r="B11" s="127" t="s">
        <v>6</v>
      </c>
      <c r="C11" s="127"/>
      <c r="D11" s="35" t="s">
        <v>7</v>
      </c>
      <c r="E11" s="35" t="s">
        <v>8</v>
      </c>
      <c r="F11" s="36" t="s">
        <v>141</v>
      </c>
      <c r="G11" s="136"/>
      <c r="H11" s="137" t="s">
        <v>19</v>
      </c>
      <c r="I11" s="137"/>
      <c r="J11" s="138" t="str">
        <f>[9]年度当初提出!D7</f>
        <v xml:space="preserve">・基本チェックリストを実施し、利用者本人が自己の課題を明確にし、課題解決に向けた生活ができるよう支援する。
・要支援者、事業対象者に地域資源の情報提供を行い、利用者が自ら選択できるようにする。
・介護予防ケアマネジメントを行う際は、介護保険サービスだけでなく住民主体の通いの場や、インフォーマルサービス等を位置付けていく。委託の居宅介護支援事業所にも生活支援サイトの活用やインフォーマルサービスに関する情報提供を行っていく。
</v>
      </c>
      <c r="K11" s="138"/>
      <c r="L11" s="138"/>
    </row>
    <row r="12" spans="1:13" ht="56" customHeight="1" x14ac:dyDescent="0.55000000000000004">
      <c r="A12" s="126"/>
      <c r="B12" s="139" t="s">
        <v>10</v>
      </c>
      <c r="C12" s="140"/>
      <c r="D12" s="157" t="s">
        <v>142</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60" customHeight="1" x14ac:dyDescent="0.55000000000000004">
      <c r="A14" s="37" t="s">
        <v>12</v>
      </c>
      <c r="B14" s="127" t="s">
        <v>13</v>
      </c>
      <c r="C14" s="127"/>
      <c r="D14" s="147" t="str">
        <f>'[9]前期終了時提出（10月頃）'!F11</f>
        <v xml:space="preserve">・民生委員や自治会と連携し、早期に介入することが出来た。
・研修に参加し、職員のスキルアップを図ることが出来た。
・畑地区、朝日ヶ丘地区、西小中台地区であんしんケアセンターの周知活動を行った。
・早期に介入が必要な対象者には早期に訪問を行い、適切な機関につなげた。
</v>
      </c>
      <c r="E14" s="147"/>
      <c r="F14" s="147"/>
      <c r="G14" s="15"/>
      <c r="H14" s="16"/>
      <c r="I14" s="16"/>
      <c r="J14" s="16"/>
      <c r="K14" s="16"/>
      <c r="L14" s="17"/>
    </row>
    <row r="15" spans="1:13" ht="60" customHeight="1" x14ac:dyDescent="0.55000000000000004">
      <c r="A15" s="37" t="s">
        <v>14</v>
      </c>
      <c r="B15" s="127" t="s">
        <v>13</v>
      </c>
      <c r="C15" s="127"/>
      <c r="D15" s="157" t="s">
        <v>143</v>
      </c>
      <c r="E15" s="149"/>
      <c r="F15" s="150"/>
      <c r="G15" s="136" t="s">
        <v>15</v>
      </c>
      <c r="H15" s="137" t="s">
        <v>16</v>
      </c>
      <c r="I15" s="137"/>
      <c r="J15" s="138" t="str">
        <f>[9]年度当初提出!D9</f>
        <v>・あんしんケアセンターの周知活動を行う。
・地域住民が、住み慣れた地域で、安心して生活を送ることが出来るように、適切なサービス、機関や制度につなげていく。
・包括3職種それぞれが、専門分野を活かした対応や支援ができるようスキルアップに努める。</v>
      </c>
      <c r="K15" s="138"/>
      <c r="L15" s="138"/>
    </row>
    <row r="16" spans="1:13" ht="60" customHeight="1" x14ac:dyDescent="0.55000000000000004">
      <c r="A16" s="126" t="s">
        <v>5</v>
      </c>
      <c r="B16" s="127" t="s">
        <v>6</v>
      </c>
      <c r="C16" s="127"/>
      <c r="D16" s="35" t="s">
        <v>7</v>
      </c>
      <c r="E16" s="35" t="s">
        <v>8</v>
      </c>
      <c r="F16" s="36" t="s">
        <v>144</v>
      </c>
      <c r="G16" s="136"/>
      <c r="H16" s="137" t="s">
        <v>19</v>
      </c>
      <c r="I16" s="137"/>
      <c r="J16" s="138" t="str">
        <f>[9]年度当初提出!D10</f>
        <v>・地域の身近な相談窓口として、西小中台出張相談所の継続、畑地区での相談場所の新規立ち上げを行う。
・地域の集いの場や民生委員の会に出席し、関係性を深める。
・総合相談から課題を抽出し、地域の課題を分析する。
・センター職員として多種多様な相談に対応できるよう研修に参加し、知識や技術の向上に努める。</v>
      </c>
      <c r="K16" s="138"/>
      <c r="L16" s="138"/>
    </row>
    <row r="17" spans="1:12" ht="60" customHeight="1" x14ac:dyDescent="0.55000000000000004">
      <c r="A17" s="126"/>
      <c r="B17" s="139" t="s">
        <v>10</v>
      </c>
      <c r="C17" s="140"/>
      <c r="D17" s="157" t="s">
        <v>145</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97.5" customHeight="1" x14ac:dyDescent="0.55000000000000004">
      <c r="A19" s="37" t="s">
        <v>12</v>
      </c>
      <c r="B19" s="127" t="s">
        <v>13</v>
      </c>
      <c r="C19" s="127"/>
      <c r="D19" s="147" t="str">
        <f>'[9]前期終了時提出（10月頃）'!D14</f>
        <v>・ホットスペース畑（認知症カフェ）の開催支援を行った。
・認知症初期集中支援チーム員会議に参加し、意見交換を行うことが出来た。
・区内の社会福祉士会議に参加し、権利擁護に関する知識を深め、センター内で情報の共有を図った。
・意思決定支援に関する研修に参加し、知識を深めた。
・認知症の方への対応で、本人が何を望んでいるのか、どうしたいのかを根気強く話を聴き、対応した。
・特殊詐欺に関する情報やタイムリーな情報を掲示し、啓蒙活動に努めた。</v>
      </c>
      <c r="E19" s="147"/>
      <c r="F19" s="147"/>
      <c r="G19" s="15"/>
      <c r="H19" s="16"/>
      <c r="I19" s="16"/>
      <c r="J19" s="16"/>
      <c r="K19" s="16"/>
      <c r="L19" s="17"/>
    </row>
    <row r="20" spans="1:12" ht="75.5" customHeight="1" x14ac:dyDescent="0.55000000000000004">
      <c r="A20" s="37" t="s">
        <v>14</v>
      </c>
      <c r="B20" s="127" t="s">
        <v>13</v>
      </c>
      <c r="C20" s="127"/>
      <c r="D20" s="147" t="s">
        <v>146</v>
      </c>
      <c r="E20" s="147"/>
      <c r="F20" s="147"/>
      <c r="G20" s="136" t="s">
        <v>15</v>
      </c>
      <c r="H20" s="137" t="s">
        <v>16</v>
      </c>
      <c r="I20" s="137"/>
      <c r="J20" s="138" t="str">
        <f>[9]年度当初提出!D12</f>
        <v>・地域住民や介護支援専門員に対し、権利擁護の理解に向けた活動と関係機関との連携を図る。
・成年後見制度の周知に努める。
・虐待事例の早期発見、早期対応に努める。
・認知症カフェ運営の支援を行う。.
・認知症地域支援推進員の活動に参加し、認知症があっても安心して暮らすことが出来るまちづくりを目指す。</v>
      </c>
      <c r="K20" s="138"/>
      <c r="L20" s="138"/>
    </row>
    <row r="21" spans="1:12" ht="60" customHeight="1" x14ac:dyDescent="0.55000000000000004">
      <c r="A21" s="126" t="s">
        <v>5</v>
      </c>
      <c r="B21" s="127" t="s">
        <v>6</v>
      </c>
      <c r="C21" s="127"/>
      <c r="D21" s="35" t="s">
        <v>7</v>
      </c>
      <c r="E21" s="35" t="s">
        <v>8</v>
      </c>
      <c r="F21" s="36" t="s">
        <v>147</v>
      </c>
      <c r="G21" s="136"/>
      <c r="H21" s="137" t="s">
        <v>19</v>
      </c>
      <c r="I21" s="137"/>
      <c r="J21" s="138" t="str">
        <f>[9]年度当初提出!D13</f>
        <v>・認知症や判断能力の低下が疑われる方に対し、権利擁護の意識をもって対応し、対象者に適した制度の情報提供や関係機関への支援調整を行う。
・認知症についての理解を深めるため、地域の方を対象に、認知症サポーター養成講座を開催する。
・虐待が疑われるケースに関しては、市のマニュアルに基づき、高齢障害支援課や関係機関との連携を図り、早期に対応する。
・認知症カフェの関係機関とのネットワーク構築を図り、運営支援を行う。</v>
      </c>
      <c r="K21" s="138"/>
      <c r="L21" s="138"/>
    </row>
    <row r="22" spans="1:12" ht="60" customHeight="1" x14ac:dyDescent="0.55000000000000004">
      <c r="A22" s="126"/>
      <c r="B22" s="139" t="s">
        <v>10</v>
      </c>
      <c r="C22" s="140"/>
      <c r="D22" s="157" t="s">
        <v>148</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122" customHeight="1" x14ac:dyDescent="0.55000000000000004">
      <c r="A24" s="37" t="s">
        <v>12</v>
      </c>
      <c r="B24" s="127" t="s">
        <v>13</v>
      </c>
      <c r="C24" s="127"/>
      <c r="D24" s="147" t="str">
        <f>'[9]前期終了時提出（10月頃）'!D18</f>
        <v>・圏域内の居宅介護支援事業所を訪問し、困りごとや知りたいことなどを聴取し、今後の勉強会開催に向け情報収集を行った。
・さつきが丘圏域と連携し、多職種連携会議をZOOMと参集のハイブリッド方式で開催した。意見交換を通し、医療や介護、行政とのネットワーク構築を図った。
・個別困難事例を地域ケア会議で検討し、今後の支援に対する助言・協力を行った。
・支援困難事例訪問時には、必要時同行訪問を行い、状況の把握をしながら介護支援専門員の後方支援を行った。
・区内の主任ケアマネの会で研修企画班に所属し、障害サービスについての勉強会を開催した。
・障害者基幹相談支援センターが開催する地域部会に参加した。</v>
      </c>
      <c r="E24" s="147"/>
      <c r="F24" s="147"/>
      <c r="G24" s="15"/>
      <c r="H24" s="16"/>
      <c r="I24" s="16"/>
      <c r="J24" s="16"/>
      <c r="K24" s="16"/>
      <c r="L24" s="17"/>
    </row>
    <row r="25" spans="1:12" ht="64" customHeight="1" x14ac:dyDescent="0.55000000000000004">
      <c r="A25" s="37" t="s">
        <v>14</v>
      </c>
      <c r="B25" s="127" t="s">
        <v>13</v>
      </c>
      <c r="C25" s="127"/>
      <c r="D25" s="157" t="s">
        <v>149</v>
      </c>
      <c r="E25" s="149"/>
      <c r="F25" s="150"/>
      <c r="G25" s="136" t="s">
        <v>15</v>
      </c>
      <c r="H25" s="137" t="s">
        <v>16</v>
      </c>
      <c r="I25" s="137"/>
      <c r="J25" s="138" t="str">
        <f>[9]年度当初提出!D15</f>
        <v>・地域の介護支援専門員の身近な相談窓口となるため、情報交換を行うための会議を定期的に開催する。
・区内のあんしんケアセンターと連携し、介護支援専門員のスキルアップを図る。</v>
      </c>
      <c r="K25" s="138"/>
      <c r="L25" s="138"/>
    </row>
    <row r="26" spans="1:12" ht="60" customHeight="1" x14ac:dyDescent="0.55000000000000004">
      <c r="A26" s="126" t="s">
        <v>5</v>
      </c>
      <c r="B26" s="127" t="s">
        <v>6</v>
      </c>
      <c r="C26" s="127"/>
      <c r="D26" s="35" t="s">
        <v>7</v>
      </c>
      <c r="E26" s="35" t="s">
        <v>8</v>
      </c>
      <c r="F26" s="36" t="s">
        <v>150</v>
      </c>
      <c r="G26" s="136"/>
      <c r="H26" s="137" t="s">
        <v>19</v>
      </c>
      <c r="I26" s="137"/>
      <c r="J26" s="138" t="str">
        <f>[9]年度当初提出!D16</f>
        <v>・圏域内の居宅支援事業所への定期的な聞き取り調査や訪問を実施する。
・介護支援専門員が情報交換のための機会を創出し、介護支援専門員同士のネットワークの構築を支援する。
・区内のあんしんケアセンターと連携し、多職種連携会議を開催し、関係機関とのネットワークの強化を図る。
・支援困難事例に対し、同行訪問やサービス担当者会議に参加し、介護支援専門員の後方支援を行う。</v>
      </c>
      <c r="K26" s="138"/>
      <c r="L26" s="138"/>
    </row>
    <row r="27" spans="1:12" ht="60" customHeight="1" x14ac:dyDescent="0.55000000000000004">
      <c r="A27" s="126"/>
      <c r="B27" s="139" t="s">
        <v>10</v>
      </c>
      <c r="C27" s="140"/>
      <c r="D27" s="157" t="s">
        <v>151</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95.5" customHeight="1" x14ac:dyDescent="0.55000000000000004">
      <c r="A29" s="37" t="s">
        <v>12</v>
      </c>
      <c r="B29" s="127" t="s">
        <v>13</v>
      </c>
      <c r="C29" s="127"/>
      <c r="D29" s="147" t="str">
        <f>'[9]前期終了時提出（10月頃）'!D22</f>
        <v>・地域住民に向け毎朝（月～金）にラジオ体操を継続して実施した。
・にれの木台健康教室、西小中台健康教室で地域の薬局や住民と連携し、健康に関する情報提供や体操を行った。
・総合相談者や地域住民に対し、シニアリーダー体操や地域で実施している集いの場の情報提供を行った。
・西小中台の敬老会でセルフケアの必要性を説明し、体操を行った。
・集いの場手仕事サークルの新規立ち上げを行った。
・UR、リハパートナー、薬局、福祉用具事業所と連携し、福祉イベントを開催した。</v>
      </c>
      <c r="E29" s="147"/>
      <c r="F29" s="147"/>
      <c r="G29" s="15"/>
      <c r="H29" s="16"/>
      <c r="I29" s="16"/>
      <c r="J29" s="16"/>
      <c r="K29" s="16"/>
      <c r="L29" s="17"/>
    </row>
    <row r="30" spans="1:12" ht="60" customHeight="1" x14ac:dyDescent="0.55000000000000004">
      <c r="A30" s="37" t="s">
        <v>14</v>
      </c>
      <c r="B30" s="127" t="s">
        <v>13</v>
      </c>
      <c r="C30" s="127"/>
      <c r="D30" s="147" t="s">
        <v>152</v>
      </c>
      <c r="E30" s="147"/>
      <c r="F30" s="147"/>
      <c r="G30" s="136" t="s">
        <v>15</v>
      </c>
      <c r="H30" s="137" t="s">
        <v>16</v>
      </c>
      <c r="I30" s="137"/>
      <c r="J30" s="138" t="str">
        <f>[9]年度当初提出!D18</f>
        <v>・地域住民が、積極的に介護予防に取り組むことができるよう、啓発活動を行う。
・既存の介護予防活動が継続できるよう、定期的に参加し、助言を行う。
・千葉市で開催している介護予防普及啓発活動を地域に紹介、推進していく。</v>
      </c>
      <c r="K30" s="138"/>
      <c r="L30" s="138"/>
    </row>
    <row r="31" spans="1:12" ht="60" customHeight="1" x14ac:dyDescent="0.55000000000000004">
      <c r="A31" s="126" t="s">
        <v>5</v>
      </c>
      <c r="B31" s="127" t="s">
        <v>6</v>
      </c>
      <c r="C31" s="127"/>
      <c r="D31" s="35" t="s">
        <v>7</v>
      </c>
      <c r="E31" s="35" t="s">
        <v>8</v>
      </c>
      <c r="F31" s="36" t="s">
        <v>153</v>
      </c>
      <c r="G31" s="136"/>
      <c r="H31" s="137" t="s">
        <v>19</v>
      </c>
      <c r="I31" s="137"/>
      <c r="J31" s="138" t="str">
        <f>[9]年度当初提出!D19</f>
        <v>・定期的に実施しているラジオ体操、健康教室の継続を行う。
・地域リハビリテーション活動支援や健康課で実施している介護予防活動の紹介や開催をする。
・圏域内のシニアリーダー体操やサロンの継続に向けた支援を行い、新たな活動拠点の開拓、支援を行う。
・地域住民が自ら積極的に介護予防に取り組めるよう、総合相談や地域活動において、基本チェックリストやいきいき活動手帳を活用する。　　　　　　　　　　　
・シニアリーダーや地域活動を行うボランティアの人材発掘や育成について、支援を行う。</v>
      </c>
      <c r="K31" s="138"/>
      <c r="L31" s="138"/>
    </row>
    <row r="32" spans="1:12" ht="60" customHeight="1" x14ac:dyDescent="0.55000000000000004">
      <c r="A32" s="126"/>
      <c r="B32" s="139" t="s">
        <v>10</v>
      </c>
      <c r="C32" s="140"/>
      <c r="D32" s="157" t="s">
        <v>154</v>
      </c>
      <c r="E32" s="149"/>
      <c r="F32" s="150"/>
      <c r="G32" s="144"/>
      <c r="H32" s="145"/>
      <c r="I32" s="145"/>
      <c r="J32" s="145"/>
      <c r="K32" s="145"/>
      <c r="L32" s="146"/>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9E1A6F5B-9C30-4815-B6DA-426FEABCCE50}">
      <formula1>"A,B,C,D,E"</formula1>
    </dataValidation>
  </dataValidations>
  <printOptions horizontalCentered="1"/>
  <pageMargins left="0.7" right="0.7" top="0.75" bottom="0.75" header="0.3" footer="0.3"/>
  <pageSetup paperSize="9" scale="86" fitToHeight="0" orientation="portrait" r:id="rId1"/>
  <headerFooter>
    <oddFooter>&amp;C&amp;P</oddFooter>
  </headerFooter>
  <rowBreaks count="3" manualBreakCount="3">
    <brk id="7" max="5" man="1"/>
    <brk id="17" max="5" man="1"/>
    <brk id="27"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E021-3944-4C81-9983-58976A749501}">
  <sheetPr>
    <pageSetUpPr fitToPage="1"/>
  </sheetPr>
  <dimension ref="A1:M32"/>
  <sheetViews>
    <sheetView view="pageBreakPreview" topLeftCell="A21" zoomScale="90" zoomScaleNormal="100" zoomScaleSheetLayoutView="90" workbookViewId="0">
      <selection activeCell="A8" sqref="A8:F8"/>
    </sheetView>
  </sheetViews>
  <sheetFormatPr defaultColWidth="9" defaultRowHeight="15" x14ac:dyDescent="0.55000000000000004"/>
  <cols>
    <col min="1" max="2" width="2.83203125" style="2" customWidth="1"/>
    <col min="3" max="4" width="6.58203125" style="2" customWidth="1"/>
    <col min="5" max="5" width="9.58203125" style="2" customWidth="1"/>
    <col min="6" max="6" width="62.83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9"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customWidth="1"/>
    <col min="263" max="265" width="30.58203125" style="2" customWidth="1"/>
    <col min="266" max="266" width="8.75" style="2" customWidth="1"/>
    <col min="267" max="268" width="30.58203125" style="2" customWidth="1"/>
    <col min="269" max="511" width="9"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customWidth="1"/>
    <col min="519" max="521" width="30.58203125" style="2" customWidth="1"/>
    <col min="522" max="522" width="8.75" style="2" customWidth="1"/>
    <col min="523" max="524" width="30.58203125" style="2" customWidth="1"/>
    <col min="525" max="767" width="9"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customWidth="1"/>
    <col min="775" max="777" width="30.58203125" style="2" customWidth="1"/>
    <col min="778" max="778" width="8.75" style="2" customWidth="1"/>
    <col min="779" max="780" width="30.58203125" style="2" customWidth="1"/>
    <col min="781" max="1023" width="9"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customWidth="1"/>
    <col min="1031" max="1033" width="30.58203125" style="2" customWidth="1"/>
    <col min="1034" max="1034" width="8.75" style="2" customWidth="1"/>
    <col min="1035" max="1036" width="30.58203125" style="2" customWidth="1"/>
    <col min="1037" max="1279" width="9"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customWidth="1"/>
    <col min="1287" max="1289" width="30.58203125" style="2" customWidth="1"/>
    <col min="1290" max="1290" width="8.75" style="2" customWidth="1"/>
    <col min="1291" max="1292" width="30.58203125" style="2" customWidth="1"/>
    <col min="1293" max="1535" width="9"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customWidth="1"/>
    <col min="1543" max="1545" width="30.58203125" style="2" customWidth="1"/>
    <col min="1546" max="1546" width="8.75" style="2" customWidth="1"/>
    <col min="1547" max="1548" width="30.58203125" style="2" customWidth="1"/>
    <col min="1549" max="1791" width="9"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customWidth="1"/>
    <col min="1799" max="1801" width="30.58203125" style="2" customWidth="1"/>
    <col min="1802" max="1802" width="8.75" style="2" customWidth="1"/>
    <col min="1803" max="1804" width="30.58203125" style="2" customWidth="1"/>
    <col min="1805" max="2047" width="9"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customWidth="1"/>
    <col min="2055" max="2057" width="30.58203125" style="2" customWidth="1"/>
    <col min="2058" max="2058" width="8.75" style="2" customWidth="1"/>
    <col min="2059" max="2060" width="30.58203125" style="2" customWidth="1"/>
    <col min="2061" max="2303" width="9"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customWidth="1"/>
    <col min="2311" max="2313" width="30.58203125" style="2" customWidth="1"/>
    <col min="2314" max="2314" width="8.75" style="2" customWidth="1"/>
    <col min="2315" max="2316" width="30.58203125" style="2" customWidth="1"/>
    <col min="2317" max="2559" width="9"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customWidth="1"/>
    <col min="2567" max="2569" width="30.58203125" style="2" customWidth="1"/>
    <col min="2570" max="2570" width="8.75" style="2" customWidth="1"/>
    <col min="2571" max="2572" width="30.58203125" style="2" customWidth="1"/>
    <col min="2573" max="2815" width="9"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customWidth="1"/>
    <col min="2823" max="2825" width="30.58203125" style="2" customWidth="1"/>
    <col min="2826" max="2826" width="8.75" style="2" customWidth="1"/>
    <col min="2827" max="2828" width="30.58203125" style="2" customWidth="1"/>
    <col min="2829" max="3071" width="9"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customWidth="1"/>
    <col min="3079" max="3081" width="30.58203125" style="2" customWidth="1"/>
    <col min="3082" max="3082" width="8.75" style="2" customWidth="1"/>
    <col min="3083" max="3084" width="30.58203125" style="2" customWidth="1"/>
    <col min="3085" max="3327" width="9"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customWidth="1"/>
    <col min="3335" max="3337" width="30.58203125" style="2" customWidth="1"/>
    <col min="3338" max="3338" width="8.75" style="2" customWidth="1"/>
    <col min="3339" max="3340" width="30.58203125" style="2" customWidth="1"/>
    <col min="3341" max="3583" width="9"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customWidth="1"/>
    <col min="3591" max="3593" width="30.58203125" style="2" customWidth="1"/>
    <col min="3594" max="3594" width="8.75" style="2" customWidth="1"/>
    <col min="3595" max="3596" width="30.58203125" style="2" customWidth="1"/>
    <col min="3597" max="3839" width="9"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customWidth="1"/>
    <col min="3847" max="3849" width="30.58203125" style="2" customWidth="1"/>
    <col min="3850" max="3850" width="8.75" style="2" customWidth="1"/>
    <col min="3851" max="3852" width="30.58203125" style="2" customWidth="1"/>
    <col min="3853" max="4095" width="9"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customWidth="1"/>
    <col min="4103" max="4105" width="30.58203125" style="2" customWidth="1"/>
    <col min="4106" max="4106" width="8.75" style="2" customWidth="1"/>
    <col min="4107" max="4108" width="30.58203125" style="2" customWidth="1"/>
    <col min="4109" max="4351" width="9"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customWidth="1"/>
    <col min="4359" max="4361" width="30.58203125" style="2" customWidth="1"/>
    <col min="4362" max="4362" width="8.75" style="2" customWidth="1"/>
    <col min="4363" max="4364" width="30.58203125" style="2" customWidth="1"/>
    <col min="4365" max="4607" width="9"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customWidth="1"/>
    <col min="4615" max="4617" width="30.58203125" style="2" customWidth="1"/>
    <col min="4618" max="4618" width="8.75" style="2" customWidth="1"/>
    <col min="4619" max="4620" width="30.58203125" style="2" customWidth="1"/>
    <col min="4621" max="4863" width="9"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customWidth="1"/>
    <col min="4871" max="4873" width="30.58203125" style="2" customWidth="1"/>
    <col min="4874" max="4874" width="8.75" style="2" customWidth="1"/>
    <col min="4875" max="4876" width="30.58203125" style="2" customWidth="1"/>
    <col min="4877" max="5119" width="9"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customWidth="1"/>
    <col min="5127" max="5129" width="30.58203125" style="2" customWidth="1"/>
    <col min="5130" max="5130" width="8.75" style="2" customWidth="1"/>
    <col min="5131" max="5132" width="30.58203125" style="2" customWidth="1"/>
    <col min="5133" max="5375" width="9"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customWidth="1"/>
    <col min="5383" max="5385" width="30.58203125" style="2" customWidth="1"/>
    <col min="5386" max="5386" width="8.75" style="2" customWidth="1"/>
    <col min="5387" max="5388" width="30.58203125" style="2" customWidth="1"/>
    <col min="5389" max="5631" width="9"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customWidth="1"/>
    <col min="5639" max="5641" width="30.58203125" style="2" customWidth="1"/>
    <col min="5642" max="5642" width="8.75" style="2" customWidth="1"/>
    <col min="5643" max="5644" width="30.58203125" style="2" customWidth="1"/>
    <col min="5645" max="5887" width="9"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customWidth="1"/>
    <col min="5895" max="5897" width="30.58203125" style="2" customWidth="1"/>
    <col min="5898" max="5898" width="8.75" style="2" customWidth="1"/>
    <col min="5899" max="5900" width="30.58203125" style="2" customWidth="1"/>
    <col min="5901" max="6143" width="9"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customWidth="1"/>
    <col min="6151" max="6153" width="30.58203125" style="2" customWidth="1"/>
    <col min="6154" max="6154" width="8.75" style="2" customWidth="1"/>
    <col min="6155" max="6156" width="30.58203125" style="2" customWidth="1"/>
    <col min="6157" max="6399" width="9"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customWidth="1"/>
    <col min="6407" max="6409" width="30.58203125" style="2" customWidth="1"/>
    <col min="6410" max="6410" width="8.75" style="2" customWidth="1"/>
    <col min="6411" max="6412" width="30.58203125" style="2" customWidth="1"/>
    <col min="6413" max="6655" width="9"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customWidth="1"/>
    <col min="6663" max="6665" width="30.58203125" style="2" customWidth="1"/>
    <col min="6666" max="6666" width="8.75" style="2" customWidth="1"/>
    <col min="6667" max="6668" width="30.58203125" style="2" customWidth="1"/>
    <col min="6669" max="6911" width="9"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customWidth="1"/>
    <col min="6919" max="6921" width="30.58203125" style="2" customWidth="1"/>
    <col min="6922" max="6922" width="8.75" style="2" customWidth="1"/>
    <col min="6923" max="6924" width="30.58203125" style="2" customWidth="1"/>
    <col min="6925" max="7167" width="9"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customWidth="1"/>
    <col min="7175" max="7177" width="30.58203125" style="2" customWidth="1"/>
    <col min="7178" max="7178" width="8.75" style="2" customWidth="1"/>
    <col min="7179" max="7180" width="30.58203125" style="2" customWidth="1"/>
    <col min="7181" max="7423" width="9"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customWidth="1"/>
    <col min="7431" max="7433" width="30.58203125" style="2" customWidth="1"/>
    <col min="7434" max="7434" width="8.75" style="2" customWidth="1"/>
    <col min="7435" max="7436" width="30.58203125" style="2" customWidth="1"/>
    <col min="7437" max="7679" width="9"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customWidth="1"/>
    <col min="7687" max="7689" width="30.58203125" style="2" customWidth="1"/>
    <col min="7690" max="7690" width="8.75" style="2" customWidth="1"/>
    <col min="7691" max="7692" width="30.58203125" style="2" customWidth="1"/>
    <col min="7693" max="7935" width="9"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customWidth="1"/>
    <col min="7943" max="7945" width="30.58203125" style="2" customWidth="1"/>
    <col min="7946" max="7946" width="8.75" style="2" customWidth="1"/>
    <col min="7947" max="7948" width="30.58203125" style="2" customWidth="1"/>
    <col min="7949" max="8191" width="9"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customWidth="1"/>
    <col min="8199" max="8201" width="30.58203125" style="2" customWidth="1"/>
    <col min="8202" max="8202" width="8.75" style="2" customWidth="1"/>
    <col min="8203" max="8204" width="30.58203125" style="2" customWidth="1"/>
    <col min="8205" max="8447" width="9"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customWidth="1"/>
    <col min="8455" max="8457" width="30.58203125" style="2" customWidth="1"/>
    <col min="8458" max="8458" width="8.75" style="2" customWidth="1"/>
    <col min="8459" max="8460" width="30.58203125" style="2" customWidth="1"/>
    <col min="8461" max="8703" width="9"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customWidth="1"/>
    <col min="8711" max="8713" width="30.58203125" style="2" customWidth="1"/>
    <col min="8714" max="8714" width="8.75" style="2" customWidth="1"/>
    <col min="8715" max="8716" width="30.58203125" style="2" customWidth="1"/>
    <col min="8717" max="8959" width="9"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customWidth="1"/>
    <col min="8967" max="8969" width="30.58203125" style="2" customWidth="1"/>
    <col min="8970" max="8970" width="8.75" style="2" customWidth="1"/>
    <col min="8971" max="8972" width="30.58203125" style="2" customWidth="1"/>
    <col min="8973" max="9215" width="9"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customWidth="1"/>
    <col min="9223" max="9225" width="30.58203125" style="2" customWidth="1"/>
    <col min="9226" max="9226" width="8.75" style="2" customWidth="1"/>
    <col min="9227" max="9228" width="30.58203125" style="2" customWidth="1"/>
    <col min="9229" max="9471" width="9"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customWidth="1"/>
    <col min="9479" max="9481" width="30.58203125" style="2" customWidth="1"/>
    <col min="9482" max="9482" width="8.75" style="2" customWidth="1"/>
    <col min="9483" max="9484" width="30.58203125" style="2" customWidth="1"/>
    <col min="9485" max="9727" width="9"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customWidth="1"/>
    <col min="9735" max="9737" width="30.58203125" style="2" customWidth="1"/>
    <col min="9738" max="9738" width="8.75" style="2" customWidth="1"/>
    <col min="9739" max="9740" width="30.58203125" style="2" customWidth="1"/>
    <col min="9741" max="9983" width="9"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customWidth="1"/>
    <col min="9991" max="9993" width="30.58203125" style="2" customWidth="1"/>
    <col min="9994" max="9994" width="8.75" style="2" customWidth="1"/>
    <col min="9995" max="9996" width="30.58203125" style="2" customWidth="1"/>
    <col min="9997" max="10239" width="9"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customWidth="1"/>
    <col min="10247" max="10249" width="30.58203125" style="2" customWidth="1"/>
    <col min="10250" max="10250" width="8.75" style="2" customWidth="1"/>
    <col min="10251" max="10252" width="30.58203125" style="2" customWidth="1"/>
    <col min="10253" max="10495" width="9"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customWidth="1"/>
    <col min="10503" max="10505" width="30.58203125" style="2" customWidth="1"/>
    <col min="10506" max="10506" width="8.75" style="2" customWidth="1"/>
    <col min="10507" max="10508" width="30.58203125" style="2" customWidth="1"/>
    <col min="10509" max="10751" width="9"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customWidth="1"/>
    <col min="10759" max="10761" width="30.58203125" style="2" customWidth="1"/>
    <col min="10762" max="10762" width="8.75" style="2" customWidth="1"/>
    <col min="10763" max="10764" width="30.58203125" style="2" customWidth="1"/>
    <col min="10765" max="11007" width="9"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customWidth="1"/>
    <col min="11015" max="11017" width="30.58203125" style="2" customWidth="1"/>
    <col min="11018" max="11018" width="8.75" style="2" customWidth="1"/>
    <col min="11019" max="11020" width="30.58203125" style="2" customWidth="1"/>
    <col min="11021" max="11263" width="9"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customWidth="1"/>
    <col min="11271" max="11273" width="30.58203125" style="2" customWidth="1"/>
    <col min="11274" max="11274" width="8.75" style="2" customWidth="1"/>
    <col min="11275" max="11276" width="30.58203125" style="2" customWidth="1"/>
    <col min="11277" max="11519" width="9"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customWidth="1"/>
    <col min="11527" max="11529" width="30.58203125" style="2" customWidth="1"/>
    <col min="11530" max="11530" width="8.75" style="2" customWidth="1"/>
    <col min="11531" max="11532" width="30.58203125" style="2" customWidth="1"/>
    <col min="11533" max="11775" width="9"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customWidth="1"/>
    <col min="11783" max="11785" width="30.58203125" style="2" customWidth="1"/>
    <col min="11786" max="11786" width="8.75" style="2" customWidth="1"/>
    <col min="11787" max="11788" width="30.58203125" style="2" customWidth="1"/>
    <col min="11789" max="12031" width="9"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customWidth="1"/>
    <col min="12039" max="12041" width="30.58203125" style="2" customWidth="1"/>
    <col min="12042" max="12042" width="8.75" style="2" customWidth="1"/>
    <col min="12043" max="12044" width="30.58203125" style="2" customWidth="1"/>
    <col min="12045" max="12287" width="9"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customWidth="1"/>
    <col min="12295" max="12297" width="30.58203125" style="2" customWidth="1"/>
    <col min="12298" max="12298" width="8.75" style="2" customWidth="1"/>
    <col min="12299" max="12300" width="30.58203125" style="2" customWidth="1"/>
    <col min="12301" max="12543" width="9"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customWidth="1"/>
    <col min="12551" max="12553" width="30.58203125" style="2" customWidth="1"/>
    <col min="12554" max="12554" width="8.75" style="2" customWidth="1"/>
    <col min="12555" max="12556" width="30.58203125" style="2" customWidth="1"/>
    <col min="12557" max="12799" width="9"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customWidth="1"/>
    <col min="12807" max="12809" width="30.58203125" style="2" customWidth="1"/>
    <col min="12810" max="12810" width="8.75" style="2" customWidth="1"/>
    <col min="12811" max="12812" width="30.58203125" style="2" customWidth="1"/>
    <col min="12813" max="13055" width="9"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customWidth="1"/>
    <col min="13063" max="13065" width="30.58203125" style="2" customWidth="1"/>
    <col min="13066" max="13066" width="8.75" style="2" customWidth="1"/>
    <col min="13067" max="13068" width="30.58203125" style="2" customWidth="1"/>
    <col min="13069" max="13311" width="9"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customWidth="1"/>
    <col min="13319" max="13321" width="30.58203125" style="2" customWidth="1"/>
    <col min="13322" max="13322" width="8.75" style="2" customWidth="1"/>
    <col min="13323" max="13324" width="30.58203125" style="2" customWidth="1"/>
    <col min="13325" max="13567" width="9"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customWidth="1"/>
    <col min="13575" max="13577" width="30.58203125" style="2" customWidth="1"/>
    <col min="13578" max="13578" width="8.75" style="2" customWidth="1"/>
    <col min="13579" max="13580" width="30.58203125" style="2" customWidth="1"/>
    <col min="13581" max="13823" width="9"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customWidth="1"/>
    <col min="13831" max="13833" width="30.58203125" style="2" customWidth="1"/>
    <col min="13834" max="13834" width="8.75" style="2" customWidth="1"/>
    <col min="13835" max="13836" width="30.58203125" style="2" customWidth="1"/>
    <col min="13837" max="14079" width="9"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customWidth="1"/>
    <col min="14087" max="14089" width="30.58203125" style="2" customWidth="1"/>
    <col min="14090" max="14090" width="8.75" style="2" customWidth="1"/>
    <col min="14091" max="14092" width="30.58203125" style="2" customWidth="1"/>
    <col min="14093" max="14335" width="9"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customWidth="1"/>
    <col min="14343" max="14345" width="30.58203125" style="2" customWidth="1"/>
    <col min="14346" max="14346" width="8.75" style="2" customWidth="1"/>
    <col min="14347" max="14348" width="30.58203125" style="2" customWidth="1"/>
    <col min="14349" max="14591" width="9"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customWidth="1"/>
    <col min="14599" max="14601" width="30.58203125" style="2" customWidth="1"/>
    <col min="14602" max="14602" width="8.75" style="2" customWidth="1"/>
    <col min="14603" max="14604" width="30.58203125" style="2" customWidth="1"/>
    <col min="14605" max="14847" width="9"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customWidth="1"/>
    <col min="14855" max="14857" width="30.58203125" style="2" customWidth="1"/>
    <col min="14858" max="14858" width="8.75" style="2" customWidth="1"/>
    <col min="14859" max="14860" width="30.58203125" style="2" customWidth="1"/>
    <col min="14861" max="15103" width="9"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customWidth="1"/>
    <col min="15111" max="15113" width="30.58203125" style="2" customWidth="1"/>
    <col min="15114" max="15114" width="8.75" style="2" customWidth="1"/>
    <col min="15115" max="15116" width="30.58203125" style="2" customWidth="1"/>
    <col min="15117" max="15359" width="9"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customWidth="1"/>
    <col min="15367" max="15369" width="30.58203125" style="2" customWidth="1"/>
    <col min="15370" max="15370" width="8.75" style="2" customWidth="1"/>
    <col min="15371" max="15372" width="30.58203125" style="2" customWidth="1"/>
    <col min="15373" max="15615" width="9"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customWidth="1"/>
    <col min="15623" max="15625" width="30.58203125" style="2" customWidth="1"/>
    <col min="15626" max="15626" width="8.75" style="2" customWidth="1"/>
    <col min="15627" max="15628" width="30.58203125" style="2" customWidth="1"/>
    <col min="15629" max="15871" width="9"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customWidth="1"/>
    <col min="15879" max="15881" width="30.58203125" style="2" customWidth="1"/>
    <col min="15882" max="15882" width="8.75" style="2" customWidth="1"/>
    <col min="15883" max="15884" width="30.58203125" style="2" customWidth="1"/>
    <col min="15885" max="16127" width="9"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customWidth="1"/>
    <col min="16135" max="16137" width="30.58203125" style="2" customWidth="1"/>
    <col min="16138" max="16138" width="8.75" style="2" customWidth="1"/>
    <col min="16139" max="16140" width="30.58203125" style="2" customWidth="1"/>
    <col min="16141" max="16384" width="9" style="2"/>
  </cols>
  <sheetData>
    <row r="1" spans="1:13" ht="25" customHeight="1" x14ac:dyDescent="0.55000000000000004">
      <c r="A1" s="119" t="s">
        <v>107</v>
      </c>
      <c r="B1" s="119"/>
      <c r="C1" s="119"/>
      <c r="D1" s="119"/>
      <c r="E1" s="119"/>
      <c r="F1" s="119"/>
      <c r="G1" s="1"/>
      <c r="H1" s="1"/>
      <c r="I1" s="1"/>
      <c r="J1" s="1"/>
      <c r="K1" s="1"/>
      <c r="L1" s="1"/>
      <c r="M1" s="1"/>
    </row>
    <row r="2" spans="1:13" ht="20.149999999999999" customHeight="1" thickBot="1" x14ac:dyDescent="0.6">
      <c r="A2" s="120" t="s">
        <v>108</v>
      </c>
      <c r="B2" s="120"/>
      <c r="C2" s="120"/>
      <c r="D2" s="121" t="str">
        <f>[10]年度当初提出!D2</f>
        <v>千葉市あんしんケアセンター花園</v>
      </c>
      <c r="E2" s="121"/>
      <c r="F2" s="121"/>
      <c r="J2" s="3"/>
      <c r="K2" s="3"/>
      <c r="L2" s="3"/>
    </row>
    <row r="3" spans="1:13" ht="149.5" customHeight="1" thickBot="1" x14ac:dyDescent="0.6">
      <c r="A3" s="122" t="str">
        <f>[10]年度当初提出!A3</f>
        <v>担当圏域
地区概況及び
地区課題</v>
      </c>
      <c r="B3" s="122"/>
      <c r="C3" s="122"/>
      <c r="D3" s="147" t="str">
        <f>[10]年度当初提出!D3</f>
        <v xml:space="preserve">昭和26年に新検見川駅が開業し昭和55年に南口にバスターミナルができる。昭和61年には京成線検見川浜駅が開業し周辺整備が進んだ。昭和30年頃から花園地区・浪花町・朝日ケ丘で、昭和40年頃から検見川町で急速に宅地化が進む。瑞穂は平成8年に宅地化が進んだ若いまちである。現在、空地・空き家となった場所に、戸建て住宅が新たに建てられ、子育て世代の転入も増えており、自治会への参加率の低下や関係性の希薄化が見られる。花園圏域には約3万4千人が暮らし、高齢化率は約22％、後期高齢者率は12％である。花見川区内では高齢化率が比較的低いが、独居や高齢者世帯も多く、認知症や高齢者サービス等の周知活動がますます必要となっている。南花園と朝日ケ丘4丁目は坂が多く、検見川町や南花園は線路で分断されていることから、今後高齢化が進んでいくと、通院や買い物などの外出が難しくなる可能性がある。また地域活動の場所はあるが、駅周辺の交通の便が良いところに集中しており、周辺部に行くにしたがって、坂が多く道幅が狭い箇所があり移動手段が限られている。複合的な問題では、80・50問題、ゴミ屋敷問題、生活困窮者、身寄りがない等、様々な問題を抱えた相談が増加している。
</v>
      </c>
      <c r="E3" s="147"/>
      <c r="F3" s="147"/>
      <c r="G3" s="4"/>
      <c r="H3" s="4"/>
      <c r="I3" s="4"/>
      <c r="J3" s="117" t="s">
        <v>109</v>
      </c>
      <c r="K3" s="118"/>
      <c r="L3" s="5"/>
    </row>
    <row r="4" spans="1:13" ht="91" customHeight="1" x14ac:dyDescent="0.55000000000000004">
      <c r="A4" s="122" t="s">
        <v>110</v>
      </c>
      <c r="B4" s="122"/>
      <c r="C4" s="122"/>
      <c r="D4" s="134" t="s">
        <v>512</v>
      </c>
      <c r="E4" s="134"/>
      <c r="F4" s="134"/>
      <c r="G4" s="4"/>
      <c r="H4" s="4"/>
      <c r="I4" s="4"/>
      <c r="J4" s="5"/>
      <c r="K4" s="5"/>
      <c r="L4" s="5"/>
    </row>
    <row r="5" spans="1:13" ht="18" customHeight="1" x14ac:dyDescent="0.55000000000000004">
      <c r="A5" s="125" t="s">
        <v>111</v>
      </c>
      <c r="B5" s="125"/>
      <c r="C5" s="125"/>
      <c r="D5" s="125"/>
      <c r="E5" s="125"/>
      <c r="F5" s="125"/>
      <c r="G5" s="6"/>
      <c r="H5" s="7"/>
      <c r="I5" s="7"/>
      <c r="J5" s="7"/>
      <c r="K5" s="7"/>
      <c r="L5" s="8"/>
    </row>
    <row r="6" spans="1:13" ht="92" customHeight="1" x14ac:dyDescent="0.55000000000000004">
      <c r="A6" s="126" t="s">
        <v>112</v>
      </c>
      <c r="B6" s="127" t="s">
        <v>113</v>
      </c>
      <c r="C6" s="127"/>
      <c r="D6" s="35" t="s">
        <v>7</v>
      </c>
      <c r="E6" s="35" t="s">
        <v>114</v>
      </c>
      <c r="F6" s="36" t="s">
        <v>513</v>
      </c>
      <c r="G6" s="9"/>
      <c r="H6" s="10"/>
      <c r="I6" s="10"/>
      <c r="J6" s="10"/>
      <c r="K6" s="10"/>
      <c r="L6" s="11"/>
    </row>
    <row r="7" spans="1:13" ht="75" customHeight="1" x14ac:dyDescent="0.55000000000000004">
      <c r="A7" s="126"/>
      <c r="B7" s="128" t="s">
        <v>116</v>
      </c>
      <c r="C7" s="129"/>
      <c r="D7" s="154" t="s">
        <v>514</v>
      </c>
      <c r="E7" s="155"/>
      <c r="F7" s="156"/>
      <c r="G7" s="12"/>
      <c r="H7" s="13"/>
      <c r="I7" s="13"/>
      <c r="J7" s="13"/>
      <c r="K7" s="13"/>
      <c r="L7" s="14"/>
    </row>
    <row r="8" spans="1:13" ht="18" customHeight="1" x14ac:dyDescent="0.55000000000000004">
      <c r="A8" s="125" t="s">
        <v>117</v>
      </c>
      <c r="B8" s="125"/>
      <c r="C8" s="125"/>
      <c r="D8" s="125"/>
      <c r="E8" s="125"/>
      <c r="F8" s="125"/>
      <c r="G8" s="183" t="s">
        <v>117</v>
      </c>
      <c r="H8" s="183"/>
      <c r="I8" s="183"/>
      <c r="J8" s="183"/>
      <c r="K8" s="183"/>
      <c r="L8" s="183"/>
    </row>
    <row r="9" spans="1:13" ht="59.25" customHeight="1" x14ac:dyDescent="0.55000000000000004">
      <c r="A9" s="37" t="s">
        <v>118</v>
      </c>
      <c r="B9" s="127" t="s">
        <v>119</v>
      </c>
      <c r="C9" s="127"/>
      <c r="D9" s="134" t="s">
        <v>515</v>
      </c>
      <c r="E9" s="134"/>
      <c r="F9" s="134"/>
      <c r="G9" s="15"/>
      <c r="H9" s="16"/>
      <c r="I9" s="16"/>
      <c r="J9" s="16"/>
      <c r="K9" s="16"/>
      <c r="L9" s="17"/>
    </row>
    <row r="10" spans="1:13" ht="60.75" customHeight="1" x14ac:dyDescent="0.55000000000000004">
      <c r="A10" s="37" t="s">
        <v>120</v>
      </c>
      <c r="B10" s="127" t="s">
        <v>119</v>
      </c>
      <c r="C10" s="127"/>
      <c r="D10" s="134" t="s">
        <v>516</v>
      </c>
      <c r="E10" s="134"/>
      <c r="F10" s="134"/>
      <c r="G10" s="184" t="s">
        <v>121</v>
      </c>
      <c r="H10" s="185" t="s">
        <v>122</v>
      </c>
      <c r="I10" s="185"/>
      <c r="J10" s="186" t="str">
        <f>[10]年度当初提出!D6</f>
        <v>・地域での役割や生きがいを持てるように、自立支援に向けた適切なフォーマル・インフォーマルサービスを提案し、適切に利用できるよう支援を行う。　　　　　　　　　　　　　　　　　　　　　　　　　　　　　　　　　　　　　　　　　　　　　　　　　　　　　　　　　　・公的なサービスの利用以外の社会資源の把握、情報収集を行い活用できるよう支援を行う。</v>
      </c>
      <c r="K10" s="186"/>
      <c r="L10" s="186"/>
    </row>
    <row r="11" spans="1:13" ht="60" customHeight="1" x14ac:dyDescent="0.55000000000000004">
      <c r="A11" s="126" t="s">
        <v>112</v>
      </c>
      <c r="B11" s="127" t="s">
        <v>113</v>
      </c>
      <c r="C11" s="127"/>
      <c r="D11" s="35" t="s">
        <v>7</v>
      </c>
      <c r="E11" s="35" t="s">
        <v>114</v>
      </c>
      <c r="F11" s="36" t="s">
        <v>155</v>
      </c>
      <c r="G11" s="184"/>
      <c r="H11" s="185" t="s">
        <v>124</v>
      </c>
      <c r="I11" s="185"/>
      <c r="J11" s="186" t="str">
        <f>[10]年度当初提出!D7</f>
        <v>・アセスメントを行い、自立支援に向けたサービス調整を意識する。　　　　　　　　　　　　　　　　　　　　　　　　　　　　　　　　　・生活支援コーディネーターと連携し、高齢者、地域住民やケアマネージャーへ、フォーマル・インフォーマルの提案や情報の提示を行う。</v>
      </c>
      <c r="K11" s="186"/>
      <c r="L11" s="186"/>
    </row>
    <row r="12" spans="1:13" ht="60" customHeight="1" x14ac:dyDescent="0.55000000000000004">
      <c r="A12" s="126"/>
      <c r="B12" s="139" t="s">
        <v>116</v>
      </c>
      <c r="C12" s="140"/>
      <c r="D12" s="157" t="s">
        <v>156</v>
      </c>
      <c r="E12" s="149"/>
      <c r="F12" s="150"/>
      <c r="G12" s="187"/>
      <c r="H12" s="188"/>
      <c r="I12" s="188"/>
      <c r="J12" s="188"/>
      <c r="K12" s="188"/>
      <c r="L12" s="189"/>
    </row>
    <row r="13" spans="1:13" ht="18" customHeight="1" x14ac:dyDescent="0.55000000000000004">
      <c r="A13" s="125" t="s">
        <v>126</v>
      </c>
      <c r="B13" s="125"/>
      <c r="C13" s="125"/>
      <c r="D13" s="125"/>
      <c r="E13" s="125"/>
      <c r="F13" s="125"/>
      <c r="G13" s="183" t="s">
        <v>126</v>
      </c>
      <c r="H13" s="183"/>
      <c r="I13" s="183"/>
      <c r="J13" s="183"/>
      <c r="K13" s="183"/>
      <c r="L13" s="183"/>
    </row>
    <row r="14" spans="1:13" ht="60" customHeight="1" x14ac:dyDescent="0.55000000000000004">
      <c r="A14" s="37" t="s">
        <v>118</v>
      </c>
      <c r="B14" s="127" t="s">
        <v>119</v>
      </c>
      <c r="C14" s="127"/>
      <c r="D14" s="147" t="s">
        <v>157</v>
      </c>
      <c r="E14" s="147"/>
      <c r="F14" s="147"/>
      <c r="G14" s="15"/>
      <c r="H14" s="16"/>
      <c r="I14" s="16"/>
      <c r="J14" s="16"/>
      <c r="K14" s="16"/>
      <c r="L14" s="17"/>
    </row>
    <row r="15" spans="1:13" ht="57" customHeight="1" x14ac:dyDescent="0.55000000000000004">
      <c r="A15" s="37" t="s">
        <v>120</v>
      </c>
      <c r="B15" s="127" t="s">
        <v>119</v>
      </c>
      <c r="C15" s="127"/>
      <c r="D15" s="147" t="s">
        <v>158</v>
      </c>
      <c r="E15" s="147"/>
      <c r="F15" s="147"/>
      <c r="G15" s="184" t="s">
        <v>121</v>
      </c>
      <c r="H15" s="185" t="s">
        <v>122</v>
      </c>
      <c r="I15" s="185"/>
      <c r="J15" s="186" t="str">
        <f>[10]年度当初提出!D9</f>
        <v>・新規相談は訪問を基本とし、利用者の生活全般における課題を把握し対応する。
・継続ケースやアウトリーチの進捗報告を毎月3職種で実施、支援方法や終結を協議・決定する。
・適切な総合相談業務が行えるように、包括三職種のスキルアップを図る。</v>
      </c>
      <c r="K15" s="186"/>
      <c r="L15" s="186"/>
    </row>
    <row r="16" spans="1:13" ht="61.5" customHeight="1" x14ac:dyDescent="0.55000000000000004">
      <c r="A16" s="126" t="s">
        <v>112</v>
      </c>
      <c r="B16" s="127" t="s">
        <v>113</v>
      </c>
      <c r="C16" s="127"/>
      <c r="D16" s="35" t="s">
        <v>17</v>
      </c>
      <c r="E16" s="35" t="s">
        <v>114</v>
      </c>
      <c r="F16" s="36" t="s">
        <v>159</v>
      </c>
      <c r="G16" s="184"/>
      <c r="H16" s="185" t="s">
        <v>124</v>
      </c>
      <c r="I16" s="185"/>
      <c r="J16" s="186" t="str">
        <f>[10]年度当初提出!D10</f>
        <v>・相談は、緊急度に応じて対応を行い、相談者の訴えだけに捉われず生活全般を含めた課題の把握に努める。
・三職種で課題の共有を行い、適宜行政や他機関、地域の関係者と連携し対応する。
・複数の研修に参加し所内で共有を図る。複合的な課題を抱える事例は複数名で対応し、所内でケースの振り返りや事例検討を行う。</v>
      </c>
      <c r="K16" s="186"/>
      <c r="L16" s="186"/>
    </row>
    <row r="17" spans="1:12" ht="49.5" customHeight="1" x14ac:dyDescent="0.55000000000000004">
      <c r="A17" s="126"/>
      <c r="B17" s="139" t="s">
        <v>116</v>
      </c>
      <c r="C17" s="140"/>
      <c r="D17" s="157" t="s">
        <v>160</v>
      </c>
      <c r="E17" s="149"/>
      <c r="F17" s="150"/>
      <c r="G17" s="187"/>
      <c r="H17" s="188"/>
      <c r="I17" s="188"/>
      <c r="J17" s="188"/>
      <c r="K17" s="188"/>
      <c r="L17" s="189"/>
    </row>
    <row r="18" spans="1:12" ht="18" customHeight="1" x14ac:dyDescent="0.55000000000000004">
      <c r="A18" s="125" t="s">
        <v>130</v>
      </c>
      <c r="B18" s="125"/>
      <c r="C18" s="125"/>
      <c r="D18" s="125"/>
      <c r="E18" s="125"/>
      <c r="F18" s="125"/>
      <c r="G18" s="183" t="s">
        <v>130</v>
      </c>
      <c r="H18" s="183"/>
      <c r="I18" s="183"/>
      <c r="J18" s="183"/>
      <c r="K18" s="183"/>
      <c r="L18" s="183"/>
    </row>
    <row r="19" spans="1:12" ht="126" customHeight="1" x14ac:dyDescent="0.55000000000000004">
      <c r="A19" s="37" t="s">
        <v>118</v>
      </c>
      <c r="B19" s="127" t="s">
        <v>119</v>
      </c>
      <c r="C19" s="127"/>
      <c r="D19" s="147" t="str">
        <f>'[10]前期終了時提出（10月頃）'!D14</f>
        <v>・年4回発行予定の「花園だより」を春、夏と発行し、消費者被害の注意喚起や相談窓口の周知を行った。
　また、サロン等で迷惑電話防止機器の設置助成の紹介、新紙幣発行に伴う詐欺被害の注意喚起を行った。
・介護支援専門員より虐待が疑われるケースの相談が複数あり、その都度、区高齢障害支援課と情報共有を行った。
　関係者からの情報収集、介護支援専門員との同行訪問、受診同行、関係機関との個別会議の開催、参加を行
　い、状況の把握、解決に向けて対応を行った。また、困難ケースについても介護支援専門員と早めに情報を共有し、
　関係者と話し合いを持つことで、虐待の早期発見に努めた。
・成年後見制度の必要な方々に対し、制度の情報提供を行った。申し立てが必要な方々に対して、関係機関との
　面談への同席、診断書作成の支援、本人情報シートの作成も行った。</v>
      </c>
      <c r="E19" s="147"/>
      <c r="F19" s="147"/>
      <c r="G19" s="15"/>
      <c r="H19" s="16"/>
      <c r="I19" s="16"/>
      <c r="J19" s="16"/>
      <c r="K19" s="16"/>
      <c r="L19" s="17"/>
    </row>
    <row r="20" spans="1:12" ht="65.5" customHeight="1" x14ac:dyDescent="0.55000000000000004">
      <c r="A20" s="37" t="s">
        <v>120</v>
      </c>
      <c r="B20" s="127" t="s">
        <v>119</v>
      </c>
      <c r="C20" s="127"/>
      <c r="D20" s="147" t="s">
        <v>161</v>
      </c>
      <c r="E20" s="147"/>
      <c r="F20" s="147"/>
      <c r="G20" s="184" t="s">
        <v>121</v>
      </c>
      <c r="H20" s="185" t="s">
        <v>122</v>
      </c>
      <c r="I20" s="185"/>
      <c r="J20" s="186" t="str">
        <f>[10]年度当初提出!D12</f>
        <v>・消費者被害を防ぐために、情報提供をすることで注意喚起を行う。
・高齢者虐待については、関係機関と連携し迅速かつ適切な対応を行う。また、虐待防止、早期発見に努める。
・成年後見制度の必要な高齢者への情報提供と利用支援を行う。</v>
      </c>
      <c r="K20" s="186"/>
      <c r="L20" s="186"/>
    </row>
    <row r="21" spans="1:12" ht="90" customHeight="1" x14ac:dyDescent="0.55000000000000004">
      <c r="A21" s="126" t="s">
        <v>112</v>
      </c>
      <c r="B21" s="127" t="s">
        <v>113</v>
      </c>
      <c r="C21" s="127"/>
      <c r="D21" s="35" t="s">
        <v>17</v>
      </c>
      <c r="E21" s="35" t="s">
        <v>114</v>
      </c>
      <c r="F21" s="36" t="s">
        <v>162</v>
      </c>
      <c r="G21" s="184"/>
      <c r="H21" s="185" t="s">
        <v>124</v>
      </c>
      <c r="I21" s="185"/>
      <c r="J21" s="186" t="str">
        <f>[10]年度当初提出!D13</f>
        <v xml:space="preserve">・消費者被害に関する情報を「花園だより」に掲載し、圏域内の公民館、商店等に掲示して注意喚起を行う。
　また、所内でも情報を共有し相談業務の中でも注意喚起を行う。
・虐待が疑われるケースに関しては、区高齢者支援課や関係機関と連携し早期解決に努める。
　また、地域の中で早期発見ができるよう民生委員や介護支援専門員と連携を図っていく。
・職員が成年後見制度や日常生活自立支援事業の理解を深め、必要な利用者に対して支援が行えるよう努める。
</v>
      </c>
      <c r="K21" s="186"/>
      <c r="L21" s="186"/>
    </row>
    <row r="22" spans="1:12" ht="40.5" customHeight="1" x14ac:dyDescent="0.55000000000000004">
      <c r="A22" s="126"/>
      <c r="B22" s="139" t="s">
        <v>116</v>
      </c>
      <c r="C22" s="140"/>
      <c r="D22" s="157" t="s">
        <v>163</v>
      </c>
      <c r="E22" s="149"/>
      <c r="F22" s="150"/>
      <c r="G22" s="187"/>
      <c r="H22" s="188"/>
      <c r="I22" s="188"/>
      <c r="J22" s="188"/>
      <c r="K22" s="188"/>
      <c r="L22" s="189"/>
    </row>
    <row r="23" spans="1:12" ht="18" customHeight="1" x14ac:dyDescent="0.55000000000000004">
      <c r="A23" s="125" t="s">
        <v>134</v>
      </c>
      <c r="B23" s="125"/>
      <c r="C23" s="125"/>
      <c r="D23" s="125"/>
      <c r="E23" s="125"/>
      <c r="F23" s="125"/>
      <c r="G23" s="183" t="s">
        <v>134</v>
      </c>
      <c r="H23" s="183"/>
      <c r="I23" s="183"/>
      <c r="J23" s="183"/>
      <c r="K23" s="183"/>
      <c r="L23" s="183"/>
    </row>
    <row r="24" spans="1:12" ht="89" customHeight="1" x14ac:dyDescent="0.55000000000000004">
      <c r="A24" s="37" t="s">
        <v>118</v>
      </c>
      <c r="B24" s="127" t="s">
        <v>119</v>
      </c>
      <c r="C24" s="127"/>
      <c r="D24" s="147" t="str">
        <f>'[10]前期終了時提出（10月頃）'!D18</f>
        <v>・9月18日に圏域内の特定事業所ケアマネージャーの事例検討会に参加し、問題点や課題、社会資源の情報交換を行った。困難事例に対し地域ケア会議、個別ケア会議を開催し、問題解決に取り組んだ。
・包括、区、圏域内の主任ケアマネの会を2カ月に１回開催、参加し、情報共有を行い、研修班、社会資源班、ケアマネジメント班に分かれて班活動を行っている。あんしん花園はケアマネジメント班に属し、ケアマネジメントQAの作成に取り組んだ。　
・9月11日あんしんケアセンター幕張と共同で、ICTを活用した多職種連携会議を開催した。　　　</v>
      </c>
      <c r="E24" s="147"/>
      <c r="F24" s="147"/>
      <c r="G24" s="15"/>
      <c r="H24" s="16"/>
      <c r="I24" s="16"/>
      <c r="J24" s="16"/>
      <c r="K24" s="16"/>
      <c r="L24" s="17"/>
    </row>
    <row r="25" spans="1:12" ht="50.25" customHeight="1" x14ac:dyDescent="0.55000000000000004">
      <c r="A25" s="37" t="s">
        <v>120</v>
      </c>
      <c r="B25" s="127" t="s">
        <v>119</v>
      </c>
      <c r="C25" s="127"/>
      <c r="D25" s="157" t="s">
        <v>164</v>
      </c>
      <c r="E25" s="149"/>
      <c r="F25" s="150"/>
      <c r="G25" s="184" t="s">
        <v>121</v>
      </c>
      <c r="H25" s="185" t="s">
        <v>122</v>
      </c>
      <c r="I25" s="185"/>
      <c r="J25" s="186" t="str">
        <f>[10]年度当初提出!D15</f>
        <v>・今年度は介護保険制度改定となり、情報の理解と発信が必要となる。正確な情報収集をし発信を行う。　　　　　　　　・専門機関や職種の役割を理解し、多職種連携会議や地域ケア会議を開催し、情報交換や問題解決、連携を行う。　</v>
      </c>
      <c r="K25" s="186"/>
      <c r="L25" s="186"/>
    </row>
    <row r="26" spans="1:12" ht="63" customHeight="1" x14ac:dyDescent="0.55000000000000004">
      <c r="A26" s="126" t="s">
        <v>112</v>
      </c>
      <c r="B26" s="127" t="s">
        <v>113</v>
      </c>
      <c r="C26" s="127"/>
      <c r="D26" s="35" t="s">
        <v>7</v>
      </c>
      <c r="E26" s="35" t="s">
        <v>114</v>
      </c>
      <c r="F26" s="36" t="s">
        <v>165</v>
      </c>
      <c r="G26" s="184"/>
      <c r="H26" s="185" t="s">
        <v>124</v>
      </c>
      <c r="I26" s="185"/>
      <c r="J26" s="186" t="str">
        <f>[10]年度当初提出!D16</f>
        <v>・圏域内のケアマネージャーと連携を密にし、問題発生時には後方支援や、必要時には地域ケア会議の開催を行う。　　　・圏域単位で行う主任ケアマネの会を定期的に開催し、勉強会、情報交換、連携を行う。（2カ月に1回）　　　　　　　　　・多職種連携会議を開催し、多職種、行政機関との連携を深める。（年2回）</v>
      </c>
      <c r="K26" s="186"/>
      <c r="L26" s="186"/>
    </row>
    <row r="27" spans="1:12" ht="63" customHeight="1" x14ac:dyDescent="0.55000000000000004">
      <c r="A27" s="126"/>
      <c r="B27" s="139" t="s">
        <v>116</v>
      </c>
      <c r="C27" s="140"/>
      <c r="D27" s="157" t="s">
        <v>166</v>
      </c>
      <c r="E27" s="149"/>
      <c r="F27" s="150"/>
      <c r="G27" s="187"/>
      <c r="H27" s="188"/>
      <c r="I27" s="188"/>
      <c r="J27" s="188"/>
      <c r="K27" s="188"/>
      <c r="L27" s="189"/>
    </row>
    <row r="28" spans="1:12" ht="18" customHeight="1" x14ac:dyDescent="0.55000000000000004">
      <c r="A28" s="125" t="s">
        <v>138</v>
      </c>
      <c r="B28" s="125"/>
      <c r="C28" s="125"/>
      <c r="D28" s="125"/>
      <c r="E28" s="125"/>
      <c r="F28" s="125"/>
      <c r="G28" s="183" t="s">
        <v>138</v>
      </c>
      <c r="H28" s="183"/>
      <c r="I28" s="183"/>
      <c r="J28" s="183"/>
      <c r="K28" s="183"/>
      <c r="L28" s="183"/>
    </row>
    <row r="29" spans="1:12" ht="117.75" customHeight="1" x14ac:dyDescent="0.55000000000000004">
      <c r="A29" s="37" t="s">
        <v>118</v>
      </c>
      <c r="B29" s="127" t="s">
        <v>119</v>
      </c>
      <c r="C29" s="127"/>
      <c r="D29" s="147" t="str">
        <f>'[10]前期終了時提出（10月頃）'!D22</f>
        <v>・4,6,7,8月生活支援コーディネーターと協力し、地域で行われている活動に参加、介護普及予防啓発でフレイル予
 防、食中毒予防、熱中症予防の講話を行った。
・検見川町5丁目SL体操の介護予防活動支援を継続的に行った。
・4月、７月と介護予防啓発につながる広報誌（花園だより）を作成し、掲示した。民生委員や自治会などの協力を　得て配布し地域へ発信した。
・活動が不足している地域に対し自治会、生活支援コーディネーターとともに介護予防活動の具体的な話し合いを行
　った。
・健康課や生活支援コーディネーターとともに介護予防に関する出張講座ができた。</v>
      </c>
      <c r="E29" s="147"/>
      <c r="F29" s="147"/>
      <c r="G29" s="15"/>
      <c r="H29" s="16"/>
      <c r="I29" s="16"/>
      <c r="J29" s="16"/>
      <c r="K29" s="16"/>
      <c r="L29" s="17"/>
    </row>
    <row r="30" spans="1:12" ht="136" customHeight="1" x14ac:dyDescent="0.55000000000000004">
      <c r="A30" s="37" t="s">
        <v>120</v>
      </c>
      <c r="B30" s="127" t="s">
        <v>119</v>
      </c>
      <c r="C30" s="127"/>
      <c r="D30" s="147" t="s">
        <v>167</v>
      </c>
      <c r="E30" s="147"/>
      <c r="F30" s="147"/>
      <c r="G30" s="184" t="s">
        <v>121</v>
      </c>
      <c r="H30" s="185" t="s">
        <v>122</v>
      </c>
      <c r="I30" s="185"/>
      <c r="J30" s="186" t="str">
        <f>[10]年度当初提出!D18</f>
        <v>・健康課、民生委員、町内自治会、社協地区部会関係及び生活支援コーディネーターと情報共有を行い、自主的に
運営をしている活動組織に対し適時必要な情報の発信と支援を行う。
・健康課や生活支援コーディネーター等関係機関と連携、協力し地域住民に介護予防の基本的な知識を持ってもらう　　　　ため、講座等を開催し介護予防普及啓発を行う。</v>
      </c>
      <c r="K30" s="186"/>
      <c r="L30" s="186"/>
    </row>
    <row r="31" spans="1:12" ht="72" customHeight="1" x14ac:dyDescent="0.55000000000000004">
      <c r="A31" s="126" t="s">
        <v>112</v>
      </c>
      <c r="B31" s="127" t="s">
        <v>113</v>
      </c>
      <c r="C31" s="127"/>
      <c r="D31" s="35" t="s">
        <v>7</v>
      </c>
      <c r="E31" s="35" t="s">
        <v>114</v>
      </c>
      <c r="F31" s="36" t="s">
        <v>168</v>
      </c>
      <c r="G31" s="184"/>
      <c r="H31" s="185" t="s">
        <v>124</v>
      </c>
      <c r="I31" s="185"/>
      <c r="J31" s="186" t="str">
        <f>[10]年度当初提出!D19</f>
        <v>・生活支援コーディネーターと協力し、認知症カフェや地域サロン、町内自治会、シニアリーダー体操など、地域で行われている活動に参加し、より多くの地域住民が、介護予防の活動等に継続的に参加できるよう、必要に応じて運営の支援を行う。
・介護予防啓発につながる広報誌を季節ごとに年4回作成し、掲示する。また、民生委員や自治会などの協力を得て、
　配布し、地域へ発信する。
・生活支援コーディネーターや自治会、民生委員との情報交換により、活動が不足している地域に対し、地域の介護予防推進に向けた役割の一旦を担い支援を行う。
・健康課や生活支援コーディネーターと共に、介護予防に関する出張講座を開催する。</v>
      </c>
      <c r="K31" s="186"/>
      <c r="L31" s="186"/>
    </row>
    <row r="32" spans="1:12" ht="96" customHeight="1" x14ac:dyDescent="0.55000000000000004">
      <c r="A32" s="126"/>
      <c r="B32" s="139" t="s">
        <v>116</v>
      </c>
      <c r="C32" s="140"/>
      <c r="D32" s="157" t="s">
        <v>169</v>
      </c>
      <c r="E32" s="149"/>
      <c r="F32" s="150"/>
      <c r="G32" s="187"/>
      <c r="H32" s="188"/>
      <c r="I32" s="188"/>
      <c r="J32" s="188"/>
      <c r="K32" s="188"/>
      <c r="L32" s="189"/>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D6 D11 D16 D21 D26 D31 JB6:JB7 JB9:JB12 JB14:JB17 JB19:JB22 JB24:JB27 JB29:JB32 JB65560:JB65568 JB131096:JB131104 JB196632:JB196640 JB262168:JB262176 JB327704:JB327712 JB393240:JB393248 JB458776:JB458784 JB524312:JB524320 JB589848:JB589856 JB655384:JB655392 JB720920:JB720928 JB786456:JB786464 JB851992:JB852000 JB917528:JB917536 JB983064:JB983072 JF6:JF7 JF9:JF12 JF14:JF17 JF19:JF22 JF24:JF27 JF29:JF32 JF65560:JF65568 JF131096:JF131104 JF196632:JF196640 JF262168:JF262176 JF327704:JF327712 JF393240:JF393248 JF458776:JF458784 JF524312:JF524320 JF589848:JF589856 JF655384:JF655392 JF720920:JF720928 JF786456:JF786464 JF851992:JF852000 JF917528:JF917536 JF983064:JF983072 SX6:SX7 SX9:SX12 SX14:SX17 SX19:SX22 SX24:SX27 SX29:SX32 SX65560:SX65568 SX131096:SX131104 SX196632:SX196640 SX262168:SX262176 SX327704:SX327712 SX393240:SX393248 SX458776:SX458784 SX524312:SX524320 SX589848:SX589856 SX655384:SX655392 SX720920:SX720928 SX786456:SX786464 SX851992:SX852000 SX917528:SX917536 SX983064:SX983072 TB6:TB7 TB9:TB12 TB14:TB17 TB19:TB22 TB24:TB27 TB29:TB32 TB65560:TB65568 TB131096:TB131104 TB196632:TB196640 TB262168:TB262176 TB327704:TB327712 TB393240:TB393248 TB458776:TB458784 TB524312:TB524320 TB589848:TB589856 TB655384:TB655392 TB720920:TB720928 TB786456:TB786464 TB851992:TB852000 TB917528:TB917536 TB983064:TB983072 ACT6:ACT7 ACT9:ACT12 ACT14:ACT17 ACT19:ACT22 ACT24:ACT27 ACT29:ACT32 ACT65560:ACT65568 ACT131096:ACT131104 ACT196632:ACT196640 ACT262168:ACT262176 ACT327704:ACT327712 ACT393240:ACT393248 ACT458776:ACT458784 ACT524312:ACT524320 ACT589848:ACT589856 ACT655384:ACT655392 ACT720920:ACT720928 ACT786456:ACT786464 ACT851992:ACT852000 ACT917528:ACT917536 ACT983064:ACT983072 ACX6:ACX7 ACX9:ACX12 ACX14:ACX17 ACX19:ACX22 ACX24:ACX27 ACX29:ACX32 ACX65560:ACX65568 ACX131096:ACX131104 ACX196632:ACX196640 ACX262168:ACX262176 ACX327704:ACX327712 ACX393240:ACX393248 ACX458776:ACX458784 ACX524312:ACX524320 ACX589848:ACX589856 ACX655384:ACX655392 ACX720920:ACX720928 ACX786456:ACX786464 ACX851992:ACX852000 ACX917528:ACX917536 ACX983064:ACX983072 AMP6:AMP7 AMP9:AMP12 AMP14:AMP17 AMP19:AMP22 AMP24:AMP27 AMP29:AMP32 AMP65560:AMP65568 AMP131096:AMP131104 AMP196632:AMP196640 AMP262168:AMP262176 AMP327704:AMP327712 AMP393240:AMP393248 AMP458776:AMP458784 AMP524312:AMP524320 AMP589848:AMP589856 AMP655384:AMP655392 AMP720920:AMP720928 AMP786456:AMP786464 AMP851992:AMP852000 AMP917528:AMP917536 AMP983064:AMP983072 AMT6:AMT7 AMT9:AMT12 AMT14:AMT17 AMT19:AMT22 AMT24:AMT27 AMT29:AMT32 AMT65560:AMT65568 AMT131096:AMT131104 AMT196632:AMT196640 AMT262168:AMT262176 AMT327704:AMT327712 AMT393240:AMT393248 AMT458776:AMT458784 AMT524312:AMT524320 AMT589848:AMT589856 AMT655384:AMT655392 AMT720920:AMT720928 AMT786456:AMT786464 AMT851992:AMT852000 AMT917528:AMT917536 AMT983064:AMT983072 AWL6:AWL7 AWL9:AWL12 AWL14:AWL17 AWL19:AWL22 AWL24:AWL27 AWL29:AWL32 AWL65560:AWL65568 AWL131096:AWL131104 AWL196632:AWL196640 AWL262168:AWL262176 AWL327704:AWL327712 AWL393240:AWL393248 AWL458776:AWL458784 AWL524312:AWL524320 AWL589848:AWL589856 AWL655384:AWL655392 AWL720920:AWL720928 AWL786456:AWL786464 AWL851992:AWL852000 AWL917528:AWL917536 AWL983064:AWL983072 AWP6:AWP7 AWP9:AWP12 AWP14:AWP17 AWP19:AWP22 AWP24:AWP27 AWP29:AWP32 AWP65560:AWP65568 AWP131096:AWP131104 AWP196632:AWP196640 AWP262168:AWP262176 AWP327704:AWP327712 AWP393240:AWP393248 AWP458776:AWP458784 AWP524312:AWP524320 AWP589848:AWP589856 AWP655384:AWP655392 AWP720920:AWP720928 AWP786456:AWP786464 AWP851992:AWP852000 AWP917528:AWP917536 AWP983064:AWP983072 BGH6:BGH7 BGH9:BGH12 BGH14:BGH17 BGH19:BGH22 BGH24:BGH27 BGH29:BGH32 BGH65560:BGH65568 BGH131096:BGH131104 BGH196632:BGH196640 BGH262168:BGH262176 BGH327704:BGH327712 BGH393240:BGH393248 BGH458776:BGH458784 BGH524312:BGH524320 BGH589848:BGH589856 BGH655384:BGH655392 BGH720920:BGH720928 BGH786456:BGH786464 BGH851992:BGH852000 BGH917528:BGH917536 BGH983064:BGH983072 BGL6:BGL7 BGL9:BGL12 BGL14:BGL17 BGL19:BGL22 BGL24:BGL27 BGL29:BGL32 BGL65560:BGL65568 BGL131096:BGL131104 BGL196632:BGL196640 BGL262168:BGL262176 BGL327704:BGL327712 BGL393240:BGL393248 BGL458776:BGL458784 BGL524312:BGL524320 BGL589848:BGL589856 BGL655384:BGL655392 BGL720920:BGL720928 BGL786456:BGL786464 BGL851992:BGL852000 BGL917528:BGL917536 BGL983064:BGL983072 BQD6:BQD7 BQD9:BQD12 BQD14:BQD17 BQD19:BQD22 BQD24:BQD27 BQD29:BQD32 BQD65560:BQD65568 BQD131096:BQD131104 BQD196632:BQD196640 BQD262168:BQD262176 BQD327704:BQD327712 BQD393240:BQD393248 BQD458776:BQD458784 BQD524312:BQD524320 BQD589848:BQD589856 BQD655384:BQD655392 BQD720920:BQD720928 BQD786456:BQD786464 BQD851992:BQD852000 BQD917528:BQD917536 BQD983064:BQD983072 BQH6:BQH7 BQH9:BQH12 BQH14:BQH17 BQH19:BQH22 BQH24:BQH27 BQH29:BQH32 BQH65560:BQH65568 BQH131096:BQH131104 BQH196632:BQH196640 BQH262168:BQH262176 BQH327704:BQH327712 BQH393240:BQH393248 BQH458776:BQH458784 BQH524312:BQH524320 BQH589848:BQH589856 BQH655384:BQH655392 BQH720920:BQH720928 BQH786456:BQH786464 BQH851992:BQH852000 BQH917528:BQH917536 BQH983064:BQH983072 BZZ6:BZZ7 BZZ9:BZZ12 BZZ14:BZZ17 BZZ19:BZZ22 BZZ24:BZZ27 BZZ29:BZZ32 BZZ65560:BZZ65568 BZZ131096:BZZ131104 BZZ196632:BZZ196640 BZZ262168:BZZ262176 BZZ327704:BZZ327712 BZZ393240:BZZ393248 BZZ458776:BZZ458784 BZZ524312:BZZ524320 BZZ589848:BZZ589856 BZZ655384:BZZ655392 BZZ720920:BZZ720928 BZZ786456:BZZ786464 BZZ851992:BZZ852000 BZZ917528:BZZ917536 BZZ983064:BZZ983072 CAD6:CAD7 CAD9:CAD12 CAD14:CAD17 CAD19:CAD22 CAD24:CAD27 CAD29:CAD32 CAD65560:CAD65568 CAD131096:CAD131104 CAD196632:CAD196640 CAD262168:CAD262176 CAD327704:CAD327712 CAD393240:CAD393248 CAD458776:CAD458784 CAD524312:CAD524320 CAD589848:CAD589856 CAD655384:CAD655392 CAD720920:CAD720928 CAD786456:CAD786464 CAD851992:CAD852000 CAD917528:CAD917536 CAD983064:CAD983072 CJV6:CJV7 CJV9:CJV12 CJV14:CJV17 CJV19:CJV22 CJV24:CJV27 CJV29:CJV32 CJV65560:CJV65568 CJV131096:CJV131104 CJV196632:CJV196640 CJV262168:CJV262176 CJV327704:CJV327712 CJV393240:CJV393248 CJV458776:CJV458784 CJV524312:CJV524320 CJV589848:CJV589856 CJV655384:CJV655392 CJV720920:CJV720928 CJV786456:CJV786464 CJV851992:CJV852000 CJV917528:CJV917536 CJV983064:CJV983072 CJZ6:CJZ7 CJZ9:CJZ12 CJZ14:CJZ17 CJZ19:CJZ22 CJZ24:CJZ27 CJZ29:CJZ32 CJZ65560:CJZ65568 CJZ131096:CJZ131104 CJZ196632:CJZ196640 CJZ262168:CJZ262176 CJZ327704:CJZ327712 CJZ393240:CJZ393248 CJZ458776:CJZ458784 CJZ524312:CJZ524320 CJZ589848:CJZ589856 CJZ655384:CJZ655392 CJZ720920:CJZ720928 CJZ786456:CJZ786464 CJZ851992:CJZ852000 CJZ917528:CJZ917536 CJZ983064:CJZ983072 CTR6:CTR7 CTR9:CTR12 CTR14:CTR17 CTR19:CTR22 CTR24:CTR27 CTR29:CTR32 CTR65560:CTR65568 CTR131096:CTR131104 CTR196632:CTR196640 CTR262168:CTR262176 CTR327704:CTR327712 CTR393240:CTR393248 CTR458776:CTR458784 CTR524312:CTR524320 CTR589848:CTR589856 CTR655384:CTR655392 CTR720920:CTR720928 CTR786456:CTR786464 CTR851992:CTR852000 CTR917528:CTR917536 CTR983064:CTR983072 CTV6:CTV7 CTV9:CTV12 CTV14:CTV17 CTV19:CTV22 CTV24:CTV27 CTV29:CTV32 CTV65560:CTV65568 CTV131096:CTV131104 CTV196632:CTV196640 CTV262168:CTV262176 CTV327704:CTV327712 CTV393240:CTV393248 CTV458776:CTV458784 CTV524312:CTV524320 CTV589848:CTV589856 CTV655384:CTV655392 CTV720920:CTV720928 CTV786456:CTV786464 CTV851992:CTV852000 CTV917528:CTV917536 CTV983064:CTV983072 DDN6:DDN7 DDN9:DDN12 DDN14:DDN17 DDN19:DDN22 DDN24:DDN27 DDN29:DDN32 DDN65560:DDN65568 DDN131096:DDN131104 DDN196632:DDN196640 DDN262168:DDN262176 DDN327704:DDN327712 DDN393240:DDN393248 DDN458776:DDN458784 DDN524312:DDN524320 DDN589848:DDN589856 DDN655384:DDN655392 DDN720920:DDN720928 DDN786456:DDN786464 DDN851992:DDN852000 DDN917528:DDN917536 DDN983064:DDN983072 DDR6:DDR7 DDR9:DDR12 DDR14:DDR17 DDR19:DDR22 DDR24:DDR27 DDR29:DDR32 DDR65560:DDR65568 DDR131096:DDR131104 DDR196632:DDR196640 DDR262168:DDR262176 DDR327704:DDR327712 DDR393240:DDR393248 DDR458776:DDR458784 DDR524312:DDR524320 DDR589848:DDR589856 DDR655384:DDR655392 DDR720920:DDR720928 DDR786456:DDR786464 DDR851992:DDR852000 DDR917528:DDR917536 DDR983064:DDR983072 DNJ6:DNJ7 DNJ9:DNJ12 DNJ14:DNJ17 DNJ19:DNJ22 DNJ24:DNJ27 DNJ29:DNJ32 DNJ65560:DNJ65568 DNJ131096:DNJ131104 DNJ196632:DNJ196640 DNJ262168:DNJ262176 DNJ327704:DNJ327712 DNJ393240:DNJ393248 DNJ458776:DNJ458784 DNJ524312:DNJ524320 DNJ589848:DNJ589856 DNJ655384:DNJ655392 DNJ720920:DNJ720928 DNJ786456:DNJ786464 DNJ851992:DNJ852000 DNJ917528:DNJ917536 DNJ983064:DNJ983072 DNN6:DNN7 DNN9:DNN12 DNN14:DNN17 DNN19:DNN22 DNN24:DNN27 DNN29:DNN32 DNN65560:DNN65568 DNN131096:DNN131104 DNN196632:DNN196640 DNN262168:DNN262176 DNN327704:DNN327712 DNN393240:DNN393248 DNN458776:DNN458784 DNN524312:DNN524320 DNN589848:DNN589856 DNN655384:DNN655392 DNN720920:DNN720928 DNN786456:DNN786464 DNN851992:DNN852000 DNN917528:DNN917536 DNN983064:DNN983072 DXF6:DXF7 DXF9:DXF12 DXF14:DXF17 DXF19:DXF22 DXF24:DXF27 DXF29:DXF32 DXF65560:DXF65568 DXF131096:DXF131104 DXF196632:DXF196640 DXF262168:DXF262176 DXF327704:DXF327712 DXF393240:DXF393248 DXF458776:DXF458784 DXF524312:DXF524320 DXF589848:DXF589856 DXF655384:DXF655392 DXF720920:DXF720928 DXF786456:DXF786464 DXF851992:DXF852000 DXF917528:DXF917536 DXF983064:DXF983072 DXJ6:DXJ7 DXJ9:DXJ12 DXJ14:DXJ17 DXJ19:DXJ22 DXJ24:DXJ27 DXJ29:DXJ32 DXJ65560:DXJ65568 DXJ131096:DXJ131104 DXJ196632:DXJ196640 DXJ262168:DXJ262176 DXJ327704:DXJ327712 DXJ393240:DXJ393248 DXJ458776:DXJ458784 DXJ524312:DXJ524320 DXJ589848:DXJ589856 DXJ655384:DXJ655392 DXJ720920:DXJ720928 DXJ786456:DXJ786464 DXJ851992:DXJ852000 DXJ917528:DXJ917536 DXJ983064:DXJ983072 EHB6:EHB7 EHB9:EHB12 EHB14:EHB17 EHB19:EHB22 EHB24:EHB27 EHB29:EHB32 EHB65560:EHB65568 EHB131096:EHB131104 EHB196632:EHB196640 EHB262168:EHB262176 EHB327704:EHB327712 EHB393240:EHB393248 EHB458776:EHB458784 EHB524312:EHB524320 EHB589848:EHB589856 EHB655384:EHB655392 EHB720920:EHB720928 EHB786456:EHB786464 EHB851992:EHB852000 EHB917528:EHB917536 EHB983064:EHB983072 EHF6:EHF7 EHF9:EHF12 EHF14:EHF17 EHF19:EHF22 EHF24:EHF27 EHF29:EHF32 EHF65560:EHF65568 EHF131096:EHF131104 EHF196632:EHF196640 EHF262168:EHF262176 EHF327704:EHF327712 EHF393240:EHF393248 EHF458776:EHF458784 EHF524312:EHF524320 EHF589848:EHF589856 EHF655384:EHF655392 EHF720920:EHF720928 EHF786456:EHF786464 EHF851992:EHF852000 EHF917528:EHF917536 EHF983064:EHF983072 EQX6:EQX7 EQX9:EQX12 EQX14:EQX17 EQX19:EQX22 EQX24:EQX27 EQX29:EQX32 EQX65560:EQX65568 EQX131096:EQX131104 EQX196632:EQX196640 EQX262168:EQX262176 EQX327704:EQX327712 EQX393240:EQX393248 EQX458776:EQX458784 EQX524312:EQX524320 EQX589848:EQX589856 EQX655384:EQX655392 EQX720920:EQX720928 EQX786456:EQX786464 EQX851992:EQX852000 EQX917528:EQX917536 EQX983064:EQX983072 ERB6:ERB7 ERB9:ERB12 ERB14:ERB17 ERB19:ERB22 ERB24:ERB27 ERB29:ERB32 ERB65560:ERB65568 ERB131096:ERB131104 ERB196632:ERB196640 ERB262168:ERB262176 ERB327704:ERB327712 ERB393240:ERB393248 ERB458776:ERB458784 ERB524312:ERB524320 ERB589848:ERB589856 ERB655384:ERB655392 ERB720920:ERB720928 ERB786456:ERB786464 ERB851992:ERB852000 ERB917528:ERB917536 ERB983064:ERB983072 FAT6:FAT7 FAT9:FAT12 FAT14:FAT17 FAT19:FAT22 FAT24:FAT27 FAT29:FAT32 FAT65560:FAT65568 FAT131096:FAT131104 FAT196632:FAT196640 FAT262168:FAT262176 FAT327704:FAT327712 FAT393240:FAT393248 FAT458776:FAT458784 FAT524312:FAT524320 FAT589848:FAT589856 FAT655384:FAT655392 FAT720920:FAT720928 FAT786456:FAT786464 FAT851992:FAT852000 FAT917528:FAT917536 FAT983064:FAT983072 FAX6:FAX7 FAX9:FAX12 FAX14:FAX17 FAX19:FAX22 FAX24:FAX27 FAX29:FAX32 FAX65560:FAX65568 FAX131096:FAX131104 FAX196632:FAX196640 FAX262168:FAX262176 FAX327704:FAX327712 FAX393240:FAX393248 FAX458776:FAX458784 FAX524312:FAX524320 FAX589848:FAX589856 FAX655384:FAX655392 FAX720920:FAX720928 FAX786456:FAX786464 FAX851992:FAX852000 FAX917528:FAX917536 FAX983064:FAX983072 FKP6:FKP7 FKP9:FKP12 FKP14:FKP17 FKP19:FKP22 FKP24:FKP27 FKP29:FKP32 FKP65560:FKP65568 FKP131096:FKP131104 FKP196632:FKP196640 FKP262168:FKP262176 FKP327704:FKP327712 FKP393240:FKP393248 FKP458776:FKP458784 FKP524312:FKP524320 FKP589848:FKP589856 FKP655384:FKP655392 FKP720920:FKP720928 FKP786456:FKP786464 FKP851992:FKP852000 FKP917528:FKP917536 FKP983064:FKP983072 FKT6:FKT7 FKT9:FKT12 FKT14:FKT17 FKT19:FKT22 FKT24:FKT27 FKT29:FKT32 FKT65560:FKT65568 FKT131096:FKT131104 FKT196632:FKT196640 FKT262168:FKT262176 FKT327704:FKT327712 FKT393240:FKT393248 FKT458776:FKT458784 FKT524312:FKT524320 FKT589848:FKT589856 FKT655384:FKT655392 FKT720920:FKT720928 FKT786456:FKT786464 FKT851992:FKT852000 FKT917528:FKT917536 FKT983064:FKT983072 FUL6:FUL7 FUL9:FUL12 FUL14:FUL17 FUL19:FUL22 FUL24:FUL27 FUL29:FUL32 FUL65560:FUL65568 FUL131096:FUL131104 FUL196632:FUL196640 FUL262168:FUL262176 FUL327704:FUL327712 FUL393240:FUL393248 FUL458776:FUL458784 FUL524312:FUL524320 FUL589848:FUL589856 FUL655384:FUL655392 FUL720920:FUL720928 FUL786456:FUL786464 FUL851992:FUL852000 FUL917528:FUL917536 FUL983064:FUL983072 FUP6:FUP7 FUP9:FUP12 FUP14:FUP17 FUP19:FUP22 FUP24:FUP27 FUP29:FUP32 FUP65560:FUP65568 FUP131096:FUP131104 FUP196632:FUP196640 FUP262168:FUP262176 FUP327704:FUP327712 FUP393240:FUP393248 FUP458776:FUP458784 FUP524312:FUP524320 FUP589848:FUP589856 FUP655384:FUP655392 FUP720920:FUP720928 FUP786456:FUP786464 FUP851992:FUP852000 FUP917528:FUP917536 FUP983064:FUP983072 GEH6:GEH7 GEH9:GEH12 GEH14:GEH17 GEH19:GEH22 GEH24:GEH27 GEH29:GEH32 GEH65560:GEH65568 GEH131096:GEH131104 GEH196632:GEH196640 GEH262168:GEH262176 GEH327704:GEH327712 GEH393240:GEH393248 GEH458776:GEH458784 GEH524312:GEH524320 GEH589848:GEH589856 GEH655384:GEH655392 GEH720920:GEH720928 GEH786456:GEH786464 GEH851992:GEH852000 GEH917528:GEH917536 GEH983064:GEH983072 GEL6:GEL7 GEL9:GEL12 GEL14:GEL17 GEL19:GEL22 GEL24:GEL27 GEL29:GEL32 GEL65560:GEL65568 GEL131096:GEL131104 GEL196632:GEL196640 GEL262168:GEL262176 GEL327704:GEL327712 GEL393240:GEL393248 GEL458776:GEL458784 GEL524312:GEL524320 GEL589848:GEL589856 GEL655384:GEL655392 GEL720920:GEL720928 GEL786456:GEL786464 GEL851992:GEL852000 GEL917528:GEL917536 GEL983064:GEL983072 GOD6:GOD7 GOD9:GOD12 GOD14:GOD17 GOD19:GOD22 GOD24:GOD27 GOD29:GOD32 GOD65560:GOD65568 GOD131096:GOD131104 GOD196632:GOD196640 GOD262168:GOD262176 GOD327704:GOD327712 GOD393240:GOD393248 GOD458776:GOD458784 GOD524312:GOD524320 GOD589848:GOD589856 GOD655384:GOD655392 GOD720920:GOD720928 GOD786456:GOD786464 GOD851992:GOD852000 GOD917528:GOD917536 GOD983064:GOD983072 GOH6:GOH7 GOH9:GOH12 GOH14:GOH17 GOH19:GOH22 GOH24:GOH27 GOH29:GOH32 GOH65560:GOH65568 GOH131096:GOH131104 GOH196632:GOH196640 GOH262168:GOH262176 GOH327704:GOH327712 GOH393240:GOH393248 GOH458776:GOH458784 GOH524312:GOH524320 GOH589848:GOH589856 GOH655384:GOH655392 GOH720920:GOH720928 GOH786456:GOH786464 GOH851992:GOH852000 GOH917528:GOH917536 GOH983064:GOH983072 GXZ6:GXZ7 GXZ9:GXZ12 GXZ14:GXZ17 GXZ19:GXZ22 GXZ24:GXZ27 GXZ29:GXZ32 GXZ65560:GXZ65568 GXZ131096:GXZ131104 GXZ196632:GXZ196640 GXZ262168:GXZ262176 GXZ327704:GXZ327712 GXZ393240:GXZ393248 GXZ458776:GXZ458784 GXZ524312:GXZ524320 GXZ589848:GXZ589856 GXZ655384:GXZ655392 GXZ720920:GXZ720928 GXZ786456:GXZ786464 GXZ851992:GXZ852000 GXZ917528:GXZ917536 GXZ983064:GXZ983072 GYD6:GYD7 GYD9:GYD12 GYD14:GYD17 GYD19:GYD22 GYD24:GYD27 GYD29:GYD32 GYD65560:GYD65568 GYD131096:GYD131104 GYD196632:GYD196640 GYD262168:GYD262176 GYD327704:GYD327712 GYD393240:GYD393248 GYD458776:GYD458784 GYD524312:GYD524320 GYD589848:GYD589856 GYD655384:GYD655392 GYD720920:GYD720928 GYD786456:GYD786464 GYD851992:GYD852000 GYD917528:GYD917536 GYD983064:GYD983072 HHV6:HHV7 HHV9:HHV12 HHV14:HHV17 HHV19:HHV22 HHV24:HHV27 HHV29:HHV32 HHV65560:HHV65568 HHV131096:HHV131104 HHV196632:HHV196640 HHV262168:HHV262176 HHV327704:HHV327712 HHV393240:HHV393248 HHV458776:HHV458784 HHV524312:HHV524320 HHV589848:HHV589856 HHV655384:HHV655392 HHV720920:HHV720928 HHV786456:HHV786464 HHV851992:HHV852000 HHV917528:HHV917536 HHV983064:HHV983072 HHZ6:HHZ7 HHZ9:HHZ12 HHZ14:HHZ17 HHZ19:HHZ22 HHZ24:HHZ27 HHZ29:HHZ32 HHZ65560:HHZ65568 HHZ131096:HHZ131104 HHZ196632:HHZ196640 HHZ262168:HHZ262176 HHZ327704:HHZ327712 HHZ393240:HHZ393248 HHZ458776:HHZ458784 HHZ524312:HHZ524320 HHZ589848:HHZ589856 HHZ655384:HHZ655392 HHZ720920:HHZ720928 HHZ786456:HHZ786464 HHZ851992:HHZ852000 HHZ917528:HHZ917536 HHZ983064:HHZ983072 HRR6:HRR7 HRR9:HRR12 HRR14:HRR17 HRR19:HRR22 HRR24:HRR27 HRR29:HRR32 HRR65560:HRR65568 HRR131096:HRR131104 HRR196632:HRR196640 HRR262168:HRR262176 HRR327704:HRR327712 HRR393240:HRR393248 HRR458776:HRR458784 HRR524312:HRR524320 HRR589848:HRR589856 HRR655384:HRR655392 HRR720920:HRR720928 HRR786456:HRR786464 HRR851992:HRR852000 HRR917528:HRR917536 HRR983064:HRR983072 HRV6:HRV7 HRV9:HRV12 HRV14:HRV17 HRV19:HRV22 HRV24:HRV27 HRV29:HRV32 HRV65560:HRV65568 HRV131096:HRV131104 HRV196632:HRV196640 HRV262168:HRV262176 HRV327704:HRV327712 HRV393240:HRV393248 HRV458776:HRV458784 HRV524312:HRV524320 HRV589848:HRV589856 HRV655384:HRV655392 HRV720920:HRV720928 HRV786456:HRV786464 HRV851992:HRV852000 HRV917528:HRV917536 HRV983064:HRV983072 IBN6:IBN7 IBN9:IBN12 IBN14:IBN17 IBN19:IBN22 IBN24:IBN27 IBN29:IBN32 IBN65560:IBN65568 IBN131096:IBN131104 IBN196632:IBN196640 IBN262168:IBN262176 IBN327704:IBN327712 IBN393240:IBN393248 IBN458776:IBN458784 IBN524312:IBN524320 IBN589848:IBN589856 IBN655384:IBN655392 IBN720920:IBN720928 IBN786456:IBN786464 IBN851992:IBN852000 IBN917528:IBN917536 IBN983064:IBN983072 IBR6:IBR7 IBR9:IBR12 IBR14:IBR17 IBR19:IBR22 IBR24:IBR27 IBR29:IBR32 IBR65560:IBR65568 IBR131096:IBR131104 IBR196632:IBR196640 IBR262168:IBR262176 IBR327704:IBR327712 IBR393240:IBR393248 IBR458776:IBR458784 IBR524312:IBR524320 IBR589848:IBR589856 IBR655384:IBR655392 IBR720920:IBR720928 IBR786456:IBR786464 IBR851992:IBR852000 IBR917528:IBR917536 IBR983064:IBR983072 ILJ6:ILJ7 ILJ9:ILJ12 ILJ14:ILJ17 ILJ19:ILJ22 ILJ24:ILJ27 ILJ29:ILJ32 ILJ65560:ILJ65568 ILJ131096:ILJ131104 ILJ196632:ILJ196640 ILJ262168:ILJ262176 ILJ327704:ILJ327712 ILJ393240:ILJ393248 ILJ458776:ILJ458784 ILJ524312:ILJ524320 ILJ589848:ILJ589856 ILJ655384:ILJ655392 ILJ720920:ILJ720928 ILJ786456:ILJ786464 ILJ851992:ILJ852000 ILJ917528:ILJ917536 ILJ983064:ILJ983072 ILN6:ILN7 ILN9:ILN12 ILN14:ILN17 ILN19:ILN22 ILN24:ILN27 ILN29:ILN32 ILN65560:ILN65568 ILN131096:ILN131104 ILN196632:ILN196640 ILN262168:ILN262176 ILN327704:ILN327712 ILN393240:ILN393248 ILN458776:ILN458784 ILN524312:ILN524320 ILN589848:ILN589856 ILN655384:ILN655392 ILN720920:ILN720928 ILN786456:ILN786464 ILN851992:ILN852000 ILN917528:ILN917536 ILN983064:ILN983072 IVF6:IVF7 IVF9:IVF12 IVF14:IVF17 IVF19:IVF22 IVF24:IVF27 IVF29:IVF32 IVF65560:IVF65568 IVF131096:IVF131104 IVF196632:IVF196640 IVF262168:IVF262176 IVF327704:IVF327712 IVF393240:IVF393248 IVF458776:IVF458784 IVF524312:IVF524320 IVF589848:IVF589856 IVF655384:IVF655392 IVF720920:IVF720928 IVF786456:IVF786464 IVF851992:IVF852000 IVF917528:IVF917536 IVF983064:IVF983072 IVJ6:IVJ7 IVJ9:IVJ12 IVJ14:IVJ17 IVJ19:IVJ22 IVJ24:IVJ27 IVJ29:IVJ32 IVJ65560:IVJ65568 IVJ131096:IVJ131104 IVJ196632:IVJ196640 IVJ262168:IVJ262176 IVJ327704:IVJ327712 IVJ393240:IVJ393248 IVJ458776:IVJ458784 IVJ524312:IVJ524320 IVJ589848:IVJ589856 IVJ655384:IVJ655392 IVJ720920:IVJ720928 IVJ786456:IVJ786464 IVJ851992:IVJ852000 IVJ917528:IVJ917536 IVJ983064:IVJ983072 JFB6:JFB7 JFB9:JFB12 JFB14:JFB17 JFB19:JFB22 JFB24:JFB27 JFB29:JFB32 JFB65560:JFB65568 JFB131096:JFB131104 JFB196632:JFB196640 JFB262168:JFB262176 JFB327704:JFB327712 JFB393240:JFB393248 JFB458776:JFB458784 JFB524312:JFB524320 JFB589848:JFB589856 JFB655384:JFB655392 JFB720920:JFB720928 JFB786456:JFB786464 JFB851992:JFB852000 JFB917528:JFB917536 JFB983064:JFB983072 JFF6:JFF7 JFF9:JFF12 JFF14:JFF17 JFF19:JFF22 JFF24:JFF27 JFF29:JFF32 JFF65560:JFF65568 JFF131096:JFF131104 JFF196632:JFF196640 JFF262168:JFF262176 JFF327704:JFF327712 JFF393240:JFF393248 JFF458776:JFF458784 JFF524312:JFF524320 JFF589848:JFF589856 JFF655384:JFF655392 JFF720920:JFF720928 JFF786456:JFF786464 JFF851992:JFF852000 JFF917528:JFF917536 JFF983064:JFF983072 JOX6:JOX7 JOX9:JOX12 JOX14:JOX17 JOX19:JOX22 JOX24:JOX27 JOX29:JOX32 JOX65560:JOX65568 JOX131096:JOX131104 JOX196632:JOX196640 JOX262168:JOX262176 JOX327704:JOX327712 JOX393240:JOX393248 JOX458776:JOX458784 JOX524312:JOX524320 JOX589848:JOX589856 JOX655384:JOX655392 JOX720920:JOX720928 JOX786456:JOX786464 JOX851992:JOX852000 JOX917528:JOX917536 JOX983064:JOX983072 JPB6:JPB7 JPB9:JPB12 JPB14:JPB17 JPB19:JPB22 JPB24:JPB27 JPB29:JPB32 JPB65560:JPB65568 JPB131096:JPB131104 JPB196632:JPB196640 JPB262168:JPB262176 JPB327704:JPB327712 JPB393240:JPB393248 JPB458776:JPB458784 JPB524312:JPB524320 JPB589848:JPB589856 JPB655384:JPB655392 JPB720920:JPB720928 JPB786456:JPB786464 JPB851992:JPB852000 JPB917528:JPB917536 JPB983064:JPB983072 JYT6:JYT7 JYT9:JYT12 JYT14:JYT17 JYT19:JYT22 JYT24:JYT27 JYT29:JYT32 JYT65560:JYT65568 JYT131096:JYT131104 JYT196632:JYT196640 JYT262168:JYT262176 JYT327704:JYT327712 JYT393240:JYT393248 JYT458776:JYT458784 JYT524312:JYT524320 JYT589848:JYT589856 JYT655384:JYT655392 JYT720920:JYT720928 JYT786456:JYT786464 JYT851992:JYT852000 JYT917528:JYT917536 JYT983064:JYT983072 JYX6:JYX7 JYX9:JYX12 JYX14:JYX17 JYX19:JYX22 JYX24:JYX27 JYX29:JYX32 JYX65560:JYX65568 JYX131096:JYX131104 JYX196632:JYX196640 JYX262168:JYX262176 JYX327704:JYX327712 JYX393240:JYX393248 JYX458776:JYX458784 JYX524312:JYX524320 JYX589848:JYX589856 JYX655384:JYX655392 JYX720920:JYX720928 JYX786456:JYX786464 JYX851992:JYX852000 JYX917528:JYX917536 JYX983064:JYX983072 KIP6:KIP7 KIP9:KIP12 KIP14:KIP17 KIP19:KIP22 KIP24:KIP27 KIP29:KIP32 KIP65560:KIP65568 KIP131096:KIP131104 KIP196632:KIP196640 KIP262168:KIP262176 KIP327704:KIP327712 KIP393240:KIP393248 KIP458776:KIP458784 KIP524312:KIP524320 KIP589848:KIP589856 KIP655384:KIP655392 KIP720920:KIP720928 KIP786456:KIP786464 KIP851992:KIP852000 KIP917528:KIP917536 KIP983064:KIP983072 KIT6:KIT7 KIT9:KIT12 KIT14:KIT17 KIT19:KIT22 KIT24:KIT27 KIT29:KIT32 KIT65560:KIT65568 KIT131096:KIT131104 KIT196632:KIT196640 KIT262168:KIT262176 KIT327704:KIT327712 KIT393240:KIT393248 KIT458776:KIT458784 KIT524312:KIT524320 KIT589848:KIT589856 KIT655384:KIT655392 KIT720920:KIT720928 KIT786456:KIT786464 KIT851992:KIT852000 KIT917528:KIT917536 KIT983064:KIT983072 KSL6:KSL7 KSL9:KSL12 KSL14:KSL17 KSL19:KSL22 KSL24:KSL27 KSL29:KSL32 KSL65560:KSL65568 KSL131096:KSL131104 KSL196632:KSL196640 KSL262168:KSL262176 KSL327704:KSL327712 KSL393240:KSL393248 KSL458776:KSL458784 KSL524312:KSL524320 KSL589848:KSL589856 KSL655384:KSL655392 KSL720920:KSL720928 KSL786456:KSL786464 KSL851992:KSL852000 KSL917528:KSL917536 KSL983064:KSL983072 KSP6:KSP7 KSP9:KSP12 KSP14:KSP17 KSP19:KSP22 KSP24:KSP27 KSP29:KSP32 KSP65560:KSP65568 KSP131096:KSP131104 KSP196632:KSP196640 KSP262168:KSP262176 KSP327704:KSP327712 KSP393240:KSP393248 KSP458776:KSP458784 KSP524312:KSP524320 KSP589848:KSP589856 KSP655384:KSP655392 KSP720920:KSP720928 KSP786456:KSP786464 KSP851992:KSP852000 KSP917528:KSP917536 KSP983064:KSP983072 LCH6:LCH7 LCH9:LCH12 LCH14:LCH17 LCH19:LCH22 LCH24:LCH27 LCH29:LCH32 LCH65560:LCH65568 LCH131096:LCH131104 LCH196632:LCH196640 LCH262168:LCH262176 LCH327704:LCH327712 LCH393240:LCH393248 LCH458776:LCH458784 LCH524312:LCH524320 LCH589848:LCH589856 LCH655384:LCH655392 LCH720920:LCH720928 LCH786456:LCH786464 LCH851992:LCH852000 LCH917528:LCH917536 LCH983064:LCH983072 LCL6:LCL7 LCL9:LCL12 LCL14:LCL17 LCL19:LCL22 LCL24:LCL27 LCL29:LCL32 LCL65560:LCL65568 LCL131096:LCL131104 LCL196632:LCL196640 LCL262168:LCL262176 LCL327704:LCL327712 LCL393240:LCL393248 LCL458776:LCL458784 LCL524312:LCL524320 LCL589848:LCL589856 LCL655384:LCL655392 LCL720920:LCL720928 LCL786456:LCL786464 LCL851992:LCL852000 LCL917528:LCL917536 LCL983064:LCL983072 LMD6:LMD7 LMD9:LMD12 LMD14:LMD17 LMD19:LMD22 LMD24:LMD27 LMD29:LMD32 LMD65560:LMD65568 LMD131096:LMD131104 LMD196632:LMD196640 LMD262168:LMD262176 LMD327704:LMD327712 LMD393240:LMD393248 LMD458776:LMD458784 LMD524312:LMD524320 LMD589848:LMD589856 LMD655384:LMD655392 LMD720920:LMD720928 LMD786456:LMD786464 LMD851992:LMD852000 LMD917528:LMD917536 LMD983064:LMD983072 LMH6:LMH7 LMH9:LMH12 LMH14:LMH17 LMH19:LMH22 LMH24:LMH27 LMH29:LMH32 LMH65560:LMH65568 LMH131096:LMH131104 LMH196632:LMH196640 LMH262168:LMH262176 LMH327704:LMH327712 LMH393240:LMH393248 LMH458776:LMH458784 LMH524312:LMH524320 LMH589848:LMH589856 LMH655384:LMH655392 LMH720920:LMH720928 LMH786456:LMH786464 LMH851992:LMH852000 LMH917528:LMH917536 LMH983064:LMH983072 LVZ6:LVZ7 LVZ9:LVZ12 LVZ14:LVZ17 LVZ19:LVZ22 LVZ24:LVZ27 LVZ29:LVZ32 LVZ65560:LVZ65568 LVZ131096:LVZ131104 LVZ196632:LVZ196640 LVZ262168:LVZ262176 LVZ327704:LVZ327712 LVZ393240:LVZ393248 LVZ458776:LVZ458784 LVZ524312:LVZ524320 LVZ589848:LVZ589856 LVZ655384:LVZ655392 LVZ720920:LVZ720928 LVZ786456:LVZ786464 LVZ851992:LVZ852000 LVZ917528:LVZ917536 LVZ983064:LVZ983072 LWD6:LWD7 LWD9:LWD12 LWD14:LWD17 LWD19:LWD22 LWD24:LWD27 LWD29:LWD32 LWD65560:LWD65568 LWD131096:LWD131104 LWD196632:LWD196640 LWD262168:LWD262176 LWD327704:LWD327712 LWD393240:LWD393248 LWD458776:LWD458784 LWD524312:LWD524320 LWD589848:LWD589856 LWD655384:LWD655392 LWD720920:LWD720928 LWD786456:LWD786464 LWD851992:LWD852000 LWD917528:LWD917536 LWD983064:LWD983072 MFV6:MFV7 MFV9:MFV12 MFV14:MFV17 MFV19:MFV22 MFV24:MFV27 MFV29:MFV32 MFV65560:MFV65568 MFV131096:MFV131104 MFV196632:MFV196640 MFV262168:MFV262176 MFV327704:MFV327712 MFV393240:MFV393248 MFV458776:MFV458784 MFV524312:MFV524320 MFV589848:MFV589856 MFV655384:MFV655392 MFV720920:MFV720928 MFV786456:MFV786464 MFV851992:MFV852000 MFV917528:MFV917536 MFV983064:MFV983072 MFZ6:MFZ7 MFZ9:MFZ12 MFZ14:MFZ17 MFZ19:MFZ22 MFZ24:MFZ27 MFZ29:MFZ32 MFZ65560:MFZ65568 MFZ131096:MFZ131104 MFZ196632:MFZ196640 MFZ262168:MFZ262176 MFZ327704:MFZ327712 MFZ393240:MFZ393248 MFZ458776:MFZ458784 MFZ524312:MFZ524320 MFZ589848:MFZ589856 MFZ655384:MFZ655392 MFZ720920:MFZ720928 MFZ786456:MFZ786464 MFZ851992:MFZ852000 MFZ917528:MFZ917536 MFZ983064:MFZ983072 MPR6:MPR7 MPR9:MPR12 MPR14:MPR17 MPR19:MPR22 MPR24:MPR27 MPR29:MPR32 MPR65560:MPR65568 MPR131096:MPR131104 MPR196632:MPR196640 MPR262168:MPR262176 MPR327704:MPR327712 MPR393240:MPR393248 MPR458776:MPR458784 MPR524312:MPR524320 MPR589848:MPR589856 MPR655384:MPR655392 MPR720920:MPR720928 MPR786456:MPR786464 MPR851992:MPR852000 MPR917528:MPR917536 MPR983064:MPR983072 MPV6:MPV7 MPV9:MPV12 MPV14:MPV17 MPV19:MPV22 MPV24:MPV27 MPV29:MPV32 MPV65560:MPV65568 MPV131096:MPV131104 MPV196632:MPV196640 MPV262168:MPV262176 MPV327704:MPV327712 MPV393240:MPV393248 MPV458776:MPV458784 MPV524312:MPV524320 MPV589848:MPV589856 MPV655384:MPV655392 MPV720920:MPV720928 MPV786456:MPV786464 MPV851992:MPV852000 MPV917528:MPV917536 MPV983064:MPV983072 MZN6:MZN7 MZN9:MZN12 MZN14:MZN17 MZN19:MZN22 MZN24:MZN27 MZN29:MZN32 MZN65560:MZN65568 MZN131096:MZN131104 MZN196632:MZN196640 MZN262168:MZN262176 MZN327704:MZN327712 MZN393240:MZN393248 MZN458776:MZN458784 MZN524312:MZN524320 MZN589848:MZN589856 MZN655384:MZN655392 MZN720920:MZN720928 MZN786456:MZN786464 MZN851992:MZN852000 MZN917528:MZN917536 MZN983064:MZN983072 MZR6:MZR7 MZR9:MZR12 MZR14:MZR17 MZR19:MZR22 MZR24:MZR27 MZR29:MZR32 MZR65560:MZR65568 MZR131096:MZR131104 MZR196632:MZR196640 MZR262168:MZR262176 MZR327704:MZR327712 MZR393240:MZR393248 MZR458776:MZR458784 MZR524312:MZR524320 MZR589848:MZR589856 MZR655384:MZR655392 MZR720920:MZR720928 MZR786456:MZR786464 MZR851992:MZR852000 MZR917528:MZR917536 MZR983064:MZR983072 NJJ6:NJJ7 NJJ9:NJJ12 NJJ14:NJJ17 NJJ19:NJJ22 NJJ24:NJJ27 NJJ29:NJJ32 NJJ65560:NJJ65568 NJJ131096:NJJ131104 NJJ196632:NJJ196640 NJJ262168:NJJ262176 NJJ327704:NJJ327712 NJJ393240:NJJ393248 NJJ458776:NJJ458784 NJJ524312:NJJ524320 NJJ589848:NJJ589856 NJJ655384:NJJ655392 NJJ720920:NJJ720928 NJJ786456:NJJ786464 NJJ851992:NJJ852000 NJJ917528:NJJ917536 NJJ983064:NJJ983072 NJN6:NJN7 NJN9:NJN12 NJN14:NJN17 NJN19:NJN22 NJN24:NJN27 NJN29:NJN32 NJN65560:NJN65568 NJN131096:NJN131104 NJN196632:NJN196640 NJN262168:NJN262176 NJN327704:NJN327712 NJN393240:NJN393248 NJN458776:NJN458784 NJN524312:NJN524320 NJN589848:NJN589856 NJN655384:NJN655392 NJN720920:NJN720928 NJN786456:NJN786464 NJN851992:NJN852000 NJN917528:NJN917536 NJN983064:NJN983072 NTF6:NTF7 NTF9:NTF12 NTF14:NTF17 NTF19:NTF22 NTF24:NTF27 NTF29:NTF32 NTF65560:NTF65568 NTF131096:NTF131104 NTF196632:NTF196640 NTF262168:NTF262176 NTF327704:NTF327712 NTF393240:NTF393248 NTF458776:NTF458784 NTF524312:NTF524320 NTF589848:NTF589856 NTF655384:NTF655392 NTF720920:NTF720928 NTF786456:NTF786464 NTF851992:NTF852000 NTF917528:NTF917536 NTF983064:NTF983072 NTJ6:NTJ7 NTJ9:NTJ12 NTJ14:NTJ17 NTJ19:NTJ22 NTJ24:NTJ27 NTJ29:NTJ32 NTJ65560:NTJ65568 NTJ131096:NTJ131104 NTJ196632:NTJ196640 NTJ262168:NTJ262176 NTJ327704:NTJ327712 NTJ393240:NTJ393248 NTJ458776:NTJ458784 NTJ524312:NTJ524320 NTJ589848:NTJ589856 NTJ655384:NTJ655392 NTJ720920:NTJ720928 NTJ786456:NTJ786464 NTJ851992:NTJ852000 NTJ917528:NTJ917536 NTJ983064:NTJ983072 ODB6:ODB7 ODB9:ODB12 ODB14:ODB17 ODB19:ODB22 ODB24:ODB27 ODB29:ODB32 ODB65560:ODB65568 ODB131096:ODB131104 ODB196632:ODB196640 ODB262168:ODB262176 ODB327704:ODB327712 ODB393240:ODB393248 ODB458776:ODB458784 ODB524312:ODB524320 ODB589848:ODB589856 ODB655384:ODB655392 ODB720920:ODB720928 ODB786456:ODB786464 ODB851992:ODB852000 ODB917528:ODB917536 ODB983064:ODB983072 ODF6:ODF7 ODF9:ODF12 ODF14:ODF17 ODF19:ODF22 ODF24:ODF27 ODF29:ODF32 ODF65560:ODF65568 ODF131096:ODF131104 ODF196632:ODF196640 ODF262168:ODF262176 ODF327704:ODF327712 ODF393240:ODF393248 ODF458776:ODF458784 ODF524312:ODF524320 ODF589848:ODF589856 ODF655384:ODF655392 ODF720920:ODF720928 ODF786456:ODF786464 ODF851992:ODF852000 ODF917528:ODF917536 ODF983064:ODF983072 OMX6:OMX7 OMX9:OMX12 OMX14:OMX17 OMX19:OMX22 OMX24:OMX27 OMX29:OMX32 OMX65560:OMX65568 OMX131096:OMX131104 OMX196632:OMX196640 OMX262168:OMX262176 OMX327704:OMX327712 OMX393240:OMX393248 OMX458776:OMX458784 OMX524312:OMX524320 OMX589848:OMX589856 OMX655384:OMX655392 OMX720920:OMX720928 OMX786456:OMX786464 OMX851992:OMX852000 OMX917528:OMX917536 OMX983064:OMX983072 ONB6:ONB7 ONB9:ONB12 ONB14:ONB17 ONB19:ONB22 ONB24:ONB27 ONB29:ONB32 ONB65560:ONB65568 ONB131096:ONB131104 ONB196632:ONB196640 ONB262168:ONB262176 ONB327704:ONB327712 ONB393240:ONB393248 ONB458776:ONB458784 ONB524312:ONB524320 ONB589848:ONB589856 ONB655384:ONB655392 ONB720920:ONB720928 ONB786456:ONB786464 ONB851992:ONB852000 ONB917528:ONB917536 ONB983064:ONB983072 OWT6:OWT7 OWT9:OWT12 OWT14:OWT17 OWT19:OWT22 OWT24:OWT27 OWT29:OWT32 OWT65560:OWT65568 OWT131096:OWT131104 OWT196632:OWT196640 OWT262168:OWT262176 OWT327704:OWT327712 OWT393240:OWT393248 OWT458776:OWT458784 OWT524312:OWT524320 OWT589848:OWT589856 OWT655384:OWT655392 OWT720920:OWT720928 OWT786456:OWT786464 OWT851992:OWT852000 OWT917528:OWT917536 OWT983064:OWT983072 OWX6:OWX7 OWX9:OWX12 OWX14:OWX17 OWX19:OWX22 OWX24:OWX27 OWX29:OWX32 OWX65560:OWX65568 OWX131096:OWX131104 OWX196632:OWX196640 OWX262168:OWX262176 OWX327704:OWX327712 OWX393240:OWX393248 OWX458776:OWX458784 OWX524312:OWX524320 OWX589848:OWX589856 OWX655384:OWX655392 OWX720920:OWX720928 OWX786456:OWX786464 OWX851992:OWX852000 OWX917528:OWX917536 OWX983064:OWX983072 PGP6:PGP7 PGP9:PGP12 PGP14:PGP17 PGP19:PGP22 PGP24:PGP27 PGP29:PGP32 PGP65560:PGP65568 PGP131096:PGP131104 PGP196632:PGP196640 PGP262168:PGP262176 PGP327704:PGP327712 PGP393240:PGP393248 PGP458776:PGP458784 PGP524312:PGP524320 PGP589848:PGP589856 PGP655384:PGP655392 PGP720920:PGP720928 PGP786456:PGP786464 PGP851992:PGP852000 PGP917528:PGP917536 PGP983064:PGP983072 PGT6:PGT7 PGT9:PGT12 PGT14:PGT17 PGT19:PGT22 PGT24:PGT27 PGT29:PGT32 PGT65560:PGT65568 PGT131096:PGT131104 PGT196632:PGT196640 PGT262168:PGT262176 PGT327704:PGT327712 PGT393240:PGT393248 PGT458776:PGT458784 PGT524312:PGT524320 PGT589848:PGT589856 PGT655384:PGT655392 PGT720920:PGT720928 PGT786456:PGT786464 PGT851992:PGT852000 PGT917528:PGT917536 PGT983064:PGT983072 PQL6:PQL7 PQL9:PQL12 PQL14:PQL17 PQL19:PQL22 PQL24:PQL27 PQL29:PQL32 PQL65560:PQL65568 PQL131096:PQL131104 PQL196632:PQL196640 PQL262168:PQL262176 PQL327704:PQL327712 PQL393240:PQL393248 PQL458776:PQL458784 PQL524312:PQL524320 PQL589848:PQL589856 PQL655384:PQL655392 PQL720920:PQL720928 PQL786456:PQL786464 PQL851992:PQL852000 PQL917528:PQL917536 PQL983064:PQL983072 PQP6:PQP7 PQP9:PQP12 PQP14:PQP17 PQP19:PQP22 PQP24:PQP27 PQP29:PQP32 PQP65560:PQP65568 PQP131096:PQP131104 PQP196632:PQP196640 PQP262168:PQP262176 PQP327704:PQP327712 PQP393240:PQP393248 PQP458776:PQP458784 PQP524312:PQP524320 PQP589848:PQP589856 PQP655384:PQP655392 PQP720920:PQP720928 PQP786456:PQP786464 PQP851992:PQP852000 PQP917528:PQP917536 PQP983064:PQP983072 QAH6:QAH7 QAH9:QAH12 QAH14:QAH17 QAH19:QAH22 QAH24:QAH27 QAH29:QAH32 QAH65560:QAH65568 QAH131096:QAH131104 QAH196632:QAH196640 QAH262168:QAH262176 QAH327704:QAH327712 QAH393240:QAH393248 QAH458776:QAH458784 QAH524312:QAH524320 QAH589848:QAH589856 QAH655384:QAH655392 QAH720920:QAH720928 QAH786456:QAH786464 QAH851992:QAH852000 QAH917528:QAH917536 QAH983064:QAH983072 QAL6:QAL7 QAL9:QAL12 QAL14:QAL17 QAL19:QAL22 QAL24:QAL27 QAL29:QAL32 QAL65560:QAL65568 QAL131096:QAL131104 QAL196632:QAL196640 QAL262168:QAL262176 QAL327704:QAL327712 QAL393240:QAL393248 QAL458776:QAL458784 QAL524312:QAL524320 QAL589848:QAL589856 QAL655384:QAL655392 QAL720920:QAL720928 QAL786456:QAL786464 QAL851992:QAL852000 QAL917528:QAL917536 QAL983064:QAL983072 QKD6:QKD7 QKD9:QKD12 QKD14:QKD17 QKD19:QKD22 QKD24:QKD27 QKD29:QKD32 QKD65560:QKD65568 QKD131096:QKD131104 QKD196632:QKD196640 QKD262168:QKD262176 QKD327704:QKD327712 QKD393240:QKD393248 QKD458776:QKD458784 QKD524312:QKD524320 QKD589848:QKD589856 QKD655384:QKD655392 QKD720920:QKD720928 QKD786456:QKD786464 QKD851992:QKD852000 QKD917528:QKD917536 QKD983064:QKD983072 QKH6:QKH7 QKH9:QKH12 QKH14:QKH17 QKH19:QKH22 QKH24:QKH27 QKH29:QKH32 QKH65560:QKH65568 QKH131096:QKH131104 QKH196632:QKH196640 QKH262168:QKH262176 QKH327704:QKH327712 QKH393240:QKH393248 QKH458776:QKH458784 QKH524312:QKH524320 QKH589848:QKH589856 QKH655384:QKH655392 QKH720920:QKH720928 QKH786456:QKH786464 QKH851992:QKH852000 QKH917528:QKH917536 QKH983064:QKH983072 QTZ6:QTZ7 QTZ9:QTZ12 QTZ14:QTZ17 QTZ19:QTZ22 QTZ24:QTZ27 QTZ29:QTZ32 QTZ65560:QTZ65568 QTZ131096:QTZ131104 QTZ196632:QTZ196640 QTZ262168:QTZ262176 QTZ327704:QTZ327712 QTZ393240:QTZ393248 QTZ458776:QTZ458784 QTZ524312:QTZ524320 QTZ589848:QTZ589856 QTZ655384:QTZ655392 QTZ720920:QTZ720928 QTZ786456:QTZ786464 QTZ851992:QTZ852000 QTZ917528:QTZ917536 QTZ983064:QTZ983072 QUD6:QUD7 QUD9:QUD12 QUD14:QUD17 QUD19:QUD22 QUD24:QUD27 QUD29:QUD32 QUD65560:QUD65568 QUD131096:QUD131104 QUD196632:QUD196640 QUD262168:QUD262176 QUD327704:QUD327712 QUD393240:QUD393248 QUD458776:QUD458784 QUD524312:QUD524320 QUD589848:QUD589856 QUD655384:QUD655392 QUD720920:QUD720928 QUD786456:QUD786464 QUD851992:QUD852000 QUD917528:QUD917536 QUD983064:QUD983072 RDV6:RDV7 RDV9:RDV12 RDV14:RDV17 RDV19:RDV22 RDV24:RDV27 RDV29:RDV32 RDV65560:RDV65568 RDV131096:RDV131104 RDV196632:RDV196640 RDV262168:RDV262176 RDV327704:RDV327712 RDV393240:RDV393248 RDV458776:RDV458784 RDV524312:RDV524320 RDV589848:RDV589856 RDV655384:RDV655392 RDV720920:RDV720928 RDV786456:RDV786464 RDV851992:RDV852000 RDV917528:RDV917536 RDV983064:RDV983072 RDZ6:RDZ7 RDZ9:RDZ12 RDZ14:RDZ17 RDZ19:RDZ22 RDZ24:RDZ27 RDZ29:RDZ32 RDZ65560:RDZ65568 RDZ131096:RDZ131104 RDZ196632:RDZ196640 RDZ262168:RDZ262176 RDZ327704:RDZ327712 RDZ393240:RDZ393248 RDZ458776:RDZ458784 RDZ524312:RDZ524320 RDZ589848:RDZ589856 RDZ655384:RDZ655392 RDZ720920:RDZ720928 RDZ786456:RDZ786464 RDZ851992:RDZ852000 RDZ917528:RDZ917536 RDZ983064:RDZ983072 RNR6:RNR7 RNR9:RNR12 RNR14:RNR17 RNR19:RNR22 RNR24:RNR27 RNR29:RNR32 RNR65560:RNR65568 RNR131096:RNR131104 RNR196632:RNR196640 RNR262168:RNR262176 RNR327704:RNR327712 RNR393240:RNR393248 RNR458776:RNR458784 RNR524312:RNR524320 RNR589848:RNR589856 RNR655384:RNR655392 RNR720920:RNR720928 RNR786456:RNR786464 RNR851992:RNR852000 RNR917528:RNR917536 RNR983064:RNR983072 RNV6:RNV7 RNV9:RNV12 RNV14:RNV17 RNV19:RNV22 RNV24:RNV27 RNV29:RNV32 RNV65560:RNV65568 RNV131096:RNV131104 RNV196632:RNV196640 RNV262168:RNV262176 RNV327704:RNV327712 RNV393240:RNV393248 RNV458776:RNV458784 RNV524312:RNV524320 RNV589848:RNV589856 RNV655384:RNV655392 RNV720920:RNV720928 RNV786456:RNV786464 RNV851992:RNV852000 RNV917528:RNV917536 RNV983064:RNV983072 RXN6:RXN7 RXN9:RXN12 RXN14:RXN17 RXN19:RXN22 RXN24:RXN27 RXN29:RXN32 RXN65560:RXN65568 RXN131096:RXN131104 RXN196632:RXN196640 RXN262168:RXN262176 RXN327704:RXN327712 RXN393240:RXN393248 RXN458776:RXN458784 RXN524312:RXN524320 RXN589848:RXN589856 RXN655384:RXN655392 RXN720920:RXN720928 RXN786456:RXN786464 RXN851992:RXN852000 RXN917528:RXN917536 RXN983064:RXN983072 RXR6:RXR7 RXR9:RXR12 RXR14:RXR17 RXR19:RXR22 RXR24:RXR27 RXR29:RXR32 RXR65560:RXR65568 RXR131096:RXR131104 RXR196632:RXR196640 RXR262168:RXR262176 RXR327704:RXR327712 RXR393240:RXR393248 RXR458776:RXR458784 RXR524312:RXR524320 RXR589848:RXR589856 RXR655384:RXR655392 RXR720920:RXR720928 RXR786456:RXR786464 RXR851992:RXR852000 RXR917528:RXR917536 RXR983064:RXR983072 SHJ6:SHJ7 SHJ9:SHJ12 SHJ14:SHJ17 SHJ19:SHJ22 SHJ24:SHJ27 SHJ29:SHJ32 SHJ65560:SHJ65568 SHJ131096:SHJ131104 SHJ196632:SHJ196640 SHJ262168:SHJ262176 SHJ327704:SHJ327712 SHJ393240:SHJ393248 SHJ458776:SHJ458784 SHJ524312:SHJ524320 SHJ589848:SHJ589856 SHJ655384:SHJ655392 SHJ720920:SHJ720928 SHJ786456:SHJ786464 SHJ851992:SHJ852000 SHJ917528:SHJ917536 SHJ983064:SHJ983072 SHN6:SHN7 SHN9:SHN12 SHN14:SHN17 SHN19:SHN22 SHN24:SHN27 SHN29:SHN32 SHN65560:SHN65568 SHN131096:SHN131104 SHN196632:SHN196640 SHN262168:SHN262176 SHN327704:SHN327712 SHN393240:SHN393248 SHN458776:SHN458784 SHN524312:SHN524320 SHN589848:SHN589856 SHN655384:SHN655392 SHN720920:SHN720928 SHN786456:SHN786464 SHN851992:SHN852000 SHN917528:SHN917536 SHN983064:SHN983072 SRF6:SRF7 SRF9:SRF12 SRF14:SRF17 SRF19:SRF22 SRF24:SRF27 SRF29:SRF32 SRF65560:SRF65568 SRF131096:SRF131104 SRF196632:SRF196640 SRF262168:SRF262176 SRF327704:SRF327712 SRF393240:SRF393248 SRF458776:SRF458784 SRF524312:SRF524320 SRF589848:SRF589856 SRF655384:SRF655392 SRF720920:SRF720928 SRF786456:SRF786464 SRF851992:SRF852000 SRF917528:SRF917536 SRF983064:SRF983072 SRJ6:SRJ7 SRJ9:SRJ12 SRJ14:SRJ17 SRJ19:SRJ22 SRJ24:SRJ27 SRJ29:SRJ32 SRJ65560:SRJ65568 SRJ131096:SRJ131104 SRJ196632:SRJ196640 SRJ262168:SRJ262176 SRJ327704:SRJ327712 SRJ393240:SRJ393248 SRJ458776:SRJ458784 SRJ524312:SRJ524320 SRJ589848:SRJ589856 SRJ655384:SRJ655392 SRJ720920:SRJ720928 SRJ786456:SRJ786464 SRJ851992:SRJ852000 SRJ917528:SRJ917536 SRJ983064:SRJ983072 TBB6:TBB7 TBB9:TBB12 TBB14:TBB17 TBB19:TBB22 TBB24:TBB27 TBB29:TBB32 TBB65560:TBB65568 TBB131096:TBB131104 TBB196632:TBB196640 TBB262168:TBB262176 TBB327704:TBB327712 TBB393240:TBB393248 TBB458776:TBB458784 TBB524312:TBB524320 TBB589848:TBB589856 TBB655384:TBB655392 TBB720920:TBB720928 TBB786456:TBB786464 TBB851992:TBB852000 TBB917528:TBB917536 TBB983064:TBB983072 TBF6:TBF7 TBF9:TBF12 TBF14:TBF17 TBF19:TBF22 TBF24:TBF27 TBF29:TBF32 TBF65560:TBF65568 TBF131096:TBF131104 TBF196632:TBF196640 TBF262168:TBF262176 TBF327704:TBF327712 TBF393240:TBF393248 TBF458776:TBF458784 TBF524312:TBF524320 TBF589848:TBF589856 TBF655384:TBF655392 TBF720920:TBF720928 TBF786456:TBF786464 TBF851992:TBF852000 TBF917528:TBF917536 TBF983064:TBF983072 TKX6:TKX7 TKX9:TKX12 TKX14:TKX17 TKX19:TKX22 TKX24:TKX27 TKX29:TKX32 TKX65560:TKX65568 TKX131096:TKX131104 TKX196632:TKX196640 TKX262168:TKX262176 TKX327704:TKX327712 TKX393240:TKX393248 TKX458776:TKX458784 TKX524312:TKX524320 TKX589848:TKX589856 TKX655384:TKX655392 TKX720920:TKX720928 TKX786456:TKX786464 TKX851992:TKX852000 TKX917528:TKX917536 TKX983064:TKX983072 TLB6:TLB7 TLB9:TLB12 TLB14:TLB17 TLB19:TLB22 TLB24:TLB27 TLB29:TLB32 TLB65560:TLB65568 TLB131096:TLB131104 TLB196632:TLB196640 TLB262168:TLB262176 TLB327704:TLB327712 TLB393240:TLB393248 TLB458776:TLB458784 TLB524312:TLB524320 TLB589848:TLB589856 TLB655384:TLB655392 TLB720920:TLB720928 TLB786456:TLB786464 TLB851992:TLB852000 TLB917528:TLB917536 TLB983064:TLB983072 TUT6:TUT7 TUT9:TUT12 TUT14:TUT17 TUT19:TUT22 TUT24:TUT27 TUT29:TUT32 TUT65560:TUT65568 TUT131096:TUT131104 TUT196632:TUT196640 TUT262168:TUT262176 TUT327704:TUT327712 TUT393240:TUT393248 TUT458776:TUT458784 TUT524312:TUT524320 TUT589848:TUT589856 TUT655384:TUT655392 TUT720920:TUT720928 TUT786456:TUT786464 TUT851992:TUT852000 TUT917528:TUT917536 TUT983064:TUT983072 TUX6:TUX7 TUX9:TUX12 TUX14:TUX17 TUX19:TUX22 TUX24:TUX27 TUX29:TUX32 TUX65560:TUX65568 TUX131096:TUX131104 TUX196632:TUX196640 TUX262168:TUX262176 TUX327704:TUX327712 TUX393240:TUX393248 TUX458776:TUX458784 TUX524312:TUX524320 TUX589848:TUX589856 TUX655384:TUX655392 TUX720920:TUX720928 TUX786456:TUX786464 TUX851992:TUX852000 TUX917528:TUX917536 TUX983064:TUX983072 UEP6:UEP7 UEP9:UEP12 UEP14:UEP17 UEP19:UEP22 UEP24:UEP27 UEP29:UEP32 UEP65560:UEP65568 UEP131096:UEP131104 UEP196632:UEP196640 UEP262168:UEP262176 UEP327704:UEP327712 UEP393240:UEP393248 UEP458776:UEP458784 UEP524312:UEP524320 UEP589848:UEP589856 UEP655384:UEP655392 UEP720920:UEP720928 UEP786456:UEP786464 UEP851992:UEP852000 UEP917528:UEP917536 UEP983064:UEP983072 UET6:UET7 UET9:UET12 UET14:UET17 UET19:UET22 UET24:UET27 UET29:UET32 UET65560:UET65568 UET131096:UET131104 UET196632:UET196640 UET262168:UET262176 UET327704:UET327712 UET393240:UET393248 UET458776:UET458784 UET524312:UET524320 UET589848:UET589856 UET655384:UET655392 UET720920:UET720928 UET786456:UET786464 UET851992:UET852000 UET917528:UET917536 UET983064:UET983072 UOL6:UOL7 UOL9:UOL12 UOL14:UOL17 UOL19:UOL22 UOL24:UOL27 UOL29:UOL32 UOL65560:UOL65568 UOL131096:UOL131104 UOL196632:UOL196640 UOL262168:UOL262176 UOL327704:UOL327712 UOL393240:UOL393248 UOL458776:UOL458784 UOL524312:UOL524320 UOL589848:UOL589856 UOL655384:UOL655392 UOL720920:UOL720928 UOL786456:UOL786464 UOL851992:UOL852000 UOL917528:UOL917536 UOL983064:UOL983072 UOP6:UOP7 UOP9:UOP12 UOP14:UOP17 UOP19:UOP22 UOP24:UOP27 UOP29:UOP32 UOP65560:UOP65568 UOP131096:UOP131104 UOP196632:UOP196640 UOP262168:UOP262176 UOP327704:UOP327712 UOP393240:UOP393248 UOP458776:UOP458784 UOP524312:UOP524320 UOP589848:UOP589856 UOP655384:UOP655392 UOP720920:UOP720928 UOP786456:UOP786464 UOP851992:UOP852000 UOP917528:UOP917536 UOP983064:UOP983072 UYH6:UYH7 UYH9:UYH12 UYH14:UYH17 UYH19:UYH22 UYH24:UYH27 UYH29:UYH32 UYH65560:UYH65568 UYH131096:UYH131104 UYH196632:UYH196640 UYH262168:UYH262176 UYH327704:UYH327712 UYH393240:UYH393248 UYH458776:UYH458784 UYH524312:UYH524320 UYH589848:UYH589856 UYH655384:UYH655392 UYH720920:UYH720928 UYH786456:UYH786464 UYH851992:UYH852000 UYH917528:UYH917536 UYH983064:UYH983072 UYL6:UYL7 UYL9:UYL12 UYL14:UYL17 UYL19:UYL22 UYL24:UYL27 UYL29:UYL32 UYL65560:UYL65568 UYL131096:UYL131104 UYL196632:UYL196640 UYL262168:UYL262176 UYL327704:UYL327712 UYL393240:UYL393248 UYL458776:UYL458784 UYL524312:UYL524320 UYL589848:UYL589856 UYL655384:UYL655392 UYL720920:UYL720928 UYL786456:UYL786464 UYL851992:UYL852000 UYL917528:UYL917536 UYL983064:UYL983072 VID6:VID7 VID9:VID12 VID14:VID17 VID19:VID22 VID24:VID27 VID29:VID32 VID65560:VID65568 VID131096:VID131104 VID196632:VID196640 VID262168:VID262176 VID327704:VID327712 VID393240:VID393248 VID458776:VID458784 VID524312:VID524320 VID589848:VID589856 VID655384:VID655392 VID720920:VID720928 VID786456:VID786464 VID851992:VID852000 VID917528:VID917536 VID983064:VID983072 VIH6:VIH7 VIH9:VIH12 VIH14:VIH17 VIH19:VIH22 VIH24:VIH27 VIH29:VIH32 VIH65560:VIH65568 VIH131096:VIH131104 VIH196632:VIH196640 VIH262168:VIH262176 VIH327704:VIH327712 VIH393240:VIH393248 VIH458776:VIH458784 VIH524312:VIH524320 VIH589848:VIH589856 VIH655384:VIH655392 VIH720920:VIH720928 VIH786456:VIH786464 VIH851992:VIH852000 VIH917528:VIH917536 VIH983064:VIH983072 VRZ6:VRZ7 VRZ9:VRZ12 VRZ14:VRZ17 VRZ19:VRZ22 VRZ24:VRZ27 VRZ29:VRZ32 VRZ65560:VRZ65568 VRZ131096:VRZ131104 VRZ196632:VRZ196640 VRZ262168:VRZ262176 VRZ327704:VRZ327712 VRZ393240:VRZ393248 VRZ458776:VRZ458784 VRZ524312:VRZ524320 VRZ589848:VRZ589856 VRZ655384:VRZ655392 VRZ720920:VRZ720928 VRZ786456:VRZ786464 VRZ851992:VRZ852000 VRZ917528:VRZ917536 VRZ983064:VRZ983072 VSD6:VSD7 VSD9:VSD12 VSD14:VSD17 VSD19:VSD22 VSD24:VSD27 VSD29:VSD32 VSD65560:VSD65568 VSD131096:VSD131104 VSD196632:VSD196640 VSD262168:VSD262176 VSD327704:VSD327712 VSD393240:VSD393248 VSD458776:VSD458784 VSD524312:VSD524320 VSD589848:VSD589856 VSD655384:VSD655392 VSD720920:VSD720928 VSD786456:VSD786464 VSD851992:VSD852000 VSD917528:VSD917536 VSD983064:VSD983072 WBV6:WBV7 WBV9:WBV12 WBV14:WBV17 WBV19:WBV22 WBV24:WBV27 WBV29:WBV32 WBV65560:WBV65568 WBV131096:WBV131104 WBV196632:WBV196640 WBV262168:WBV262176 WBV327704:WBV327712 WBV393240:WBV393248 WBV458776:WBV458784 WBV524312:WBV524320 WBV589848:WBV589856 WBV655384:WBV655392 WBV720920:WBV720928 WBV786456:WBV786464 WBV851992:WBV852000 WBV917528:WBV917536 WBV983064:WBV983072 WBZ6:WBZ7 WBZ9:WBZ12 WBZ14:WBZ17 WBZ19:WBZ22 WBZ24:WBZ27 WBZ29:WBZ32 WBZ65560:WBZ65568 WBZ131096:WBZ131104 WBZ196632:WBZ196640 WBZ262168:WBZ262176 WBZ327704:WBZ327712 WBZ393240:WBZ393248 WBZ458776:WBZ458784 WBZ524312:WBZ524320 WBZ589848:WBZ589856 WBZ655384:WBZ655392 WBZ720920:WBZ720928 WBZ786456:WBZ786464 WBZ851992:WBZ852000 WBZ917528:WBZ917536 WBZ983064:WBZ983072 WLR6:WLR7 WLR9:WLR12 WLR14:WLR17 WLR19:WLR22 WLR24:WLR27 WLR29:WLR32 WLR65560:WLR65568 WLR131096:WLR131104 WLR196632:WLR196640 WLR262168:WLR262176 WLR327704:WLR327712 WLR393240:WLR393248 WLR458776:WLR458784 WLR524312:WLR524320 WLR589848:WLR589856 WLR655384:WLR655392 WLR720920:WLR720928 WLR786456:WLR786464 WLR851992:WLR852000 WLR917528:WLR917536 WLR983064:WLR983072 WLV6:WLV7 WLV9:WLV12 WLV14:WLV17 WLV19:WLV22 WLV24:WLV27 WLV29:WLV32 WLV65560:WLV65568 WLV131096:WLV131104 WLV196632:WLV196640 WLV262168:WLV262176 WLV327704:WLV327712 WLV393240:WLV393248 WLV458776:WLV458784 WLV524312:WLV524320 WLV589848:WLV589856 WLV655384:WLV655392 WLV720920:WLV720928 WLV786456:WLV786464 WLV851992:WLV852000 WLV917528:WLV917536 WLV983064:WLV983072 WVN6:WVN7 WVN9:WVN12 WVN14:WVN17 WVN19:WVN22 WVN24:WVN27 WVN29:WVN32 WVN65560:WVN65568 WVN131096:WVN131104 WVN196632:WVN196640 WVN262168:WVN262176 WVN327704:WVN327712 WVN393240:WVN393248 WVN458776:WVN458784 WVN524312:WVN524320 WVN589848:WVN589856 WVN655384:WVN655392 WVN720920:WVN720928 WVN786456:WVN786464 WVN851992:WVN852000 WVN917528:WVN917536 WVN983064:WVN983072 WVR6:WVR7 WVR9:WVR12 WVR14:WVR17 WVR19:WVR22 WVR24:WVR27 WVR29:WVR32 WVR65560:WVR65568 WVR131096:WVR131104 WVR196632:WVR196640 WVR262168:WVR262176 WVR327704:WVR327712 WVR393240:WVR393248 WVR458776:WVR458784 WVR524312:WVR524320 WVR589848:WVR589856 WVR655384:WVR655392 WVR720920:WVR720928 WVR786456:WVR786464 WVR851992:WVR852000 WVR917528:WVR917536 WVR983064:WVR983072" xr:uid="{65F58065-164A-49EC-8647-69FB2506C155}">
      <formula1>"A,B,C,D,E"</formula1>
    </dataValidation>
  </dataValidations>
  <printOptions horizontalCentered="1"/>
  <pageMargins left="0.7" right="0.7" top="0.75" bottom="0.75" header="0.3" footer="0.3"/>
  <pageSetup paperSize="9" scale="88" fitToHeight="0" orientation="portrait" r:id="rId1"/>
  <headerFooter>
    <oddFooter>&amp;C&amp;P</oddFooter>
  </headerFooter>
  <rowBreaks count="2" manualBreakCount="2">
    <brk id="12" max="5" man="1"/>
    <brk id="22"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65D2A-91A8-4164-81BC-10668D1B828D}">
  <sheetPr>
    <pageSetUpPr fitToPage="1"/>
  </sheetPr>
  <dimension ref="A1:S32"/>
  <sheetViews>
    <sheetView view="pageBreakPreview" topLeftCell="A19" zoomScale="90" zoomScaleNormal="100" zoomScaleSheetLayoutView="90" zoomScalePageLayoutView="70" workbookViewId="0">
      <selection activeCell="A23" sqref="A23:F23"/>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9" ht="25" customHeight="1" x14ac:dyDescent="0.55000000000000004">
      <c r="A1" s="119" t="s">
        <v>0</v>
      </c>
      <c r="B1" s="119"/>
      <c r="C1" s="119"/>
      <c r="D1" s="119"/>
      <c r="E1" s="119"/>
      <c r="F1" s="119"/>
      <c r="G1" s="1"/>
      <c r="H1" s="1"/>
      <c r="I1" s="1"/>
      <c r="J1" s="1"/>
      <c r="K1" s="1"/>
      <c r="L1" s="1"/>
      <c r="M1" s="1"/>
    </row>
    <row r="2" spans="1:19" ht="20.149999999999999" customHeight="1" thickBot="1" x14ac:dyDescent="0.6">
      <c r="A2" s="120" t="s">
        <v>1</v>
      </c>
      <c r="B2" s="120"/>
      <c r="C2" s="120"/>
      <c r="D2" s="121" t="str">
        <f>[11]年度当初提出!D2</f>
        <v>千葉市あんしんケアセンター幕張</v>
      </c>
      <c r="E2" s="121"/>
      <c r="F2" s="121"/>
      <c r="J2" s="3"/>
      <c r="K2" s="3"/>
      <c r="L2" s="3"/>
    </row>
    <row r="3" spans="1:19" ht="173" customHeight="1" thickBot="1" x14ac:dyDescent="0.6">
      <c r="A3" s="122" t="str">
        <f>[11]年度当初提出!A3</f>
        <v>担当圏域
地区概況及び
地区課題</v>
      </c>
      <c r="B3" s="122"/>
      <c r="C3" s="122"/>
      <c r="D3" s="147" t="str">
        <f>[11]年度当初提出!D3</f>
        <v>JR幕張駅北口の区画整理と開発とともに、戸建て住宅や集合住宅が新たに建築され、子育て世代の方々の転入が続いている。新規加入者が増えている自治会もあるが、自治会活動の周知や役員交代などが円滑に運ばず、運営に課題を抱えているところもある。古家から単身者用集合住宅への建て替えが多く、学生や転勤者などによって、短期間で入居者が変わる物件も少なくない。
幕張町2丁目は、幕張駅近くから武石インターを過ぎた隣市との市境まで、縦長の地形。市境付近のエリアは公共交通機関がなく、タクシーも呼びにくい地域であり、住民の多くは自家用車を主の交通手段にしている。自家用車の運転ができなくなった場合、買い物や通院などの日常必須の外出が困難になる。食料確保に移動スーパーを利用する方もいるが、日々の活動量の低下から、フレイル進行や病状悪化を招いている。
単身高齢者や高齢夫婦世帯において、近親者が不在もしくは疎遠になっている方々に関する連絡は多く、コロナ禍での活動自粛と感染不安の影響も重なり、事態が困窮した状態で相談が入ることが繰り返されている。介護体制の構築のため、介護認定申請するものの、認定調査や結果通知に数か月を要する現状から、サービス利用調整に難航している。</v>
      </c>
      <c r="E3" s="147"/>
      <c r="F3" s="147"/>
      <c r="G3" s="4"/>
      <c r="H3" s="4"/>
      <c r="I3" s="4"/>
      <c r="J3" s="117" t="s">
        <v>2</v>
      </c>
      <c r="K3" s="118"/>
      <c r="L3" s="5"/>
    </row>
    <row r="4" spans="1:19" ht="91" customHeight="1" x14ac:dyDescent="0.55000000000000004">
      <c r="A4" s="122" t="s">
        <v>3</v>
      </c>
      <c r="B4" s="122"/>
      <c r="C4" s="122"/>
      <c r="D4" s="134" t="s">
        <v>517</v>
      </c>
      <c r="E4" s="134"/>
      <c r="F4" s="134"/>
      <c r="G4" s="4"/>
      <c r="H4" s="4"/>
      <c r="I4" s="4"/>
      <c r="J4" s="5"/>
      <c r="K4" s="5"/>
      <c r="L4" s="5"/>
      <c r="S4" s="43"/>
    </row>
    <row r="5" spans="1:19" ht="18" customHeight="1" x14ac:dyDescent="0.55000000000000004">
      <c r="A5" s="125" t="s">
        <v>4</v>
      </c>
      <c r="B5" s="125"/>
      <c r="C5" s="125"/>
      <c r="D5" s="125"/>
      <c r="E5" s="125"/>
      <c r="F5" s="125"/>
      <c r="G5" s="6"/>
      <c r="H5" s="7"/>
      <c r="I5" s="7"/>
      <c r="J5" s="7"/>
      <c r="K5" s="7"/>
      <c r="L5" s="8"/>
    </row>
    <row r="6" spans="1:19" ht="74" customHeight="1" x14ac:dyDescent="0.55000000000000004">
      <c r="A6" s="126" t="s">
        <v>5</v>
      </c>
      <c r="B6" s="127" t="s">
        <v>6</v>
      </c>
      <c r="C6" s="127"/>
      <c r="D6" s="35" t="s">
        <v>17</v>
      </c>
      <c r="E6" s="35" t="s">
        <v>8</v>
      </c>
      <c r="F6" s="36" t="s">
        <v>630</v>
      </c>
      <c r="G6" s="9"/>
      <c r="H6" s="10"/>
      <c r="I6" s="10"/>
      <c r="J6" s="10"/>
      <c r="K6" s="10"/>
      <c r="L6" s="11"/>
    </row>
    <row r="7" spans="1:19" ht="75" customHeight="1" x14ac:dyDescent="0.55000000000000004">
      <c r="A7" s="126"/>
      <c r="B7" s="128" t="s">
        <v>10</v>
      </c>
      <c r="C7" s="129"/>
      <c r="D7" s="192" t="s">
        <v>519</v>
      </c>
      <c r="E7" s="193"/>
      <c r="F7" s="194"/>
      <c r="G7" s="12"/>
      <c r="H7" s="13"/>
      <c r="I7" s="13"/>
      <c r="J7" s="13"/>
      <c r="K7" s="13"/>
      <c r="L7" s="14"/>
    </row>
    <row r="8" spans="1:19" ht="18" customHeight="1" x14ac:dyDescent="0.55000000000000004">
      <c r="A8" s="125" t="s">
        <v>11</v>
      </c>
      <c r="B8" s="125"/>
      <c r="C8" s="125"/>
      <c r="D8" s="125"/>
      <c r="E8" s="125"/>
      <c r="F8" s="125"/>
      <c r="G8" s="133" t="s">
        <v>11</v>
      </c>
      <c r="H8" s="133"/>
      <c r="I8" s="133"/>
      <c r="J8" s="133"/>
      <c r="K8" s="133"/>
      <c r="L8" s="133"/>
    </row>
    <row r="9" spans="1:19" ht="83" customHeight="1" x14ac:dyDescent="0.55000000000000004">
      <c r="A9" s="37" t="s">
        <v>12</v>
      </c>
      <c r="B9" s="127" t="s">
        <v>13</v>
      </c>
      <c r="C9" s="127"/>
      <c r="D9" s="134" t="s">
        <v>520</v>
      </c>
      <c r="E9" s="134"/>
      <c r="F9" s="134"/>
      <c r="G9" s="15"/>
      <c r="H9" s="16"/>
      <c r="I9" s="16"/>
      <c r="J9" s="16"/>
      <c r="K9" s="16"/>
      <c r="L9" s="17"/>
    </row>
    <row r="10" spans="1:19" ht="60" customHeight="1" x14ac:dyDescent="0.55000000000000004">
      <c r="A10" s="37" t="s">
        <v>14</v>
      </c>
      <c r="B10" s="127" t="s">
        <v>13</v>
      </c>
      <c r="C10" s="127"/>
      <c r="D10" s="134" t="s">
        <v>521</v>
      </c>
      <c r="E10" s="134"/>
      <c r="F10" s="134"/>
      <c r="G10" s="136" t="s">
        <v>15</v>
      </c>
      <c r="H10" s="137" t="s">
        <v>16</v>
      </c>
      <c r="I10" s="137"/>
      <c r="J10" s="138" t="str">
        <f>[11]年度当初提出!D6</f>
        <v>・介護認定申請日から認定調査までに30日以上を要する場合が増え、利用開始に大きく影響する。急を要する場合は暫定利用するが、介護体制を整えて心身状態と生活が回復・安定した後に認定調査が実施され、サービス必要時の状態が反映されない結果、申請時の見込みより認定区分が軽度で通知されるケースが複数発生。支給限度額超過による自己負担発生や、利用料負担への心配から利用を見合わせる方もいる。生活の不安軽減を図れるよう情報提供する。</v>
      </c>
      <c r="K10" s="138"/>
      <c r="L10" s="138"/>
    </row>
    <row r="11" spans="1:19" ht="60" customHeight="1" x14ac:dyDescent="0.55000000000000004">
      <c r="A11" s="126" t="s">
        <v>5</v>
      </c>
      <c r="B11" s="127" t="s">
        <v>6</v>
      </c>
      <c r="C11" s="127"/>
      <c r="D11" s="35" t="s">
        <v>17</v>
      </c>
      <c r="E11" s="35" t="s">
        <v>8</v>
      </c>
      <c r="F11" s="36" t="s">
        <v>629</v>
      </c>
      <c r="G11" s="136"/>
      <c r="H11" s="137" t="s">
        <v>19</v>
      </c>
      <c r="I11" s="137"/>
      <c r="J11" s="138" t="str">
        <f>[11]年度当初提出!D7</f>
        <v>・介護保険サービス以外の千葉市事業や市場サービスの情報収集に努める。
・地域包括ケア推進課や介護保険事業課と実情を共有しつつ、各事業所への対応の協力を求めるアプローチを継続する。</v>
      </c>
      <c r="K11" s="138"/>
      <c r="L11" s="138"/>
    </row>
    <row r="12" spans="1:19" ht="60" customHeight="1" x14ac:dyDescent="0.55000000000000004">
      <c r="A12" s="126"/>
      <c r="B12" s="139" t="s">
        <v>10</v>
      </c>
      <c r="C12" s="140"/>
      <c r="D12" s="157" t="s">
        <v>170</v>
      </c>
      <c r="E12" s="149"/>
      <c r="F12" s="150"/>
      <c r="G12" s="144"/>
      <c r="H12" s="145"/>
      <c r="I12" s="145"/>
      <c r="J12" s="145"/>
      <c r="K12" s="145"/>
      <c r="L12" s="146"/>
    </row>
    <row r="13" spans="1:19" ht="18" customHeight="1" x14ac:dyDescent="0.55000000000000004">
      <c r="A13" s="125" t="s">
        <v>20</v>
      </c>
      <c r="B13" s="125"/>
      <c r="C13" s="125"/>
      <c r="D13" s="125"/>
      <c r="E13" s="125"/>
      <c r="F13" s="125"/>
      <c r="G13" s="133" t="s">
        <v>20</v>
      </c>
      <c r="H13" s="133"/>
      <c r="I13" s="133"/>
      <c r="J13" s="133"/>
      <c r="K13" s="133"/>
      <c r="L13" s="133"/>
    </row>
    <row r="14" spans="1:19" ht="60" customHeight="1" x14ac:dyDescent="0.55000000000000004">
      <c r="A14" s="37" t="s">
        <v>12</v>
      </c>
      <c r="B14" s="127" t="s">
        <v>13</v>
      </c>
      <c r="C14" s="127"/>
      <c r="D14" s="147" t="str">
        <f>'[11]前期終了時提出（10月頃）'!D10</f>
        <v>4月から9月の総合相談対応件数の月平均は新規70.5件、延べ平均は268.5件であった。昨年と比べ新規件数が増加した。新型コロナ感染症の新規感染や感染後の後遺症などの影響もあるか、相談件数の増加に対応した。
朝礼と毎月の会議でケース支援の進捗確認を行い、主担当者への助言とともに、精神的な抱え込み防止や複数視点での課題分析を実施し、センターとしての方針協議を行った。</v>
      </c>
      <c r="E14" s="147"/>
      <c r="F14" s="147"/>
      <c r="G14" s="15"/>
      <c r="H14" s="16"/>
      <c r="I14" s="16"/>
      <c r="J14" s="16"/>
      <c r="K14" s="16"/>
      <c r="L14" s="17"/>
    </row>
    <row r="15" spans="1:19" ht="60" customHeight="1" x14ac:dyDescent="0.55000000000000004">
      <c r="A15" s="37" t="s">
        <v>14</v>
      </c>
      <c r="B15" s="127" t="s">
        <v>13</v>
      </c>
      <c r="C15" s="127"/>
      <c r="D15" s="147" t="s">
        <v>171</v>
      </c>
      <c r="E15" s="147"/>
      <c r="F15" s="147"/>
      <c r="G15" s="136" t="s">
        <v>15</v>
      </c>
      <c r="H15" s="137" t="s">
        <v>16</v>
      </c>
      <c r="I15" s="137"/>
      <c r="J15" s="138" t="str">
        <f>[11]年度当初提出!D9</f>
        <v>・以前から、心身状態や生活状況が悪化してからの相談は多いが、重篤な状態や生活課題が複雑になってからの相談が増加傾向にある。当センターの周知活動を継続し、地域住民に相談窓口の存在を知ってもらうことで、早期相談を促す。
・複合的課題が山積した相談対応について、協力機関との連絡調整や方針協議の繰り返しなどにより、対応回数の増加と長期化が顕著。他機関との連携や相談対応能力の向上を目指す。</v>
      </c>
      <c r="K15" s="138"/>
      <c r="L15" s="138"/>
    </row>
    <row r="16" spans="1:19" ht="60" customHeight="1" x14ac:dyDescent="0.55000000000000004">
      <c r="A16" s="126" t="s">
        <v>5</v>
      </c>
      <c r="B16" s="127" t="s">
        <v>6</v>
      </c>
      <c r="C16" s="127"/>
      <c r="D16" s="35" t="s">
        <v>17</v>
      </c>
      <c r="E16" s="35" t="s">
        <v>8</v>
      </c>
      <c r="F16" s="36" t="s">
        <v>172</v>
      </c>
      <c r="G16" s="136"/>
      <c r="H16" s="137" t="s">
        <v>19</v>
      </c>
      <c r="I16" s="137"/>
      <c r="J16" s="138" t="str">
        <f>[11]年度当初提出!D10</f>
        <v>・偶数月発行の広報紙や毎月15日に開催するまちかど相談を継続し、当センターの周知を図る。
・集いの場やシニアリーダー体操等、定例開催されている活動に出席し、当センターの周知を図る。
・職種を限定せず、相談対応力の向上と平準化を図る。研修受講やセンター内学習と事例検討などを継続する。　
・千葉市ふくまる、障害者基幹相談支援センターをはじめ、相談窓口機関との連携強化を意識して連絡調整する。</v>
      </c>
      <c r="K16" s="138"/>
      <c r="L16" s="138"/>
    </row>
    <row r="17" spans="1:12" ht="60" customHeight="1" x14ac:dyDescent="0.55000000000000004">
      <c r="A17" s="126"/>
      <c r="B17" s="139" t="s">
        <v>10</v>
      </c>
      <c r="C17" s="140"/>
      <c r="D17" s="157" t="s">
        <v>173</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79.5" customHeight="1" x14ac:dyDescent="0.55000000000000004">
      <c r="A19" s="37" t="s">
        <v>12</v>
      </c>
      <c r="B19" s="127" t="s">
        <v>13</v>
      </c>
      <c r="C19" s="127"/>
      <c r="D19" s="147" t="s">
        <v>435</v>
      </c>
      <c r="E19" s="147"/>
      <c r="F19" s="147"/>
      <c r="G19" s="15"/>
      <c r="H19" s="16"/>
      <c r="I19" s="16"/>
      <c r="J19" s="16"/>
      <c r="K19" s="16"/>
      <c r="L19" s="17"/>
    </row>
    <row r="20" spans="1:12" ht="60" customHeight="1" x14ac:dyDescent="0.55000000000000004">
      <c r="A20" s="37" t="s">
        <v>14</v>
      </c>
      <c r="B20" s="127" t="s">
        <v>13</v>
      </c>
      <c r="C20" s="127"/>
      <c r="D20" s="147" t="s">
        <v>518</v>
      </c>
      <c r="E20" s="147"/>
      <c r="F20" s="147"/>
      <c r="G20" s="136" t="s">
        <v>15</v>
      </c>
      <c r="H20" s="137" t="s">
        <v>16</v>
      </c>
      <c r="I20" s="137"/>
      <c r="J20" s="138" t="str">
        <f>[11]年度当初提出!D12</f>
        <v>・セルフネグレクトの状態から生活が暗転する相談が、例年一定数ある。セルフネグレクト状態の解消と生活安定が図れるよう関わり方をセンター内で協議しながら支援する。
・虐待発生後の対応に終始するのではなく、防止の視点で対応できることを目指す。
・市内の特殊詐欺被害が頻発している状況を地域住民へ知らせ、被害防止の意識向上を図る。</v>
      </c>
      <c r="K20" s="138"/>
      <c r="L20" s="138"/>
    </row>
    <row r="21" spans="1:12" ht="60" customHeight="1" x14ac:dyDescent="0.55000000000000004">
      <c r="A21" s="126" t="s">
        <v>5</v>
      </c>
      <c r="B21" s="127" t="s">
        <v>6</v>
      </c>
      <c r="C21" s="127"/>
      <c r="D21" s="35" t="s">
        <v>17</v>
      </c>
      <c r="E21" s="35" t="s">
        <v>8</v>
      </c>
      <c r="F21" s="36" t="s">
        <v>174</v>
      </c>
      <c r="G21" s="136"/>
      <c r="H21" s="137" t="s">
        <v>19</v>
      </c>
      <c r="I21" s="137"/>
      <c r="J21" s="138" t="str">
        <f>[11]年度当初提出!D13</f>
        <v>・権利侵害への気づきと権利擁護の意識を高めるため、虐待対応研修を繰り返し受講する。各職員が適切に行政への報告と相談を行う。
・対象者本人の意思確認と決定を丁寧に実施しながら、状況の悪化防止に務める。
・自治会や活動団体への参加の機会をとらえ、千葉県警察署や千葉市の注意喚起や予防策を情報提供する。</v>
      </c>
      <c r="K21" s="138"/>
      <c r="L21" s="138"/>
    </row>
    <row r="22" spans="1:12" ht="60" customHeight="1" x14ac:dyDescent="0.55000000000000004">
      <c r="A22" s="126"/>
      <c r="B22" s="139" t="s">
        <v>10</v>
      </c>
      <c r="C22" s="140"/>
      <c r="D22" s="157" t="s">
        <v>631</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60" customHeight="1" x14ac:dyDescent="0.55000000000000004">
      <c r="A24" s="37" t="s">
        <v>12</v>
      </c>
      <c r="B24" s="127" t="s">
        <v>13</v>
      </c>
      <c r="C24" s="127"/>
      <c r="D24" s="147" t="str">
        <f>'[11]前期終了時提出（10月頃）'!D18</f>
        <v>あんしん花園圏域と合同で多職種連携会議を1回開催した。また個別地域ケア会議を1回開催した。
ケアマネ支援として、圏域居宅介護支援事業所に向けて学習会を開催したり、個別の事例相談を繰り返し受け、同行訪問も行った。
主任ケアマネ会議では班毎に活動し、生活支援コーディネーターと情報共有しながら地域課題を検討した。</v>
      </c>
      <c r="E24" s="147"/>
      <c r="F24" s="147"/>
      <c r="G24" s="15"/>
      <c r="H24" s="16"/>
      <c r="I24" s="16"/>
      <c r="J24" s="16"/>
      <c r="K24" s="16"/>
      <c r="L24" s="17"/>
    </row>
    <row r="25" spans="1:12" ht="60" customHeight="1" x14ac:dyDescent="0.55000000000000004">
      <c r="A25" s="37" t="s">
        <v>14</v>
      </c>
      <c r="B25" s="127" t="s">
        <v>13</v>
      </c>
      <c r="C25" s="127"/>
      <c r="D25" s="157" t="s">
        <v>175</v>
      </c>
      <c r="E25" s="149"/>
      <c r="F25" s="150"/>
      <c r="G25" s="136" t="s">
        <v>15</v>
      </c>
      <c r="H25" s="137" t="s">
        <v>16</v>
      </c>
      <c r="I25" s="137"/>
      <c r="J25" s="138" t="str">
        <f>[11]年度当初提出!D15</f>
        <v>・介護認定調査と結果通知の遅延は、介護サービスを必要とする利用者の支援体制構築に大きな支障が生じている。利用者の困窮のみならず、現任CMの調整苦慮も引き起こしている。居宅介護支援事業所との主任CM会を継続し、課題の抽出や解決に向けた協議に取り組む。生活支援コーディネーターとの情報共有や共同検討の場を設定する。
・多職種連携会議や地域ケア会議を通して、意見交換と地域課題の抽出に取り組む。</v>
      </c>
      <c r="K25" s="138"/>
      <c r="L25" s="138"/>
    </row>
    <row r="26" spans="1:12" ht="60" customHeight="1" x14ac:dyDescent="0.55000000000000004">
      <c r="A26" s="126" t="s">
        <v>5</v>
      </c>
      <c r="B26" s="127" t="s">
        <v>6</v>
      </c>
      <c r="C26" s="127"/>
      <c r="D26" s="35" t="s">
        <v>7</v>
      </c>
      <c r="E26" s="35" t="s">
        <v>8</v>
      </c>
      <c r="F26" s="36" t="s">
        <v>176</v>
      </c>
      <c r="G26" s="136"/>
      <c r="H26" s="137" t="s">
        <v>19</v>
      </c>
      <c r="I26" s="137"/>
      <c r="J26" s="138" t="str">
        <f>[11]年度当初提出!D16</f>
        <v>・各種会議の開催と運営において、職種や職歴を問わず役割を担えるよう輪番で実践する。各職員の会議運営に対する技術研鑽を目的に、自身が出席する研修や他会議では、意識的に運営方法や司会進行を学ぶ。
・買い物やゴミ捨てなど、日常生活の維持に直結する課題について、介護専門職だけではなく、地域住民とともに事例をまとめて意見交換や打開策の協議の場を設ける。</v>
      </c>
      <c r="K26" s="138"/>
      <c r="L26" s="138"/>
    </row>
    <row r="27" spans="1:12" ht="60" customHeight="1" x14ac:dyDescent="0.55000000000000004">
      <c r="A27" s="126"/>
      <c r="B27" s="139" t="s">
        <v>10</v>
      </c>
      <c r="C27" s="140"/>
      <c r="D27" s="157" t="s">
        <v>177</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60" customHeight="1" x14ac:dyDescent="0.55000000000000004">
      <c r="A29" s="37" t="s">
        <v>12</v>
      </c>
      <c r="B29" s="127" t="s">
        <v>13</v>
      </c>
      <c r="C29" s="127"/>
      <c r="D29" s="147" t="str">
        <f>'[11]前期終了時提出（10月頃）'!D22</f>
        <v xml:space="preserve">・集いの場として、ふみこさん家とたんぽぽ広場の活動を開始し、毎月定期開催した。活動継続にあたり、地域住民から運営役員を選出し、ともに協議しながら企画運営を進め、ボランティア育成に努めた。認知症当事者の他、介護認定に関わらず、近隣住民も参加する場となり、散歩中の保育園児との交流場面にもなった。
・民児協、自治会、老人会、地区社協に向けて学習会を開催した。
</v>
      </c>
      <c r="E29" s="147"/>
      <c r="F29" s="147"/>
      <c r="G29" s="15"/>
      <c r="H29" s="16"/>
      <c r="I29" s="16"/>
      <c r="J29" s="16"/>
      <c r="K29" s="16"/>
      <c r="L29" s="17"/>
    </row>
    <row r="30" spans="1:12" ht="60" customHeight="1" x14ac:dyDescent="0.55000000000000004">
      <c r="A30" s="37" t="s">
        <v>14</v>
      </c>
      <c r="B30" s="127" t="s">
        <v>13</v>
      </c>
      <c r="C30" s="127"/>
      <c r="D30" s="147" t="s">
        <v>178</v>
      </c>
      <c r="E30" s="147"/>
      <c r="F30" s="147"/>
      <c r="G30" s="136" t="s">
        <v>15</v>
      </c>
      <c r="H30" s="137" t="s">
        <v>16</v>
      </c>
      <c r="I30" s="137"/>
      <c r="J30" s="138" t="str">
        <f>[11]年度当初提出!D18</f>
        <v>・世代を問わず参加可能な集いの場を活用し、住民自身が役割を担いながら活動継続できるよう支援していく。
・多世代交流を通じて、強制や相互に気づき合う地域風土の醸成を支援する。
・自身が罹患している病気に対する理解や治療の必要性の認識が不十分であることにより、通院しているものの病態悪化したり、二次障害を招く結果になってしまう相談がある。病気理解や行動変容につなげるきっかけ作りに取り組む。</v>
      </c>
      <c r="K30" s="138"/>
      <c r="L30" s="138"/>
    </row>
    <row r="31" spans="1:12" ht="60" customHeight="1" x14ac:dyDescent="0.55000000000000004">
      <c r="A31" s="126" t="s">
        <v>5</v>
      </c>
      <c r="B31" s="127" t="s">
        <v>6</v>
      </c>
      <c r="C31" s="127"/>
      <c r="D31" s="35" t="s">
        <v>7</v>
      </c>
      <c r="E31" s="35" t="s">
        <v>8</v>
      </c>
      <c r="F31" s="36" t="s">
        <v>179</v>
      </c>
      <c r="G31" s="136"/>
      <c r="H31" s="137" t="s">
        <v>19</v>
      </c>
      <c r="I31" s="137"/>
      <c r="J31" s="138" t="str">
        <f>[11]年度当初提出!D19</f>
        <v>・ふみこさん家、たんぽぽ広場、フレーパーク運営者との共同などを機会に、作業を通して参加者が相互の関わり合いと楽しさを感じられる場を設ける。
・フレイルや病気の理解、作業や体験を交えた教室や催しを企画し、健康維持の啓蒙を図る。
・健康課や生活支援コーディネーターとともに、地域の活動団体での講話や教室を開催する。</v>
      </c>
      <c r="K31" s="138"/>
      <c r="L31" s="138"/>
    </row>
    <row r="32" spans="1:12" ht="60" customHeight="1" x14ac:dyDescent="0.55000000000000004">
      <c r="A32" s="126"/>
      <c r="B32" s="139" t="s">
        <v>10</v>
      </c>
      <c r="C32" s="140"/>
      <c r="D32" s="157" t="s">
        <v>180</v>
      </c>
      <c r="E32" s="149"/>
      <c r="F32" s="150"/>
      <c r="G32" s="144"/>
      <c r="H32" s="145"/>
      <c r="I32" s="145"/>
      <c r="J32" s="145"/>
      <c r="K32" s="145"/>
      <c r="L32" s="146"/>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F08674A4-2275-4F94-9E0C-08FD6FA58C4A}">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EF39-F218-4E03-9D56-7ACD0BC934B2}">
  <sheetPr>
    <pageSetUpPr fitToPage="1"/>
  </sheetPr>
  <dimension ref="A1:M32"/>
  <sheetViews>
    <sheetView view="pageBreakPreview" topLeftCell="A45" zoomScale="90" zoomScaleNormal="100" zoomScaleSheetLayoutView="90" zoomScalePageLayoutView="70" workbookViewId="0">
      <selection activeCell="F31" sqref="F31"/>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[12]年度当初提出!D2</f>
        <v>千葉市あんしんケアセンター山王</v>
      </c>
      <c r="E2" s="121"/>
      <c r="F2" s="121"/>
      <c r="J2" s="3"/>
      <c r="K2" s="3"/>
      <c r="L2" s="3"/>
    </row>
    <row r="3" spans="1:13" ht="148.5" customHeight="1" thickBot="1" x14ac:dyDescent="0.6">
      <c r="A3" s="122" t="str">
        <f>[12]年度当初提出!A3</f>
        <v>担当圏域
地区概況及び
地区課題</v>
      </c>
      <c r="B3" s="122"/>
      <c r="C3" s="122"/>
      <c r="D3" s="147" t="str">
        <f>[12]年度当初提出!D3</f>
        <v>・山王町、小深町、六方町は四街道市に隣接した地域で、戸建てが多い。　
　稲毛駅、四街道駅にもバスがでているため　交通の便は良いが、市の境目でフォーマルサービスが届きにくい。
・長沼町、長沼原町はスーパーや商業施設が点在している。長沼町は利便性は良いが、高齢化が進んでいる。
　長沼原町は農地や工場が多く、利便性の悪い地域もある。
・宮野木町は高齢化率は低いが、７５歳以上の高齢者が多い。
　坂が多いため、移動・買い物などが難しくなる方も多い。
・柏台、小中台町は集合住宅が多い。
　小中台町は高齢化率が低く、柏台は高齢化率が高いが、地域コミュニティが機能している。
　圏域の戸建住宅、集合住宅においても地域コミュニティが機能している地域は多いが、高齢化から支える力が弱く
　なってきている。</v>
      </c>
      <c r="E3" s="147"/>
      <c r="F3" s="147"/>
      <c r="G3" s="4"/>
      <c r="H3" s="4"/>
      <c r="I3" s="4"/>
      <c r="J3" s="117" t="s">
        <v>2</v>
      </c>
      <c r="K3" s="118"/>
      <c r="L3" s="5"/>
    </row>
    <row r="4" spans="1:13" ht="76" customHeight="1" x14ac:dyDescent="0.55000000000000004">
      <c r="A4" s="122" t="s">
        <v>3</v>
      </c>
      <c r="B4" s="122"/>
      <c r="C4" s="122"/>
      <c r="D4" s="134" t="s">
        <v>522</v>
      </c>
      <c r="E4" s="134"/>
      <c r="F4" s="134"/>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7</v>
      </c>
      <c r="E6" s="35" t="s">
        <v>8</v>
      </c>
      <c r="F6" s="36" t="s">
        <v>182</v>
      </c>
      <c r="G6" s="9"/>
      <c r="H6" s="10"/>
      <c r="I6" s="10"/>
      <c r="J6" s="10"/>
      <c r="K6" s="10"/>
      <c r="L6" s="11"/>
    </row>
    <row r="7" spans="1:13" ht="75" customHeight="1" x14ac:dyDescent="0.55000000000000004">
      <c r="A7" s="126"/>
      <c r="B7" s="128" t="s">
        <v>10</v>
      </c>
      <c r="C7" s="129"/>
      <c r="D7" s="154" t="s">
        <v>523</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60" customHeight="1" x14ac:dyDescent="0.55000000000000004">
      <c r="A9" s="37" t="s">
        <v>12</v>
      </c>
      <c r="B9" s="127" t="s">
        <v>13</v>
      </c>
      <c r="C9" s="127"/>
      <c r="D9" s="134" t="s">
        <v>524</v>
      </c>
      <c r="E9" s="134"/>
      <c r="F9" s="134"/>
      <c r="G9" s="15"/>
      <c r="H9" s="16"/>
      <c r="I9" s="16"/>
      <c r="J9" s="16"/>
      <c r="K9" s="16"/>
      <c r="L9" s="17"/>
    </row>
    <row r="10" spans="1:13" ht="60" customHeight="1" x14ac:dyDescent="0.55000000000000004">
      <c r="A10" s="37" t="s">
        <v>14</v>
      </c>
      <c r="B10" s="127" t="s">
        <v>13</v>
      </c>
      <c r="C10" s="127"/>
      <c r="D10" s="134" t="s">
        <v>525</v>
      </c>
      <c r="E10" s="134"/>
      <c r="F10" s="134"/>
      <c r="G10" s="136" t="s">
        <v>15</v>
      </c>
      <c r="H10" s="137" t="s">
        <v>16</v>
      </c>
      <c r="I10" s="137"/>
      <c r="J10" s="138" t="str">
        <f>[12]年度当初提出!D6</f>
        <v>・介護予防・日常生活支援総合事業利用対象者が、地域におけるインフォーマルサービスを含めた様々なサービスを
　選択し、その人らしい生活が送れるよう支援する。
・自立支援に資する介護予防ケアマネジメントを目指す。
・適切な介護予防ケアマネジメントが行われるようにする。</v>
      </c>
      <c r="K10" s="138"/>
      <c r="L10" s="138"/>
    </row>
    <row r="11" spans="1:13" ht="60" customHeight="1" x14ac:dyDescent="0.55000000000000004">
      <c r="A11" s="126" t="s">
        <v>5</v>
      </c>
      <c r="B11" s="127" t="s">
        <v>6</v>
      </c>
      <c r="C11" s="127"/>
      <c r="D11" s="35" t="s">
        <v>17</v>
      </c>
      <c r="E11" s="35" t="s">
        <v>8</v>
      </c>
      <c r="F11" s="36" t="s">
        <v>183</v>
      </c>
      <c r="G11" s="136"/>
      <c r="H11" s="137" t="s">
        <v>19</v>
      </c>
      <c r="I11" s="137"/>
      <c r="J11" s="138" t="str">
        <f>[12]年度当初提出!D7</f>
        <v>・生活支援コーディネーターなどと連携して地域の情報把握を行い、適切な情報提供を行う。　　　　　　　　　　　　　　　　　　　　　　　　　　　　　　　　　　　　　　　　　　　　　　　
・自立支援に資する介護予防ケアマネジメントを目指し、行政と連携して自立促進ケア会議を開催する。
・地域ケア会議や事例検討会などの実施をとおし、適切な介護予防ケアマネジメントが行えるような体制を整える。
・書類管理を行い、指定介護予防支援事業所にて適切な介護予防ケアマネジメントが行われるよう支援する。</v>
      </c>
      <c r="K11" s="138"/>
      <c r="L11" s="138"/>
    </row>
    <row r="12" spans="1:13" ht="60" customHeight="1" x14ac:dyDescent="0.55000000000000004">
      <c r="A12" s="126"/>
      <c r="B12" s="139" t="s">
        <v>10</v>
      </c>
      <c r="C12" s="140"/>
      <c r="D12" s="157" t="s">
        <v>526</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63.5" customHeight="1" x14ac:dyDescent="0.55000000000000004">
      <c r="A14" s="37" t="s">
        <v>12</v>
      </c>
      <c r="B14" s="127" t="s">
        <v>13</v>
      </c>
      <c r="C14" s="127"/>
      <c r="D14" s="147" t="s">
        <v>527</v>
      </c>
      <c r="E14" s="147"/>
      <c r="F14" s="147"/>
      <c r="G14" s="15"/>
      <c r="H14" s="16"/>
      <c r="I14" s="16"/>
      <c r="J14" s="16"/>
      <c r="K14" s="16"/>
      <c r="L14" s="17"/>
    </row>
    <row r="15" spans="1:13" ht="60" customHeight="1" x14ac:dyDescent="0.55000000000000004">
      <c r="A15" s="37" t="s">
        <v>14</v>
      </c>
      <c r="B15" s="127" t="s">
        <v>13</v>
      </c>
      <c r="C15" s="127"/>
      <c r="D15" s="147" t="s">
        <v>528</v>
      </c>
      <c r="E15" s="147"/>
      <c r="F15" s="147"/>
      <c r="G15" s="136" t="s">
        <v>15</v>
      </c>
      <c r="H15" s="137" t="s">
        <v>16</v>
      </c>
      <c r="I15" s="137"/>
      <c r="J15" s="138" t="str">
        <f>[12]年度当初提出!D9</f>
        <v xml:space="preserve">・地域の高齢者の総合相談窓口として、相談内容に対し、適切な機関や制度に繋げる。
・夜間、休日においても緊急性が高いケースに対して、迅速に対応できる体制を整える。
・様々な課題さらには複合した課題を持つ世帯に対応できるよう、地域や他機関と連携を図り、適切に対応する。 </v>
      </c>
      <c r="K15" s="138"/>
      <c r="L15" s="138"/>
    </row>
    <row r="16" spans="1:13" ht="60" customHeight="1" x14ac:dyDescent="0.55000000000000004">
      <c r="A16" s="126" t="s">
        <v>5</v>
      </c>
      <c r="B16" s="127" t="s">
        <v>6</v>
      </c>
      <c r="C16" s="127"/>
      <c r="D16" s="35" t="s">
        <v>17</v>
      </c>
      <c r="E16" s="35" t="s">
        <v>8</v>
      </c>
      <c r="F16" s="36" t="s">
        <v>529</v>
      </c>
      <c r="G16" s="136"/>
      <c r="H16" s="137" t="s">
        <v>19</v>
      </c>
      <c r="I16" s="137"/>
      <c r="J16" s="138" t="str">
        <f>[12]年度当初提出!D10</f>
        <v>・夜間休日の連絡体制を整え、緊急時にも対応する。　　　　　　　　　　　　　　　　　　　　　　　　　　　　　　　　　　　　　　　　　　　　　　　　　　　　　　　　　　　　　　　　　　　　　　　　　　　　　　　　　　　　　　　　　　　　　　　　　　　　　　　　　　　・様々な機関や地域ネットワークなどとの会議を通し、ネットワークの構築と強化を図る。
・複合した課題を持つ人や世帯に対して適切に対応できるよう包括３職種によるチームアプローチや他機関の専門職と連携した支援を行う。</v>
      </c>
      <c r="K16" s="138"/>
      <c r="L16" s="138"/>
    </row>
    <row r="17" spans="1:12" ht="60" customHeight="1" x14ac:dyDescent="0.55000000000000004">
      <c r="A17" s="126"/>
      <c r="B17" s="139" t="s">
        <v>10</v>
      </c>
      <c r="C17" s="140"/>
      <c r="D17" s="157" t="s">
        <v>530</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60" customHeight="1" x14ac:dyDescent="0.55000000000000004">
      <c r="A19" s="37" t="s">
        <v>12</v>
      </c>
      <c r="B19" s="127" t="s">
        <v>13</v>
      </c>
      <c r="C19" s="127"/>
      <c r="D19" s="147" t="str">
        <f>'[12]前期終了時提出（10月頃）'!D14</f>
        <v>・虐待や支援困難ケースに対し、高齢障害支援課などと連携して対応を行った。
・成年後見制度利用が必要と思われるケースに対し、市や成年後見支援センターと連携して対応を行った。
・稲毛区のあんしんケアセンター合同で『消費者被害』の研修会を介護保険事業所と民生委員向けに開催した。
・あんしんケアセンター園生と合同で民生委員向けに認知症の方への対応について講座を行った。</v>
      </c>
      <c r="E19" s="147"/>
      <c r="F19" s="147"/>
      <c r="G19" s="15"/>
      <c r="H19" s="16"/>
      <c r="I19" s="16"/>
      <c r="J19" s="16"/>
      <c r="K19" s="16"/>
      <c r="L19" s="17"/>
    </row>
    <row r="20" spans="1:12" ht="60" customHeight="1" x14ac:dyDescent="0.55000000000000004">
      <c r="A20" s="37" t="s">
        <v>14</v>
      </c>
      <c r="B20" s="127" t="s">
        <v>13</v>
      </c>
      <c r="C20" s="127"/>
      <c r="D20" s="147" t="s">
        <v>184</v>
      </c>
      <c r="E20" s="147"/>
      <c r="F20" s="147"/>
      <c r="G20" s="136" t="s">
        <v>15</v>
      </c>
      <c r="H20" s="137" t="s">
        <v>16</v>
      </c>
      <c r="I20" s="137"/>
      <c r="J20" s="138" t="str">
        <f>[12]年度当初提出!D12</f>
        <v>・虐待や支援困難ケースに対し、高齢障害支援課や他関係機関等と連携して、適切で迅速な対応を行う。
・「高齢者虐待防止」「成年後見制度」「消費者被害防止」など、権利擁護に関する啓発活動を行う。
・成年後見制度の周知を図り、必要な人に対して行政や関係機関と連携し、制度利用に向け支援する。
・消費者被害の防止に努める。</v>
      </c>
      <c r="K20" s="138"/>
      <c r="L20" s="138"/>
    </row>
    <row r="21" spans="1:12" ht="60" customHeight="1" x14ac:dyDescent="0.55000000000000004">
      <c r="A21" s="126" t="s">
        <v>5</v>
      </c>
      <c r="B21" s="127" t="s">
        <v>6</v>
      </c>
      <c r="C21" s="127"/>
      <c r="D21" s="35" t="s">
        <v>17</v>
      </c>
      <c r="E21" s="35" t="s">
        <v>8</v>
      </c>
      <c r="F21" s="36" t="s">
        <v>185</v>
      </c>
      <c r="G21" s="136"/>
      <c r="H21" s="137" t="s">
        <v>19</v>
      </c>
      <c r="I21" s="137"/>
      <c r="J21" s="138" t="str">
        <f>[12]年度当初提出!D13</f>
        <v>・高齢障害支援課と随時連携することで、虐待や支援困難ケースに対し、迅速に対応する。　　　　　　　　　　　　　　　　　　　　　　　　　　　　　　　　　　　　　　　　　　　　　　　　　　　　　　　　　　　　　　　　　　　　　　　　　　　　　　　　　　　　　・権利擁護を目的とした研修会を稲毛区のあんしんケアセンター合同で開催する。
・成年後見制度が必要な人に対し、千葉市成年後見支援センターや高齢障害支援課等と連携して支援する。　
・消費者被害を防止するため、消費者被害に関する情報を把握し、適切な情報提供が行えるようにする。</v>
      </c>
      <c r="K21" s="138"/>
      <c r="L21" s="138"/>
    </row>
    <row r="22" spans="1:12" ht="80.5" customHeight="1" x14ac:dyDescent="0.55000000000000004">
      <c r="A22" s="126"/>
      <c r="B22" s="139" t="s">
        <v>10</v>
      </c>
      <c r="C22" s="140"/>
      <c r="D22" s="157" t="s">
        <v>186</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60" customHeight="1" x14ac:dyDescent="0.55000000000000004">
      <c r="A24" s="37" t="s">
        <v>12</v>
      </c>
      <c r="B24" s="127" t="s">
        <v>13</v>
      </c>
      <c r="C24" s="127"/>
      <c r="D24" s="147" t="str">
        <f>'[12]前期終了時提出（10月頃）'!D18</f>
        <v>・稲毛区のあんしんケアセンター合同で主任ケアマネジャー会議、ケアマネ研修会、事例検討会の開催とケアマネ通信を発行した。圏域でのケアマネ連絡会を開催し、圏域で活動するケアマネジャーと意見交換を行った。
・支援困難ケースに対して、助言や同行訪問などによる支援を行った。
・稲毛区のあんしんケアセンター合同で、『防災』をテーマとした地域ケア会議を開催し、地域課題の抽出を行った。</v>
      </c>
      <c r="E24" s="147"/>
      <c r="F24" s="147"/>
      <c r="G24" s="15"/>
      <c r="H24" s="16"/>
      <c r="I24" s="16"/>
      <c r="J24" s="16"/>
      <c r="K24" s="16"/>
      <c r="L24" s="17"/>
    </row>
    <row r="25" spans="1:12" ht="85" customHeight="1" x14ac:dyDescent="0.55000000000000004">
      <c r="A25" s="37" t="s">
        <v>14</v>
      </c>
      <c r="B25" s="127" t="s">
        <v>13</v>
      </c>
      <c r="C25" s="127"/>
      <c r="D25" s="157" t="s">
        <v>187</v>
      </c>
      <c r="E25" s="149"/>
      <c r="F25" s="150"/>
      <c r="G25" s="136" t="s">
        <v>15</v>
      </c>
      <c r="H25" s="137" t="s">
        <v>16</v>
      </c>
      <c r="I25" s="137"/>
      <c r="J25" s="138" t="str">
        <f>[12]年度当初提出!D15</f>
        <v>・関係機関や地域とのネットワーク構築を行う。
・稲毛区のあんしんケアセンターや行政、他機関と協力しながら介護支援専門員のスキルアップを図る。
・支援困難事例を抱える介護支援専門員に対して個別指導・助言を行う。
・多職種連携会議や地域ケア会議を開催し、地域課題の把握や切れ目のないサービス提供体制の構築を図る。</v>
      </c>
      <c r="K25" s="138"/>
      <c r="L25" s="138"/>
    </row>
    <row r="26" spans="1:12" ht="64" customHeight="1" x14ac:dyDescent="0.55000000000000004">
      <c r="A26" s="126" t="s">
        <v>5</v>
      </c>
      <c r="B26" s="127" t="s">
        <v>6</v>
      </c>
      <c r="C26" s="127"/>
      <c r="D26" s="35" t="s">
        <v>7</v>
      </c>
      <c r="E26" s="35" t="s">
        <v>8</v>
      </c>
      <c r="F26" s="36" t="s">
        <v>188</v>
      </c>
      <c r="G26" s="136"/>
      <c r="H26" s="137" t="s">
        <v>19</v>
      </c>
      <c r="I26" s="137"/>
      <c r="J26" s="138" t="str">
        <f>[12]年度当初提出!D16</f>
        <v>・稲毛区のあんしんケアセンター合同による主任ケアマネジャー会議、ケアマネ研修会、事例検討会の開催とケアマネ通信の発行を行い、ケアマネジャーへの情報提供やスキルアップを図る。
・支援困難事例に対して、同行訪問や会議などを通じ、介護支援専門員への指導・助言を行う。
・多職種連携会議や地域ケア会議を活用し、個別事例や地域課題の解決を図る。</v>
      </c>
      <c r="K26" s="138"/>
      <c r="L26" s="138"/>
    </row>
    <row r="27" spans="1:12" ht="60" customHeight="1" x14ac:dyDescent="0.55000000000000004">
      <c r="A27" s="126"/>
      <c r="B27" s="139" t="s">
        <v>10</v>
      </c>
      <c r="C27" s="140"/>
      <c r="D27" s="157" t="s">
        <v>189</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60" customHeight="1" x14ac:dyDescent="0.55000000000000004">
      <c r="A29" s="37" t="s">
        <v>12</v>
      </c>
      <c r="B29" s="127" t="s">
        <v>13</v>
      </c>
      <c r="C29" s="127"/>
      <c r="D29" s="147" t="str">
        <f>'[12]前期終了時提出（10月頃）'!D22</f>
        <v>・稲毛区のあんしんケアセンターの保健師職と稲毛区健康課が協働して、各圏域の公民館等で測定会を開催した。
・地域活動においては、２ヶ所の公民館で月１回体操教室を開催した。サロンや老人会などで介護予防についての講話、地区部会との共催で認知症サポーター養成講座を開催した。
・地域リハビリテーション活動支援事業を活用して講師を依頼し、介護予防イベントを開催した。</v>
      </c>
      <c r="E29" s="147"/>
      <c r="F29" s="147"/>
      <c r="G29" s="15"/>
      <c r="H29" s="16"/>
      <c r="I29" s="16"/>
      <c r="J29" s="16"/>
      <c r="K29" s="16"/>
      <c r="L29" s="17"/>
    </row>
    <row r="30" spans="1:12" ht="60" customHeight="1" x14ac:dyDescent="0.55000000000000004">
      <c r="A30" s="37" t="s">
        <v>14</v>
      </c>
      <c r="B30" s="127" t="s">
        <v>13</v>
      </c>
      <c r="C30" s="127"/>
      <c r="D30" s="147" t="s">
        <v>190</v>
      </c>
      <c r="E30" s="147"/>
      <c r="F30" s="147"/>
      <c r="G30" s="136" t="s">
        <v>15</v>
      </c>
      <c r="H30" s="137" t="s">
        <v>16</v>
      </c>
      <c r="I30" s="137"/>
      <c r="J30" s="138" t="str">
        <f>[12]年度当初提出!D18</f>
        <v>・保健福祉センター等と連携し、効果的な介護予防の推進を目指す。
・健康づくりや介護予防に取り組むきっかけとなるよう、介護予防の普及啓発に努める。
・地域高齢者がいきいき活動手帳などを活用し、セルフケア・セルフマネジメントに取り組めるよう支援する。
・住民主体の通いの場・交流の場が展開・維持されるよう支援する。　</v>
      </c>
      <c r="K30" s="138"/>
      <c r="L30" s="138"/>
    </row>
    <row r="31" spans="1:12" ht="60" customHeight="1" x14ac:dyDescent="0.55000000000000004">
      <c r="A31" s="126" t="s">
        <v>5</v>
      </c>
      <c r="B31" s="127" t="s">
        <v>6</v>
      </c>
      <c r="C31" s="127"/>
      <c r="D31" s="35" t="s">
        <v>7</v>
      </c>
      <c r="E31" s="35" t="s">
        <v>8</v>
      </c>
      <c r="F31" s="36" t="s">
        <v>191</v>
      </c>
      <c r="G31" s="136"/>
      <c r="H31" s="137" t="s">
        <v>19</v>
      </c>
      <c r="I31" s="137"/>
      <c r="J31" s="138" t="str">
        <f>[12]年度当初提出!D19</f>
        <v>・会議やイベントの協働などを通じて保健福祉センター等との連携を図る。
・稲毛区内のあんしんケアセンターと連携し企画内容をねりながら、健康測定会の運営や区民祭りへの参加を進める。
・圏域においては、介護予防の普及・啓発を目指し、介護予防イベントや公民館での体操教室の開催、地域活動の中での講話などを行う。
・生活支援コーディネーターと連携し、認知症カフェなど地域活動組織への立ち上げ・活動継続支援を行う。　　</v>
      </c>
      <c r="K31" s="138"/>
      <c r="L31" s="138"/>
    </row>
    <row r="32" spans="1:12" ht="60" customHeight="1" x14ac:dyDescent="0.55000000000000004">
      <c r="A32" s="126"/>
      <c r="B32" s="139" t="s">
        <v>10</v>
      </c>
      <c r="C32" s="140"/>
      <c r="D32" s="157" t="s">
        <v>192</v>
      </c>
      <c r="E32" s="149"/>
      <c r="F32" s="150"/>
      <c r="G32" s="144"/>
      <c r="H32" s="145"/>
      <c r="I32" s="145"/>
      <c r="J32" s="145"/>
      <c r="K32" s="145"/>
      <c r="L32" s="146"/>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EB690B83-3842-4042-84D5-432F51AB5021}">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9F9E-07A1-4FF7-BFF3-0D1A3CFEC78A}">
  <sheetPr>
    <pageSetUpPr fitToPage="1"/>
  </sheetPr>
  <dimension ref="A1:M32"/>
  <sheetViews>
    <sheetView view="pageBreakPreview" topLeftCell="A31" zoomScale="90" zoomScaleNormal="100" zoomScaleSheetLayoutView="90" zoomScalePageLayoutView="70" workbookViewId="0">
      <selection activeCell="A8" sqref="A8:F8"/>
    </sheetView>
  </sheetViews>
  <sheetFormatPr defaultRowHeight="15" x14ac:dyDescent="0.55000000000000004"/>
  <cols>
    <col min="1" max="2" width="2.83203125" style="45" customWidth="1"/>
    <col min="3" max="4" width="6.58203125" style="45" customWidth="1"/>
    <col min="5" max="5" width="9.58203125" style="45" customWidth="1"/>
    <col min="6" max="6" width="61.58203125" style="45" customWidth="1"/>
    <col min="7" max="8" width="2.83203125" style="47" hidden="1" customWidth="1"/>
    <col min="9" max="9" width="6.58203125" style="47" hidden="1" customWidth="1"/>
    <col min="10" max="10" width="13.58203125" style="47" hidden="1" customWidth="1"/>
    <col min="11" max="11" width="30.58203125" style="47" hidden="1" customWidth="1"/>
    <col min="12" max="12" width="33.58203125" style="47" hidden="1" customWidth="1"/>
    <col min="13" max="255" width="8.6640625" style="45"/>
    <col min="256" max="256" width="2.83203125" style="45" customWidth="1"/>
    <col min="257" max="257" width="6.58203125" style="45" customWidth="1"/>
    <col min="258" max="258" width="15.58203125" style="45" customWidth="1"/>
    <col min="259" max="260" width="37.58203125" style="45" customWidth="1"/>
    <col min="261" max="261" width="30.58203125" style="45" customWidth="1"/>
    <col min="262" max="262" width="8.75" style="45" bestFit="1" customWidth="1"/>
    <col min="263" max="265" width="30.58203125" style="45" customWidth="1"/>
    <col min="266" max="266" width="8.75" style="45" bestFit="1" customWidth="1"/>
    <col min="267" max="268" width="30.58203125" style="45" customWidth="1"/>
    <col min="269" max="511" width="8.6640625" style="45"/>
    <col min="512" max="512" width="2.83203125" style="45" customWidth="1"/>
    <col min="513" max="513" width="6.58203125" style="45" customWidth="1"/>
    <col min="514" max="514" width="15.58203125" style="45" customWidth="1"/>
    <col min="515" max="516" width="37.58203125" style="45" customWidth="1"/>
    <col min="517" max="517" width="30.58203125" style="45" customWidth="1"/>
    <col min="518" max="518" width="8.75" style="45" bestFit="1" customWidth="1"/>
    <col min="519" max="521" width="30.58203125" style="45" customWidth="1"/>
    <col min="522" max="522" width="8.75" style="45" bestFit="1" customWidth="1"/>
    <col min="523" max="524" width="30.58203125" style="45" customWidth="1"/>
    <col min="525" max="767" width="8.6640625" style="45"/>
    <col min="768" max="768" width="2.83203125" style="45" customWidth="1"/>
    <col min="769" max="769" width="6.58203125" style="45" customWidth="1"/>
    <col min="770" max="770" width="15.58203125" style="45" customWidth="1"/>
    <col min="771" max="772" width="37.58203125" style="45" customWidth="1"/>
    <col min="773" max="773" width="30.58203125" style="45" customWidth="1"/>
    <col min="774" max="774" width="8.75" style="45" bestFit="1" customWidth="1"/>
    <col min="775" max="777" width="30.58203125" style="45" customWidth="1"/>
    <col min="778" max="778" width="8.75" style="45" bestFit="1" customWidth="1"/>
    <col min="779" max="780" width="30.58203125" style="45" customWidth="1"/>
    <col min="781" max="1023" width="8.6640625" style="45"/>
    <col min="1024" max="1024" width="2.83203125" style="45" customWidth="1"/>
    <col min="1025" max="1025" width="6.58203125" style="45" customWidth="1"/>
    <col min="1026" max="1026" width="15.58203125" style="45" customWidth="1"/>
    <col min="1027" max="1028" width="37.58203125" style="45" customWidth="1"/>
    <col min="1029" max="1029" width="30.58203125" style="45" customWidth="1"/>
    <col min="1030" max="1030" width="8.75" style="45" bestFit="1" customWidth="1"/>
    <col min="1031" max="1033" width="30.58203125" style="45" customWidth="1"/>
    <col min="1034" max="1034" width="8.75" style="45" bestFit="1" customWidth="1"/>
    <col min="1035" max="1036" width="30.58203125" style="45" customWidth="1"/>
    <col min="1037" max="1279" width="8.6640625" style="45"/>
    <col min="1280" max="1280" width="2.83203125" style="45" customWidth="1"/>
    <col min="1281" max="1281" width="6.58203125" style="45" customWidth="1"/>
    <col min="1282" max="1282" width="15.58203125" style="45" customWidth="1"/>
    <col min="1283" max="1284" width="37.58203125" style="45" customWidth="1"/>
    <col min="1285" max="1285" width="30.58203125" style="45" customWidth="1"/>
    <col min="1286" max="1286" width="8.75" style="45" bestFit="1" customWidth="1"/>
    <col min="1287" max="1289" width="30.58203125" style="45" customWidth="1"/>
    <col min="1290" max="1290" width="8.75" style="45" bestFit="1" customWidth="1"/>
    <col min="1291" max="1292" width="30.58203125" style="45" customWidth="1"/>
    <col min="1293" max="1535" width="8.6640625" style="45"/>
    <col min="1536" max="1536" width="2.83203125" style="45" customWidth="1"/>
    <col min="1537" max="1537" width="6.58203125" style="45" customWidth="1"/>
    <col min="1538" max="1538" width="15.58203125" style="45" customWidth="1"/>
    <col min="1539" max="1540" width="37.58203125" style="45" customWidth="1"/>
    <col min="1541" max="1541" width="30.58203125" style="45" customWidth="1"/>
    <col min="1542" max="1542" width="8.75" style="45" bestFit="1" customWidth="1"/>
    <col min="1543" max="1545" width="30.58203125" style="45" customWidth="1"/>
    <col min="1546" max="1546" width="8.75" style="45" bestFit="1" customWidth="1"/>
    <col min="1547" max="1548" width="30.58203125" style="45" customWidth="1"/>
    <col min="1549" max="1791" width="8.6640625" style="45"/>
    <col min="1792" max="1792" width="2.83203125" style="45" customWidth="1"/>
    <col min="1793" max="1793" width="6.58203125" style="45" customWidth="1"/>
    <col min="1794" max="1794" width="15.58203125" style="45" customWidth="1"/>
    <col min="1795" max="1796" width="37.58203125" style="45" customWidth="1"/>
    <col min="1797" max="1797" width="30.58203125" style="45" customWidth="1"/>
    <col min="1798" max="1798" width="8.75" style="45" bestFit="1" customWidth="1"/>
    <col min="1799" max="1801" width="30.58203125" style="45" customWidth="1"/>
    <col min="1802" max="1802" width="8.75" style="45" bestFit="1" customWidth="1"/>
    <col min="1803" max="1804" width="30.58203125" style="45" customWidth="1"/>
    <col min="1805" max="2047" width="8.6640625" style="45"/>
    <col min="2048" max="2048" width="2.83203125" style="45" customWidth="1"/>
    <col min="2049" max="2049" width="6.58203125" style="45" customWidth="1"/>
    <col min="2050" max="2050" width="15.58203125" style="45" customWidth="1"/>
    <col min="2051" max="2052" width="37.58203125" style="45" customWidth="1"/>
    <col min="2053" max="2053" width="30.58203125" style="45" customWidth="1"/>
    <col min="2054" max="2054" width="8.75" style="45" bestFit="1" customWidth="1"/>
    <col min="2055" max="2057" width="30.58203125" style="45" customWidth="1"/>
    <col min="2058" max="2058" width="8.75" style="45" bestFit="1" customWidth="1"/>
    <col min="2059" max="2060" width="30.58203125" style="45" customWidth="1"/>
    <col min="2061" max="2303" width="8.6640625" style="45"/>
    <col min="2304" max="2304" width="2.83203125" style="45" customWidth="1"/>
    <col min="2305" max="2305" width="6.58203125" style="45" customWidth="1"/>
    <col min="2306" max="2306" width="15.58203125" style="45" customWidth="1"/>
    <col min="2307" max="2308" width="37.58203125" style="45" customWidth="1"/>
    <col min="2309" max="2309" width="30.58203125" style="45" customWidth="1"/>
    <col min="2310" max="2310" width="8.75" style="45" bestFit="1" customWidth="1"/>
    <col min="2311" max="2313" width="30.58203125" style="45" customWidth="1"/>
    <col min="2314" max="2314" width="8.75" style="45" bestFit="1" customWidth="1"/>
    <col min="2315" max="2316" width="30.58203125" style="45" customWidth="1"/>
    <col min="2317" max="2559" width="8.6640625" style="45"/>
    <col min="2560" max="2560" width="2.83203125" style="45" customWidth="1"/>
    <col min="2561" max="2561" width="6.58203125" style="45" customWidth="1"/>
    <col min="2562" max="2562" width="15.58203125" style="45" customWidth="1"/>
    <col min="2563" max="2564" width="37.58203125" style="45" customWidth="1"/>
    <col min="2565" max="2565" width="30.58203125" style="45" customWidth="1"/>
    <col min="2566" max="2566" width="8.75" style="45" bestFit="1" customWidth="1"/>
    <col min="2567" max="2569" width="30.58203125" style="45" customWidth="1"/>
    <col min="2570" max="2570" width="8.75" style="45" bestFit="1" customWidth="1"/>
    <col min="2571" max="2572" width="30.58203125" style="45" customWidth="1"/>
    <col min="2573" max="2815" width="8.6640625" style="45"/>
    <col min="2816" max="2816" width="2.83203125" style="45" customWidth="1"/>
    <col min="2817" max="2817" width="6.58203125" style="45" customWidth="1"/>
    <col min="2818" max="2818" width="15.58203125" style="45" customWidth="1"/>
    <col min="2819" max="2820" width="37.58203125" style="45" customWidth="1"/>
    <col min="2821" max="2821" width="30.58203125" style="45" customWidth="1"/>
    <col min="2822" max="2822" width="8.75" style="45" bestFit="1" customWidth="1"/>
    <col min="2823" max="2825" width="30.58203125" style="45" customWidth="1"/>
    <col min="2826" max="2826" width="8.75" style="45" bestFit="1" customWidth="1"/>
    <col min="2827" max="2828" width="30.58203125" style="45" customWidth="1"/>
    <col min="2829" max="3071" width="8.6640625" style="45"/>
    <col min="3072" max="3072" width="2.83203125" style="45" customWidth="1"/>
    <col min="3073" max="3073" width="6.58203125" style="45" customWidth="1"/>
    <col min="3074" max="3074" width="15.58203125" style="45" customWidth="1"/>
    <col min="3075" max="3076" width="37.58203125" style="45" customWidth="1"/>
    <col min="3077" max="3077" width="30.58203125" style="45" customWidth="1"/>
    <col min="3078" max="3078" width="8.75" style="45" bestFit="1" customWidth="1"/>
    <col min="3079" max="3081" width="30.58203125" style="45" customWidth="1"/>
    <col min="3082" max="3082" width="8.75" style="45" bestFit="1" customWidth="1"/>
    <col min="3083" max="3084" width="30.58203125" style="45" customWidth="1"/>
    <col min="3085" max="3327" width="8.6640625" style="45"/>
    <col min="3328" max="3328" width="2.83203125" style="45" customWidth="1"/>
    <col min="3329" max="3329" width="6.58203125" style="45" customWidth="1"/>
    <col min="3330" max="3330" width="15.58203125" style="45" customWidth="1"/>
    <col min="3331" max="3332" width="37.58203125" style="45" customWidth="1"/>
    <col min="3333" max="3333" width="30.58203125" style="45" customWidth="1"/>
    <col min="3334" max="3334" width="8.75" style="45" bestFit="1" customWidth="1"/>
    <col min="3335" max="3337" width="30.58203125" style="45" customWidth="1"/>
    <col min="3338" max="3338" width="8.75" style="45" bestFit="1" customWidth="1"/>
    <col min="3339" max="3340" width="30.58203125" style="45" customWidth="1"/>
    <col min="3341" max="3583" width="8.6640625" style="45"/>
    <col min="3584" max="3584" width="2.83203125" style="45" customWidth="1"/>
    <col min="3585" max="3585" width="6.58203125" style="45" customWidth="1"/>
    <col min="3586" max="3586" width="15.58203125" style="45" customWidth="1"/>
    <col min="3587" max="3588" width="37.58203125" style="45" customWidth="1"/>
    <col min="3589" max="3589" width="30.58203125" style="45" customWidth="1"/>
    <col min="3590" max="3590" width="8.75" style="45" bestFit="1" customWidth="1"/>
    <col min="3591" max="3593" width="30.58203125" style="45" customWidth="1"/>
    <col min="3594" max="3594" width="8.75" style="45" bestFit="1" customWidth="1"/>
    <col min="3595" max="3596" width="30.58203125" style="45" customWidth="1"/>
    <col min="3597" max="3839" width="8.6640625" style="45"/>
    <col min="3840" max="3840" width="2.83203125" style="45" customWidth="1"/>
    <col min="3841" max="3841" width="6.58203125" style="45" customWidth="1"/>
    <col min="3842" max="3842" width="15.58203125" style="45" customWidth="1"/>
    <col min="3843" max="3844" width="37.58203125" style="45" customWidth="1"/>
    <col min="3845" max="3845" width="30.58203125" style="45" customWidth="1"/>
    <col min="3846" max="3846" width="8.75" style="45" bestFit="1" customWidth="1"/>
    <col min="3847" max="3849" width="30.58203125" style="45" customWidth="1"/>
    <col min="3850" max="3850" width="8.75" style="45" bestFit="1" customWidth="1"/>
    <col min="3851" max="3852" width="30.58203125" style="45" customWidth="1"/>
    <col min="3853" max="4095" width="8.6640625" style="45"/>
    <col min="4096" max="4096" width="2.83203125" style="45" customWidth="1"/>
    <col min="4097" max="4097" width="6.58203125" style="45" customWidth="1"/>
    <col min="4098" max="4098" width="15.58203125" style="45" customWidth="1"/>
    <col min="4099" max="4100" width="37.58203125" style="45" customWidth="1"/>
    <col min="4101" max="4101" width="30.58203125" style="45" customWidth="1"/>
    <col min="4102" max="4102" width="8.75" style="45" bestFit="1" customWidth="1"/>
    <col min="4103" max="4105" width="30.58203125" style="45" customWidth="1"/>
    <col min="4106" max="4106" width="8.75" style="45" bestFit="1" customWidth="1"/>
    <col min="4107" max="4108" width="30.58203125" style="45" customWidth="1"/>
    <col min="4109" max="4351" width="8.6640625" style="45"/>
    <col min="4352" max="4352" width="2.83203125" style="45" customWidth="1"/>
    <col min="4353" max="4353" width="6.58203125" style="45" customWidth="1"/>
    <col min="4354" max="4354" width="15.58203125" style="45" customWidth="1"/>
    <col min="4355" max="4356" width="37.58203125" style="45" customWidth="1"/>
    <col min="4357" max="4357" width="30.58203125" style="45" customWidth="1"/>
    <col min="4358" max="4358" width="8.75" style="45" bestFit="1" customWidth="1"/>
    <col min="4359" max="4361" width="30.58203125" style="45" customWidth="1"/>
    <col min="4362" max="4362" width="8.75" style="45" bestFit="1" customWidth="1"/>
    <col min="4363" max="4364" width="30.58203125" style="45" customWidth="1"/>
    <col min="4365" max="4607" width="8.6640625" style="45"/>
    <col min="4608" max="4608" width="2.83203125" style="45" customWidth="1"/>
    <col min="4609" max="4609" width="6.58203125" style="45" customWidth="1"/>
    <col min="4610" max="4610" width="15.58203125" style="45" customWidth="1"/>
    <col min="4611" max="4612" width="37.58203125" style="45" customWidth="1"/>
    <col min="4613" max="4613" width="30.58203125" style="45" customWidth="1"/>
    <col min="4614" max="4614" width="8.75" style="45" bestFit="1" customWidth="1"/>
    <col min="4615" max="4617" width="30.58203125" style="45" customWidth="1"/>
    <col min="4618" max="4618" width="8.75" style="45" bestFit="1" customWidth="1"/>
    <col min="4619" max="4620" width="30.58203125" style="45" customWidth="1"/>
    <col min="4621" max="4863" width="8.6640625" style="45"/>
    <col min="4864" max="4864" width="2.83203125" style="45" customWidth="1"/>
    <col min="4865" max="4865" width="6.58203125" style="45" customWidth="1"/>
    <col min="4866" max="4866" width="15.58203125" style="45" customWidth="1"/>
    <col min="4867" max="4868" width="37.58203125" style="45" customWidth="1"/>
    <col min="4869" max="4869" width="30.58203125" style="45" customWidth="1"/>
    <col min="4870" max="4870" width="8.75" style="45" bestFit="1" customWidth="1"/>
    <col min="4871" max="4873" width="30.58203125" style="45" customWidth="1"/>
    <col min="4874" max="4874" width="8.75" style="45" bestFit="1" customWidth="1"/>
    <col min="4875" max="4876" width="30.58203125" style="45" customWidth="1"/>
    <col min="4877" max="5119" width="8.6640625" style="45"/>
    <col min="5120" max="5120" width="2.83203125" style="45" customWidth="1"/>
    <col min="5121" max="5121" width="6.58203125" style="45" customWidth="1"/>
    <col min="5122" max="5122" width="15.58203125" style="45" customWidth="1"/>
    <col min="5123" max="5124" width="37.58203125" style="45" customWidth="1"/>
    <col min="5125" max="5125" width="30.58203125" style="45" customWidth="1"/>
    <col min="5126" max="5126" width="8.75" style="45" bestFit="1" customWidth="1"/>
    <col min="5127" max="5129" width="30.58203125" style="45" customWidth="1"/>
    <col min="5130" max="5130" width="8.75" style="45" bestFit="1" customWidth="1"/>
    <col min="5131" max="5132" width="30.58203125" style="45" customWidth="1"/>
    <col min="5133" max="5375" width="8.6640625" style="45"/>
    <col min="5376" max="5376" width="2.83203125" style="45" customWidth="1"/>
    <col min="5377" max="5377" width="6.58203125" style="45" customWidth="1"/>
    <col min="5378" max="5378" width="15.58203125" style="45" customWidth="1"/>
    <col min="5379" max="5380" width="37.58203125" style="45" customWidth="1"/>
    <col min="5381" max="5381" width="30.58203125" style="45" customWidth="1"/>
    <col min="5382" max="5382" width="8.75" style="45" bestFit="1" customWidth="1"/>
    <col min="5383" max="5385" width="30.58203125" style="45" customWidth="1"/>
    <col min="5386" max="5386" width="8.75" style="45" bestFit="1" customWidth="1"/>
    <col min="5387" max="5388" width="30.58203125" style="45" customWidth="1"/>
    <col min="5389" max="5631" width="8.6640625" style="45"/>
    <col min="5632" max="5632" width="2.83203125" style="45" customWidth="1"/>
    <col min="5633" max="5633" width="6.58203125" style="45" customWidth="1"/>
    <col min="5634" max="5634" width="15.58203125" style="45" customWidth="1"/>
    <col min="5635" max="5636" width="37.58203125" style="45" customWidth="1"/>
    <col min="5637" max="5637" width="30.58203125" style="45" customWidth="1"/>
    <col min="5638" max="5638" width="8.75" style="45" bestFit="1" customWidth="1"/>
    <col min="5639" max="5641" width="30.58203125" style="45" customWidth="1"/>
    <col min="5642" max="5642" width="8.75" style="45" bestFit="1" customWidth="1"/>
    <col min="5643" max="5644" width="30.58203125" style="45" customWidth="1"/>
    <col min="5645" max="5887" width="8.6640625" style="45"/>
    <col min="5888" max="5888" width="2.83203125" style="45" customWidth="1"/>
    <col min="5889" max="5889" width="6.58203125" style="45" customWidth="1"/>
    <col min="5890" max="5890" width="15.58203125" style="45" customWidth="1"/>
    <col min="5891" max="5892" width="37.58203125" style="45" customWidth="1"/>
    <col min="5893" max="5893" width="30.58203125" style="45" customWidth="1"/>
    <col min="5894" max="5894" width="8.75" style="45" bestFit="1" customWidth="1"/>
    <col min="5895" max="5897" width="30.58203125" style="45" customWidth="1"/>
    <col min="5898" max="5898" width="8.75" style="45" bestFit="1" customWidth="1"/>
    <col min="5899" max="5900" width="30.58203125" style="45" customWidth="1"/>
    <col min="5901" max="6143" width="8.6640625" style="45"/>
    <col min="6144" max="6144" width="2.83203125" style="45" customWidth="1"/>
    <col min="6145" max="6145" width="6.58203125" style="45" customWidth="1"/>
    <col min="6146" max="6146" width="15.58203125" style="45" customWidth="1"/>
    <col min="6147" max="6148" width="37.58203125" style="45" customWidth="1"/>
    <col min="6149" max="6149" width="30.58203125" style="45" customWidth="1"/>
    <col min="6150" max="6150" width="8.75" style="45" bestFit="1" customWidth="1"/>
    <col min="6151" max="6153" width="30.58203125" style="45" customWidth="1"/>
    <col min="6154" max="6154" width="8.75" style="45" bestFit="1" customWidth="1"/>
    <col min="6155" max="6156" width="30.58203125" style="45" customWidth="1"/>
    <col min="6157" max="6399" width="8.6640625" style="45"/>
    <col min="6400" max="6400" width="2.83203125" style="45" customWidth="1"/>
    <col min="6401" max="6401" width="6.58203125" style="45" customWidth="1"/>
    <col min="6402" max="6402" width="15.58203125" style="45" customWidth="1"/>
    <col min="6403" max="6404" width="37.58203125" style="45" customWidth="1"/>
    <col min="6405" max="6405" width="30.58203125" style="45" customWidth="1"/>
    <col min="6406" max="6406" width="8.75" style="45" bestFit="1" customWidth="1"/>
    <col min="6407" max="6409" width="30.58203125" style="45" customWidth="1"/>
    <col min="6410" max="6410" width="8.75" style="45" bestFit="1" customWidth="1"/>
    <col min="6411" max="6412" width="30.58203125" style="45" customWidth="1"/>
    <col min="6413" max="6655" width="8.6640625" style="45"/>
    <col min="6656" max="6656" width="2.83203125" style="45" customWidth="1"/>
    <col min="6657" max="6657" width="6.58203125" style="45" customWidth="1"/>
    <col min="6658" max="6658" width="15.58203125" style="45" customWidth="1"/>
    <col min="6659" max="6660" width="37.58203125" style="45" customWidth="1"/>
    <col min="6661" max="6661" width="30.58203125" style="45" customWidth="1"/>
    <col min="6662" max="6662" width="8.75" style="45" bestFit="1" customWidth="1"/>
    <col min="6663" max="6665" width="30.58203125" style="45" customWidth="1"/>
    <col min="6666" max="6666" width="8.75" style="45" bestFit="1" customWidth="1"/>
    <col min="6667" max="6668" width="30.58203125" style="45" customWidth="1"/>
    <col min="6669" max="6911" width="8.6640625" style="45"/>
    <col min="6912" max="6912" width="2.83203125" style="45" customWidth="1"/>
    <col min="6913" max="6913" width="6.58203125" style="45" customWidth="1"/>
    <col min="6914" max="6914" width="15.58203125" style="45" customWidth="1"/>
    <col min="6915" max="6916" width="37.58203125" style="45" customWidth="1"/>
    <col min="6917" max="6917" width="30.58203125" style="45" customWidth="1"/>
    <col min="6918" max="6918" width="8.75" style="45" bestFit="1" customWidth="1"/>
    <col min="6919" max="6921" width="30.58203125" style="45" customWidth="1"/>
    <col min="6922" max="6922" width="8.75" style="45" bestFit="1" customWidth="1"/>
    <col min="6923" max="6924" width="30.58203125" style="45" customWidth="1"/>
    <col min="6925" max="7167" width="8.6640625" style="45"/>
    <col min="7168" max="7168" width="2.83203125" style="45" customWidth="1"/>
    <col min="7169" max="7169" width="6.58203125" style="45" customWidth="1"/>
    <col min="7170" max="7170" width="15.58203125" style="45" customWidth="1"/>
    <col min="7171" max="7172" width="37.58203125" style="45" customWidth="1"/>
    <col min="7173" max="7173" width="30.58203125" style="45" customWidth="1"/>
    <col min="7174" max="7174" width="8.75" style="45" bestFit="1" customWidth="1"/>
    <col min="7175" max="7177" width="30.58203125" style="45" customWidth="1"/>
    <col min="7178" max="7178" width="8.75" style="45" bestFit="1" customWidth="1"/>
    <col min="7179" max="7180" width="30.58203125" style="45" customWidth="1"/>
    <col min="7181" max="7423" width="8.6640625" style="45"/>
    <col min="7424" max="7424" width="2.83203125" style="45" customWidth="1"/>
    <col min="7425" max="7425" width="6.58203125" style="45" customWidth="1"/>
    <col min="7426" max="7426" width="15.58203125" style="45" customWidth="1"/>
    <col min="7427" max="7428" width="37.58203125" style="45" customWidth="1"/>
    <col min="7429" max="7429" width="30.58203125" style="45" customWidth="1"/>
    <col min="7430" max="7430" width="8.75" style="45" bestFit="1" customWidth="1"/>
    <col min="7431" max="7433" width="30.58203125" style="45" customWidth="1"/>
    <col min="7434" max="7434" width="8.75" style="45" bestFit="1" customWidth="1"/>
    <col min="7435" max="7436" width="30.58203125" style="45" customWidth="1"/>
    <col min="7437" max="7679" width="8.6640625" style="45"/>
    <col min="7680" max="7680" width="2.83203125" style="45" customWidth="1"/>
    <col min="7681" max="7681" width="6.58203125" style="45" customWidth="1"/>
    <col min="7682" max="7682" width="15.58203125" style="45" customWidth="1"/>
    <col min="7683" max="7684" width="37.58203125" style="45" customWidth="1"/>
    <col min="7685" max="7685" width="30.58203125" style="45" customWidth="1"/>
    <col min="7686" max="7686" width="8.75" style="45" bestFit="1" customWidth="1"/>
    <col min="7687" max="7689" width="30.58203125" style="45" customWidth="1"/>
    <col min="7690" max="7690" width="8.75" style="45" bestFit="1" customWidth="1"/>
    <col min="7691" max="7692" width="30.58203125" style="45" customWidth="1"/>
    <col min="7693" max="7935" width="8.6640625" style="45"/>
    <col min="7936" max="7936" width="2.83203125" style="45" customWidth="1"/>
    <col min="7937" max="7937" width="6.58203125" style="45" customWidth="1"/>
    <col min="7938" max="7938" width="15.58203125" style="45" customWidth="1"/>
    <col min="7939" max="7940" width="37.58203125" style="45" customWidth="1"/>
    <col min="7941" max="7941" width="30.58203125" style="45" customWidth="1"/>
    <col min="7942" max="7942" width="8.75" style="45" bestFit="1" customWidth="1"/>
    <col min="7943" max="7945" width="30.58203125" style="45" customWidth="1"/>
    <col min="7946" max="7946" width="8.75" style="45" bestFit="1" customWidth="1"/>
    <col min="7947" max="7948" width="30.58203125" style="45" customWidth="1"/>
    <col min="7949" max="8191" width="8.6640625" style="45"/>
    <col min="8192" max="8192" width="2.83203125" style="45" customWidth="1"/>
    <col min="8193" max="8193" width="6.58203125" style="45" customWidth="1"/>
    <col min="8194" max="8194" width="15.58203125" style="45" customWidth="1"/>
    <col min="8195" max="8196" width="37.58203125" style="45" customWidth="1"/>
    <col min="8197" max="8197" width="30.58203125" style="45" customWidth="1"/>
    <col min="8198" max="8198" width="8.75" style="45" bestFit="1" customWidth="1"/>
    <col min="8199" max="8201" width="30.58203125" style="45" customWidth="1"/>
    <col min="8202" max="8202" width="8.75" style="45" bestFit="1" customWidth="1"/>
    <col min="8203" max="8204" width="30.58203125" style="45" customWidth="1"/>
    <col min="8205" max="8447" width="8.6640625" style="45"/>
    <col min="8448" max="8448" width="2.83203125" style="45" customWidth="1"/>
    <col min="8449" max="8449" width="6.58203125" style="45" customWidth="1"/>
    <col min="8450" max="8450" width="15.58203125" style="45" customWidth="1"/>
    <col min="8451" max="8452" width="37.58203125" style="45" customWidth="1"/>
    <col min="8453" max="8453" width="30.58203125" style="45" customWidth="1"/>
    <col min="8454" max="8454" width="8.75" style="45" bestFit="1" customWidth="1"/>
    <col min="8455" max="8457" width="30.58203125" style="45" customWidth="1"/>
    <col min="8458" max="8458" width="8.75" style="45" bestFit="1" customWidth="1"/>
    <col min="8459" max="8460" width="30.58203125" style="45" customWidth="1"/>
    <col min="8461" max="8703" width="8.6640625" style="45"/>
    <col min="8704" max="8704" width="2.83203125" style="45" customWidth="1"/>
    <col min="8705" max="8705" width="6.58203125" style="45" customWidth="1"/>
    <col min="8706" max="8706" width="15.58203125" style="45" customWidth="1"/>
    <col min="8707" max="8708" width="37.58203125" style="45" customWidth="1"/>
    <col min="8709" max="8709" width="30.58203125" style="45" customWidth="1"/>
    <col min="8710" max="8710" width="8.75" style="45" bestFit="1" customWidth="1"/>
    <col min="8711" max="8713" width="30.58203125" style="45" customWidth="1"/>
    <col min="8714" max="8714" width="8.75" style="45" bestFit="1" customWidth="1"/>
    <col min="8715" max="8716" width="30.58203125" style="45" customWidth="1"/>
    <col min="8717" max="8959" width="8.6640625" style="45"/>
    <col min="8960" max="8960" width="2.83203125" style="45" customWidth="1"/>
    <col min="8961" max="8961" width="6.58203125" style="45" customWidth="1"/>
    <col min="8962" max="8962" width="15.58203125" style="45" customWidth="1"/>
    <col min="8963" max="8964" width="37.58203125" style="45" customWidth="1"/>
    <col min="8965" max="8965" width="30.58203125" style="45" customWidth="1"/>
    <col min="8966" max="8966" width="8.75" style="45" bestFit="1" customWidth="1"/>
    <col min="8967" max="8969" width="30.58203125" style="45" customWidth="1"/>
    <col min="8970" max="8970" width="8.75" style="45" bestFit="1" customWidth="1"/>
    <col min="8971" max="8972" width="30.58203125" style="45" customWidth="1"/>
    <col min="8973" max="9215" width="8.6640625" style="45"/>
    <col min="9216" max="9216" width="2.83203125" style="45" customWidth="1"/>
    <col min="9217" max="9217" width="6.58203125" style="45" customWidth="1"/>
    <col min="9218" max="9218" width="15.58203125" style="45" customWidth="1"/>
    <col min="9219" max="9220" width="37.58203125" style="45" customWidth="1"/>
    <col min="9221" max="9221" width="30.58203125" style="45" customWidth="1"/>
    <col min="9222" max="9222" width="8.75" style="45" bestFit="1" customWidth="1"/>
    <col min="9223" max="9225" width="30.58203125" style="45" customWidth="1"/>
    <col min="9226" max="9226" width="8.75" style="45" bestFit="1" customWidth="1"/>
    <col min="9227" max="9228" width="30.58203125" style="45" customWidth="1"/>
    <col min="9229" max="9471" width="8.6640625" style="45"/>
    <col min="9472" max="9472" width="2.83203125" style="45" customWidth="1"/>
    <col min="9473" max="9473" width="6.58203125" style="45" customWidth="1"/>
    <col min="9474" max="9474" width="15.58203125" style="45" customWidth="1"/>
    <col min="9475" max="9476" width="37.58203125" style="45" customWidth="1"/>
    <col min="9477" max="9477" width="30.58203125" style="45" customWidth="1"/>
    <col min="9478" max="9478" width="8.75" style="45" bestFit="1" customWidth="1"/>
    <col min="9479" max="9481" width="30.58203125" style="45" customWidth="1"/>
    <col min="9482" max="9482" width="8.75" style="45" bestFit="1" customWidth="1"/>
    <col min="9483" max="9484" width="30.58203125" style="45" customWidth="1"/>
    <col min="9485" max="9727" width="8.6640625" style="45"/>
    <col min="9728" max="9728" width="2.83203125" style="45" customWidth="1"/>
    <col min="9729" max="9729" width="6.58203125" style="45" customWidth="1"/>
    <col min="9730" max="9730" width="15.58203125" style="45" customWidth="1"/>
    <col min="9731" max="9732" width="37.58203125" style="45" customWidth="1"/>
    <col min="9733" max="9733" width="30.58203125" style="45" customWidth="1"/>
    <col min="9734" max="9734" width="8.75" style="45" bestFit="1" customWidth="1"/>
    <col min="9735" max="9737" width="30.58203125" style="45" customWidth="1"/>
    <col min="9738" max="9738" width="8.75" style="45" bestFit="1" customWidth="1"/>
    <col min="9739" max="9740" width="30.58203125" style="45" customWidth="1"/>
    <col min="9741" max="9983" width="8.6640625" style="45"/>
    <col min="9984" max="9984" width="2.83203125" style="45" customWidth="1"/>
    <col min="9985" max="9985" width="6.58203125" style="45" customWidth="1"/>
    <col min="9986" max="9986" width="15.58203125" style="45" customWidth="1"/>
    <col min="9987" max="9988" width="37.58203125" style="45" customWidth="1"/>
    <col min="9989" max="9989" width="30.58203125" style="45" customWidth="1"/>
    <col min="9990" max="9990" width="8.75" style="45" bestFit="1" customWidth="1"/>
    <col min="9991" max="9993" width="30.58203125" style="45" customWidth="1"/>
    <col min="9994" max="9994" width="8.75" style="45" bestFit="1" customWidth="1"/>
    <col min="9995" max="9996" width="30.58203125" style="45" customWidth="1"/>
    <col min="9997" max="10239" width="8.6640625" style="45"/>
    <col min="10240" max="10240" width="2.83203125" style="45" customWidth="1"/>
    <col min="10241" max="10241" width="6.58203125" style="45" customWidth="1"/>
    <col min="10242" max="10242" width="15.58203125" style="45" customWidth="1"/>
    <col min="10243" max="10244" width="37.58203125" style="45" customWidth="1"/>
    <col min="10245" max="10245" width="30.58203125" style="45" customWidth="1"/>
    <col min="10246" max="10246" width="8.75" style="45" bestFit="1" customWidth="1"/>
    <col min="10247" max="10249" width="30.58203125" style="45" customWidth="1"/>
    <col min="10250" max="10250" width="8.75" style="45" bestFit="1" customWidth="1"/>
    <col min="10251" max="10252" width="30.58203125" style="45" customWidth="1"/>
    <col min="10253" max="10495" width="8.6640625" style="45"/>
    <col min="10496" max="10496" width="2.83203125" style="45" customWidth="1"/>
    <col min="10497" max="10497" width="6.58203125" style="45" customWidth="1"/>
    <col min="10498" max="10498" width="15.58203125" style="45" customWidth="1"/>
    <col min="10499" max="10500" width="37.58203125" style="45" customWidth="1"/>
    <col min="10501" max="10501" width="30.58203125" style="45" customWidth="1"/>
    <col min="10502" max="10502" width="8.75" style="45" bestFit="1" customWidth="1"/>
    <col min="10503" max="10505" width="30.58203125" style="45" customWidth="1"/>
    <col min="10506" max="10506" width="8.75" style="45" bestFit="1" customWidth="1"/>
    <col min="10507" max="10508" width="30.58203125" style="45" customWidth="1"/>
    <col min="10509" max="10751" width="8.6640625" style="45"/>
    <col min="10752" max="10752" width="2.83203125" style="45" customWidth="1"/>
    <col min="10753" max="10753" width="6.58203125" style="45" customWidth="1"/>
    <col min="10754" max="10754" width="15.58203125" style="45" customWidth="1"/>
    <col min="10755" max="10756" width="37.58203125" style="45" customWidth="1"/>
    <col min="10757" max="10757" width="30.58203125" style="45" customWidth="1"/>
    <col min="10758" max="10758" width="8.75" style="45" bestFit="1" customWidth="1"/>
    <col min="10759" max="10761" width="30.58203125" style="45" customWidth="1"/>
    <col min="10762" max="10762" width="8.75" style="45" bestFit="1" customWidth="1"/>
    <col min="10763" max="10764" width="30.58203125" style="45" customWidth="1"/>
    <col min="10765" max="11007" width="8.6640625" style="45"/>
    <col min="11008" max="11008" width="2.83203125" style="45" customWidth="1"/>
    <col min="11009" max="11009" width="6.58203125" style="45" customWidth="1"/>
    <col min="11010" max="11010" width="15.58203125" style="45" customWidth="1"/>
    <col min="11011" max="11012" width="37.58203125" style="45" customWidth="1"/>
    <col min="11013" max="11013" width="30.58203125" style="45" customWidth="1"/>
    <col min="11014" max="11014" width="8.75" style="45" bestFit="1" customWidth="1"/>
    <col min="11015" max="11017" width="30.58203125" style="45" customWidth="1"/>
    <col min="11018" max="11018" width="8.75" style="45" bestFit="1" customWidth="1"/>
    <col min="11019" max="11020" width="30.58203125" style="45" customWidth="1"/>
    <col min="11021" max="11263" width="8.6640625" style="45"/>
    <col min="11264" max="11264" width="2.83203125" style="45" customWidth="1"/>
    <col min="11265" max="11265" width="6.58203125" style="45" customWidth="1"/>
    <col min="11266" max="11266" width="15.58203125" style="45" customWidth="1"/>
    <col min="11267" max="11268" width="37.58203125" style="45" customWidth="1"/>
    <col min="11269" max="11269" width="30.58203125" style="45" customWidth="1"/>
    <col min="11270" max="11270" width="8.75" style="45" bestFit="1" customWidth="1"/>
    <col min="11271" max="11273" width="30.58203125" style="45" customWidth="1"/>
    <col min="11274" max="11274" width="8.75" style="45" bestFit="1" customWidth="1"/>
    <col min="11275" max="11276" width="30.58203125" style="45" customWidth="1"/>
    <col min="11277" max="11519" width="8.6640625" style="45"/>
    <col min="11520" max="11520" width="2.83203125" style="45" customWidth="1"/>
    <col min="11521" max="11521" width="6.58203125" style="45" customWidth="1"/>
    <col min="11522" max="11522" width="15.58203125" style="45" customWidth="1"/>
    <col min="11523" max="11524" width="37.58203125" style="45" customWidth="1"/>
    <col min="11525" max="11525" width="30.58203125" style="45" customWidth="1"/>
    <col min="11526" max="11526" width="8.75" style="45" bestFit="1" customWidth="1"/>
    <col min="11527" max="11529" width="30.58203125" style="45" customWidth="1"/>
    <col min="11530" max="11530" width="8.75" style="45" bestFit="1" customWidth="1"/>
    <col min="11531" max="11532" width="30.58203125" style="45" customWidth="1"/>
    <col min="11533" max="11775" width="8.6640625" style="45"/>
    <col min="11776" max="11776" width="2.83203125" style="45" customWidth="1"/>
    <col min="11777" max="11777" width="6.58203125" style="45" customWidth="1"/>
    <col min="11778" max="11778" width="15.58203125" style="45" customWidth="1"/>
    <col min="11779" max="11780" width="37.58203125" style="45" customWidth="1"/>
    <col min="11781" max="11781" width="30.58203125" style="45" customWidth="1"/>
    <col min="11782" max="11782" width="8.75" style="45" bestFit="1" customWidth="1"/>
    <col min="11783" max="11785" width="30.58203125" style="45" customWidth="1"/>
    <col min="11786" max="11786" width="8.75" style="45" bestFit="1" customWidth="1"/>
    <col min="11787" max="11788" width="30.58203125" style="45" customWidth="1"/>
    <col min="11789" max="12031" width="8.6640625" style="45"/>
    <col min="12032" max="12032" width="2.83203125" style="45" customWidth="1"/>
    <col min="12033" max="12033" width="6.58203125" style="45" customWidth="1"/>
    <col min="12034" max="12034" width="15.58203125" style="45" customWidth="1"/>
    <col min="12035" max="12036" width="37.58203125" style="45" customWidth="1"/>
    <col min="12037" max="12037" width="30.58203125" style="45" customWidth="1"/>
    <col min="12038" max="12038" width="8.75" style="45" bestFit="1" customWidth="1"/>
    <col min="12039" max="12041" width="30.58203125" style="45" customWidth="1"/>
    <col min="12042" max="12042" width="8.75" style="45" bestFit="1" customWidth="1"/>
    <col min="12043" max="12044" width="30.58203125" style="45" customWidth="1"/>
    <col min="12045" max="12287" width="8.6640625" style="45"/>
    <col min="12288" max="12288" width="2.83203125" style="45" customWidth="1"/>
    <col min="12289" max="12289" width="6.58203125" style="45" customWidth="1"/>
    <col min="12290" max="12290" width="15.58203125" style="45" customWidth="1"/>
    <col min="12291" max="12292" width="37.58203125" style="45" customWidth="1"/>
    <col min="12293" max="12293" width="30.58203125" style="45" customWidth="1"/>
    <col min="12294" max="12294" width="8.75" style="45" bestFit="1" customWidth="1"/>
    <col min="12295" max="12297" width="30.58203125" style="45" customWidth="1"/>
    <col min="12298" max="12298" width="8.75" style="45" bestFit="1" customWidth="1"/>
    <col min="12299" max="12300" width="30.58203125" style="45" customWidth="1"/>
    <col min="12301" max="12543" width="8.6640625" style="45"/>
    <col min="12544" max="12544" width="2.83203125" style="45" customWidth="1"/>
    <col min="12545" max="12545" width="6.58203125" style="45" customWidth="1"/>
    <col min="12546" max="12546" width="15.58203125" style="45" customWidth="1"/>
    <col min="12547" max="12548" width="37.58203125" style="45" customWidth="1"/>
    <col min="12549" max="12549" width="30.58203125" style="45" customWidth="1"/>
    <col min="12550" max="12550" width="8.75" style="45" bestFit="1" customWidth="1"/>
    <col min="12551" max="12553" width="30.58203125" style="45" customWidth="1"/>
    <col min="12554" max="12554" width="8.75" style="45" bestFit="1" customWidth="1"/>
    <col min="12555" max="12556" width="30.58203125" style="45" customWidth="1"/>
    <col min="12557" max="12799" width="8.6640625" style="45"/>
    <col min="12800" max="12800" width="2.83203125" style="45" customWidth="1"/>
    <col min="12801" max="12801" width="6.58203125" style="45" customWidth="1"/>
    <col min="12802" max="12802" width="15.58203125" style="45" customWidth="1"/>
    <col min="12803" max="12804" width="37.58203125" style="45" customWidth="1"/>
    <col min="12805" max="12805" width="30.58203125" style="45" customWidth="1"/>
    <col min="12806" max="12806" width="8.75" style="45" bestFit="1" customWidth="1"/>
    <col min="12807" max="12809" width="30.58203125" style="45" customWidth="1"/>
    <col min="12810" max="12810" width="8.75" style="45" bestFit="1" customWidth="1"/>
    <col min="12811" max="12812" width="30.58203125" style="45" customWidth="1"/>
    <col min="12813" max="13055" width="8.6640625" style="45"/>
    <col min="13056" max="13056" width="2.83203125" style="45" customWidth="1"/>
    <col min="13057" max="13057" width="6.58203125" style="45" customWidth="1"/>
    <col min="13058" max="13058" width="15.58203125" style="45" customWidth="1"/>
    <col min="13059" max="13060" width="37.58203125" style="45" customWidth="1"/>
    <col min="13061" max="13061" width="30.58203125" style="45" customWidth="1"/>
    <col min="13062" max="13062" width="8.75" style="45" bestFit="1" customWidth="1"/>
    <col min="13063" max="13065" width="30.58203125" style="45" customWidth="1"/>
    <col min="13066" max="13066" width="8.75" style="45" bestFit="1" customWidth="1"/>
    <col min="13067" max="13068" width="30.58203125" style="45" customWidth="1"/>
    <col min="13069" max="13311" width="8.6640625" style="45"/>
    <col min="13312" max="13312" width="2.83203125" style="45" customWidth="1"/>
    <col min="13313" max="13313" width="6.58203125" style="45" customWidth="1"/>
    <col min="13314" max="13314" width="15.58203125" style="45" customWidth="1"/>
    <col min="13315" max="13316" width="37.58203125" style="45" customWidth="1"/>
    <col min="13317" max="13317" width="30.58203125" style="45" customWidth="1"/>
    <col min="13318" max="13318" width="8.75" style="45" bestFit="1" customWidth="1"/>
    <col min="13319" max="13321" width="30.58203125" style="45" customWidth="1"/>
    <col min="13322" max="13322" width="8.75" style="45" bestFit="1" customWidth="1"/>
    <col min="13323" max="13324" width="30.58203125" style="45" customWidth="1"/>
    <col min="13325" max="13567" width="8.6640625" style="45"/>
    <col min="13568" max="13568" width="2.83203125" style="45" customWidth="1"/>
    <col min="13569" max="13569" width="6.58203125" style="45" customWidth="1"/>
    <col min="13570" max="13570" width="15.58203125" style="45" customWidth="1"/>
    <col min="13571" max="13572" width="37.58203125" style="45" customWidth="1"/>
    <col min="13573" max="13573" width="30.58203125" style="45" customWidth="1"/>
    <col min="13574" max="13574" width="8.75" style="45" bestFit="1" customWidth="1"/>
    <col min="13575" max="13577" width="30.58203125" style="45" customWidth="1"/>
    <col min="13578" max="13578" width="8.75" style="45" bestFit="1" customWidth="1"/>
    <col min="13579" max="13580" width="30.58203125" style="45" customWidth="1"/>
    <col min="13581" max="13823" width="8.6640625" style="45"/>
    <col min="13824" max="13824" width="2.83203125" style="45" customWidth="1"/>
    <col min="13825" max="13825" width="6.58203125" style="45" customWidth="1"/>
    <col min="13826" max="13826" width="15.58203125" style="45" customWidth="1"/>
    <col min="13827" max="13828" width="37.58203125" style="45" customWidth="1"/>
    <col min="13829" max="13829" width="30.58203125" style="45" customWidth="1"/>
    <col min="13830" max="13830" width="8.75" style="45" bestFit="1" customWidth="1"/>
    <col min="13831" max="13833" width="30.58203125" style="45" customWidth="1"/>
    <col min="13834" max="13834" width="8.75" style="45" bestFit="1" customWidth="1"/>
    <col min="13835" max="13836" width="30.58203125" style="45" customWidth="1"/>
    <col min="13837" max="14079" width="8.6640625" style="45"/>
    <col min="14080" max="14080" width="2.83203125" style="45" customWidth="1"/>
    <col min="14081" max="14081" width="6.58203125" style="45" customWidth="1"/>
    <col min="14082" max="14082" width="15.58203125" style="45" customWidth="1"/>
    <col min="14083" max="14084" width="37.58203125" style="45" customWidth="1"/>
    <col min="14085" max="14085" width="30.58203125" style="45" customWidth="1"/>
    <col min="14086" max="14086" width="8.75" style="45" bestFit="1" customWidth="1"/>
    <col min="14087" max="14089" width="30.58203125" style="45" customWidth="1"/>
    <col min="14090" max="14090" width="8.75" style="45" bestFit="1" customWidth="1"/>
    <col min="14091" max="14092" width="30.58203125" style="45" customWidth="1"/>
    <col min="14093" max="14335" width="8.6640625" style="45"/>
    <col min="14336" max="14336" width="2.83203125" style="45" customWidth="1"/>
    <col min="14337" max="14337" width="6.58203125" style="45" customWidth="1"/>
    <col min="14338" max="14338" width="15.58203125" style="45" customWidth="1"/>
    <col min="14339" max="14340" width="37.58203125" style="45" customWidth="1"/>
    <col min="14341" max="14341" width="30.58203125" style="45" customWidth="1"/>
    <col min="14342" max="14342" width="8.75" style="45" bestFit="1" customWidth="1"/>
    <col min="14343" max="14345" width="30.58203125" style="45" customWidth="1"/>
    <col min="14346" max="14346" width="8.75" style="45" bestFit="1" customWidth="1"/>
    <col min="14347" max="14348" width="30.58203125" style="45" customWidth="1"/>
    <col min="14349" max="14591" width="8.6640625" style="45"/>
    <col min="14592" max="14592" width="2.83203125" style="45" customWidth="1"/>
    <col min="14593" max="14593" width="6.58203125" style="45" customWidth="1"/>
    <col min="14594" max="14594" width="15.58203125" style="45" customWidth="1"/>
    <col min="14595" max="14596" width="37.58203125" style="45" customWidth="1"/>
    <col min="14597" max="14597" width="30.58203125" style="45" customWidth="1"/>
    <col min="14598" max="14598" width="8.75" style="45" bestFit="1" customWidth="1"/>
    <col min="14599" max="14601" width="30.58203125" style="45" customWidth="1"/>
    <col min="14602" max="14602" width="8.75" style="45" bestFit="1" customWidth="1"/>
    <col min="14603" max="14604" width="30.58203125" style="45" customWidth="1"/>
    <col min="14605" max="14847" width="8.6640625" style="45"/>
    <col min="14848" max="14848" width="2.83203125" style="45" customWidth="1"/>
    <col min="14849" max="14849" width="6.58203125" style="45" customWidth="1"/>
    <col min="14850" max="14850" width="15.58203125" style="45" customWidth="1"/>
    <col min="14851" max="14852" width="37.58203125" style="45" customWidth="1"/>
    <col min="14853" max="14853" width="30.58203125" style="45" customWidth="1"/>
    <col min="14854" max="14854" width="8.75" style="45" bestFit="1" customWidth="1"/>
    <col min="14855" max="14857" width="30.58203125" style="45" customWidth="1"/>
    <col min="14858" max="14858" width="8.75" style="45" bestFit="1" customWidth="1"/>
    <col min="14859" max="14860" width="30.58203125" style="45" customWidth="1"/>
    <col min="14861" max="15103" width="8.6640625" style="45"/>
    <col min="15104" max="15104" width="2.83203125" style="45" customWidth="1"/>
    <col min="15105" max="15105" width="6.58203125" style="45" customWidth="1"/>
    <col min="15106" max="15106" width="15.58203125" style="45" customWidth="1"/>
    <col min="15107" max="15108" width="37.58203125" style="45" customWidth="1"/>
    <col min="15109" max="15109" width="30.58203125" style="45" customWidth="1"/>
    <col min="15110" max="15110" width="8.75" style="45" bestFit="1" customWidth="1"/>
    <col min="15111" max="15113" width="30.58203125" style="45" customWidth="1"/>
    <col min="15114" max="15114" width="8.75" style="45" bestFit="1" customWidth="1"/>
    <col min="15115" max="15116" width="30.58203125" style="45" customWidth="1"/>
    <col min="15117" max="15359" width="8.6640625" style="45"/>
    <col min="15360" max="15360" width="2.83203125" style="45" customWidth="1"/>
    <col min="15361" max="15361" width="6.58203125" style="45" customWidth="1"/>
    <col min="15362" max="15362" width="15.58203125" style="45" customWidth="1"/>
    <col min="15363" max="15364" width="37.58203125" style="45" customWidth="1"/>
    <col min="15365" max="15365" width="30.58203125" style="45" customWidth="1"/>
    <col min="15366" max="15366" width="8.75" style="45" bestFit="1" customWidth="1"/>
    <col min="15367" max="15369" width="30.58203125" style="45" customWidth="1"/>
    <col min="15370" max="15370" width="8.75" style="45" bestFit="1" customWidth="1"/>
    <col min="15371" max="15372" width="30.58203125" style="45" customWidth="1"/>
    <col min="15373" max="15615" width="8.6640625" style="45"/>
    <col min="15616" max="15616" width="2.83203125" style="45" customWidth="1"/>
    <col min="15617" max="15617" width="6.58203125" style="45" customWidth="1"/>
    <col min="15618" max="15618" width="15.58203125" style="45" customWidth="1"/>
    <col min="15619" max="15620" width="37.58203125" style="45" customWidth="1"/>
    <col min="15621" max="15621" width="30.58203125" style="45" customWidth="1"/>
    <col min="15622" max="15622" width="8.75" style="45" bestFit="1" customWidth="1"/>
    <col min="15623" max="15625" width="30.58203125" style="45" customWidth="1"/>
    <col min="15626" max="15626" width="8.75" style="45" bestFit="1" customWidth="1"/>
    <col min="15627" max="15628" width="30.58203125" style="45" customWidth="1"/>
    <col min="15629" max="15871" width="8.6640625" style="45"/>
    <col min="15872" max="15872" width="2.83203125" style="45" customWidth="1"/>
    <col min="15873" max="15873" width="6.58203125" style="45" customWidth="1"/>
    <col min="15874" max="15874" width="15.58203125" style="45" customWidth="1"/>
    <col min="15875" max="15876" width="37.58203125" style="45" customWidth="1"/>
    <col min="15877" max="15877" width="30.58203125" style="45" customWidth="1"/>
    <col min="15878" max="15878" width="8.75" style="45" bestFit="1" customWidth="1"/>
    <col min="15879" max="15881" width="30.58203125" style="45" customWidth="1"/>
    <col min="15882" max="15882" width="8.75" style="45" bestFit="1" customWidth="1"/>
    <col min="15883" max="15884" width="30.58203125" style="45" customWidth="1"/>
    <col min="15885" max="16127" width="8.6640625" style="45"/>
    <col min="16128" max="16128" width="2.83203125" style="45" customWidth="1"/>
    <col min="16129" max="16129" width="6.58203125" style="45" customWidth="1"/>
    <col min="16130" max="16130" width="15.58203125" style="45" customWidth="1"/>
    <col min="16131" max="16132" width="37.58203125" style="45" customWidth="1"/>
    <col min="16133" max="16133" width="30.58203125" style="45" customWidth="1"/>
    <col min="16134" max="16134" width="8.75" style="45" bestFit="1" customWidth="1"/>
    <col min="16135" max="16137" width="30.58203125" style="45" customWidth="1"/>
    <col min="16138" max="16138" width="8.75" style="45" bestFit="1" customWidth="1"/>
    <col min="16139" max="16140" width="30.58203125" style="45" customWidth="1"/>
    <col min="16141" max="16384" width="8.6640625" style="45"/>
  </cols>
  <sheetData>
    <row r="1" spans="1:13" ht="25" customHeight="1" x14ac:dyDescent="0.55000000000000004">
      <c r="A1" s="208" t="s">
        <v>0</v>
      </c>
      <c r="B1" s="208"/>
      <c r="C1" s="208"/>
      <c r="D1" s="208"/>
      <c r="E1" s="208"/>
      <c r="F1" s="208"/>
      <c r="G1" s="46"/>
      <c r="H1" s="46"/>
      <c r="I1" s="46"/>
      <c r="J1" s="46"/>
      <c r="K1" s="46"/>
      <c r="L1" s="46"/>
      <c r="M1" s="44"/>
    </row>
    <row r="2" spans="1:13" ht="20.149999999999999" customHeight="1" thickBot="1" x14ac:dyDescent="0.6">
      <c r="A2" s="209" t="s">
        <v>1</v>
      </c>
      <c r="B2" s="209"/>
      <c r="C2" s="209"/>
      <c r="D2" s="210" t="str">
        <f>[13]年度当初提出!D2</f>
        <v>千葉市あんしんケアセンター園生</v>
      </c>
      <c r="E2" s="210"/>
      <c r="F2" s="210"/>
      <c r="J2" s="48"/>
      <c r="K2" s="48"/>
      <c r="L2" s="48"/>
    </row>
    <row r="3" spans="1:13" ht="96.5" customHeight="1" thickBot="1" x14ac:dyDescent="0.6">
      <c r="A3" s="203" t="str">
        <f>[13]年度当初提出!A3</f>
        <v>担当圏域
地区概況及び
地区課題</v>
      </c>
      <c r="B3" s="203"/>
      <c r="C3" s="203"/>
      <c r="D3" s="211" t="str">
        <f>[13]年度当初提出!D3</f>
        <v>・コロナ感染症も落ち着きをみせ、イベントや介護予防教室なども通常開催されることが増えた。ICTを活用した方法なども各自治会等が工夫して用いている。そのため、介護相談だけでなく、住民同士の交流や、イベント開催のツールに関すること等、介護分野以外の相談も増えつつある。
・圏域内団地の高齢化率が高いのは変わらずだが、それ以外の地域でも昭和40年代頃から建築されたマンションが多く
　立ち並ぶところでは、住民の高齢化が進み、老々介護世帯も多くなっている。本人や家族が精神的な障害を抱えているケースも多く、６５歳未満の方が第一窓口として相談することも多くなってきている。</v>
      </c>
      <c r="E3" s="211"/>
      <c r="F3" s="211"/>
      <c r="G3" s="49"/>
      <c r="H3" s="49"/>
      <c r="I3" s="49"/>
      <c r="J3" s="206" t="s">
        <v>2</v>
      </c>
      <c r="K3" s="207"/>
      <c r="L3" s="50"/>
    </row>
    <row r="4" spans="1:13" ht="58" customHeight="1" x14ac:dyDescent="0.55000000000000004">
      <c r="A4" s="203" t="s">
        <v>3</v>
      </c>
      <c r="B4" s="203"/>
      <c r="C4" s="203"/>
      <c r="D4" s="154" t="s">
        <v>531</v>
      </c>
      <c r="E4" s="155"/>
      <c r="F4" s="156"/>
      <c r="G4" s="49"/>
      <c r="H4" s="49"/>
      <c r="I4" s="49"/>
      <c r="J4" s="50"/>
      <c r="K4" s="50"/>
      <c r="L4" s="50"/>
    </row>
    <row r="5" spans="1:13" ht="18" customHeight="1" x14ac:dyDescent="0.55000000000000004">
      <c r="A5" s="195" t="s">
        <v>4</v>
      </c>
      <c r="B5" s="195"/>
      <c r="C5" s="195"/>
      <c r="D5" s="195"/>
      <c r="E5" s="195"/>
      <c r="F5" s="195"/>
      <c r="G5" s="51"/>
      <c r="H5" s="52"/>
      <c r="I5" s="52"/>
      <c r="J5" s="52"/>
      <c r="K5" s="52"/>
      <c r="L5" s="53"/>
    </row>
    <row r="6" spans="1:13" ht="60.5" customHeight="1" x14ac:dyDescent="0.55000000000000004">
      <c r="A6" s="197" t="s">
        <v>5</v>
      </c>
      <c r="B6" s="196" t="s">
        <v>6</v>
      </c>
      <c r="C6" s="196"/>
      <c r="D6" s="63" t="s">
        <v>70</v>
      </c>
      <c r="E6" s="64" t="s">
        <v>8</v>
      </c>
      <c r="F6" s="38" t="s">
        <v>193</v>
      </c>
      <c r="G6" s="54"/>
      <c r="H6" s="55"/>
      <c r="I6" s="55"/>
      <c r="J6" s="55"/>
      <c r="K6" s="55"/>
      <c r="L6" s="56"/>
    </row>
    <row r="7" spans="1:13" ht="75" customHeight="1" x14ac:dyDescent="0.55000000000000004">
      <c r="A7" s="197"/>
      <c r="B7" s="204" t="s">
        <v>10</v>
      </c>
      <c r="C7" s="205"/>
      <c r="D7" s="192" t="s">
        <v>532</v>
      </c>
      <c r="E7" s="193"/>
      <c r="F7" s="194"/>
      <c r="G7" s="57"/>
      <c r="H7" s="58"/>
      <c r="I7" s="58"/>
      <c r="J7" s="58"/>
      <c r="K7" s="58"/>
      <c r="L7" s="59"/>
    </row>
    <row r="8" spans="1:13" ht="18" customHeight="1" x14ac:dyDescent="0.55000000000000004">
      <c r="A8" s="195" t="s">
        <v>11</v>
      </c>
      <c r="B8" s="195"/>
      <c r="C8" s="195"/>
      <c r="D8" s="195"/>
      <c r="E8" s="195"/>
      <c r="F8" s="195"/>
      <c r="G8" s="195" t="s">
        <v>11</v>
      </c>
      <c r="H8" s="195"/>
      <c r="I8" s="195"/>
      <c r="J8" s="195"/>
      <c r="K8" s="195"/>
      <c r="L8" s="195"/>
    </row>
    <row r="9" spans="1:13" ht="60" customHeight="1" x14ac:dyDescent="0.55000000000000004">
      <c r="A9" s="65" t="s">
        <v>12</v>
      </c>
      <c r="B9" s="196" t="s">
        <v>13</v>
      </c>
      <c r="C9" s="196"/>
      <c r="D9" s="158" t="s">
        <v>533</v>
      </c>
      <c r="E9" s="158"/>
      <c r="F9" s="158"/>
      <c r="G9" s="60"/>
      <c r="H9" s="61"/>
      <c r="I9" s="61"/>
      <c r="J9" s="61"/>
      <c r="K9" s="61"/>
      <c r="L9" s="62"/>
    </row>
    <row r="10" spans="1:13" ht="60" customHeight="1" x14ac:dyDescent="0.55000000000000004">
      <c r="A10" s="65" t="s">
        <v>14</v>
      </c>
      <c r="B10" s="196" t="s">
        <v>13</v>
      </c>
      <c r="C10" s="196"/>
      <c r="D10" s="158" t="s">
        <v>534</v>
      </c>
      <c r="E10" s="158"/>
      <c r="F10" s="158"/>
      <c r="G10" s="197" t="s">
        <v>15</v>
      </c>
      <c r="H10" s="196" t="s">
        <v>16</v>
      </c>
      <c r="I10" s="196"/>
      <c r="J10" s="151" t="str">
        <f>[13]年度当初提出!D6</f>
        <v>・地域資源などのインフォーマルサービスを積極的に活用し、「自立した楽しい生活の実現」を目指していく。
・地区社協、生活支援コーディネーターと連携し、公的サービスでは対応できない部分への地域資源の開発、発掘を目指していく。</v>
      </c>
      <c r="K10" s="151"/>
      <c r="L10" s="151"/>
    </row>
    <row r="11" spans="1:13" ht="60" customHeight="1" x14ac:dyDescent="0.55000000000000004">
      <c r="A11" s="197" t="s">
        <v>5</v>
      </c>
      <c r="B11" s="196" t="s">
        <v>6</v>
      </c>
      <c r="C11" s="196"/>
      <c r="D11" s="63" t="s">
        <v>70</v>
      </c>
      <c r="E11" s="64" t="s">
        <v>8</v>
      </c>
      <c r="F11" s="38" t="s">
        <v>194</v>
      </c>
      <c r="G11" s="197"/>
      <c r="H11" s="196" t="s">
        <v>19</v>
      </c>
      <c r="I11" s="196"/>
      <c r="J11" s="151" t="str">
        <f>[13]年度当初提出!D7</f>
        <v>・生活支援コーディネーターや地区社協等と連携し、公的サービスだけでなく、インフォーマルサービスを活用した支援を行っい、幅広い分野での支援を検討していく。
・地域課題を把握し、足りないサービス、必要なサービスなどを把握し、地域や関係機関と一緒に考えていく。</v>
      </c>
      <c r="K11" s="151"/>
      <c r="L11" s="151"/>
    </row>
    <row r="12" spans="1:13" ht="60" customHeight="1" x14ac:dyDescent="0.55000000000000004">
      <c r="A12" s="197"/>
      <c r="B12" s="198" t="s">
        <v>10</v>
      </c>
      <c r="C12" s="199"/>
      <c r="D12" s="160" t="s">
        <v>195</v>
      </c>
      <c r="E12" s="161"/>
      <c r="F12" s="162"/>
      <c r="G12" s="200"/>
      <c r="H12" s="201"/>
      <c r="I12" s="201"/>
      <c r="J12" s="201"/>
      <c r="K12" s="201"/>
      <c r="L12" s="202"/>
    </row>
    <row r="13" spans="1:13" ht="18" customHeight="1" x14ac:dyDescent="0.55000000000000004">
      <c r="A13" s="195" t="s">
        <v>20</v>
      </c>
      <c r="B13" s="195"/>
      <c r="C13" s="195"/>
      <c r="D13" s="195"/>
      <c r="E13" s="195"/>
      <c r="F13" s="195"/>
      <c r="G13" s="195" t="s">
        <v>20</v>
      </c>
      <c r="H13" s="195"/>
      <c r="I13" s="195"/>
      <c r="J13" s="195"/>
      <c r="K13" s="195"/>
      <c r="L13" s="195"/>
    </row>
    <row r="14" spans="1:13" ht="64.5" customHeight="1" x14ac:dyDescent="0.55000000000000004">
      <c r="A14" s="65" t="s">
        <v>12</v>
      </c>
      <c r="B14" s="196" t="s">
        <v>13</v>
      </c>
      <c r="C14" s="196"/>
      <c r="D14" s="151" t="s">
        <v>196</v>
      </c>
      <c r="E14" s="151"/>
      <c r="F14" s="151"/>
      <c r="G14" s="60"/>
      <c r="H14" s="61"/>
      <c r="I14" s="61"/>
      <c r="J14" s="61"/>
      <c r="K14" s="61"/>
      <c r="L14" s="62"/>
    </row>
    <row r="15" spans="1:13" ht="77.5" customHeight="1" x14ac:dyDescent="0.55000000000000004">
      <c r="A15" s="65" t="s">
        <v>14</v>
      </c>
      <c r="B15" s="196" t="s">
        <v>13</v>
      </c>
      <c r="C15" s="196"/>
      <c r="D15" s="151" t="s">
        <v>197</v>
      </c>
      <c r="E15" s="151"/>
      <c r="F15" s="151"/>
      <c r="G15" s="197" t="s">
        <v>15</v>
      </c>
      <c r="H15" s="196" t="s">
        <v>16</v>
      </c>
      <c r="I15" s="196"/>
      <c r="J15" s="151" t="str">
        <f>[13]年度当初提出!D9</f>
        <v>・高齢者分野以外の相談に対しても「まずは聞く」という姿勢を大切にし、地域の気軽な相談窓口を目指していく。
・３職種が専門家としての立場で向き合うだけでなく、「一人の人」として「withの精神」を忘れないようにする。
・生活支援コーディネーター等と連携し、公的サービスに捉われない支援方法も積極的に活用していく。</v>
      </c>
      <c r="K15" s="151"/>
      <c r="L15" s="151"/>
    </row>
    <row r="16" spans="1:13" ht="60" customHeight="1" x14ac:dyDescent="0.55000000000000004">
      <c r="A16" s="197" t="s">
        <v>5</v>
      </c>
      <c r="B16" s="196" t="s">
        <v>6</v>
      </c>
      <c r="C16" s="196"/>
      <c r="D16" s="63" t="s">
        <v>70</v>
      </c>
      <c r="E16" s="64" t="s">
        <v>8</v>
      </c>
      <c r="F16" s="38" t="s">
        <v>198</v>
      </c>
      <c r="G16" s="197"/>
      <c r="H16" s="196" t="s">
        <v>19</v>
      </c>
      <c r="I16" s="196"/>
      <c r="J16" s="151" t="str">
        <f>[13]年度当初提出!D10</f>
        <v>・積極的に高齢者分野以外の研修等にも参加し、各職員がどのような分野の相談であっても対応できるようスキルアップを図っていく。
・機械的（マニュアル的）な対応ではなく、３職種が各視点を活かしながら、相談者と一緒に考えていく。
・生活支援コーディネーターと連携し、地域資源を積極的に活かした支援策を検討していく。</v>
      </c>
      <c r="K16" s="151"/>
      <c r="L16" s="151"/>
    </row>
    <row r="17" spans="1:12" ht="60" customHeight="1" x14ac:dyDescent="0.55000000000000004">
      <c r="A17" s="197"/>
      <c r="B17" s="198" t="s">
        <v>10</v>
      </c>
      <c r="C17" s="199"/>
      <c r="D17" s="160" t="s">
        <v>535</v>
      </c>
      <c r="E17" s="161"/>
      <c r="F17" s="162"/>
      <c r="G17" s="200"/>
      <c r="H17" s="201"/>
      <c r="I17" s="201"/>
      <c r="J17" s="201"/>
      <c r="K17" s="201"/>
      <c r="L17" s="202"/>
    </row>
    <row r="18" spans="1:12" ht="18" customHeight="1" x14ac:dyDescent="0.55000000000000004">
      <c r="A18" s="195" t="s">
        <v>23</v>
      </c>
      <c r="B18" s="195"/>
      <c r="C18" s="195"/>
      <c r="D18" s="195"/>
      <c r="E18" s="195"/>
      <c r="F18" s="195"/>
      <c r="G18" s="195" t="s">
        <v>23</v>
      </c>
      <c r="H18" s="195"/>
      <c r="I18" s="195"/>
      <c r="J18" s="195"/>
      <c r="K18" s="195"/>
      <c r="L18" s="195"/>
    </row>
    <row r="19" spans="1:12" ht="60" customHeight="1" x14ac:dyDescent="0.55000000000000004">
      <c r="A19" s="65" t="s">
        <v>12</v>
      </c>
      <c r="B19" s="196" t="s">
        <v>13</v>
      </c>
      <c r="C19" s="196"/>
      <c r="D19" s="151" t="str">
        <f>'[13]前期終了時提出（10月頃）'!D14</f>
        <v>・虐待相談は数件あったものの、全てのケースで千葉市高齢者虐待防止マニュアルに従い、48時間以内に区高齢障害支援課、ケアマネジャー、他機関と連携し、安否確認を含め対応することができた。
・高齢者虐待についての周知や防止策について地域住民向けの資料を作成した。
・地域住民向けに4月、8月、9月に認知症サポーター養成講座を開催した。</v>
      </c>
      <c r="E19" s="151"/>
      <c r="F19" s="151"/>
      <c r="G19" s="60"/>
      <c r="H19" s="61"/>
      <c r="I19" s="61"/>
      <c r="J19" s="61"/>
      <c r="K19" s="61"/>
      <c r="L19" s="62"/>
    </row>
    <row r="20" spans="1:12" ht="60" customHeight="1" x14ac:dyDescent="0.55000000000000004">
      <c r="A20" s="65" t="s">
        <v>14</v>
      </c>
      <c r="B20" s="196" t="s">
        <v>13</v>
      </c>
      <c r="C20" s="196"/>
      <c r="D20" s="151" t="s">
        <v>199</v>
      </c>
      <c r="E20" s="151"/>
      <c r="F20" s="151"/>
      <c r="G20" s="197" t="s">
        <v>15</v>
      </c>
      <c r="H20" s="196" t="s">
        <v>16</v>
      </c>
      <c r="I20" s="196"/>
      <c r="J20" s="151" t="str">
        <f>[13]年度当初提出!D12</f>
        <v>・虐待による死亡事案を防止する
・虐待が速やかに発見できるよう通報義務の周知を図る。
・認知症や精神障害を抱えた方が自分の意思で物事を決定し、「住み慣れた街で最期まで生活できる」地域作りを目指していく。</v>
      </c>
      <c r="K20" s="151"/>
      <c r="L20" s="151"/>
    </row>
    <row r="21" spans="1:12" ht="63" customHeight="1" x14ac:dyDescent="0.55000000000000004">
      <c r="A21" s="197" t="s">
        <v>5</v>
      </c>
      <c r="B21" s="196" t="s">
        <v>6</v>
      </c>
      <c r="C21" s="196"/>
      <c r="D21" s="63" t="s">
        <v>70</v>
      </c>
      <c r="E21" s="64" t="s">
        <v>8</v>
      </c>
      <c r="F21" s="38" t="s">
        <v>200</v>
      </c>
      <c r="G21" s="197"/>
      <c r="H21" s="196" t="s">
        <v>19</v>
      </c>
      <c r="I21" s="196"/>
      <c r="J21" s="151" t="str">
        <f>[13]年度当初提出!D13</f>
        <v>・千葉市高齢者虐待防止マニュアルに従い、区高齢障害支援課と迅速かつ適切な対応をしていく。
・経済的困窮、介護疲れなどからの虐待が起きることがないよう、自治会や民生委員に対して、「早めの相談」を意識してもらえるよう周知していく。
・民間企業及び成年後見支援センター等と連携を図り、「元気なうちから先のことを考える」ということを周知していく。</v>
      </c>
      <c r="K21" s="151"/>
      <c r="L21" s="151"/>
    </row>
    <row r="22" spans="1:12" ht="60" customHeight="1" x14ac:dyDescent="0.55000000000000004">
      <c r="A22" s="197"/>
      <c r="B22" s="198" t="s">
        <v>10</v>
      </c>
      <c r="C22" s="199"/>
      <c r="D22" s="160" t="s">
        <v>205</v>
      </c>
      <c r="E22" s="161"/>
      <c r="F22" s="162"/>
      <c r="G22" s="200"/>
      <c r="H22" s="201"/>
      <c r="I22" s="201"/>
      <c r="J22" s="201"/>
      <c r="K22" s="201"/>
      <c r="L22" s="202"/>
    </row>
    <row r="23" spans="1:12" ht="18" customHeight="1" x14ac:dyDescent="0.55000000000000004">
      <c r="A23" s="195" t="s">
        <v>26</v>
      </c>
      <c r="B23" s="195"/>
      <c r="C23" s="195"/>
      <c r="D23" s="195"/>
      <c r="E23" s="195"/>
      <c r="F23" s="195"/>
      <c r="G23" s="195" t="s">
        <v>26</v>
      </c>
      <c r="H23" s="195"/>
      <c r="I23" s="195"/>
      <c r="J23" s="195"/>
      <c r="K23" s="195"/>
      <c r="L23" s="195"/>
    </row>
    <row r="24" spans="1:12" ht="60" customHeight="1" x14ac:dyDescent="0.55000000000000004">
      <c r="A24" s="65" t="s">
        <v>12</v>
      </c>
      <c r="B24" s="196" t="s">
        <v>13</v>
      </c>
      <c r="C24" s="196"/>
      <c r="D24" s="151" t="str">
        <f>'[13]前期終了時提出（10月頃）'!D18</f>
        <v>・区全体として、「稲毛区の防災について」をテーマとした地域ケア会議を6月に、「防災における連携について」をテーマに多職種連携会議を10月に開催した。
・圏域ケアマネ連絡会を「口腔ケアについて」をテーマに4月に、「ペット問題」をテーマに7月に開催した。</v>
      </c>
      <c r="E24" s="151"/>
      <c r="F24" s="151"/>
      <c r="G24" s="60"/>
      <c r="H24" s="61"/>
      <c r="I24" s="61"/>
      <c r="J24" s="61"/>
      <c r="K24" s="61"/>
      <c r="L24" s="62"/>
    </row>
    <row r="25" spans="1:12" ht="60" customHeight="1" x14ac:dyDescent="0.55000000000000004">
      <c r="A25" s="65" t="s">
        <v>14</v>
      </c>
      <c r="B25" s="196" t="s">
        <v>13</v>
      </c>
      <c r="C25" s="196"/>
      <c r="D25" s="160" t="s">
        <v>436</v>
      </c>
      <c r="E25" s="161"/>
      <c r="F25" s="162"/>
      <c r="G25" s="197" t="s">
        <v>15</v>
      </c>
      <c r="H25" s="196" t="s">
        <v>16</v>
      </c>
      <c r="I25" s="196"/>
      <c r="J25" s="151" t="str">
        <f>[13]年度当初提出!D15</f>
        <v>・「地域共生社会の実現」を目指し、医療と介護の連携をはじめ、様々な関係団体と地域をつなげていく。
・高齢者、障害者、児童等で分けることなく、お互いに理解し、支え合えることができる地域作りを行う。</v>
      </c>
      <c r="K25" s="151"/>
      <c r="L25" s="151"/>
    </row>
    <row r="26" spans="1:12" ht="60" customHeight="1" x14ac:dyDescent="0.55000000000000004">
      <c r="A26" s="197" t="s">
        <v>5</v>
      </c>
      <c r="B26" s="196" t="s">
        <v>6</v>
      </c>
      <c r="C26" s="196"/>
      <c r="D26" s="63" t="s">
        <v>70</v>
      </c>
      <c r="E26" s="64" t="s">
        <v>8</v>
      </c>
      <c r="F26" s="38" t="s">
        <v>201</v>
      </c>
      <c r="G26" s="197"/>
      <c r="H26" s="196" t="s">
        <v>19</v>
      </c>
      <c r="I26" s="196"/>
      <c r="J26" s="151" t="str">
        <f>[13]年度当初提出!D16</f>
        <v>・定期的に（３か月に１回程度）介護支援専門員、民生委員、様々な分野の関係機関との連携会議を開催し、どのような方でも安心して生活できる地域作りを目指していく。
・生活支援コーディネーターと連携し、直接的に高齢者分野とは関係の無い団体等であっても積極的に関わっていく。　</v>
      </c>
      <c r="K26" s="151"/>
      <c r="L26" s="151"/>
    </row>
    <row r="27" spans="1:12" ht="60" customHeight="1" x14ac:dyDescent="0.55000000000000004">
      <c r="A27" s="197"/>
      <c r="B27" s="198" t="s">
        <v>10</v>
      </c>
      <c r="C27" s="199"/>
      <c r="D27" s="160" t="s">
        <v>202</v>
      </c>
      <c r="E27" s="161"/>
      <c r="F27" s="162"/>
      <c r="G27" s="200"/>
      <c r="H27" s="201"/>
      <c r="I27" s="201"/>
      <c r="J27" s="201"/>
      <c r="K27" s="201"/>
      <c r="L27" s="202"/>
    </row>
    <row r="28" spans="1:12" ht="18" customHeight="1" x14ac:dyDescent="0.55000000000000004">
      <c r="A28" s="195" t="s">
        <v>28</v>
      </c>
      <c r="B28" s="195"/>
      <c r="C28" s="195"/>
      <c r="D28" s="195"/>
      <c r="E28" s="195"/>
      <c r="F28" s="195"/>
      <c r="G28" s="195" t="s">
        <v>28</v>
      </c>
      <c r="H28" s="195"/>
      <c r="I28" s="195"/>
      <c r="J28" s="195"/>
      <c r="K28" s="195"/>
      <c r="L28" s="195"/>
    </row>
    <row r="29" spans="1:12" ht="60" customHeight="1" x14ac:dyDescent="0.55000000000000004">
      <c r="A29" s="65" t="s">
        <v>12</v>
      </c>
      <c r="B29" s="196" t="s">
        <v>13</v>
      </c>
      <c r="C29" s="196"/>
      <c r="D29" s="151" t="str">
        <f>'[13]前期終了時提出（10月頃）'!D22</f>
        <v>・ウエルシア薬局の協力のもと、マルシェ園生を開催し、子どもから高齢者まで参加できるイベントを開催した。（4月）
・圏域の体操教室において、区健康課等に協力いただき健康講座を開催した。（6月・8月）
・当センター主催の地域交流サロンでは薬剤師、警察、福祉用具相談員等に協力いただき、幅広い情報を地域住民の方に提供した。</v>
      </c>
      <c r="E29" s="151"/>
      <c r="F29" s="151"/>
      <c r="G29" s="60"/>
      <c r="H29" s="61"/>
      <c r="I29" s="61"/>
      <c r="J29" s="61"/>
      <c r="K29" s="61"/>
      <c r="L29" s="62"/>
    </row>
    <row r="30" spans="1:12" ht="60" customHeight="1" x14ac:dyDescent="0.55000000000000004">
      <c r="A30" s="65" t="s">
        <v>14</v>
      </c>
      <c r="B30" s="196" t="s">
        <v>13</v>
      </c>
      <c r="C30" s="196"/>
      <c r="D30" s="151" t="s">
        <v>536</v>
      </c>
      <c r="E30" s="151"/>
      <c r="F30" s="151"/>
      <c r="G30" s="197" t="s">
        <v>15</v>
      </c>
      <c r="H30" s="196" t="s">
        <v>16</v>
      </c>
      <c r="I30" s="196"/>
      <c r="J30" s="151" t="str">
        <f>[13]年度当初提出!D18</f>
        <v>・「１００歳まで健康で生きがいをもった生活を送ることができる地域」を目指していく</v>
      </c>
      <c r="K30" s="151"/>
      <c r="L30" s="151"/>
    </row>
    <row r="31" spans="1:12" ht="60" customHeight="1" x14ac:dyDescent="0.55000000000000004">
      <c r="A31" s="197" t="s">
        <v>5</v>
      </c>
      <c r="B31" s="196" t="s">
        <v>6</v>
      </c>
      <c r="C31" s="196"/>
      <c r="D31" s="63" t="s">
        <v>7</v>
      </c>
      <c r="E31" s="64" t="s">
        <v>8</v>
      </c>
      <c r="F31" s="38" t="s">
        <v>203</v>
      </c>
      <c r="G31" s="197"/>
      <c r="H31" s="196" t="s">
        <v>19</v>
      </c>
      <c r="I31" s="196"/>
      <c r="J31" s="151" t="str">
        <f>[13]年度当初提出!D19</f>
        <v>・理学療法士や栄養士、歯科衛生士などと協力し、イベントや介護予防教室などを自治会単位で開催していく。
・多世代交流サロンや児童向けの認知症サポーター養成講座等を開催する。</v>
      </c>
      <c r="K31" s="151"/>
      <c r="L31" s="151"/>
    </row>
    <row r="32" spans="1:12" ht="60" customHeight="1" x14ac:dyDescent="0.55000000000000004">
      <c r="A32" s="197"/>
      <c r="B32" s="198" t="s">
        <v>10</v>
      </c>
      <c r="C32" s="199"/>
      <c r="D32" s="160" t="s">
        <v>204</v>
      </c>
      <c r="E32" s="161"/>
      <c r="F32" s="162"/>
      <c r="G32" s="200"/>
      <c r="H32" s="201"/>
      <c r="I32" s="201"/>
      <c r="J32" s="201"/>
      <c r="K32" s="201"/>
      <c r="L32" s="202"/>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WVR6:WVR7 D16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D21" xr:uid="{F6822BA5-E35D-48A9-8663-F45BE0A7D3F1}">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2231-EB61-4A53-AFBB-CFF602BB73B0}">
  <sheetPr>
    <pageSetUpPr fitToPage="1"/>
  </sheetPr>
  <dimension ref="A1:M32"/>
  <sheetViews>
    <sheetView view="pageBreakPreview" topLeftCell="A37" zoomScale="90" zoomScaleNormal="100" zoomScaleSheetLayoutView="90" zoomScalePageLayoutView="70" workbookViewId="0">
      <selection activeCell="A8" sqref="A8:F8"/>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[14]年度当初提出!D2</f>
        <v>千葉市あんしんケアセンター天台</v>
      </c>
      <c r="E2" s="121"/>
      <c r="F2" s="121"/>
      <c r="J2" s="3"/>
      <c r="K2" s="3"/>
      <c r="L2" s="3"/>
    </row>
    <row r="3" spans="1:13" ht="159" customHeight="1" thickBot="1" x14ac:dyDescent="0.6">
      <c r="A3" s="122" t="str">
        <f>[14]年度当初提出!A3</f>
        <v>担当圏域
地区概況及び
地区課題</v>
      </c>
      <c r="B3" s="122"/>
      <c r="C3" s="122"/>
      <c r="D3" s="134" t="s">
        <v>537</v>
      </c>
      <c r="E3" s="134"/>
      <c r="F3" s="134"/>
      <c r="G3" s="4"/>
      <c r="H3" s="4"/>
      <c r="I3" s="4"/>
      <c r="J3" s="117" t="s">
        <v>2</v>
      </c>
      <c r="K3" s="118"/>
      <c r="L3" s="5"/>
    </row>
    <row r="4" spans="1:13" ht="91" customHeight="1" x14ac:dyDescent="0.55000000000000004">
      <c r="A4" s="122" t="s">
        <v>3</v>
      </c>
      <c r="B4" s="122"/>
      <c r="C4" s="122"/>
      <c r="D4" s="134" t="s">
        <v>538</v>
      </c>
      <c r="E4" s="134"/>
      <c r="F4" s="134"/>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70</v>
      </c>
      <c r="E6" s="35" t="s">
        <v>8</v>
      </c>
      <c r="F6" s="36" t="s">
        <v>206</v>
      </c>
      <c r="G6" s="9"/>
      <c r="H6" s="10"/>
      <c r="I6" s="10"/>
      <c r="J6" s="10"/>
      <c r="K6" s="10"/>
      <c r="L6" s="11"/>
    </row>
    <row r="7" spans="1:13" ht="75" customHeight="1" x14ac:dyDescent="0.55000000000000004">
      <c r="A7" s="126"/>
      <c r="B7" s="128" t="s">
        <v>10</v>
      </c>
      <c r="C7" s="129"/>
      <c r="D7" s="154" t="s">
        <v>541</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60" customHeight="1" x14ac:dyDescent="0.55000000000000004">
      <c r="A9" s="37" t="s">
        <v>12</v>
      </c>
      <c r="B9" s="127" t="s">
        <v>13</v>
      </c>
      <c r="C9" s="127"/>
      <c r="D9" s="134" t="s">
        <v>542</v>
      </c>
      <c r="E9" s="134"/>
      <c r="F9" s="134"/>
      <c r="G9" s="15"/>
      <c r="H9" s="16"/>
      <c r="I9" s="16"/>
      <c r="J9" s="16"/>
      <c r="K9" s="16"/>
      <c r="L9" s="17"/>
    </row>
    <row r="10" spans="1:13" ht="60" customHeight="1" x14ac:dyDescent="0.55000000000000004">
      <c r="A10" s="37" t="s">
        <v>14</v>
      </c>
      <c r="B10" s="127" t="s">
        <v>13</v>
      </c>
      <c r="C10" s="127"/>
      <c r="D10" s="134" t="s">
        <v>543</v>
      </c>
      <c r="E10" s="134"/>
      <c r="F10" s="134"/>
      <c r="G10" s="136" t="s">
        <v>15</v>
      </c>
      <c r="H10" s="137" t="s">
        <v>16</v>
      </c>
      <c r="I10" s="137"/>
      <c r="J10" s="138" t="str">
        <f>[14]年度当初提出!D6</f>
        <v>・介護保険サービスについては、必要な時に適正な利用につながるようにする。
・インフォーマルサービスについては、行政、生活支援コーディネーター、関係機関とともに、地域特性に応じながら、住民に必要な社会資源に関する情報の共有を図る。さらに新たなサービス創設の手立ての検討などを地域に働きかける。</v>
      </c>
      <c r="K10" s="138"/>
      <c r="L10" s="138"/>
    </row>
    <row r="11" spans="1:13" ht="61.5" customHeight="1" x14ac:dyDescent="0.55000000000000004">
      <c r="A11" s="126" t="s">
        <v>5</v>
      </c>
      <c r="B11" s="127" t="s">
        <v>6</v>
      </c>
      <c r="C11" s="127"/>
      <c r="D11" s="35" t="s">
        <v>70</v>
      </c>
      <c r="E11" s="35" t="s">
        <v>8</v>
      </c>
      <c r="F11" s="36" t="s">
        <v>207</v>
      </c>
      <c r="G11" s="136"/>
      <c r="H11" s="137" t="s">
        <v>19</v>
      </c>
      <c r="I11" s="137"/>
      <c r="J11" s="138" t="str">
        <f>[14]年度当初提出!D7</f>
        <v>・介護保険講座等で、インフォーマルサービスの活用についても説明を加えることで、サービス利用時に介護保険サービス以外の社会資源の中から必要なサービスを住民自らが主体的に選択できるようにする。
・委託先の居宅介護支援事業所などから相談を受けた際に迅速な対応ができるよう、インフォーマルを含めた情報の整備や更新を行う。</v>
      </c>
      <c r="K11" s="138"/>
      <c r="L11" s="138"/>
    </row>
    <row r="12" spans="1:13" ht="60" customHeight="1" x14ac:dyDescent="0.55000000000000004">
      <c r="A12" s="126"/>
      <c r="B12" s="139" t="s">
        <v>10</v>
      </c>
      <c r="C12" s="140"/>
      <c r="D12" s="157" t="s">
        <v>208</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60" customHeight="1" x14ac:dyDescent="0.55000000000000004">
      <c r="A14" s="37" t="s">
        <v>12</v>
      </c>
      <c r="B14" s="127" t="s">
        <v>13</v>
      </c>
      <c r="C14" s="127"/>
      <c r="D14" s="147" t="s">
        <v>209</v>
      </c>
      <c r="E14" s="147"/>
      <c r="F14" s="147"/>
      <c r="G14" s="15"/>
      <c r="H14" s="16"/>
      <c r="I14" s="16"/>
      <c r="J14" s="16"/>
      <c r="K14" s="16"/>
      <c r="L14" s="17"/>
    </row>
    <row r="15" spans="1:13" ht="60" customHeight="1" x14ac:dyDescent="0.55000000000000004">
      <c r="A15" s="37" t="s">
        <v>14</v>
      </c>
      <c r="B15" s="127" t="s">
        <v>13</v>
      </c>
      <c r="C15" s="127"/>
      <c r="D15" s="147" t="s">
        <v>210</v>
      </c>
      <c r="E15" s="147"/>
      <c r="F15" s="147"/>
      <c r="G15" s="136" t="s">
        <v>15</v>
      </c>
      <c r="H15" s="137" t="s">
        <v>16</v>
      </c>
      <c r="I15" s="137"/>
      <c r="J15" s="138" t="str">
        <f>[14]年度当初提出!D9</f>
        <v>・複合的な相談に対し優先課題を見極め、迅速な対応を図る。
・高齢者のみにとどまらず様々な年代の住民が、住み慣れた地域でその人らしい生活を安心して送り続けられるよう、生活
　課題に対して必要な手立てを本人とともに考え、適切なサービスや機関につながるよう支援をする。必要に応じて新しい
　機関との連携を図る。</v>
      </c>
      <c r="K15" s="138"/>
      <c r="L15" s="138"/>
    </row>
    <row r="16" spans="1:13" ht="60" customHeight="1" x14ac:dyDescent="0.55000000000000004">
      <c r="A16" s="126" t="s">
        <v>5</v>
      </c>
      <c r="B16" s="127" t="s">
        <v>6</v>
      </c>
      <c r="C16" s="127"/>
      <c r="D16" s="35" t="s">
        <v>7</v>
      </c>
      <c r="E16" s="35" t="s">
        <v>8</v>
      </c>
      <c r="F16" s="36" t="s">
        <v>211</v>
      </c>
      <c r="G16" s="136"/>
      <c r="H16" s="137" t="s">
        <v>19</v>
      </c>
      <c r="I16" s="137"/>
      <c r="J16" s="138" t="str">
        <f>[14]年度当初提出!D10</f>
        <v>・相談内容に対して正確なアセスメント、適切な対応判断が行えるよう、センター内外での研修に参加し職員の資質向上を図る（年10回以上）。
・センター内で朝ミーティングやケース検討会議を開催し、３職種内で総合相談の情報共有および進捗管理を行う（朝
　ミーティングは週４回以上、ケース検討会議は随時）。</v>
      </c>
      <c r="K16" s="138"/>
      <c r="L16" s="138"/>
    </row>
    <row r="17" spans="1:12" ht="60" customHeight="1" x14ac:dyDescent="0.55000000000000004">
      <c r="A17" s="126"/>
      <c r="B17" s="139" t="s">
        <v>10</v>
      </c>
      <c r="C17" s="140"/>
      <c r="D17" s="157" t="s">
        <v>212</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60" customHeight="1" x14ac:dyDescent="0.55000000000000004">
      <c r="A19" s="37" t="s">
        <v>12</v>
      </c>
      <c r="B19" s="127" t="s">
        <v>13</v>
      </c>
      <c r="C19" s="127"/>
      <c r="D19" s="147" t="str">
        <f>'[14]前期終了時提出（10月頃）'!D14</f>
        <v xml:space="preserve">・みかんの会班活動への参加や、認知症サポーター養成講座及び声掛け訓練を開催した。
・詐欺被害や消費者被害の拡大防止のため、地域の通いの場やセンター発行のお便りにて啓発活動を適宜行った。
・イオンモール幕張新都心にて認知症のイベントに参加、どこシル伝言板の利用方法等について普及啓発を行った。
</v>
      </c>
      <c r="E19" s="147"/>
      <c r="F19" s="147"/>
      <c r="G19" s="15"/>
      <c r="H19" s="16"/>
      <c r="I19" s="16"/>
      <c r="J19" s="16"/>
      <c r="K19" s="16"/>
      <c r="L19" s="17"/>
    </row>
    <row r="20" spans="1:12" ht="60" customHeight="1" x14ac:dyDescent="0.55000000000000004">
      <c r="A20" s="37" t="s">
        <v>14</v>
      </c>
      <c r="B20" s="127" t="s">
        <v>13</v>
      </c>
      <c r="C20" s="127"/>
      <c r="D20" s="147" t="s">
        <v>213</v>
      </c>
      <c r="E20" s="147"/>
      <c r="F20" s="147"/>
      <c r="G20" s="136" t="s">
        <v>15</v>
      </c>
      <c r="H20" s="137" t="s">
        <v>16</v>
      </c>
      <c r="I20" s="137"/>
      <c r="J20" s="138" t="str">
        <f>[14]年度当初提出!D12</f>
        <v xml:space="preserve">・認知症に対する正しい知識の普及により、誰もが住み慣れたまちで安心して暮らし続けられる地域づくりにつなげていく。
・詐欺被害や消費者被害の拡大防止のため、高齢者支援を行う関係団体に向けて啓発活動を行う。（年１回以上）
・高齢者虐待の防止（予防）や、成年後見制度の普及啓発活動に取り組む。（年２回以上）
</v>
      </c>
      <c r="K20" s="138"/>
      <c r="L20" s="138"/>
    </row>
    <row r="21" spans="1:12" ht="60" customHeight="1" x14ac:dyDescent="0.55000000000000004">
      <c r="A21" s="126" t="s">
        <v>5</v>
      </c>
      <c r="B21" s="127" t="s">
        <v>6</v>
      </c>
      <c r="C21" s="127"/>
      <c r="D21" s="35" t="s">
        <v>7</v>
      </c>
      <c r="E21" s="35" t="s">
        <v>8</v>
      </c>
      <c r="F21" s="36" t="s">
        <v>214</v>
      </c>
      <c r="G21" s="136"/>
      <c r="H21" s="137" t="s">
        <v>19</v>
      </c>
      <c r="I21" s="137"/>
      <c r="J21" s="138" t="str">
        <f>[14]年度当初提出!D13</f>
        <v>・みかんの会班活動への参加や、認知症サポーター養成講座および声掛け訓練を開催する。（年３回以上）
・民生委員や介護保険サービス事業所等を対象に研修会の開催（年２回以上）や、国民生活センター発行の消費者被害情報についての啓発を広める（年４回以上）。
・センター発行のお便りに高齢者虐待防止や成年後見制度を取り上げ、普及啓発を行う。（年３回以上）</v>
      </c>
      <c r="K21" s="138"/>
      <c r="L21" s="138"/>
    </row>
    <row r="22" spans="1:12" ht="80.5" customHeight="1" x14ac:dyDescent="0.55000000000000004">
      <c r="A22" s="126"/>
      <c r="B22" s="139" t="s">
        <v>10</v>
      </c>
      <c r="C22" s="140"/>
      <c r="D22" s="157" t="s">
        <v>215</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72.5" customHeight="1" x14ac:dyDescent="0.55000000000000004">
      <c r="A24" s="37" t="s">
        <v>12</v>
      </c>
      <c r="B24" s="127" t="s">
        <v>13</v>
      </c>
      <c r="C24" s="127"/>
      <c r="D24" s="212" t="s">
        <v>624</v>
      </c>
      <c r="E24" s="212"/>
      <c r="F24" s="212"/>
      <c r="G24" s="15"/>
      <c r="H24" s="16"/>
      <c r="I24" s="16"/>
      <c r="J24" s="16"/>
      <c r="K24" s="16"/>
      <c r="L24" s="17"/>
    </row>
    <row r="25" spans="1:12" ht="79.5" customHeight="1" x14ac:dyDescent="0.55000000000000004">
      <c r="A25" s="37" t="s">
        <v>14</v>
      </c>
      <c r="B25" s="127" t="s">
        <v>13</v>
      </c>
      <c r="C25" s="127"/>
      <c r="D25" s="157" t="s">
        <v>539</v>
      </c>
      <c r="E25" s="149"/>
      <c r="F25" s="150"/>
      <c r="G25" s="136" t="s">
        <v>15</v>
      </c>
      <c r="H25" s="137" t="s">
        <v>16</v>
      </c>
      <c r="I25" s="137"/>
      <c r="J25" s="138" t="str">
        <f>[14]年度当初提出!D15</f>
        <v>・地域の主任ケアマネが主体的に地域活動に取り組むことが出来るよう支援する。また、主任以外のケアマネジャーも地域課題に関心を持つことが出来るような仕組み作りを行う。　　　　　　　　　　　　　　　　　　　　　　　　　　　　　　　　　　　　　　　　　　　　　　　　　　　　　　　　　　　　　　　　　　　　　　　　　　　　　　　　　　　　　　　　　　　　　　　　　　　　　　　　　　　・困難ケースが増えてきている為、研修会や勉強会、事例検討会等を企画し開催する事で、ケアマネジャーのスキルアップを図る。また、情報共有の場として、連絡会を活用する。</v>
      </c>
      <c r="K25" s="138"/>
      <c r="L25" s="138"/>
    </row>
    <row r="26" spans="1:12" ht="60" customHeight="1" x14ac:dyDescent="0.55000000000000004">
      <c r="A26" s="126" t="s">
        <v>5</v>
      </c>
      <c r="B26" s="127" t="s">
        <v>6</v>
      </c>
      <c r="C26" s="127"/>
      <c r="D26" s="35" t="s">
        <v>70</v>
      </c>
      <c r="E26" s="35" t="s">
        <v>8</v>
      </c>
      <c r="F26" s="36" t="s">
        <v>540</v>
      </c>
      <c r="G26" s="136"/>
      <c r="H26" s="137" t="s">
        <v>19</v>
      </c>
      <c r="I26" s="137"/>
      <c r="J26" s="138" t="str">
        <f>[14]年度当初提出!D16</f>
        <v>・稲毛区全体として地域ケア会議を2回、多職種連携会議を2回実施する。　　　　　　　　　　　　　　　　　　　　　　　　　　　　　　　　　　　　　　　　　　　　　　　　　　　　　　　　・稲毛区のケアマネジャーを対象とした事例検討会、研修会、自立促進ケア会議を各年2回以上開催する。　　　　　　　　　　　　　　　　　　　　　　　　　　　　　　　　　　　　　　　　　　　　　　　　　　　　　　　　　　　　　　　　・圏域におけるケアマネジャーの情報共有の場として、圏域におけるケアマネ連絡会を2回以上開催する。　　　　　　　　　　　　　　　　　　　　　　　　　　　　　　　　　　　　　　　　　　　　　　　　　　　・圏域におけるケアマネジャーが民生委員や自治会等と連携できるようなイベントを企画、開催する。</v>
      </c>
      <c r="K26" s="138"/>
      <c r="L26" s="138"/>
    </row>
    <row r="27" spans="1:12" ht="76" customHeight="1" x14ac:dyDescent="0.55000000000000004">
      <c r="A27" s="126"/>
      <c r="B27" s="139" t="s">
        <v>10</v>
      </c>
      <c r="C27" s="140"/>
      <c r="D27" s="157" t="s">
        <v>438</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60" customHeight="1" x14ac:dyDescent="0.55000000000000004">
      <c r="A29" s="37" t="s">
        <v>12</v>
      </c>
      <c r="B29" s="127" t="s">
        <v>13</v>
      </c>
      <c r="C29" s="127"/>
      <c r="D29" s="147" t="s">
        <v>437</v>
      </c>
      <c r="E29" s="147"/>
      <c r="F29" s="147"/>
      <c r="G29" s="15"/>
      <c r="H29" s="16"/>
      <c r="I29" s="16"/>
      <c r="J29" s="16"/>
      <c r="K29" s="16"/>
      <c r="L29" s="17"/>
    </row>
    <row r="30" spans="1:12" ht="75" customHeight="1" x14ac:dyDescent="0.55000000000000004">
      <c r="A30" s="37" t="s">
        <v>14</v>
      </c>
      <c r="B30" s="127" t="s">
        <v>13</v>
      </c>
      <c r="C30" s="127"/>
      <c r="D30" s="147" t="s">
        <v>216</v>
      </c>
      <c r="E30" s="147"/>
      <c r="F30" s="147"/>
      <c r="G30" s="136" t="s">
        <v>15</v>
      </c>
      <c r="H30" s="137" t="s">
        <v>16</v>
      </c>
      <c r="I30" s="137"/>
      <c r="J30" s="138" t="str">
        <f>[14]年度当初提出!D18</f>
        <v xml:space="preserve">・コロナ禍を経て増えたフレイルやフレイル予備軍の減少を目指し、介護予防に向けた取り組みについて普及啓発する。
・高齢者が自身の状況を知り、介護予防の必要性に気づき積極的に健康への活動に取り組めるようになるため、第一層・二層生活支援コーディネーターやコミュニティソーシャルワーカー、健康課等と協力し、介護予防に資する地域活動の推進に努める。
</v>
      </c>
      <c r="K30" s="138"/>
      <c r="L30" s="138"/>
    </row>
    <row r="31" spans="1:12" ht="60" customHeight="1" x14ac:dyDescent="0.55000000000000004">
      <c r="A31" s="126" t="s">
        <v>5</v>
      </c>
      <c r="B31" s="127" t="s">
        <v>6</v>
      </c>
      <c r="C31" s="127"/>
      <c r="D31" s="35" t="s">
        <v>70</v>
      </c>
      <c r="E31" s="35" t="s">
        <v>8</v>
      </c>
      <c r="F31" s="36" t="s">
        <v>217</v>
      </c>
      <c r="G31" s="136"/>
      <c r="H31" s="137" t="s">
        <v>19</v>
      </c>
      <c r="I31" s="137"/>
      <c r="J31" s="138" t="str">
        <f>[14]年度当初提出!D19</f>
        <v>・自治会や地域の集まり等に積極的に参加し、ミニ講話など交えて随時介護予防やいきいき活動手帳についての周知をする。・い～ねの会体操教室やグリーンカフェ、ヤックスドラッグでの講座を継続する。
・健康測定会などの単発イベントを企画し、介護予防や地域資源の活用の啓発を行う。
・シニアリーダー体操など地区サロンに出向き、介護予防に資する活動を支援する。</v>
      </c>
      <c r="K31" s="138"/>
      <c r="L31" s="138"/>
    </row>
    <row r="32" spans="1:12" ht="60" customHeight="1" x14ac:dyDescent="0.55000000000000004">
      <c r="A32" s="126"/>
      <c r="B32" s="139" t="s">
        <v>10</v>
      </c>
      <c r="C32" s="140"/>
      <c r="D32" s="157" t="s">
        <v>218</v>
      </c>
      <c r="E32" s="149"/>
      <c r="F32" s="150"/>
      <c r="G32" s="144"/>
      <c r="H32" s="145"/>
      <c r="I32" s="145"/>
      <c r="J32" s="145"/>
      <c r="K32" s="145"/>
      <c r="L32" s="146"/>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AC463951-E997-47A5-83B0-A2639A8A8AF4}">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B94B-4326-4EC0-AA93-164CA3FA6846}">
  <sheetPr>
    <pageSetUpPr fitToPage="1"/>
  </sheetPr>
  <dimension ref="A1:M32"/>
  <sheetViews>
    <sheetView view="pageBreakPreview" topLeftCell="A30" zoomScale="90" zoomScaleNormal="100" zoomScaleSheetLayoutView="90" zoomScalePageLayoutView="70" workbookViewId="0">
      <selection activeCell="A8" sqref="A8:F8"/>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[15]年度当初提出!D2</f>
        <v>千葉市あんしんケアセンター小仲台</v>
      </c>
      <c r="E2" s="121"/>
      <c r="F2" s="121"/>
      <c r="J2" s="3"/>
      <c r="K2" s="3"/>
      <c r="L2" s="3"/>
    </row>
    <row r="3" spans="1:13" ht="90" customHeight="1" thickBot="1" x14ac:dyDescent="0.6">
      <c r="A3" s="122" t="str">
        <f>[15]年度当初提出!A3</f>
        <v>担当圏域
地区概況及び
地区課題</v>
      </c>
      <c r="B3" s="122"/>
      <c r="C3" s="122"/>
      <c r="D3" s="147" t="str">
        <f>[15]年度当初提出!D3</f>
        <v>・小仲台圏域では地区によって町会・自治会の自治意識に差が生じている。自治意識が高い地域(小仲台、穴川)は自助、互助への意識が比較的高く、高齢者同士の助け合いや見守り活動へとつながっている。
・自治意識が比較的低い地域(轟町、弥生町)に対しては、コロナウィルス感染拡大を機に地域住民同士の関係性の脆弱化が進み、公助、共助へ依存する傾向にある。また、圏域全体的に民生委員の世代交代も重なり、あんしんケアセンターと民生委員と新たな関係づくりが進んでいる。</v>
      </c>
      <c r="E3" s="147"/>
      <c r="F3" s="147"/>
      <c r="G3" s="4"/>
      <c r="H3" s="4"/>
      <c r="I3" s="4"/>
      <c r="J3" s="117" t="s">
        <v>2</v>
      </c>
      <c r="K3" s="118"/>
      <c r="L3" s="5"/>
    </row>
    <row r="4" spans="1:13" ht="91" customHeight="1" x14ac:dyDescent="0.55000000000000004">
      <c r="A4" s="122" t="s">
        <v>3</v>
      </c>
      <c r="B4" s="122"/>
      <c r="C4" s="122"/>
      <c r="D4" s="134" t="s">
        <v>544</v>
      </c>
      <c r="E4" s="134"/>
      <c r="F4" s="134"/>
      <c r="G4" s="4"/>
      <c r="H4" s="4"/>
      <c r="I4" s="4"/>
      <c r="J4" s="5"/>
      <c r="K4" s="5"/>
      <c r="L4" s="5"/>
    </row>
    <row r="5" spans="1:13" ht="18" customHeight="1" x14ac:dyDescent="0.55000000000000004">
      <c r="A5" s="125" t="s">
        <v>4</v>
      </c>
      <c r="B5" s="125"/>
      <c r="C5" s="125"/>
      <c r="D5" s="125"/>
      <c r="E5" s="125"/>
      <c r="F5" s="125"/>
      <c r="G5" s="6"/>
      <c r="H5" s="7"/>
      <c r="I5" s="7"/>
      <c r="J5" s="7"/>
      <c r="K5" s="7"/>
      <c r="L5" s="8"/>
    </row>
    <row r="6" spans="1:13" ht="80.5" customHeight="1" x14ac:dyDescent="0.55000000000000004">
      <c r="A6" s="126" t="s">
        <v>5</v>
      </c>
      <c r="B6" s="127" t="s">
        <v>6</v>
      </c>
      <c r="C6" s="127"/>
      <c r="D6" s="35" t="s">
        <v>70</v>
      </c>
      <c r="E6" s="35" t="s">
        <v>8</v>
      </c>
      <c r="F6" s="36" t="s">
        <v>230</v>
      </c>
      <c r="G6" s="9"/>
      <c r="H6" s="10"/>
      <c r="I6" s="10"/>
      <c r="J6" s="10"/>
      <c r="K6" s="10"/>
      <c r="L6" s="11"/>
    </row>
    <row r="7" spans="1:13" ht="94" customHeight="1" x14ac:dyDescent="0.55000000000000004">
      <c r="A7" s="126"/>
      <c r="B7" s="128" t="s">
        <v>10</v>
      </c>
      <c r="C7" s="129"/>
      <c r="D7" s="154" t="s">
        <v>545</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126.5" customHeight="1" x14ac:dyDescent="0.55000000000000004">
      <c r="A9" s="37" t="s">
        <v>12</v>
      </c>
      <c r="B9" s="127" t="s">
        <v>13</v>
      </c>
      <c r="C9" s="127"/>
      <c r="D9" s="134" t="s">
        <v>546</v>
      </c>
      <c r="E9" s="134"/>
      <c r="F9" s="134"/>
      <c r="G9" s="15"/>
      <c r="H9" s="16"/>
      <c r="I9" s="16"/>
      <c r="J9" s="16"/>
      <c r="K9" s="16"/>
      <c r="L9" s="17"/>
    </row>
    <row r="10" spans="1:13" ht="66.5" customHeight="1" x14ac:dyDescent="0.55000000000000004">
      <c r="A10" s="37" t="s">
        <v>14</v>
      </c>
      <c r="B10" s="127" t="s">
        <v>13</v>
      </c>
      <c r="C10" s="127"/>
      <c r="D10" s="134" t="s">
        <v>547</v>
      </c>
      <c r="E10" s="134"/>
      <c r="F10" s="134"/>
      <c r="G10" s="136" t="s">
        <v>15</v>
      </c>
      <c r="H10" s="137" t="s">
        <v>16</v>
      </c>
      <c r="I10" s="137"/>
      <c r="J10" s="138" t="str">
        <f>[15]年度当初提出!D6</f>
        <v>・地域の介護支援専門員や介護サービス事業所、自治会会長、民生委員、地域活動しているリーダー的な地域住民に対し、自立支援を目的に介護予防への意識を高められるような働きがける。　　　　　　　　　　　　　　　　　　　　　　　　　・基本チェックリストを積極的に実施し、事業対象者の抽出を行う。</v>
      </c>
      <c r="K10" s="138"/>
      <c r="L10" s="138"/>
    </row>
    <row r="11" spans="1:13" ht="60" customHeight="1" x14ac:dyDescent="0.55000000000000004">
      <c r="A11" s="126" t="s">
        <v>5</v>
      </c>
      <c r="B11" s="127" t="s">
        <v>6</v>
      </c>
      <c r="C11" s="127"/>
      <c r="D11" s="35" t="s">
        <v>70</v>
      </c>
      <c r="E11" s="35" t="s">
        <v>8</v>
      </c>
      <c r="F11" s="36" t="s">
        <v>219</v>
      </c>
      <c r="G11" s="136"/>
      <c r="H11" s="137" t="s">
        <v>19</v>
      </c>
      <c r="I11" s="137"/>
      <c r="J11" s="138" t="str">
        <f>[15]年度当初提出!D7</f>
        <v>・地域特性に合わせた情報発信の方法を工夫し、介護予防やエンディングサポートなど興味のある分野を民生委員や自治会、地域のリーダーなどと検討する。　　　　　　　　　　　　　　　　　　　　　　　　　　　　　　　　　　　　　　　　　　　　　　・基本チェックリストの事業対象者や総合相談から介護保険利用希望の相談件数が増える中、サービス先行で情報提供するのでなく、サロンや体操教室などの社会活動の場の情報提供から参加につなげられるよう生活支援コーディネーターと協働し、働きかける。　　　　　　　　　　　　　　　　　　　　　　　　　　　　　　　　　　　　　　　　　　　　　　　　　　　　　　　　・３職種と生活コーディネーターが協力し地域住民のニーズの把握を行う。その中で1年に1度は基本チェックリストを実施できるよう、地域組織への働きかけと地域のネットワークや社会資源の活用に繋がるような人材発掘を進める。　　　　　　　　　　　　　　　　　　　　　　　　　　　　　　　　　　　　　　　　　　　　　　　　　　　　　　　　　　　　　　　　　　　　　　　　　　　　</v>
      </c>
      <c r="K11" s="138"/>
      <c r="L11" s="138"/>
    </row>
    <row r="12" spans="1:13" ht="88.5" customHeight="1" x14ac:dyDescent="0.55000000000000004">
      <c r="A12" s="126"/>
      <c r="B12" s="139" t="s">
        <v>10</v>
      </c>
      <c r="C12" s="140"/>
      <c r="D12" s="157" t="s">
        <v>548</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84.75" customHeight="1" x14ac:dyDescent="0.55000000000000004">
      <c r="A14" s="37" t="s">
        <v>12</v>
      </c>
      <c r="B14" s="127" t="s">
        <v>13</v>
      </c>
      <c r="C14" s="127"/>
      <c r="D14" s="147" t="str">
        <f>'[15]前期終了時提出（10月頃）'!D10:F10</f>
        <v>・あんしんケアセンター小仲台だよりを春号・夏号を計画通りに発行し、講座の案内を掲載し配布掲示に留まらず地域住民との関りに繋げることができた。また総合相談で終結にならない対象者宅へお便りの投函を行い、見守り体制を継続した。
・総合相談の件数は前期合計953件であり前年をやや上回る件数であった。
・民生委員から相談の連絡があった場合には、電話を行ったり、必要に応じて訪問し早期に対応するようにしている。</v>
      </c>
      <c r="E14" s="147"/>
      <c r="F14" s="147"/>
      <c r="G14" s="15"/>
      <c r="H14" s="16"/>
      <c r="I14" s="16"/>
      <c r="J14" s="16"/>
      <c r="K14" s="16"/>
      <c r="L14" s="17"/>
    </row>
    <row r="15" spans="1:13" ht="62.5" customHeight="1" x14ac:dyDescent="0.55000000000000004">
      <c r="A15" s="37" t="s">
        <v>14</v>
      </c>
      <c r="B15" s="127" t="s">
        <v>13</v>
      </c>
      <c r="C15" s="127"/>
      <c r="D15" s="147" t="s">
        <v>439</v>
      </c>
      <c r="E15" s="147"/>
      <c r="F15" s="147"/>
      <c r="G15" s="136" t="s">
        <v>15</v>
      </c>
      <c r="H15" s="137" t="s">
        <v>16</v>
      </c>
      <c r="I15" s="137"/>
      <c r="J15" s="138" t="str">
        <f>[15]年度当初提出!D9</f>
        <v>高齢者の総合相談の窓口としての機能を地域住民に周知し、早期に適切な資源や機関、制度に繋がるように努める。</v>
      </c>
      <c r="K15" s="138"/>
      <c r="L15" s="138"/>
    </row>
    <row r="16" spans="1:13" ht="60" customHeight="1" x14ac:dyDescent="0.55000000000000004">
      <c r="A16" s="126" t="s">
        <v>5</v>
      </c>
      <c r="B16" s="127" t="s">
        <v>6</v>
      </c>
      <c r="C16" s="127"/>
      <c r="D16" s="35" t="s">
        <v>70</v>
      </c>
      <c r="E16" s="35" t="s">
        <v>8</v>
      </c>
      <c r="F16" s="36" t="s">
        <v>220</v>
      </c>
      <c r="G16" s="136"/>
      <c r="H16" s="137" t="s">
        <v>19</v>
      </c>
      <c r="I16" s="137"/>
      <c r="J16" s="138" t="str">
        <f>[15]年度当初提出!D10</f>
        <v xml:space="preserve">・あんしんケアセンター小仲台だよりを年4回発行を継続するとともに、小仲台だよりと併せパンフレットも置かせてもらえるクリニックや薬局を拡大し、相談に繋がりやすくする。また相談にはつながったが介入や解決には至らなかったケースに対し、小仲台だよりを定期配布して継続的な見守りを行う。
・所内会議で相談があったケースの情報や対応方針の共有を行うことで職員で統一を図り、早期に適切な対応が行えるように努める。
</v>
      </c>
      <c r="K16" s="138"/>
      <c r="L16" s="138"/>
    </row>
    <row r="17" spans="1:12" ht="60" customHeight="1" x14ac:dyDescent="0.55000000000000004">
      <c r="A17" s="126"/>
      <c r="B17" s="139" t="s">
        <v>10</v>
      </c>
      <c r="C17" s="140"/>
      <c r="D17" s="157" t="s">
        <v>221</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60" customHeight="1" x14ac:dyDescent="0.55000000000000004">
      <c r="A19" s="37" t="s">
        <v>12</v>
      </c>
      <c r="B19" s="127" t="s">
        <v>13</v>
      </c>
      <c r="C19" s="127"/>
      <c r="D19" s="147" t="str">
        <f>'[15]前期終了時提出（10月頃）'!D14:F14</f>
        <v xml:space="preserve">・稲毛区のあんしんケアセンター社会福祉士により、４月に民生委員や介護サービス事業所等を対象とした詐欺被害についての勉強会を開催し、詐欺被害防止の普及啓発に努めた。
</v>
      </c>
      <c r="E19" s="147"/>
      <c r="F19" s="147"/>
      <c r="G19" s="15"/>
      <c r="H19" s="16"/>
      <c r="I19" s="16"/>
      <c r="J19" s="16"/>
      <c r="K19" s="16"/>
      <c r="L19" s="17"/>
    </row>
    <row r="20" spans="1:12" ht="108" customHeight="1" x14ac:dyDescent="0.55000000000000004">
      <c r="A20" s="37" t="s">
        <v>14</v>
      </c>
      <c r="B20" s="127" t="s">
        <v>13</v>
      </c>
      <c r="C20" s="127"/>
      <c r="D20" s="147" t="s">
        <v>222</v>
      </c>
      <c r="E20" s="147"/>
      <c r="F20" s="147"/>
      <c r="G20" s="136" t="s">
        <v>15</v>
      </c>
      <c r="H20" s="137" t="s">
        <v>16</v>
      </c>
      <c r="I20" s="137"/>
      <c r="J20" s="138" t="str">
        <f>[15]年度当初提出!D12</f>
        <v>・介護サービス事業所や民生委員を対象に権利擁護の意識が高められるように研修を開催する。
・地域住民に向けて権利擁護について周知する。</v>
      </c>
      <c r="K20" s="138"/>
      <c r="L20" s="138"/>
    </row>
    <row r="21" spans="1:12" ht="60" customHeight="1" x14ac:dyDescent="0.55000000000000004">
      <c r="A21" s="126" t="s">
        <v>5</v>
      </c>
      <c r="B21" s="127" t="s">
        <v>6</v>
      </c>
      <c r="C21" s="127"/>
      <c r="D21" s="35" t="s">
        <v>70</v>
      </c>
      <c r="E21" s="35" t="s">
        <v>8</v>
      </c>
      <c r="F21" s="36" t="s">
        <v>223</v>
      </c>
      <c r="G21" s="136"/>
      <c r="H21" s="137" t="s">
        <v>19</v>
      </c>
      <c r="I21" s="137"/>
      <c r="J21" s="138" t="str">
        <f>[15]年度当初提出!D13</f>
        <v>・稲毛区あんしんケアセンター5カ所で協働し介護サービス事業所や民生委員に向けて権利擁護の意識が高められるような情報の周知の為の取り組みを参集で開催し顔の見えるネットワーク作りに努める。
・介護サービス事業所が在宅訪問する中で権利擁護の意識を持って支援することにより早期発見に繋がるように、幅広い時間帯で高齢者宅を訪問している訪問介護員を対象とする、より多くの人へ研修会に参加してもらえるよう、ハイブリット形式で研修会を企画する、研修内容を録画し一定の期間で動画配信するなど研修の対象者や新たな周知方法を検討し実施する。
・あんしんケアセンター小仲台だよりを活用して権利擁護について地域住民へ周知する。</v>
      </c>
      <c r="K21" s="138"/>
      <c r="L21" s="138"/>
    </row>
    <row r="22" spans="1:12" ht="60" customHeight="1" x14ac:dyDescent="0.55000000000000004">
      <c r="A22" s="126"/>
      <c r="B22" s="139" t="s">
        <v>10</v>
      </c>
      <c r="C22" s="140"/>
      <c r="D22" s="157" t="s">
        <v>224</v>
      </c>
      <c r="E22" s="149"/>
      <c r="F22" s="150"/>
      <c r="G22" s="144"/>
      <c r="H22" s="145"/>
      <c r="I22" s="145"/>
      <c r="J22" s="145"/>
      <c r="K22" s="145"/>
      <c r="L22" s="146"/>
    </row>
    <row r="23" spans="1:12" ht="23.25" customHeight="1" x14ac:dyDescent="0.55000000000000004">
      <c r="A23" s="125" t="s">
        <v>26</v>
      </c>
      <c r="B23" s="125"/>
      <c r="C23" s="125"/>
      <c r="D23" s="125"/>
      <c r="E23" s="125"/>
      <c r="F23" s="125"/>
      <c r="G23" s="133" t="s">
        <v>26</v>
      </c>
      <c r="H23" s="133"/>
      <c r="I23" s="133"/>
      <c r="J23" s="133"/>
      <c r="K23" s="133"/>
      <c r="L23" s="133"/>
    </row>
    <row r="24" spans="1:12" ht="60" customHeight="1" x14ac:dyDescent="0.55000000000000004">
      <c r="A24" s="37" t="s">
        <v>12</v>
      </c>
      <c r="B24" s="127" t="s">
        <v>13</v>
      </c>
      <c r="C24" s="127"/>
      <c r="D24" s="147" t="str">
        <f>'[15]前期終了時提出（10月頃）'!D18</f>
        <v xml:space="preserve">・稲毛区内のあんしんケアセンターと協働で主任介護支援専門員も一緒に参加を行う連絡会・研修会・自立促進ケア会議・事例検討会を各1回ずつ開催、ケアマネ通信は2回の発行を行った。
・個別ケースを通しての地域ケア会議、集合住宅で高齢化率が高い地域での地域特性を踏まえた福祉教育の必要性についての地域ケア会議の開催を行った。　
</v>
      </c>
      <c r="E24" s="147"/>
      <c r="F24" s="147"/>
      <c r="G24" s="15"/>
      <c r="H24" s="16"/>
      <c r="I24" s="16"/>
      <c r="J24" s="16"/>
      <c r="K24" s="16"/>
      <c r="L24" s="17"/>
    </row>
    <row r="25" spans="1:12" ht="60" customHeight="1" x14ac:dyDescent="0.55000000000000004">
      <c r="A25" s="37" t="s">
        <v>14</v>
      </c>
      <c r="B25" s="127" t="s">
        <v>13</v>
      </c>
      <c r="C25" s="127"/>
      <c r="D25" s="157" t="s">
        <v>225</v>
      </c>
      <c r="E25" s="149"/>
      <c r="F25" s="150"/>
      <c r="G25" s="136" t="s">
        <v>15</v>
      </c>
      <c r="H25" s="137" t="s">
        <v>16</v>
      </c>
      <c r="I25" s="137"/>
      <c r="J25" s="138" t="str">
        <f>[15]年度当初提出!D15</f>
        <v>・地域の介護支援専門員を対象とした研修会や自立促進ケア会議等を開催し、関係機関との連携や介護支援専門員の実践力向上を目指した体制づくりに努める。</v>
      </c>
      <c r="K25" s="138"/>
      <c r="L25" s="138"/>
    </row>
    <row r="26" spans="1:12" ht="60" customHeight="1" x14ac:dyDescent="0.55000000000000004">
      <c r="A26" s="126" t="s">
        <v>5</v>
      </c>
      <c r="B26" s="127" t="s">
        <v>6</v>
      </c>
      <c r="C26" s="127"/>
      <c r="D26" s="35" t="s">
        <v>70</v>
      </c>
      <c r="E26" s="35" t="s">
        <v>8</v>
      </c>
      <c r="F26" s="36" t="s">
        <v>226</v>
      </c>
      <c r="G26" s="136"/>
      <c r="H26" s="137" t="s">
        <v>19</v>
      </c>
      <c r="I26" s="137"/>
      <c r="J26" s="138" t="str">
        <f>[15]年度当初提出!D16</f>
        <v>・具体的な事例を通して、高齢者が介護保険サービスに依存せずに地域で暮らしていけるようにインフォーマルサービスなどの地域資源情報の収集と、新たな課題への取り組みを研修会や自立促進ケア会議などで検討する。
・2025年の超高齢社会を目前に高齢者が必要なサービスを利用出来るように、地域課題を地域住民で共有するための地域ケア会議を開催する。</v>
      </c>
      <c r="K26" s="138"/>
      <c r="L26" s="138"/>
    </row>
    <row r="27" spans="1:12" ht="60" customHeight="1" x14ac:dyDescent="0.55000000000000004">
      <c r="A27" s="126"/>
      <c r="B27" s="139" t="s">
        <v>10</v>
      </c>
      <c r="C27" s="140"/>
      <c r="D27" s="157" t="s">
        <v>227</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142.5" customHeight="1" x14ac:dyDescent="0.55000000000000004">
      <c r="A29" s="37" t="s">
        <v>12</v>
      </c>
      <c r="B29" s="127" t="s">
        <v>13</v>
      </c>
      <c r="C29" s="127"/>
      <c r="D29" s="147" t="str">
        <f>'[15]前期終了時提出（10月頃）'!D22</f>
        <v xml:space="preserve">・定期開催している「轟町2丁目地区」の集いの場は、そこの地区に定着しつつある。そしてSCが積極的に出向き、活動状況を共有できるような体制作りができた。この集いの場も含めて全体の介護予防普及啓発は30 回開催できた。
・三職種が気になる対象者（社会参加させたい人、制度に繋がらない人、認知症があり孤立している世帯など）を一般介護予防事業に誘った後もSCが民生委員や地域住民と協力し、継続的に関わり状況報告があるため、本センターとして全体共有できる体制が確立されつつある。
・いきいき活動手帳を用いて体力測定会を開催したり、定期的に手帳を確認しコメントを入れたり、スタンプ帳のみの活用にならないよう個人レベルで介護予防を支援できるよう取り組めた。
・8月に小中台公民館で認知症サポーター養成講座を行なった。多世代の参加を狙い、土曜日開催とした結果、30代〜80代まで幅広い方々に参加してもらえた。
</v>
      </c>
      <c r="E29" s="147"/>
      <c r="F29" s="147"/>
      <c r="G29" s="15"/>
      <c r="H29" s="16"/>
      <c r="I29" s="16"/>
      <c r="J29" s="16"/>
      <c r="K29" s="16"/>
      <c r="L29" s="17"/>
    </row>
    <row r="30" spans="1:12" ht="133.5" customHeight="1" x14ac:dyDescent="0.55000000000000004">
      <c r="A30" s="37" t="s">
        <v>14</v>
      </c>
      <c r="B30" s="127" t="s">
        <v>13</v>
      </c>
      <c r="C30" s="127"/>
      <c r="D30" s="147" t="s">
        <v>440</v>
      </c>
      <c r="E30" s="147"/>
      <c r="F30" s="147"/>
      <c r="G30" s="136" t="s">
        <v>15</v>
      </c>
      <c r="H30" s="137" t="s">
        <v>16</v>
      </c>
      <c r="I30" s="137"/>
      <c r="J30" s="138" t="str">
        <f>[15]年度当初提出!D18</f>
        <v>・地域活動については地域住民や関係機関と連携し、支援する。特に「重点活動地域」に挙げている轟2丁目地区については住民の自助・共助への意識向上を目的に地域に根付くような集いの場へと発展させる。
・いきいき活動手帳を周知し、配布のみにならないように手にした後も活用できるように支援する。　　　　　　　　　　　　　　　・認知症サポーター養成講座は継続し、開催する。</v>
      </c>
      <c r="K30" s="138"/>
      <c r="L30" s="138"/>
    </row>
    <row r="31" spans="1:12" ht="60" customHeight="1" x14ac:dyDescent="0.55000000000000004">
      <c r="A31" s="126" t="s">
        <v>5</v>
      </c>
      <c r="B31" s="127" t="s">
        <v>6</v>
      </c>
      <c r="C31" s="127"/>
      <c r="D31" s="35" t="s">
        <v>70</v>
      </c>
      <c r="E31" s="35" t="s">
        <v>8</v>
      </c>
      <c r="F31" s="36" t="s">
        <v>228</v>
      </c>
      <c r="G31" s="136"/>
      <c r="H31" s="137" t="s">
        <v>19</v>
      </c>
      <c r="I31" s="137"/>
      <c r="J31" s="138" t="str">
        <f>[15]年度当初提出!D19</f>
        <v>・いきいきサロン、体操教室、敬老会など集いの場へは生活支援コーディネーターと協力し積極的に参加しながら、介護予防普及啓発を行う。　　　　　　　　　　　　　　　　　　　　　　　　　　　　　　　　　　　　　　　　　　　　　　　　　　　　　　　　　　・活動団体に対し、できる限りいきいき活動手帳を交付し、セルフマネジメントへの意欲を向上させられるような働きかける。特にＲ3・4年度の重点活動地域として挙げていた「弥生町」と「轟町1丁目」の集いの場は生活支援コーディネーターを中心に、ボランティアや民生委員の協力者とともにその意識を高め、セルフマネジメントができるよう支援する。　　　
・数年続いている自主サークルについても毎月1回、必ず顔を出し、互助への意識を高められるような後方支援を行う。    
・認知症サポーター養成講座については、地域住民のみならず参加者は幅広く受け入れ、多世代に認知症の正しい知識や理解を伝える。</v>
      </c>
      <c r="K31" s="138"/>
      <c r="L31" s="138"/>
    </row>
    <row r="32" spans="1:12" ht="75.75" customHeight="1" x14ac:dyDescent="0.55000000000000004">
      <c r="A32" s="126"/>
      <c r="B32" s="139" t="s">
        <v>10</v>
      </c>
      <c r="C32" s="140"/>
      <c r="D32" s="157" t="s">
        <v>229</v>
      </c>
      <c r="E32" s="149"/>
      <c r="F32" s="150"/>
      <c r="G32" s="144"/>
      <c r="H32" s="145"/>
      <c r="I32" s="145"/>
      <c r="J32" s="145"/>
      <c r="K32" s="145"/>
      <c r="L32" s="146"/>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47:JB65555 SX65547:SX65555 ACT65547:ACT65555 AMP65547:AMP65555 AWL65547:AWL65555 BGH65547:BGH65555 BQD65547:BQD65555 BZZ65547:BZZ65555 CJV65547:CJV65555 CTR65547:CTR65555 DDN65547:DDN65555 DNJ65547:DNJ65555 DXF65547:DXF65555 EHB65547:EHB65555 EQX65547:EQX65555 FAT65547:FAT65555 FKP65547:FKP65555 FUL65547:FUL65555 GEH65547:GEH65555 GOD65547:GOD65555 GXZ65547:GXZ65555 HHV65547:HHV65555 HRR65547:HRR65555 IBN65547:IBN65555 ILJ65547:ILJ65555 IVF65547:IVF65555 JFB65547:JFB65555 JOX65547:JOX65555 JYT65547:JYT65555 KIP65547:KIP65555 KSL65547:KSL65555 LCH65547:LCH65555 LMD65547:LMD65555 LVZ65547:LVZ65555 MFV65547:MFV65555 MPR65547:MPR65555 MZN65547:MZN65555 NJJ65547:NJJ65555 NTF65547:NTF65555 ODB65547:ODB65555 OMX65547:OMX65555 OWT65547:OWT65555 PGP65547:PGP65555 PQL65547:PQL65555 QAH65547:QAH65555 QKD65547:QKD65555 QTZ65547:QTZ65555 RDV65547:RDV65555 RNR65547:RNR65555 RXN65547:RXN65555 SHJ65547:SHJ65555 SRF65547:SRF65555 TBB65547:TBB65555 TKX65547:TKX65555 TUT65547:TUT65555 UEP65547:UEP65555 UOL65547:UOL65555 UYH65547:UYH65555 VID65547:VID65555 VRZ65547:VRZ65555 WBV65547:WBV65555 WLR65547:WLR65555 WVN65547:WVN65555 JB131083:JB131091 SX131083:SX131091 ACT131083:ACT131091 AMP131083:AMP131091 AWL131083:AWL131091 BGH131083:BGH131091 BQD131083:BQD131091 BZZ131083:BZZ131091 CJV131083:CJV131091 CTR131083:CTR131091 DDN131083:DDN131091 DNJ131083:DNJ131091 DXF131083:DXF131091 EHB131083:EHB131091 EQX131083:EQX131091 FAT131083:FAT131091 FKP131083:FKP131091 FUL131083:FUL131091 GEH131083:GEH131091 GOD131083:GOD131091 GXZ131083:GXZ131091 HHV131083:HHV131091 HRR131083:HRR131091 IBN131083:IBN131091 ILJ131083:ILJ131091 IVF131083:IVF131091 JFB131083:JFB131091 JOX131083:JOX131091 JYT131083:JYT131091 KIP131083:KIP131091 KSL131083:KSL131091 LCH131083:LCH131091 LMD131083:LMD131091 LVZ131083:LVZ131091 MFV131083:MFV131091 MPR131083:MPR131091 MZN131083:MZN131091 NJJ131083:NJJ131091 NTF131083:NTF131091 ODB131083:ODB131091 OMX131083:OMX131091 OWT131083:OWT131091 PGP131083:PGP131091 PQL131083:PQL131091 QAH131083:QAH131091 QKD131083:QKD131091 QTZ131083:QTZ131091 RDV131083:RDV131091 RNR131083:RNR131091 RXN131083:RXN131091 SHJ131083:SHJ131091 SRF131083:SRF131091 TBB131083:TBB131091 TKX131083:TKX131091 TUT131083:TUT131091 UEP131083:UEP131091 UOL131083:UOL131091 UYH131083:UYH131091 VID131083:VID131091 VRZ131083:VRZ131091 WBV131083:WBV131091 WLR131083:WLR131091 WVN131083:WVN131091 JB196619:JB196627 SX196619:SX196627 ACT196619:ACT196627 AMP196619:AMP196627 AWL196619:AWL196627 BGH196619:BGH196627 BQD196619:BQD196627 BZZ196619:BZZ196627 CJV196619:CJV196627 CTR196619:CTR196627 DDN196619:DDN196627 DNJ196619:DNJ196627 DXF196619:DXF196627 EHB196619:EHB196627 EQX196619:EQX196627 FAT196619:FAT196627 FKP196619:FKP196627 FUL196619:FUL196627 GEH196619:GEH196627 GOD196619:GOD196627 GXZ196619:GXZ196627 HHV196619:HHV196627 HRR196619:HRR196627 IBN196619:IBN196627 ILJ196619:ILJ196627 IVF196619:IVF196627 JFB196619:JFB196627 JOX196619:JOX196627 JYT196619:JYT196627 KIP196619:KIP196627 KSL196619:KSL196627 LCH196619:LCH196627 LMD196619:LMD196627 LVZ196619:LVZ196627 MFV196619:MFV196627 MPR196619:MPR196627 MZN196619:MZN196627 NJJ196619:NJJ196627 NTF196619:NTF196627 ODB196619:ODB196627 OMX196619:OMX196627 OWT196619:OWT196627 PGP196619:PGP196627 PQL196619:PQL196627 QAH196619:QAH196627 QKD196619:QKD196627 QTZ196619:QTZ196627 RDV196619:RDV196627 RNR196619:RNR196627 RXN196619:RXN196627 SHJ196619:SHJ196627 SRF196619:SRF196627 TBB196619:TBB196627 TKX196619:TKX196627 TUT196619:TUT196627 UEP196619:UEP196627 UOL196619:UOL196627 UYH196619:UYH196627 VID196619:VID196627 VRZ196619:VRZ196627 WBV196619:WBV196627 WLR196619:WLR196627 WVN196619:WVN196627 JB262155:JB262163 SX262155:SX262163 ACT262155:ACT262163 AMP262155:AMP262163 AWL262155:AWL262163 BGH262155:BGH262163 BQD262155:BQD262163 BZZ262155:BZZ262163 CJV262155:CJV262163 CTR262155:CTR262163 DDN262155:DDN262163 DNJ262155:DNJ262163 DXF262155:DXF262163 EHB262155:EHB262163 EQX262155:EQX262163 FAT262155:FAT262163 FKP262155:FKP262163 FUL262155:FUL262163 GEH262155:GEH262163 GOD262155:GOD262163 GXZ262155:GXZ262163 HHV262155:HHV262163 HRR262155:HRR262163 IBN262155:IBN262163 ILJ262155:ILJ262163 IVF262155:IVF262163 JFB262155:JFB262163 JOX262155:JOX262163 JYT262155:JYT262163 KIP262155:KIP262163 KSL262155:KSL262163 LCH262155:LCH262163 LMD262155:LMD262163 LVZ262155:LVZ262163 MFV262155:MFV262163 MPR262155:MPR262163 MZN262155:MZN262163 NJJ262155:NJJ262163 NTF262155:NTF262163 ODB262155:ODB262163 OMX262155:OMX262163 OWT262155:OWT262163 PGP262155:PGP262163 PQL262155:PQL262163 QAH262155:QAH262163 QKD262155:QKD262163 QTZ262155:QTZ262163 RDV262155:RDV262163 RNR262155:RNR262163 RXN262155:RXN262163 SHJ262155:SHJ262163 SRF262155:SRF262163 TBB262155:TBB262163 TKX262155:TKX262163 TUT262155:TUT262163 UEP262155:UEP262163 UOL262155:UOL262163 UYH262155:UYH262163 VID262155:VID262163 VRZ262155:VRZ262163 WBV262155:WBV262163 WLR262155:WLR262163 WVN262155:WVN262163 JB327691:JB327699 SX327691:SX327699 ACT327691:ACT327699 AMP327691:AMP327699 AWL327691:AWL327699 BGH327691:BGH327699 BQD327691:BQD327699 BZZ327691:BZZ327699 CJV327691:CJV327699 CTR327691:CTR327699 DDN327691:DDN327699 DNJ327691:DNJ327699 DXF327691:DXF327699 EHB327691:EHB327699 EQX327691:EQX327699 FAT327691:FAT327699 FKP327691:FKP327699 FUL327691:FUL327699 GEH327691:GEH327699 GOD327691:GOD327699 GXZ327691:GXZ327699 HHV327691:HHV327699 HRR327691:HRR327699 IBN327691:IBN327699 ILJ327691:ILJ327699 IVF327691:IVF327699 JFB327691:JFB327699 JOX327691:JOX327699 JYT327691:JYT327699 KIP327691:KIP327699 KSL327691:KSL327699 LCH327691:LCH327699 LMD327691:LMD327699 LVZ327691:LVZ327699 MFV327691:MFV327699 MPR327691:MPR327699 MZN327691:MZN327699 NJJ327691:NJJ327699 NTF327691:NTF327699 ODB327691:ODB327699 OMX327691:OMX327699 OWT327691:OWT327699 PGP327691:PGP327699 PQL327691:PQL327699 QAH327691:QAH327699 QKD327691:QKD327699 QTZ327691:QTZ327699 RDV327691:RDV327699 RNR327691:RNR327699 RXN327691:RXN327699 SHJ327691:SHJ327699 SRF327691:SRF327699 TBB327691:TBB327699 TKX327691:TKX327699 TUT327691:TUT327699 UEP327691:UEP327699 UOL327691:UOL327699 UYH327691:UYH327699 VID327691:VID327699 VRZ327691:VRZ327699 WBV327691:WBV327699 WLR327691:WLR327699 WVN327691:WVN327699 JB393227:JB393235 SX393227:SX393235 ACT393227:ACT393235 AMP393227:AMP393235 AWL393227:AWL393235 BGH393227:BGH393235 BQD393227:BQD393235 BZZ393227:BZZ393235 CJV393227:CJV393235 CTR393227:CTR393235 DDN393227:DDN393235 DNJ393227:DNJ393235 DXF393227:DXF393235 EHB393227:EHB393235 EQX393227:EQX393235 FAT393227:FAT393235 FKP393227:FKP393235 FUL393227:FUL393235 GEH393227:GEH393235 GOD393227:GOD393235 GXZ393227:GXZ393235 HHV393227:HHV393235 HRR393227:HRR393235 IBN393227:IBN393235 ILJ393227:ILJ393235 IVF393227:IVF393235 JFB393227:JFB393235 JOX393227:JOX393235 JYT393227:JYT393235 KIP393227:KIP393235 KSL393227:KSL393235 LCH393227:LCH393235 LMD393227:LMD393235 LVZ393227:LVZ393235 MFV393227:MFV393235 MPR393227:MPR393235 MZN393227:MZN393235 NJJ393227:NJJ393235 NTF393227:NTF393235 ODB393227:ODB393235 OMX393227:OMX393235 OWT393227:OWT393235 PGP393227:PGP393235 PQL393227:PQL393235 QAH393227:QAH393235 QKD393227:QKD393235 QTZ393227:QTZ393235 RDV393227:RDV393235 RNR393227:RNR393235 RXN393227:RXN393235 SHJ393227:SHJ393235 SRF393227:SRF393235 TBB393227:TBB393235 TKX393227:TKX393235 TUT393227:TUT393235 UEP393227:UEP393235 UOL393227:UOL393235 UYH393227:UYH393235 VID393227:VID393235 VRZ393227:VRZ393235 WBV393227:WBV393235 WLR393227:WLR393235 WVN393227:WVN393235 JB458763:JB458771 SX458763:SX458771 ACT458763:ACT458771 AMP458763:AMP458771 AWL458763:AWL458771 BGH458763:BGH458771 BQD458763:BQD458771 BZZ458763:BZZ458771 CJV458763:CJV458771 CTR458763:CTR458771 DDN458763:DDN458771 DNJ458763:DNJ458771 DXF458763:DXF458771 EHB458763:EHB458771 EQX458763:EQX458771 FAT458763:FAT458771 FKP458763:FKP458771 FUL458763:FUL458771 GEH458763:GEH458771 GOD458763:GOD458771 GXZ458763:GXZ458771 HHV458763:HHV458771 HRR458763:HRR458771 IBN458763:IBN458771 ILJ458763:ILJ458771 IVF458763:IVF458771 JFB458763:JFB458771 JOX458763:JOX458771 JYT458763:JYT458771 KIP458763:KIP458771 KSL458763:KSL458771 LCH458763:LCH458771 LMD458763:LMD458771 LVZ458763:LVZ458771 MFV458763:MFV458771 MPR458763:MPR458771 MZN458763:MZN458771 NJJ458763:NJJ458771 NTF458763:NTF458771 ODB458763:ODB458771 OMX458763:OMX458771 OWT458763:OWT458771 PGP458763:PGP458771 PQL458763:PQL458771 QAH458763:QAH458771 QKD458763:QKD458771 QTZ458763:QTZ458771 RDV458763:RDV458771 RNR458763:RNR458771 RXN458763:RXN458771 SHJ458763:SHJ458771 SRF458763:SRF458771 TBB458763:TBB458771 TKX458763:TKX458771 TUT458763:TUT458771 UEP458763:UEP458771 UOL458763:UOL458771 UYH458763:UYH458771 VID458763:VID458771 VRZ458763:VRZ458771 WBV458763:WBV458771 WLR458763:WLR458771 WVN458763:WVN458771 JB524299:JB524307 SX524299:SX524307 ACT524299:ACT524307 AMP524299:AMP524307 AWL524299:AWL524307 BGH524299:BGH524307 BQD524299:BQD524307 BZZ524299:BZZ524307 CJV524299:CJV524307 CTR524299:CTR524307 DDN524299:DDN524307 DNJ524299:DNJ524307 DXF524299:DXF524307 EHB524299:EHB524307 EQX524299:EQX524307 FAT524299:FAT524307 FKP524299:FKP524307 FUL524299:FUL524307 GEH524299:GEH524307 GOD524299:GOD524307 GXZ524299:GXZ524307 HHV524299:HHV524307 HRR524299:HRR524307 IBN524299:IBN524307 ILJ524299:ILJ524307 IVF524299:IVF524307 JFB524299:JFB524307 JOX524299:JOX524307 JYT524299:JYT524307 KIP524299:KIP524307 KSL524299:KSL524307 LCH524299:LCH524307 LMD524299:LMD524307 LVZ524299:LVZ524307 MFV524299:MFV524307 MPR524299:MPR524307 MZN524299:MZN524307 NJJ524299:NJJ524307 NTF524299:NTF524307 ODB524299:ODB524307 OMX524299:OMX524307 OWT524299:OWT524307 PGP524299:PGP524307 PQL524299:PQL524307 QAH524299:QAH524307 QKD524299:QKD524307 QTZ524299:QTZ524307 RDV524299:RDV524307 RNR524299:RNR524307 RXN524299:RXN524307 SHJ524299:SHJ524307 SRF524299:SRF524307 TBB524299:TBB524307 TKX524299:TKX524307 TUT524299:TUT524307 UEP524299:UEP524307 UOL524299:UOL524307 UYH524299:UYH524307 VID524299:VID524307 VRZ524299:VRZ524307 WBV524299:WBV524307 WLR524299:WLR524307 WVN524299:WVN524307 JB589835:JB589843 SX589835:SX589843 ACT589835:ACT589843 AMP589835:AMP589843 AWL589835:AWL589843 BGH589835:BGH589843 BQD589835:BQD589843 BZZ589835:BZZ589843 CJV589835:CJV589843 CTR589835:CTR589843 DDN589835:DDN589843 DNJ589835:DNJ589843 DXF589835:DXF589843 EHB589835:EHB589843 EQX589835:EQX589843 FAT589835:FAT589843 FKP589835:FKP589843 FUL589835:FUL589843 GEH589835:GEH589843 GOD589835:GOD589843 GXZ589835:GXZ589843 HHV589835:HHV589843 HRR589835:HRR589843 IBN589835:IBN589843 ILJ589835:ILJ589843 IVF589835:IVF589843 JFB589835:JFB589843 JOX589835:JOX589843 JYT589835:JYT589843 KIP589835:KIP589843 KSL589835:KSL589843 LCH589835:LCH589843 LMD589835:LMD589843 LVZ589835:LVZ589843 MFV589835:MFV589843 MPR589835:MPR589843 MZN589835:MZN589843 NJJ589835:NJJ589843 NTF589835:NTF589843 ODB589835:ODB589843 OMX589835:OMX589843 OWT589835:OWT589843 PGP589835:PGP589843 PQL589835:PQL589843 QAH589835:QAH589843 QKD589835:QKD589843 QTZ589835:QTZ589843 RDV589835:RDV589843 RNR589835:RNR589843 RXN589835:RXN589843 SHJ589835:SHJ589843 SRF589835:SRF589843 TBB589835:TBB589843 TKX589835:TKX589843 TUT589835:TUT589843 UEP589835:UEP589843 UOL589835:UOL589843 UYH589835:UYH589843 VID589835:VID589843 VRZ589835:VRZ589843 WBV589835:WBV589843 WLR589835:WLR589843 WVN589835:WVN589843 JB655371:JB655379 SX655371:SX655379 ACT655371:ACT655379 AMP655371:AMP655379 AWL655371:AWL655379 BGH655371:BGH655379 BQD655371:BQD655379 BZZ655371:BZZ655379 CJV655371:CJV655379 CTR655371:CTR655379 DDN655371:DDN655379 DNJ655371:DNJ655379 DXF655371:DXF655379 EHB655371:EHB655379 EQX655371:EQX655379 FAT655371:FAT655379 FKP655371:FKP655379 FUL655371:FUL655379 GEH655371:GEH655379 GOD655371:GOD655379 GXZ655371:GXZ655379 HHV655371:HHV655379 HRR655371:HRR655379 IBN655371:IBN655379 ILJ655371:ILJ655379 IVF655371:IVF655379 JFB655371:JFB655379 JOX655371:JOX655379 JYT655371:JYT655379 KIP655371:KIP655379 KSL655371:KSL655379 LCH655371:LCH655379 LMD655371:LMD655379 LVZ655371:LVZ655379 MFV655371:MFV655379 MPR655371:MPR655379 MZN655371:MZN655379 NJJ655371:NJJ655379 NTF655371:NTF655379 ODB655371:ODB655379 OMX655371:OMX655379 OWT655371:OWT655379 PGP655371:PGP655379 PQL655371:PQL655379 QAH655371:QAH655379 QKD655371:QKD655379 QTZ655371:QTZ655379 RDV655371:RDV655379 RNR655371:RNR655379 RXN655371:RXN655379 SHJ655371:SHJ655379 SRF655371:SRF655379 TBB655371:TBB655379 TKX655371:TKX655379 TUT655371:TUT655379 UEP655371:UEP655379 UOL655371:UOL655379 UYH655371:UYH655379 VID655371:VID655379 VRZ655371:VRZ655379 WBV655371:WBV655379 WLR655371:WLR655379 WVN655371:WVN655379 JB720907:JB720915 SX720907:SX720915 ACT720907:ACT720915 AMP720907:AMP720915 AWL720907:AWL720915 BGH720907:BGH720915 BQD720907:BQD720915 BZZ720907:BZZ720915 CJV720907:CJV720915 CTR720907:CTR720915 DDN720907:DDN720915 DNJ720907:DNJ720915 DXF720907:DXF720915 EHB720907:EHB720915 EQX720907:EQX720915 FAT720907:FAT720915 FKP720907:FKP720915 FUL720907:FUL720915 GEH720907:GEH720915 GOD720907:GOD720915 GXZ720907:GXZ720915 HHV720907:HHV720915 HRR720907:HRR720915 IBN720907:IBN720915 ILJ720907:ILJ720915 IVF720907:IVF720915 JFB720907:JFB720915 JOX720907:JOX720915 JYT720907:JYT720915 KIP720907:KIP720915 KSL720907:KSL720915 LCH720907:LCH720915 LMD720907:LMD720915 LVZ720907:LVZ720915 MFV720907:MFV720915 MPR720907:MPR720915 MZN720907:MZN720915 NJJ720907:NJJ720915 NTF720907:NTF720915 ODB720907:ODB720915 OMX720907:OMX720915 OWT720907:OWT720915 PGP720907:PGP720915 PQL720907:PQL720915 QAH720907:QAH720915 QKD720907:QKD720915 QTZ720907:QTZ720915 RDV720907:RDV720915 RNR720907:RNR720915 RXN720907:RXN720915 SHJ720907:SHJ720915 SRF720907:SRF720915 TBB720907:TBB720915 TKX720907:TKX720915 TUT720907:TUT720915 UEP720907:UEP720915 UOL720907:UOL720915 UYH720907:UYH720915 VID720907:VID720915 VRZ720907:VRZ720915 WBV720907:WBV720915 WLR720907:WLR720915 WVN720907:WVN720915 JB786443:JB786451 SX786443:SX786451 ACT786443:ACT786451 AMP786443:AMP786451 AWL786443:AWL786451 BGH786443:BGH786451 BQD786443:BQD786451 BZZ786443:BZZ786451 CJV786443:CJV786451 CTR786443:CTR786451 DDN786443:DDN786451 DNJ786443:DNJ786451 DXF786443:DXF786451 EHB786443:EHB786451 EQX786443:EQX786451 FAT786443:FAT786451 FKP786443:FKP786451 FUL786443:FUL786451 GEH786443:GEH786451 GOD786443:GOD786451 GXZ786443:GXZ786451 HHV786443:HHV786451 HRR786443:HRR786451 IBN786443:IBN786451 ILJ786443:ILJ786451 IVF786443:IVF786451 JFB786443:JFB786451 JOX786443:JOX786451 JYT786443:JYT786451 KIP786443:KIP786451 KSL786443:KSL786451 LCH786443:LCH786451 LMD786443:LMD786451 LVZ786443:LVZ786451 MFV786443:MFV786451 MPR786443:MPR786451 MZN786443:MZN786451 NJJ786443:NJJ786451 NTF786443:NTF786451 ODB786443:ODB786451 OMX786443:OMX786451 OWT786443:OWT786451 PGP786443:PGP786451 PQL786443:PQL786451 QAH786443:QAH786451 QKD786443:QKD786451 QTZ786443:QTZ786451 RDV786443:RDV786451 RNR786443:RNR786451 RXN786443:RXN786451 SHJ786443:SHJ786451 SRF786443:SRF786451 TBB786443:TBB786451 TKX786443:TKX786451 TUT786443:TUT786451 UEP786443:UEP786451 UOL786443:UOL786451 UYH786443:UYH786451 VID786443:VID786451 VRZ786443:VRZ786451 WBV786443:WBV786451 WLR786443:WLR786451 WVN786443:WVN786451 JB851979:JB851987 SX851979:SX851987 ACT851979:ACT851987 AMP851979:AMP851987 AWL851979:AWL851987 BGH851979:BGH851987 BQD851979:BQD851987 BZZ851979:BZZ851987 CJV851979:CJV851987 CTR851979:CTR851987 DDN851979:DDN851987 DNJ851979:DNJ851987 DXF851979:DXF851987 EHB851979:EHB851987 EQX851979:EQX851987 FAT851979:FAT851987 FKP851979:FKP851987 FUL851979:FUL851987 GEH851979:GEH851987 GOD851979:GOD851987 GXZ851979:GXZ851987 HHV851979:HHV851987 HRR851979:HRR851987 IBN851979:IBN851987 ILJ851979:ILJ851987 IVF851979:IVF851987 JFB851979:JFB851987 JOX851979:JOX851987 JYT851979:JYT851987 KIP851979:KIP851987 KSL851979:KSL851987 LCH851979:LCH851987 LMD851979:LMD851987 LVZ851979:LVZ851987 MFV851979:MFV851987 MPR851979:MPR851987 MZN851979:MZN851987 NJJ851979:NJJ851987 NTF851979:NTF851987 ODB851979:ODB851987 OMX851979:OMX851987 OWT851979:OWT851987 PGP851979:PGP851987 PQL851979:PQL851987 QAH851979:QAH851987 QKD851979:QKD851987 QTZ851979:QTZ851987 RDV851979:RDV851987 RNR851979:RNR851987 RXN851979:RXN851987 SHJ851979:SHJ851987 SRF851979:SRF851987 TBB851979:TBB851987 TKX851979:TKX851987 TUT851979:TUT851987 UEP851979:UEP851987 UOL851979:UOL851987 UYH851979:UYH851987 VID851979:VID851987 VRZ851979:VRZ851987 WBV851979:WBV851987 WLR851979:WLR851987 WVN851979:WVN851987 JB917515:JB917523 SX917515:SX917523 ACT917515:ACT917523 AMP917515:AMP917523 AWL917515:AWL917523 BGH917515:BGH917523 BQD917515:BQD917523 BZZ917515:BZZ917523 CJV917515:CJV917523 CTR917515:CTR917523 DDN917515:DDN917523 DNJ917515:DNJ917523 DXF917515:DXF917523 EHB917515:EHB917523 EQX917515:EQX917523 FAT917515:FAT917523 FKP917515:FKP917523 FUL917515:FUL917523 GEH917515:GEH917523 GOD917515:GOD917523 GXZ917515:GXZ917523 HHV917515:HHV917523 HRR917515:HRR917523 IBN917515:IBN917523 ILJ917515:ILJ917523 IVF917515:IVF917523 JFB917515:JFB917523 JOX917515:JOX917523 JYT917515:JYT917523 KIP917515:KIP917523 KSL917515:KSL917523 LCH917515:LCH917523 LMD917515:LMD917523 LVZ917515:LVZ917523 MFV917515:MFV917523 MPR917515:MPR917523 MZN917515:MZN917523 NJJ917515:NJJ917523 NTF917515:NTF917523 ODB917515:ODB917523 OMX917515:OMX917523 OWT917515:OWT917523 PGP917515:PGP917523 PQL917515:PQL917523 QAH917515:QAH917523 QKD917515:QKD917523 QTZ917515:QTZ917523 RDV917515:RDV917523 RNR917515:RNR917523 RXN917515:RXN917523 SHJ917515:SHJ917523 SRF917515:SRF917523 TBB917515:TBB917523 TKX917515:TKX917523 TUT917515:TUT917523 UEP917515:UEP917523 UOL917515:UOL917523 UYH917515:UYH917523 VID917515:VID917523 VRZ917515:VRZ917523 WBV917515:WBV917523 WLR917515:WLR917523 WVN917515:WVN917523 JB983051:JB983059 SX983051:SX983059 ACT983051:ACT983059 AMP983051:AMP983059 AWL983051:AWL983059 BGH983051:BGH983059 BQD983051:BQD983059 BZZ983051:BZZ983059 CJV983051:CJV983059 CTR983051:CTR983059 DDN983051:DDN983059 DNJ983051:DNJ983059 DXF983051:DXF983059 EHB983051:EHB983059 EQX983051:EQX983059 FAT983051:FAT983059 FKP983051:FKP983059 FUL983051:FUL983059 GEH983051:GEH983059 GOD983051:GOD983059 GXZ983051:GXZ983059 HHV983051:HHV983059 HRR983051:HRR983059 IBN983051:IBN983059 ILJ983051:ILJ983059 IVF983051:IVF983059 JFB983051:JFB983059 JOX983051:JOX983059 JYT983051:JYT983059 KIP983051:KIP983059 KSL983051:KSL983059 LCH983051:LCH983059 LMD983051:LMD983059 LVZ983051:LVZ983059 MFV983051:MFV983059 MPR983051:MPR983059 MZN983051:MZN983059 NJJ983051:NJJ983059 NTF983051:NTF983059 ODB983051:ODB983059 OMX983051:OMX983059 OWT983051:OWT983059 PGP983051:PGP983059 PQL983051:PQL983059 QAH983051:QAH983059 QKD983051:QKD983059 QTZ983051:QTZ983059 RDV983051:RDV983059 RNR983051:RNR983059 RXN983051:RXN983059 SHJ983051:SHJ983059 SRF983051:SRF983059 TBB983051:TBB983059 TKX983051:TKX983059 TUT983051:TUT983059 UEP983051:UEP983059 UOL983051:UOL983059 UYH983051:UYH983059 VID983051:VID983059 VRZ983051:VRZ983059 WBV983051:WBV983059 WLR983051:WLR983059 WVN983051:WVN983059 WVR983051:WVR983059 JF65547:JF65555 TB65547:TB65555 ACX65547:ACX65555 AMT65547:AMT65555 AWP65547:AWP65555 BGL65547:BGL65555 BQH65547:BQH65555 CAD65547:CAD65555 CJZ65547:CJZ65555 CTV65547:CTV65555 DDR65547:DDR65555 DNN65547:DNN65555 DXJ65547:DXJ65555 EHF65547:EHF65555 ERB65547:ERB65555 FAX65547:FAX65555 FKT65547:FKT65555 FUP65547:FUP65555 GEL65547:GEL65555 GOH65547:GOH65555 GYD65547:GYD65555 HHZ65547:HHZ65555 HRV65547:HRV65555 IBR65547:IBR65555 ILN65547:ILN65555 IVJ65547:IVJ65555 JFF65547:JFF65555 JPB65547:JPB65555 JYX65547:JYX65555 KIT65547:KIT65555 KSP65547:KSP65555 LCL65547:LCL65555 LMH65547:LMH65555 LWD65547:LWD65555 MFZ65547:MFZ65555 MPV65547:MPV65555 MZR65547:MZR65555 NJN65547:NJN65555 NTJ65547:NTJ65555 ODF65547:ODF65555 ONB65547:ONB65555 OWX65547:OWX65555 PGT65547:PGT65555 PQP65547:PQP65555 QAL65547:QAL65555 QKH65547:QKH65555 QUD65547:QUD65555 RDZ65547:RDZ65555 RNV65547:RNV65555 RXR65547:RXR65555 SHN65547:SHN65555 SRJ65547:SRJ65555 TBF65547:TBF65555 TLB65547:TLB65555 TUX65547:TUX65555 UET65547:UET65555 UOP65547:UOP65555 UYL65547:UYL65555 VIH65547:VIH65555 VSD65547:VSD65555 WBZ65547:WBZ65555 WLV65547:WLV65555 WVR65547:WVR65555 JF131083:JF131091 TB131083:TB131091 ACX131083:ACX131091 AMT131083:AMT131091 AWP131083:AWP131091 BGL131083:BGL131091 BQH131083:BQH131091 CAD131083:CAD131091 CJZ131083:CJZ131091 CTV131083:CTV131091 DDR131083:DDR131091 DNN131083:DNN131091 DXJ131083:DXJ131091 EHF131083:EHF131091 ERB131083:ERB131091 FAX131083:FAX131091 FKT131083:FKT131091 FUP131083:FUP131091 GEL131083:GEL131091 GOH131083:GOH131091 GYD131083:GYD131091 HHZ131083:HHZ131091 HRV131083:HRV131091 IBR131083:IBR131091 ILN131083:ILN131091 IVJ131083:IVJ131091 JFF131083:JFF131091 JPB131083:JPB131091 JYX131083:JYX131091 KIT131083:KIT131091 KSP131083:KSP131091 LCL131083:LCL131091 LMH131083:LMH131091 LWD131083:LWD131091 MFZ131083:MFZ131091 MPV131083:MPV131091 MZR131083:MZR131091 NJN131083:NJN131091 NTJ131083:NTJ131091 ODF131083:ODF131091 ONB131083:ONB131091 OWX131083:OWX131091 PGT131083:PGT131091 PQP131083:PQP131091 QAL131083:QAL131091 QKH131083:QKH131091 QUD131083:QUD131091 RDZ131083:RDZ131091 RNV131083:RNV131091 RXR131083:RXR131091 SHN131083:SHN131091 SRJ131083:SRJ131091 TBF131083:TBF131091 TLB131083:TLB131091 TUX131083:TUX131091 UET131083:UET131091 UOP131083:UOP131091 UYL131083:UYL131091 VIH131083:VIH131091 VSD131083:VSD131091 WBZ131083:WBZ131091 WLV131083:WLV131091 WVR131083:WVR131091 JF196619:JF196627 TB196619:TB196627 ACX196619:ACX196627 AMT196619:AMT196627 AWP196619:AWP196627 BGL196619:BGL196627 BQH196619:BQH196627 CAD196619:CAD196627 CJZ196619:CJZ196627 CTV196619:CTV196627 DDR196619:DDR196627 DNN196619:DNN196627 DXJ196619:DXJ196627 EHF196619:EHF196627 ERB196619:ERB196627 FAX196619:FAX196627 FKT196619:FKT196627 FUP196619:FUP196627 GEL196619:GEL196627 GOH196619:GOH196627 GYD196619:GYD196627 HHZ196619:HHZ196627 HRV196619:HRV196627 IBR196619:IBR196627 ILN196619:ILN196627 IVJ196619:IVJ196627 JFF196619:JFF196627 JPB196619:JPB196627 JYX196619:JYX196627 KIT196619:KIT196627 KSP196619:KSP196627 LCL196619:LCL196627 LMH196619:LMH196627 LWD196619:LWD196627 MFZ196619:MFZ196627 MPV196619:MPV196627 MZR196619:MZR196627 NJN196619:NJN196627 NTJ196619:NTJ196627 ODF196619:ODF196627 ONB196619:ONB196627 OWX196619:OWX196627 PGT196619:PGT196627 PQP196619:PQP196627 QAL196619:QAL196627 QKH196619:QKH196627 QUD196619:QUD196627 RDZ196619:RDZ196627 RNV196619:RNV196627 RXR196619:RXR196627 SHN196619:SHN196627 SRJ196619:SRJ196627 TBF196619:TBF196627 TLB196619:TLB196627 TUX196619:TUX196627 UET196619:UET196627 UOP196619:UOP196627 UYL196619:UYL196627 VIH196619:VIH196627 VSD196619:VSD196627 WBZ196619:WBZ196627 WLV196619:WLV196627 WVR196619:WVR196627 JF262155:JF262163 TB262155:TB262163 ACX262155:ACX262163 AMT262155:AMT262163 AWP262155:AWP262163 BGL262155:BGL262163 BQH262155:BQH262163 CAD262155:CAD262163 CJZ262155:CJZ262163 CTV262155:CTV262163 DDR262155:DDR262163 DNN262155:DNN262163 DXJ262155:DXJ262163 EHF262155:EHF262163 ERB262155:ERB262163 FAX262155:FAX262163 FKT262155:FKT262163 FUP262155:FUP262163 GEL262155:GEL262163 GOH262155:GOH262163 GYD262155:GYD262163 HHZ262155:HHZ262163 HRV262155:HRV262163 IBR262155:IBR262163 ILN262155:ILN262163 IVJ262155:IVJ262163 JFF262155:JFF262163 JPB262155:JPB262163 JYX262155:JYX262163 KIT262155:KIT262163 KSP262155:KSP262163 LCL262155:LCL262163 LMH262155:LMH262163 LWD262155:LWD262163 MFZ262155:MFZ262163 MPV262155:MPV262163 MZR262155:MZR262163 NJN262155:NJN262163 NTJ262155:NTJ262163 ODF262155:ODF262163 ONB262155:ONB262163 OWX262155:OWX262163 PGT262155:PGT262163 PQP262155:PQP262163 QAL262155:QAL262163 QKH262155:QKH262163 QUD262155:QUD262163 RDZ262155:RDZ262163 RNV262155:RNV262163 RXR262155:RXR262163 SHN262155:SHN262163 SRJ262155:SRJ262163 TBF262155:TBF262163 TLB262155:TLB262163 TUX262155:TUX262163 UET262155:UET262163 UOP262155:UOP262163 UYL262155:UYL262163 VIH262155:VIH262163 VSD262155:VSD262163 WBZ262155:WBZ262163 WLV262155:WLV262163 WVR262155:WVR262163 JF327691:JF327699 TB327691:TB327699 ACX327691:ACX327699 AMT327691:AMT327699 AWP327691:AWP327699 BGL327691:BGL327699 BQH327691:BQH327699 CAD327691:CAD327699 CJZ327691:CJZ327699 CTV327691:CTV327699 DDR327691:DDR327699 DNN327691:DNN327699 DXJ327691:DXJ327699 EHF327691:EHF327699 ERB327691:ERB327699 FAX327691:FAX327699 FKT327691:FKT327699 FUP327691:FUP327699 GEL327691:GEL327699 GOH327691:GOH327699 GYD327691:GYD327699 HHZ327691:HHZ327699 HRV327691:HRV327699 IBR327691:IBR327699 ILN327691:ILN327699 IVJ327691:IVJ327699 JFF327691:JFF327699 JPB327691:JPB327699 JYX327691:JYX327699 KIT327691:KIT327699 KSP327691:KSP327699 LCL327691:LCL327699 LMH327691:LMH327699 LWD327691:LWD327699 MFZ327691:MFZ327699 MPV327691:MPV327699 MZR327691:MZR327699 NJN327691:NJN327699 NTJ327691:NTJ327699 ODF327691:ODF327699 ONB327691:ONB327699 OWX327691:OWX327699 PGT327691:PGT327699 PQP327691:PQP327699 QAL327691:QAL327699 QKH327691:QKH327699 QUD327691:QUD327699 RDZ327691:RDZ327699 RNV327691:RNV327699 RXR327691:RXR327699 SHN327691:SHN327699 SRJ327691:SRJ327699 TBF327691:TBF327699 TLB327691:TLB327699 TUX327691:TUX327699 UET327691:UET327699 UOP327691:UOP327699 UYL327691:UYL327699 VIH327691:VIH327699 VSD327691:VSD327699 WBZ327691:WBZ327699 WLV327691:WLV327699 WVR327691:WVR327699 JF393227:JF393235 TB393227:TB393235 ACX393227:ACX393235 AMT393227:AMT393235 AWP393227:AWP393235 BGL393227:BGL393235 BQH393227:BQH393235 CAD393227:CAD393235 CJZ393227:CJZ393235 CTV393227:CTV393235 DDR393227:DDR393235 DNN393227:DNN393235 DXJ393227:DXJ393235 EHF393227:EHF393235 ERB393227:ERB393235 FAX393227:FAX393235 FKT393227:FKT393235 FUP393227:FUP393235 GEL393227:GEL393235 GOH393227:GOH393235 GYD393227:GYD393235 HHZ393227:HHZ393235 HRV393227:HRV393235 IBR393227:IBR393235 ILN393227:ILN393235 IVJ393227:IVJ393235 JFF393227:JFF393235 JPB393227:JPB393235 JYX393227:JYX393235 KIT393227:KIT393235 KSP393227:KSP393235 LCL393227:LCL393235 LMH393227:LMH393235 LWD393227:LWD393235 MFZ393227:MFZ393235 MPV393227:MPV393235 MZR393227:MZR393235 NJN393227:NJN393235 NTJ393227:NTJ393235 ODF393227:ODF393235 ONB393227:ONB393235 OWX393227:OWX393235 PGT393227:PGT393235 PQP393227:PQP393235 QAL393227:QAL393235 QKH393227:QKH393235 QUD393227:QUD393235 RDZ393227:RDZ393235 RNV393227:RNV393235 RXR393227:RXR393235 SHN393227:SHN393235 SRJ393227:SRJ393235 TBF393227:TBF393235 TLB393227:TLB393235 TUX393227:TUX393235 UET393227:UET393235 UOP393227:UOP393235 UYL393227:UYL393235 VIH393227:VIH393235 VSD393227:VSD393235 WBZ393227:WBZ393235 WLV393227:WLV393235 WVR393227:WVR393235 JF458763:JF458771 TB458763:TB458771 ACX458763:ACX458771 AMT458763:AMT458771 AWP458763:AWP458771 BGL458763:BGL458771 BQH458763:BQH458771 CAD458763:CAD458771 CJZ458763:CJZ458771 CTV458763:CTV458771 DDR458763:DDR458771 DNN458763:DNN458771 DXJ458763:DXJ458771 EHF458763:EHF458771 ERB458763:ERB458771 FAX458763:FAX458771 FKT458763:FKT458771 FUP458763:FUP458771 GEL458763:GEL458771 GOH458763:GOH458771 GYD458763:GYD458771 HHZ458763:HHZ458771 HRV458763:HRV458771 IBR458763:IBR458771 ILN458763:ILN458771 IVJ458763:IVJ458771 JFF458763:JFF458771 JPB458763:JPB458771 JYX458763:JYX458771 KIT458763:KIT458771 KSP458763:KSP458771 LCL458763:LCL458771 LMH458763:LMH458771 LWD458763:LWD458771 MFZ458763:MFZ458771 MPV458763:MPV458771 MZR458763:MZR458771 NJN458763:NJN458771 NTJ458763:NTJ458771 ODF458763:ODF458771 ONB458763:ONB458771 OWX458763:OWX458771 PGT458763:PGT458771 PQP458763:PQP458771 QAL458763:QAL458771 QKH458763:QKH458771 QUD458763:QUD458771 RDZ458763:RDZ458771 RNV458763:RNV458771 RXR458763:RXR458771 SHN458763:SHN458771 SRJ458763:SRJ458771 TBF458763:TBF458771 TLB458763:TLB458771 TUX458763:TUX458771 UET458763:UET458771 UOP458763:UOP458771 UYL458763:UYL458771 VIH458763:VIH458771 VSD458763:VSD458771 WBZ458763:WBZ458771 WLV458763:WLV458771 WVR458763:WVR458771 JF524299:JF524307 TB524299:TB524307 ACX524299:ACX524307 AMT524299:AMT524307 AWP524299:AWP524307 BGL524299:BGL524307 BQH524299:BQH524307 CAD524299:CAD524307 CJZ524299:CJZ524307 CTV524299:CTV524307 DDR524299:DDR524307 DNN524299:DNN524307 DXJ524299:DXJ524307 EHF524299:EHF524307 ERB524299:ERB524307 FAX524299:FAX524307 FKT524299:FKT524307 FUP524299:FUP524307 GEL524299:GEL524307 GOH524299:GOH524307 GYD524299:GYD524307 HHZ524299:HHZ524307 HRV524299:HRV524307 IBR524299:IBR524307 ILN524299:ILN524307 IVJ524299:IVJ524307 JFF524299:JFF524307 JPB524299:JPB524307 JYX524299:JYX524307 KIT524299:KIT524307 KSP524299:KSP524307 LCL524299:LCL524307 LMH524299:LMH524307 LWD524299:LWD524307 MFZ524299:MFZ524307 MPV524299:MPV524307 MZR524299:MZR524307 NJN524299:NJN524307 NTJ524299:NTJ524307 ODF524299:ODF524307 ONB524299:ONB524307 OWX524299:OWX524307 PGT524299:PGT524307 PQP524299:PQP524307 QAL524299:QAL524307 QKH524299:QKH524307 QUD524299:QUD524307 RDZ524299:RDZ524307 RNV524299:RNV524307 RXR524299:RXR524307 SHN524299:SHN524307 SRJ524299:SRJ524307 TBF524299:TBF524307 TLB524299:TLB524307 TUX524299:TUX524307 UET524299:UET524307 UOP524299:UOP524307 UYL524299:UYL524307 VIH524299:VIH524307 VSD524299:VSD524307 WBZ524299:WBZ524307 WLV524299:WLV524307 WVR524299:WVR524307 JF589835:JF589843 TB589835:TB589843 ACX589835:ACX589843 AMT589835:AMT589843 AWP589835:AWP589843 BGL589835:BGL589843 BQH589835:BQH589843 CAD589835:CAD589843 CJZ589835:CJZ589843 CTV589835:CTV589843 DDR589835:DDR589843 DNN589835:DNN589843 DXJ589835:DXJ589843 EHF589835:EHF589843 ERB589835:ERB589843 FAX589835:FAX589843 FKT589835:FKT589843 FUP589835:FUP589843 GEL589835:GEL589843 GOH589835:GOH589843 GYD589835:GYD589843 HHZ589835:HHZ589843 HRV589835:HRV589843 IBR589835:IBR589843 ILN589835:ILN589843 IVJ589835:IVJ589843 JFF589835:JFF589843 JPB589835:JPB589843 JYX589835:JYX589843 KIT589835:KIT589843 KSP589835:KSP589843 LCL589835:LCL589843 LMH589835:LMH589843 LWD589835:LWD589843 MFZ589835:MFZ589843 MPV589835:MPV589843 MZR589835:MZR589843 NJN589835:NJN589843 NTJ589835:NTJ589843 ODF589835:ODF589843 ONB589835:ONB589843 OWX589835:OWX589843 PGT589835:PGT589843 PQP589835:PQP589843 QAL589835:QAL589843 QKH589835:QKH589843 QUD589835:QUD589843 RDZ589835:RDZ589843 RNV589835:RNV589843 RXR589835:RXR589843 SHN589835:SHN589843 SRJ589835:SRJ589843 TBF589835:TBF589843 TLB589835:TLB589843 TUX589835:TUX589843 UET589835:UET589843 UOP589835:UOP589843 UYL589835:UYL589843 VIH589835:VIH589843 VSD589835:VSD589843 WBZ589835:WBZ589843 WLV589835:WLV589843 WVR589835:WVR589843 JF655371:JF655379 TB655371:TB655379 ACX655371:ACX655379 AMT655371:AMT655379 AWP655371:AWP655379 BGL655371:BGL655379 BQH655371:BQH655379 CAD655371:CAD655379 CJZ655371:CJZ655379 CTV655371:CTV655379 DDR655371:DDR655379 DNN655371:DNN655379 DXJ655371:DXJ655379 EHF655371:EHF655379 ERB655371:ERB655379 FAX655371:FAX655379 FKT655371:FKT655379 FUP655371:FUP655379 GEL655371:GEL655379 GOH655371:GOH655379 GYD655371:GYD655379 HHZ655371:HHZ655379 HRV655371:HRV655379 IBR655371:IBR655379 ILN655371:ILN655379 IVJ655371:IVJ655379 JFF655371:JFF655379 JPB655371:JPB655379 JYX655371:JYX655379 KIT655371:KIT655379 KSP655371:KSP655379 LCL655371:LCL655379 LMH655371:LMH655379 LWD655371:LWD655379 MFZ655371:MFZ655379 MPV655371:MPV655379 MZR655371:MZR655379 NJN655371:NJN655379 NTJ655371:NTJ655379 ODF655371:ODF655379 ONB655371:ONB655379 OWX655371:OWX655379 PGT655371:PGT655379 PQP655371:PQP655379 QAL655371:QAL655379 QKH655371:QKH655379 QUD655371:QUD655379 RDZ655371:RDZ655379 RNV655371:RNV655379 RXR655371:RXR655379 SHN655371:SHN655379 SRJ655371:SRJ655379 TBF655371:TBF655379 TLB655371:TLB655379 TUX655371:TUX655379 UET655371:UET655379 UOP655371:UOP655379 UYL655371:UYL655379 VIH655371:VIH655379 VSD655371:VSD655379 WBZ655371:WBZ655379 WLV655371:WLV655379 WVR655371:WVR655379 JF720907:JF720915 TB720907:TB720915 ACX720907:ACX720915 AMT720907:AMT720915 AWP720907:AWP720915 BGL720907:BGL720915 BQH720907:BQH720915 CAD720907:CAD720915 CJZ720907:CJZ720915 CTV720907:CTV720915 DDR720907:DDR720915 DNN720907:DNN720915 DXJ720907:DXJ720915 EHF720907:EHF720915 ERB720907:ERB720915 FAX720907:FAX720915 FKT720907:FKT720915 FUP720907:FUP720915 GEL720907:GEL720915 GOH720907:GOH720915 GYD720907:GYD720915 HHZ720907:HHZ720915 HRV720907:HRV720915 IBR720907:IBR720915 ILN720907:ILN720915 IVJ720907:IVJ720915 JFF720907:JFF720915 JPB720907:JPB720915 JYX720907:JYX720915 KIT720907:KIT720915 KSP720907:KSP720915 LCL720907:LCL720915 LMH720907:LMH720915 LWD720907:LWD720915 MFZ720907:MFZ720915 MPV720907:MPV720915 MZR720907:MZR720915 NJN720907:NJN720915 NTJ720907:NTJ720915 ODF720907:ODF720915 ONB720907:ONB720915 OWX720907:OWX720915 PGT720907:PGT720915 PQP720907:PQP720915 QAL720907:QAL720915 QKH720907:QKH720915 QUD720907:QUD720915 RDZ720907:RDZ720915 RNV720907:RNV720915 RXR720907:RXR720915 SHN720907:SHN720915 SRJ720907:SRJ720915 TBF720907:TBF720915 TLB720907:TLB720915 TUX720907:TUX720915 UET720907:UET720915 UOP720907:UOP720915 UYL720907:UYL720915 VIH720907:VIH720915 VSD720907:VSD720915 WBZ720907:WBZ720915 WLV720907:WLV720915 WVR720907:WVR720915 JF786443:JF786451 TB786443:TB786451 ACX786443:ACX786451 AMT786443:AMT786451 AWP786443:AWP786451 BGL786443:BGL786451 BQH786443:BQH786451 CAD786443:CAD786451 CJZ786443:CJZ786451 CTV786443:CTV786451 DDR786443:DDR786451 DNN786443:DNN786451 DXJ786443:DXJ786451 EHF786443:EHF786451 ERB786443:ERB786451 FAX786443:FAX786451 FKT786443:FKT786451 FUP786443:FUP786451 GEL786443:GEL786451 GOH786443:GOH786451 GYD786443:GYD786451 HHZ786443:HHZ786451 HRV786443:HRV786451 IBR786443:IBR786451 ILN786443:ILN786451 IVJ786443:IVJ786451 JFF786443:JFF786451 JPB786443:JPB786451 JYX786443:JYX786451 KIT786443:KIT786451 KSP786443:KSP786451 LCL786443:LCL786451 LMH786443:LMH786451 LWD786443:LWD786451 MFZ786443:MFZ786451 MPV786443:MPV786451 MZR786443:MZR786451 NJN786443:NJN786451 NTJ786443:NTJ786451 ODF786443:ODF786451 ONB786443:ONB786451 OWX786443:OWX786451 PGT786443:PGT786451 PQP786443:PQP786451 QAL786443:QAL786451 QKH786443:QKH786451 QUD786443:QUD786451 RDZ786443:RDZ786451 RNV786443:RNV786451 RXR786443:RXR786451 SHN786443:SHN786451 SRJ786443:SRJ786451 TBF786443:TBF786451 TLB786443:TLB786451 TUX786443:TUX786451 UET786443:UET786451 UOP786443:UOP786451 UYL786443:UYL786451 VIH786443:VIH786451 VSD786443:VSD786451 WBZ786443:WBZ786451 WLV786443:WLV786451 WVR786443:WVR786451 JF851979:JF851987 TB851979:TB851987 ACX851979:ACX851987 AMT851979:AMT851987 AWP851979:AWP851987 BGL851979:BGL851987 BQH851979:BQH851987 CAD851979:CAD851987 CJZ851979:CJZ851987 CTV851979:CTV851987 DDR851979:DDR851987 DNN851979:DNN851987 DXJ851979:DXJ851987 EHF851979:EHF851987 ERB851979:ERB851987 FAX851979:FAX851987 FKT851979:FKT851987 FUP851979:FUP851987 GEL851979:GEL851987 GOH851979:GOH851987 GYD851979:GYD851987 HHZ851979:HHZ851987 HRV851979:HRV851987 IBR851979:IBR851987 ILN851979:ILN851987 IVJ851979:IVJ851987 JFF851979:JFF851987 JPB851979:JPB851987 JYX851979:JYX851987 KIT851979:KIT851987 KSP851979:KSP851987 LCL851979:LCL851987 LMH851979:LMH851987 LWD851979:LWD851987 MFZ851979:MFZ851987 MPV851979:MPV851987 MZR851979:MZR851987 NJN851979:NJN851987 NTJ851979:NTJ851987 ODF851979:ODF851987 ONB851979:ONB851987 OWX851979:OWX851987 PGT851979:PGT851987 PQP851979:PQP851987 QAL851979:QAL851987 QKH851979:QKH851987 QUD851979:QUD851987 RDZ851979:RDZ851987 RNV851979:RNV851987 RXR851979:RXR851987 SHN851979:SHN851987 SRJ851979:SRJ851987 TBF851979:TBF851987 TLB851979:TLB851987 TUX851979:TUX851987 UET851979:UET851987 UOP851979:UOP851987 UYL851979:UYL851987 VIH851979:VIH851987 VSD851979:VSD851987 WBZ851979:WBZ851987 WLV851979:WLV851987 WVR851979:WVR851987 JF917515:JF917523 TB917515:TB917523 ACX917515:ACX917523 AMT917515:AMT917523 AWP917515:AWP917523 BGL917515:BGL917523 BQH917515:BQH917523 CAD917515:CAD917523 CJZ917515:CJZ917523 CTV917515:CTV917523 DDR917515:DDR917523 DNN917515:DNN917523 DXJ917515:DXJ917523 EHF917515:EHF917523 ERB917515:ERB917523 FAX917515:FAX917523 FKT917515:FKT917523 FUP917515:FUP917523 GEL917515:GEL917523 GOH917515:GOH917523 GYD917515:GYD917523 HHZ917515:HHZ917523 HRV917515:HRV917523 IBR917515:IBR917523 ILN917515:ILN917523 IVJ917515:IVJ917523 JFF917515:JFF917523 JPB917515:JPB917523 JYX917515:JYX917523 KIT917515:KIT917523 KSP917515:KSP917523 LCL917515:LCL917523 LMH917515:LMH917523 LWD917515:LWD917523 MFZ917515:MFZ917523 MPV917515:MPV917523 MZR917515:MZR917523 NJN917515:NJN917523 NTJ917515:NTJ917523 ODF917515:ODF917523 ONB917515:ONB917523 OWX917515:OWX917523 PGT917515:PGT917523 PQP917515:PQP917523 QAL917515:QAL917523 QKH917515:QKH917523 QUD917515:QUD917523 RDZ917515:RDZ917523 RNV917515:RNV917523 RXR917515:RXR917523 SHN917515:SHN917523 SRJ917515:SRJ917523 TBF917515:TBF917523 TLB917515:TLB917523 TUX917515:TUX917523 UET917515:UET917523 UOP917515:UOP917523 UYL917515:UYL917523 VIH917515:VIH917523 VSD917515:VSD917523 WBZ917515:WBZ917523 WLV917515:WLV917523 WVR917515:WVR917523 JF983051:JF983059 TB983051:TB983059 ACX983051:ACX983059 AMT983051:AMT983059 AWP983051:AWP983059 BGL983051:BGL983059 BQH983051:BQH983059 CAD983051:CAD983059 CJZ983051:CJZ983059 CTV983051:CTV983059 DDR983051:DDR983059 DNN983051:DNN983059 DXJ983051:DXJ983059 EHF983051:EHF983059 ERB983051:ERB983059 FAX983051:FAX983059 FKT983051:FKT983059 FUP983051:FUP983059 GEL983051:GEL983059 GOH983051:GOH983059 GYD983051:GYD983059 HHZ983051:HHZ983059 HRV983051:HRV983059 IBR983051:IBR983059 ILN983051:ILN983059 IVJ983051:IVJ983059 JFF983051:JFF983059 JPB983051:JPB983059 JYX983051:JYX983059 KIT983051:KIT983059 KSP983051:KSP983059 LCL983051:LCL983059 LMH983051:LMH983059 LWD983051:LWD983059 MFZ983051:MFZ983059 MPV983051:MPV983059 MZR983051:MZR983059 NJN983051:NJN983059 NTJ983051:NTJ983059 ODF983051:ODF983059 ONB983051:ONB983059 OWX983051:OWX983059 PGT983051:PGT983059 PQP983051:PQP983059 QAL983051:QAL983059 QKH983051:QKH983059 QUD983051:QUD983059 RDZ983051:RDZ983059 RNV983051:RNV983059 RXR983051:RXR983059 SHN983051:SHN983059 SRJ983051:SRJ983059 TBF983051:TBF983059 TLB983051:TLB983059 TUX983051:TUX983059 UET983051:UET983059 UOP983051:UOP983059 UYL983051:UYL983059 VIH983051:VIH983059 VSD983051:VSD983059 WBZ983051:WBZ983059 WLV983051:WLV983059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6FB1DBA4-2172-4FF1-AEBD-4E728AFF9EE3}">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3" manualBreakCount="3">
    <brk id="7" max="5" man="1"/>
    <brk id="17" max="5" man="1"/>
    <brk id="27"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75B7-7891-455A-88AA-DC4B359EA593}">
  <sheetPr>
    <pageSetUpPr fitToPage="1"/>
  </sheetPr>
  <dimension ref="A1:M32"/>
  <sheetViews>
    <sheetView view="pageBreakPreview" topLeftCell="A29" zoomScale="90" zoomScaleNormal="100" zoomScaleSheetLayoutView="90" zoomScalePageLayoutView="70" workbookViewId="0">
      <selection activeCell="A8" sqref="A8:F8"/>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43" hidden="1" customWidth="1"/>
    <col min="9" max="9" width="6.58203125" style="43" hidden="1" customWidth="1"/>
    <col min="10" max="10" width="13.58203125" style="43" hidden="1" customWidth="1"/>
    <col min="11" max="11" width="30.58203125" style="43" hidden="1" customWidth="1"/>
    <col min="12" max="12" width="33.58203125" style="43"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66"/>
      <c r="H1" s="66"/>
      <c r="I1" s="66"/>
      <c r="J1" s="66"/>
      <c r="K1" s="66"/>
      <c r="L1" s="66"/>
      <c r="M1" s="1"/>
    </row>
    <row r="2" spans="1:13" ht="20.149999999999999" customHeight="1" thickBot="1" x14ac:dyDescent="0.6">
      <c r="A2" s="120" t="s">
        <v>1</v>
      </c>
      <c r="B2" s="120"/>
      <c r="C2" s="120"/>
      <c r="D2" s="121" t="str">
        <f>[16]年度当初提出!D2</f>
        <v>千葉市あんしんケアセンター稲毛</v>
      </c>
      <c r="E2" s="121"/>
      <c r="F2" s="121"/>
      <c r="J2" s="67"/>
      <c r="K2" s="67"/>
      <c r="L2" s="67"/>
    </row>
    <row r="3" spans="1:13" ht="114.5" customHeight="1" thickBot="1" x14ac:dyDescent="0.6">
      <c r="A3" s="122" t="str">
        <f>[16]年度当初提出!A3</f>
        <v>担当圏域
地区概況及び
地区課題</v>
      </c>
      <c r="B3" s="122"/>
      <c r="C3" s="122"/>
      <c r="D3" s="159" t="s">
        <v>441</v>
      </c>
      <c r="E3" s="159"/>
      <c r="F3" s="159"/>
      <c r="G3" s="68"/>
      <c r="H3" s="68"/>
      <c r="I3" s="68"/>
      <c r="J3" s="218" t="s">
        <v>2</v>
      </c>
      <c r="K3" s="219"/>
      <c r="L3" s="69"/>
    </row>
    <row r="4" spans="1:13" ht="119" customHeight="1" x14ac:dyDescent="0.55000000000000004">
      <c r="A4" s="122" t="s">
        <v>3</v>
      </c>
      <c r="B4" s="122"/>
      <c r="C4" s="122"/>
      <c r="D4" s="124" t="s">
        <v>549</v>
      </c>
      <c r="E4" s="124"/>
      <c r="F4" s="124"/>
      <c r="G4" s="68"/>
      <c r="H4" s="68"/>
      <c r="I4" s="68"/>
      <c r="J4" s="69"/>
      <c r="K4" s="69"/>
      <c r="L4" s="69"/>
    </row>
    <row r="5" spans="1:13" ht="18" customHeight="1" x14ac:dyDescent="0.55000000000000004">
      <c r="A5" s="125" t="s">
        <v>4</v>
      </c>
      <c r="B5" s="125"/>
      <c r="C5" s="125"/>
      <c r="D5" s="125"/>
      <c r="E5" s="125"/>
      <c r="F5" s="125"/>
      <c r="G5" s="70"/>
      <c r="H5" s="71"/>
      <c r="I5" s="71"/>
      <c r="J5" s="71"/>
      <c r="K5" s="71"/>
      <c r="L5" s="72"/>
    </row>
    <row r="6" spans="1:13" ht="60.5" customHeight="1" x14ac:dyDescent="0.55000000000000004">
      <c r="A6" s="126" t="s">
        <v>5</v>
      </c>
      <c r="B6" s="127" t="s">
        <v>6</v>
      </c>
      <c r="C6" s="127"/>
      <c r="D6" s="35" t="s">
        <v>70</v>
      </c>
      <c r="E6" s="35" t="s">
        <v>8</v>
      </c>
      <c r="F6" s="39" t="s">
        <v>231</v>
      </c>
      <c r="G6" s="73"/>
      <c r="H6" s="74"/>
      <c r="I6" s="74"/>
      <c r="J6" s="74"/>
      <c r="K6" s="74"/>
      <c r="L6" s="75"/>
    </row>
    <row r="7" spans="1:13" ht="54.5" customHeight="1" x14ac:dyDescent="0.55000000000000004">
      <c r="A7" s="126"/>
      <c r="B7" s="128" t="s">
        <v>10</v>
      </c>
      <c r="C7" s="129"/>
      <c r="D7" s="130" t="s">
        <v>550</v>
      </c>
      <c r="E7" s="131"/>
      <c r="F7" s="132"/>
      <c r="G7" s="76"/>
      <c r="H7" s="77"/>
      <c r="I7" s="77"/>
      <c r="J7" s="77"/>
      <c r="K7" s="77"/>
      <c r="L7" s="78"/>
    </row>
    <row r="8" spans="1:13" ht="18" customHeight="1" x14ac:dyDescent="0.55000000000000004">
      <c r="A8" s="125" t="s">
        <v>11</v>
      </c>
      <c r="B8" s="125"/>
      <c r="C8" s="125"/>
      <c r="D8" s="125"/>
      <c r="E8" s="125"/>
      <c r="F8" s="125"/>
      <c r="G8" s="125" t="s">
        <v>11</v>
      </c>
      <c r="H8" s="125"/>
      <c r="I8" s="125"/>
      <c r="J8" s="125"/>
      <c r="K8" s="125"/>
      <c r="L8" s="125"/>
    </row>
    <row r="9" spans="1:13" ht="83.5" customHeight="1" x14ac:dyDescent="0.55000000000000004">
      <c r="A9" s="37" t="s">
        <v>12</v>
      </c>
      <c r="B9" s="127" t="s">
        <v>13</v>
      </c>
      <c r="C9" s="127"/>
      <c r="D9" s="134" t="s">
        <v>551</v>
      </c>
      <c r="E9" s="134"/>
      <c r="F9" s="134"/>
      <c r="G9" s="79"/>
      <c r="H9" s="80"/>
      <c r="I9" s="80"/>
      <c r="J9" s="80"/>
      <c r="K9" s="80"/>
      <c r="L9" s="81"/>
    </row>
    <row r="10" spans="1:13" ht="61.5" customHeight="1" x14ac:dyDescent="0.55000000000000004">
      <c r="A10" s="37" t="s">
        <v>14</v>
      </c>
      <c r="B10" s="127" t="s">
        <v>13</v>
      </c>
      <c r="C10" s="127"/>
      <c r="D10" s="124" t="s">
        <v>552</v>
      </c>
      <c r="E10" s="135"/>
      <c r="F10" s="135"/>
      <c r="G10" s="126" t="s">
        <v>15</v>
      </c>
      <c r="H10" s="127" t="s">
        <v>16</v>
      </c>
      <c r="I10" s="127"/>
      <c r="J10" s="147" t="str">
        <f>[16]年度当初提出!D6</f>
        <v>住民の活動拠点に出向き、セルフケアマネジメントを高めながら介護予防普及啓発する。
介護予防・日常生活支援総合事業の利用者に対し、介護予防及び日常生活支援を目的として、その心身の状況、置かれている環境その他の状況に応じて、その選択に基づき適切なサービスが包括的かつ効果的に提供されるよう必要な援助を行う。</v>
      </c>
      <c r="K10" s="147"/>
      <c r="L10" s="147"/>
    </row>
    <row r="11" spans="1:13" ht="60" customHeight="1" x14ac:dyDescent="0.55000000000000004">
      <c r="A11" s="126" t="s">
        <v>5</v>
      </c>
      <c r="B11" s="127" t="s">
        <v>6</v>
      </c>
      <c r="C11" s="127"/>
      <c r="D11" s="35" t="s">
        <v>70</v>
      </c>
      <c r="E11" s="35" t="s">
        <v>8</v>
      </c>
      <c r="F11" s="39" t="s">
        <v>442</v>
      </c>
      <c r="G11" s="126"/>
      <c r="H11" s="127" t="s">
        <v>19</v>
      </c>
      <c r="I11" s="127"/>
      <c r="J11" s="147" t="str">
        <f>[16]年度当初提出!D7</f>
        <v>・地域の自主活動、公民館活動において、いきいき活動手帳を用いたセルフマネジメントを普及啓発する。
・社会資源を把握、発掘し、住民へ普及啓発を進める。
・社会福祉協議会、民生委員、生活SC、自治会、シニアリーダーとともに住民主体の活動を推進する。
・自治会や民生委員との情報交換を継続し、支援が必要な高齢者の早期発見と、介護予防の普及啓発を行う。</v>
      </c>
      <c r="K11" s="147"/>
      <c r="L11" s="147"/>
    </row>
    <row r="12" spans="1:13" ht="60" customHeight="1" x14ac:dyDescent="0.55000000000000004">
      <c r="A12" s="126"/>
      <c r="B12" s="139" t="s">
        <v>10</v>
      </c>
      <c r="C12" s="140"/>
      <c r="D12" s="141" t="s">
        <v>232</v>
      </c>
      <c r="E12" s="142"/>
      <c r="F12" s="143"/>
      <c r="G12" s="215"/>
      <c r="H12" s="216"/>
      <c r="I12" s="216"/>
      <c r="J12" s="216"/>
      <c r="K12" s="216"/>
      <c r="L12" s="217"/>
    </row>
    <row r="13" spans="1:13" ht="18" customHeight="1" x14ac:dyDescent="0.55000000000000004">
      <c r="A13" s="125" t="s">
        <v>20</v>
      </c>
      <c r="B13" s="125"/>
      <c r="C13" s="125"/>
      <c r="D13" s="125"/>
      <c r="E13" s="125"/>
      <c r="F13" s="125"/>
      <c r="G13" s="125" t="s">
        <v>20</v>
      </c>
      <c r="H13" s="125"/>
      <c r="I13" s="125"/>
      <c r="J13" s="125"/>
      <c r="K13" s="125"/>
      <c r="L13" s="125"/>
    </row>
    <row r="14" spans="1:13" ht="64.5" customHeight="1" x14ac:dyDescent="0.55000000000000004">
      <c r="A14" s="37" t="s">
        <v>12</v>
      </c>
      <c r="B14" s="127" t="s">
        <v>13</v>
      </c>
      <c r="C14" s="127"/>
      <c r="D14" s="147" t="str">
        <f>'[16]前期終了時提出（10月頃）'!D14:F14</f>
        <v>・社会福祉士連絡会にて講座用パワーポイント（消費者被害防止）を作成した。
・社会福祉士連絡会にて虐待報告書式の見直しを協議し、高齢障害支援課を通じて市へ提案した。
・個別ケースは、関係機関との役割分担を明確にし、安全が確保できるまでモニタリングを継続した。
・認知症サポーター養成講座、認知症クイズラリーを開催し、認知症の理解を広めた。</v>
      </c>
      <c r="E14" s="147"/>
      <c r="F14" s="147"/>
      <c r="G14" s="79"/>
      <c r="H14" s="80"/>
      <c r="I14" s="80"/>
      <c r="J14" s="80"/>
      <c r="K14" s="80"/>
      <c r="L14" s="81"/>
    </row>
    <row r="15" spans="1:13" ht="60" customHeight="1" x14ac:dyDescent="0.55000000000000004">
      <c r="A15" s="37" t="s">
        <v>14</v>
      </c>
      <c r="B15" s="127" t="s">
        <v>13</v>
      </c>
      <c r="C15" s="127"/>
      <c r="D15" s="151" t="s">
        <v>233</v>
      </c>
      <c r="E15" s="148"/>
      <c r="F15" s="148"/>
      <c r="G15" s="126" t="s">
        <v>15</v>
      </c>
      <c r="H15" s="127" t="s">
        <v>16</v>
      </c>
      <c r="I15" s="127"/>
      <c r="J15" s="147" t="str">
        <f>[16]年度当初提出!D9</f>
        <v>様々な困り事や多種多様な相談のニーズに対応できるよう三職種間で、本人の解決能力を見極めながら迅速に課題解決に努める。また、複合的課題を抱える世帯の支援や地域共生社会の実現に向け、三職種の専門性を活かし、他機関との連携を図りながら支援する。研修並びに関係機関と連携し困難事例等に対応することを重ねることにより、個人の相談援助技術の向上を目指す。また行政や民生委員などの関係者との連携を大切にし、顔の見える関係づくりを継続していく。</v>
      </c>
      <c r="K15" s="147"/>
      <c r="L15" s="147"/>
    </row>
    <row r="16" spans="1:13" ht="60" customHeight="1" x14ac:dyDescent="0.55000000000000004">
      <c r="A16" s="126" t="s">
        <v>5</v>
      </c>
      <c r="B16" s="127" t="s">
        <v>6</v>
      </c>
      <c r="C16" s="127"/>
      <c r="D16" s="35" t="s">
        <v>70</v>
      </c>
      <c r="E16" s="35" t="s">
        <v>8</v>
      </c>
      <c r="F16" s="38" t="s">
        <v>234</v>
      </c>
      <c r="G16" s="126"/>
      <c r="H16" s="127" t="s">
        <v>19</v>
      </c>
      <c r="I16" s="127"/>
      <c r="J16" s="147" t="str">
        <f>[16]年度当初提出!D10</f>
        <v>・三職種会議の実施（毎朝・月１回）・実態把握登録者の管理・経過記録の確認（毎月）
・地域住民対象の健康測定会の実施　・いきいきフェスティバル、地域の文化祭などの行事へ参加
・地域ケア会議・個別ケア会議の実施（随時）　・公民館、自治会館で講座等の実施（随時）
・広報誌作成、掲示（毎月）</v>
      </c>
      <c r="K16" s="147"/>
      <c r="L16" s="147"/>
    </row>
    <row r="17" spans="1:12" ht="60" customHeight="1" x14ac:dyDescent="0.55000000000000004">
      <c r="A17" s="126"/>
      <c r="B17" s="139" t="s">
        <v>10</v>
      </c>
      <c r="C17" s="140"/>
      <c r="D17" s="160" t="s">
        <v>443</v>
      </c>
      <c r="E17" s="213"/>
      <c r="F17" s="214"/>
      <c r="G17" s="215"/>
      <c r="H17" s="216"/>
      <c r="I17" s="216"/>
      <c r="J17" s="216"/>
      <c r="K17" s="216"/>
      <c r="L17" s="217"/>
    </row>
    <row r="18" spans="1:12" ht="18" customHeight="1" x14ac:dyDescent="0.55000000000000004">
      <c r="A18" s="125" t="s">
        <v>51</v>
      </c>
      <c r="B18" s="125"/>
      <c r="C18" s="125"/>
      <c r="D18" s="125"/>
      <c r="E18" s="125"/>
      <c r="F18" s="125"/>
      <c r="G18" s="125" t="s">
        <v>23</v>
      </c>
      <c r="H18" s="125"/>
      <c r="I18" s="125"/>
      <c r="J18" s="125"/>
      <c r="K18" s="125"/>
      <c r="L18" s="125"/>
    </row>
    <row r="19" spans="1:12" ht="60" customHeight="1" x14ac:dyDescent="0.55000000000000004">
      <c r="A19" s="37" t="s">
        <v>12</v>
      </c>
      <c r="B19" s="127" t="s">
        <v>13</v>
      </c>
      <c r="C19" s="127"/>
      <c r="D19" s="147" t="str">
        <f>'[16]前期終了時提出（10月頃）'!D14</f>
        <v>・社会福祉士連絡会にて講座用パワーポイント（消費者被害防止）を作成した。
・社会福祉士連絡会にて虐待報告書式の見直しを協議し、高齢障害支援課を通じて市へ提案した。
・個別ケースは、関係機関との役割分担を明確にし、安全が確保できるまでモニタリングを継続した。
・認知症サポーター養成講座、認知症クイズラリーを開催し、認知症の理解を広めた。</v>
      </c>
      <c r="E19" s="147"/>
      <c r="F19" s="147"/>
      <c r="G19" s="79"/>
      <c r="H19" s="80"/>
      <c r="I19" s="80"/>
      <c r="J19" s="80"/>
      <c r="K19" s="80"/>
      <c r="L19" s="81"/>
    </row>
    <row r="20" spans="1:12" ht="60" customHeight="1" x14ac:dyDescent="0.55000000000000004">
      <c r="A20" s="37" t="s">
        <v>14</v>
      </c>
      <c r="B20" s="127" t="s">
        <v>13</v>
      </c>
      <c r="C20" s="127"/>
      <c r="D20" s="151" t="s">
        <v>235</v>
      </c>
      <c r="E20" s="148"/>
      <c r="F20" s="148"/>
      <c r="G20" s="126" t="s">
        <v>15</v>
      </c>
      <c r="H20" s="127" t="s">
        <v>16</v>
      </c>
      <c r="I20" s="127"/>
      <c r="J20" s="147" t="str">
        <f>[16]年度当初提出!D12</f>
        <v>講座や研修会を通じ、高齢者支援に関わる事業者や地域住民に対する、権利擁護の観点から成年後見制度利用の必要性や虐待防止法に基づいた基本的な考え方の理解を深めて行く。特に虐待相談については迅速かつ適切に対応し、養護者支援も含め、各種支援機関と連携しながら課題解決を図る。認知症になっても安心して生活できる街づくりを目指し、認知症に対する理解を広め、地域での見守りや支援について住民とともに考えて行く。</v>
      </c>
      <c r="K20" s="147"/>
      <c r="L20" s="147"/>
    </row>
    <row r="21" spans="1:12" ht="63.5" customHeight="1" x14ac:dyDescent="0.55000000000000004">
      <c r="A21" s="126" t="s">
        <v>5</v>
      </c>
      <c r="B21" s="127" t="s">
        <v>6</v>
      </c>
      <c r="C21" s="127"/>
      <c r="D21" s="35" t="s">
        <v>70</v>
      </c>
      <c r="E21" s="35" t="s">
        <v>8</v>
      </c>
      <c r="F21" s="38" t="s">
        <v>236</v>
      </c>
      <c r="G21" s="126"/>
      <c r="H21" s="127" t="s">
        <v>19</v>
      </c>
      <c r="I21" s="127"/>
      <c r="J21" s="147" t="str">
        <f>[16]年度当初提出!D13</f>
        <v>・社会福祉士連絡会（月1回）・地域ケア研修会の実施（年1～2回）・関係機関（高齢障害支援課、健康課、社会福祉協議会、生活自立・仕事相談支援センター・ひきこもり支援センター等）との事例検討会（随時）・権利擁護普及啓発（講座・掲示物）・認知症サポーター養成講座・認知症ジュニアサポーター養成講座（稲毛中学校）・認知症声かけ訓練・認知症初期集中支援チーム会議（月１回）</v>
      </c>
      <c r="K21" s="147"/>
      <c r="L21" s="147"/>
    </row>
    <row r="22" spans="1:12" ht="80.5" customHeight="1" x14ac:dyDescent="0.55000000000000004">
      <c r="A22" s="126"/>
      <c r="B22" s="139" t="s">
        <v>10</v>
      </c>
      <c r="C22" s="140"/>
      <c r="D22" s="160" t="s">
        <v>444</v>
      </c>
      <c r="E22" s="213"/>
      <c r="F22" s="214"/>
      <c r="G22" s="215"/>
      <c r="H22" s="216"/>
      <c r="I22" s="216"/>
      <c r="J22" s="216"/>
      <c r="K22" s="216"/>
      <c r="L22" s="217"/>
    </row>
    <row r="23" spans="1:12" ht="18" customHeight="1" x14ac:dyDescent="0.55000000000000004">
      <c r="A23" s="125" t="s">
        <v>26</v>
      </c>
      <c r="B23" s="125"/>
      <c r="C23" s="125"/>
      <c r="D23" s="125"/>
      <c r="E23" s="125"/>
      <c r="F23" s="125"/>
      <c r="G23" s="125" t="s">
        <v>26</v>
      </c>
      <c r="H23" s="125"/>
      <c r="I23" s="125"/>
      <c r="J23" s="125"/>
      <c r="K23" s="125"/>
      <c r="L23" s="125"/>
    </row>
    <row r="24" spans="1:12" ht="60" customHeight="1" x14ac:dyDescent="0.55000000000000004">
      <c r="A24" s="37" t="s">
        <v>12</v>
      </c>
      <c r="B24" s="127" t="s">
        <v>13</v>
      </c>
      <c r="C24" s="127"/>
      <c r="D24" s="147" t="str">
        <f>'[16]前期終了時提出（10月頃）'!D18</f>
        <v>・あんしん主任ケアマネ連絡会（月１回）・ケアマネ研修会（5月）・稲毛区地域ケア会議（5月）・ケアマネ通信発行（6月）・事例検討会（7月）・主任ケアマネ連絡会（5月）・自立促進ケア会議（9月）・あんしん小仲台稲毛圏域主任ケアマネの集まり（4月・8月）を計画通り開催し、ケアマネジメント業務が深められるよう居宅の主任介護支援専門員と共に実施した。稲毛区地域ケア会議では、BCPをテーマに医療・介護の連携を深めた。</v>
      </c>
      <c r="E24" s="147"/>
      <c r="F24" s="147"/>
      <c r="G24" s="79"/>
      <c r="H24" s="80"/>
      <c r="I24" s="80"/>
      <c r="J24" s="80"/>
      <c r="K24" s="80"/>
      <c r="L24" s="81"/>
    </row>
    <row r="25" spans="1:12" ht="60" customHeight="1" x14ac:dyDescent="0.55000000000000004">
      <c r="A25" s="37" t="s">
        <v>14</v>
      </c>
      <c r="B25" s="127" t="s">
        <v>13</v>
      </c>
      <c r="C25" s="127"/>
      <c r="D25" s="141" t="s">
        <v>237</v>
      </c>
      <c r="E25" s="142"/>
      <c r="F25" s="143"/>
      <c r="G25" s="126" t="s">
        <v>15</v>
      </c>
      <c r="H25" s="127" t="s">
        <v>16</v>
      </c>
      <c r="I25" s="127"/>
      <c r="J25" s="147" t="str">
        <f>[16]年度当初提出!D15</f>
        <v>稲毛区全体で地域ケア会議や多職種連携を実施し、各専門職や機関とのこれまでの関係性を保ちながら地域の課題解決のために取り組むと共に、主任介護支援専門員との共同により地域づくりの基盤整備を継続する。主任介護支援専門員との連携をこまめに行い、主任介護支援専門員の主体性を尊重しながらケアマネジメントへの支援を行う。圏域では顔の見える関係がふかまりつつあるため、地域関係者も交え地域ケア会議を開催し関係機関とネットワークを広げる。</v>
      </c>
      <c r="K25" s="147"/>
      <c r="L25" s="147"/>
    </row>
    <row r="26" spans="1:12" ht="60" customHeight="1" x14ac:dyDescent="0.55000000000000004">
      <c r="A26" s="126" t="s">
        <v>5</v>
      </c>
      <c r="B26" s="127" t="s">
        <v>6</v>
      </c>
      <c r="C26" s="127"/>
      <c r="D26" s="35" t="s">
        <v>70</v>
      </c>
      <c r="E26" s="35" t="s">
        <v>8</v>
      </c>
      <c r="F26" s="39" t="s">
        <v>238</v>
      </c>
      <c r="G26" s="126"/>
      <c r="H26" s="127" t="s">
        <v>19</v>
      </c>
      <c r="I26" s="127"/>
      <c r="J26" s="147" t="str">
        <f>[16]年度当初提出!D16</f>
        <v xml:space="preserve">・稲毛区地域ケア会議（年2回）・稲毛区多職種連携会議（年2回）・地域の地域ケア会議（随時）・稲毛区主任ケアマネ連絡会（毎月）　・稲毛区ケアマネ研修会（年２回）　・稲毛区ケアマネ通信の発行（年４回）・稲毛区自立促進ケア会議（年３回）・稲毛区事例検討会（年２回）・「小仲台・稲毛圏域の主任ケアマネの集まり」を開催し横の繋がりを強化し必要時において連携が図れるようにする。 </v>
      </c>
      <c r="K26" s="147"/>
      <c r="L26" s="147"/>
    </row>
    <row r="27" spans="1:12" ht="60" customHeight="1" x14ac:dyDescent="0.55000000000000004">
      <c r="A27" s="126"/>
      <c r="B27" s="139" t="s">
        <v>10</v>
      </c>
      <c r="C27" s="140"/>
      <c r="D27" s="141" t="s">
        <v>239</v>
      </c>
      <c r="E27" s="142"/>
      <c r="F27" s="143"/>
      <c r="G27" s="215"/>
      <c r="H27" s="216"/>
      <c r="I27" s="216"/>
      <c r="J27" s="216"/>
      <c r="K27" s="216"/>
      <c r="L27" s="217"/>
    </row>
    <row r="28" spans="1:12" ht="18" customHeight="1" x14ac:dyDescent="0.55000000000000004">
      <c r="A28" s="125" t="s">
        <v>28</v>
      </c>
      <c r="B28" s="125"/>
      <c r="C28" s="125"/>
      <c r="D28" s="125"/>
      <c r="E28" s="125"/>
      <c r="F28" s="125"/>
      <c r="G28" s="125" t="s">
        <v>28</v>
      </c>
      <c r="H28" s="125"/>
      <c r="I28" s="125"/>
      <c r="J28" s="125"/>
      <c r="K28" s="125"/>
      <c r="L28" s="125"/>
    </row>
    <row r="29" spans="1:12" ht="119.5" customHeight="1" x14ac:dyDescent="0.55000000000000004">
      <c r="A29" s="37" t="s">
        <v>12</v>
      </c>
      <c r="B29" s="127" t="s">
        <v>13</v>
      </c>
      <c r="C29" s="127"/>
      <c r="D29" s="147" t="str">
        <f>'[16]前期終了時提出（10月頃）'!D22</f>
        <v>・稲毛公民館にて、毎月「よくばり講座」を実施した。テーマは地域住民のニーズに合わせたものを選定し、介護予防の普及啓発を行った。
・黒砂健康体操では初めてeスポーツを取り入れた介護予防活動を実施した。
・毎月、各シニアリーダー体操へ参加し、介護予防活動の支援を継続、チラシを配布し講座や行事参加への呼びかけを行い、高齢者が自ら参加できる場の情報発信を行った。コロナの影響で活動休止していたシニアリーダー体操の再開、新規シニアリーダー体操を開催することができた。
・中央介護福祉専門学校の文化祭（ききょう祭）や稲丘町健康測定会において健康測定会を実施し全世代に対し介護予防、健康意識、あんしん稲毛の周知活動をすることができた。</v>
      </c>
      <c r="E29" s="147"/>
      <c r="F29" s="147"/>
      <c r="G29" s="79"/>
      <c r="H29" s="80"/>
      <c r="I29" s="80"/>
      <c r="J29" s="80"/>
      <c r="K29" s="80"/>
      <c r="L29" s="81"/>
    </row>
    <row r="30" spans="1:12" ht="80" customHeight="1" x14ac:dyDescent="0.55000000000000004">
      <c r="A30" s="37" t="s">
        <v>14</v>
      </c>
      <c r="B30" s="127" t="s">
        <v>13</v>
      </c>
      <c r="C30" s="127"/>
      <c r="D30" s="159" t="s">
        <v>240</v>
      </c>
      <c r="E30" s="148"/>
      <c r="F30" s="148"/>
      <c r="G30" s="126" t="s">
        <v>15</v>
      </c>
      <c r="H30" s="127" t="s">
        <v>16</v>
      </c>
      <c r="I30" s="127"/>
      <c r="J30" s="147" t="str">
        <f>[16]年度当初提出!D18</f>
        <v>公民館や地域活動の場において介護予防の重要性について唱え、介護予防の普及啓発を継続する。
ICTの活用を推進し、健康づくり情報や住民間の交流を促進する。
シニアリーダー体操などの介護予防活動を支援し住民主体の活動が継続的に行える場づくりを行う。
高齢者の活動に参加し、早期からセルフケアを意識した取り組みを広げる。</v>
      </c>
      <c r="K30" s="147"/>
      <c r="L30" s="147"/>
    </row>
    <row r="31" spans="1:12" ht="60" customHeight="1" x14ac:dyDescent="0.55000000000000004">
      <c r="A31" s="126" t="s">
        <v>5</v>
      </c>
      <c r="B31" s="127" t="s">
        <v>6</v>
      </c>
      <c r="C31" s="127"/>
      <c r="D31" s="35" t="s">
        <v>70</v>
      </c>
      <c r="E31" s="35" t="s">
        <v>8</v>
      </c>
      <c r="F31" s="39" t="s">
        <v>241</v>
      </c>
      <c r="G31" s="126"/>
      <c r="H31" s="127" t="s">
        <v>19</v>
      </c>
      <c r="I31" s="127"/>
      <c r="J31" s="147" t="str">
        <f>[16]年度当初提出!D19</f>
        <v>・講座受講者のアンケートを用いて様々な地域住民のニーズや地域の特性を把握し、介護普及啓発活動を行う。
・健康づくりや教室、講座のお知らせについてメールを配信したり、ICTを活用したまちづくり研修会を開催する。
・いきいき体操活動が住民主体の誰もが自由に参加できる活動として支援する。
・健康測定会を開催し、いきいき活動手帳を継続的に活用することによりセルフケアマネジメントを高める取り組みを行う。
・全世代向けのアンケートを実施し、地域共生社会の関心度、必要性を認識していく。</v>
      </c>
      <c r="K31" s="147"/>
      <c r="L31" s="147"/>
    </row>
    <row r="32" spans="1:12" ht="60" customHeight="1" x14ac:dyDescent="0.55000000000000004">
      <c r="A32" s="126"/>
      <c r="B32" s="139" t="s">
        <v>10</v>
      </c>
      <c r="C32" s="140"/>
      <c r="D32" s="141" t="s">
        <v>242</v>
      </c>
      <c r="E32" s="213"/>
      <c r="F32" s="214"/>
      <c r="G32" s="215"/>
      <c r="H32" s="216"/>
      <c r="I32" s="216"/>
      <c r="J32" s="216"/>
      <c r="K32" s="216"/>
      <c r="L32" s="217"/>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B5B9688E-4B4E-4590-8B74-ED78F105FF16}">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9D2A-8F50-4B81-B5DF-754877808E22}">
  <sheetPr>
    <pageSetUpPr fitToPage="1"/>
  </sheetPr>
  <dimension ref="A1:M32"/>
  <sheetViews>
    <sheetView view="pageBreakPreview" zoomScale="90" zoomScaleNormal="100" zoomScaleSheetLayoutView="90" zoomScalePageLayoutView="70" workbookViewId="0">
      <selection activeCell="A8" sqref="A8:F8"/>
    </sheetView>
  </sheetViews>
  <sheetFormatPr defaultRowHeight="15" x14ac:dyDescent="0.55000000000000004"/>
  <cols>
    <col min="1" max="2" width="2.83203125" style="19" customWidth="1"/>
    <col min="3" max="4" width="6.58203125" style="19" customWidth="1"/>
    <col min="5" max="5" width="9.58203125" style="19" customWidth="1"/>
    <col min="6" max="6" width="61.58203125" style="19" customWidth="1"/>
    <col min="7" max="8" width="2.83203125" style="84" hidden="1" customWidth="1"/>
    <col min="9" max="9" width="6.58203125" style="84" hidden="1" customWidth="1"/>
    <col min="10" max="10" width="13.58203125" style="84" hidden="1" customWidth="1"/>
    <col min="11" max="11" width="30.58203125" style="84" hidden="1" customWidth="1"/>
    <col min="12" max="12" width="33.58203125" style="84" hidden="1" customWidth="1"/>
    <col min="13" max="255" width="8.6640625" style="19"/>
    <col min="256" max="256" width="2.83203125" style="19" customWidth="1"/>
    <col min="257" max="257" width="6.58203125" style="19" customWidth="1"/>
    <col min="258" max="258" width="15.58203125" style="19" customWidth="1"/>
    <col min="259" max="260" width="37.58203125" style="19" customWidth="1"/>
    <col min="261" max="261" width="30.58203125" style="19" customWidth="1"/>
    <col min="262" max="262" width="8.75" style="19" bestFit="1" customWidth="1"/>
    <col min="263" max="265" width="30.58203125" style="19" customWidth="1"/>
    <col min="266" max="266" width="8.75" style="19" bestFit="1" customWidth="1"/>
    <col min="267" max="268" width="30.58203125" style="19" customWidth="1"/>
    <col min="269" max="511" width="8.6640625" style="19"/>
    <col min="512" max="512" width="2.83203125" style="19" customWidth="1"/>
    <col min="513" max="513" width="6.58203125" style="19" customWidth="1"/>
    <col min="514" max="514" width="15.58203125" style="19" customWidth="1"/>
    <col min="515" max="516" width="37.58203125" style="19" customWidth="1"/>
    <col min="517" max="517" width="30.58203125" style="19" customWidth="1"/>
    <col min="518" max="518" width="8.75" style="19" bestFit="1" customWidth="1"/>
    <col min="519" max="521" width="30.58203125" style="19" customWidth="1"/>
    <col min="522" max="522" width="8.75" style="19" bestFit="1" customWidth="1"/>
    <col min="523" max="524" width="30.58203125" style="19" customWidth="1"/>
    <col min="525" max="767" width="8.6640625" style="19"/>
    <col min="768" max="768" width="2.83203125" style="19" customWidth="1"/>
    <col min="769" max="769" width="6.58203125" style="19" customWidth="1"/>
    <col min="770" max="770" width="15.58203125" style="19" customWidth="1"/>
    <col min="771" max="772" width="37.58203125" style="19" customWidth="1"/>
    <col min="773" max="773" width="30.58203125" style="19" customWidth="1"/>
    <col min="774" max="774" width="8.75" style="19" bestFit="1" customWidth="1"/>
    <col min="775" max="777" width="30.58203125" style="19" customWidth="1"/>
    <col min="778" max="778" width="8.75" style="19" bestFit="1" customWidth="1"/>
    <col min="779" max="780" width="30.58203125" style="19" customWidth="1"/>
    <col min="781" max="1023" width="8.6640625" style="19"/>
    <col min="1024" max="1024" width="2.83203125" style="19" customWidth="1"/>
    <col min="1025" max="1025" width="6.58203125" style="19" customWidth="1"/>
    <col min="1026" max="1026" width="15.58203125" style="19" customWidth="1"/>
    <col min="1027" max="1028" width="37.58203125" style="19" customWidth="1"/>
    <col min="1029" max="1029" width="30.58203125" style="19" customWidth="1"/>
    <col min="1030" max="1030" width="8.75" style="19" bestFit="1" customWidth="1"/>
    <col min="1031" max="1033" width="30.58203125" style="19" customWidth="1"/>
    <col min="1034" max="1034" width="8.75" style="19" bestFit="1" customWidth="1"/>
    <col min="1035" max="1036" width="30.58203125" style="19" customWidth="1"/>
    <col min="1037" max="1279" width="8.6640625" style="19"/>
    <col min="1280" max="1280" width="2.83203125" style="19" customWidth="1"/>
    <col min="1281" max="1281" width="6.58203125" style="19" customWidth="1"/>
    <col min="1282" max="1282" width="15.58203125" style="19" customWidth="1"/>
    <col min="1283" max="1284" width="37.58203125" style="19" customWidth="1"/>
    <col min="1285" max="1285" width="30.58203125" style="19" customWidth="1"/>
    <col min="1286" max="1286" width="8.75" style="19" bestFit="1" customWidth="1"/>
    <col min="1287" max="1289" width="30.58203125" style="19" customWidth="1"/>
    <col min="1290" max="1290" width="8.75" style="19" bestFit="1" customWidth="1"/>
    <col min="1291" max="1292" width="30.58203125" style="19" customWidth="1"/>
    <col min="1293" max="1535" width="8.6640625" style="19"/>
    <col min="1536" max="1536" width="2.83203125" style="19" customWidth="1"/>
    <col min="1537" max="1537" width="6.58203125" style="19" customWidth="1"/>
    <col min="1538" max="1538" width="15.58203125" style="19" customWidth="1"/>
    <col min="1539" max="1540" width="37.58203125" style="19" customWidth="1"/>
    <col min="1541" max="1541" width="30.58203125" style="19" customWidth="1"/>
    <col min="1542" max="1542" width="8.75" style="19" bestFit="1" customWidth="1"/>
    <col min="1543" max="1545" width="30.58203125" style="19" customWidth="1"/>
    <col min="1546" max="1546" width="8.75" style="19" bestFit="1" customWidth="1"/>
    <col min="1547" max="1548" width="30.58203125" style="19" customWidth="1"/>
    <col min="1549" max="1791" width="8.6640625" style="19"/>
    <col min="1792" max="1792" width="2.83203125" style="19" customWidth="1"/>
    <col min="1793" max="1793" width="6.58203125" style="19" customWidth="1"/>
    <col min="1794" max="1794" width="15.58203125" style="19" customWidth="1"/>
    <col min="1795" max="1796" width="37.58203125" style="19" customWidth="1"/>
    <col min="1797" max="1797" width="30.58203125" style="19" customWidth="1"/>
    <col min="1798" max="1798" width="8.75" style="19" bestFit="1" customWidth="1"/>
    <col min="1799" max="1801" width="30.58203125" style="19" customWidth="1"/>
    <col min="1802" max="1802" width="8.75" style="19" bestFit="1" customWidth="1"/>
    <col min="1803" max="1804" width="30.58203125" style="19" customWidth="1"/>
    <col min="1805" max="2047" width="8.6640625" style="19"/>
    <col min="2048" max="2048" width="2.83203125" style="19" customWidth="1"/>
    <col min="2049" max="2049" width="6.58203125" style="19" customWidth="1"/>
    <col min="2050" max="2050" width="15.58203125" style="19" customWidth="1"/>
    <col min="2051" max="2052" width="37.58203125" style="19" customWidth="1"/>
    <col min="2053" max="2053" width="30.58203125" style="19" customWidth="1"/>
    <col min="2054" max="2054" width="8.75" style="19" bestFit="1" customWidth="1"/>
    <col min="2055" max="2057" width="30.58203125" style="19" customWidth="1"/>
    <col min="2058" max="2058" width="8.75" style="19" bestFit="1" customWidth="1"/>
    <col min="2059" max="2060" width="30.58203125" style="19" customWidth="1"/>
    <col min="2061" max="2303" width="8.6640625" style="19"/>
    <col min="2304" max="2304" width="2.83203125" style="19" customWidth="1"/>
    <col min="2305" max="2305" width="6.58203125" style="19" customWidth="1"/>
    <col min="2306" max="2306" width="15.58203125" style="19" customWidth="1"/>
    <col min="2307" max="2308" width="37.58203125" style="19" customWidth="1"/>
    <col min="2309" max="2309" width="30.58203125" style="19" customWidth="1"/>
    <col min="2310" max="2310" width="8.75" style="19" bestFit="1" customWidth="1"/>
    <col min="2311" max="2313" width="30.58203125" style="19" customWidth="1"/>
    <col min="2314" max="2314" width="8.75" style="19" bestFit="1" customWidth="1"/>
    <col min="2315" max="2316" width="30.58203125" style="19" customWidth="1"/>
    <col min="2317" max="2559" width="8.6640625" style="19"/>
    <col min="2560" max="2560" width="2.83203125" style="19" customWidth="1"/>
    <col min="2561" max="2561" width="6.58203125" style="19" customWidth="1"/>
    <col min="2562" max="2562" width="15.58203125" style="19" customWidth="1"/>
    <col min="2563" max="2564" width="37.58203125" style="19" customWidth="1"/>
    <col min="2565" max="2565" width="30.58203125" style="19" customWidth="1"/>
    <col min="2566" max="2566" width="8.75" style="19" bestFit="1" customWidth="1"/>
    <col min="2567" max="2569" width="30.58203125" style="19" customWidth="1"/>
    <col min="2570" max="2570" width="8.75" style="19" bestFit="1" customWidth="1"/>
    <col min="2571" max="2572" width="30.58203125" style="19" customWidth="1"/>
    <col min="2573" max="2815" width="8.6640625" style="19"/>
    <col min="2816" max="2816" width="2.83203125" style="19" customWidth="1"/>
    <col min="2817" max="2817" width="6.58203125" style="19" customWidth="1"/>
    <col min="2818" max="2818" width="15.58203125" style="19" customWidth="1"/>
    <col min="2819" max="2820" width="37.58203125" style="19" customWidth="1"/>
    <col min="2821" max="2821" width="30.58203125" style="19" customWidth="1"/>
    <col min="2822" max="2822" width="8.75" style="19" bestFit="1" customWidth="1"/>
    <col min="2823" max="2825" width="30.58203125" style="19" customWidth="1"/>
    <col min="2826" max="2826" width="8.75" style="19" bestFit="1" customWidth="1"/>
    <col min="2827" max="2828" width="30.58203125" style="19" customWidth="1"/>
    <col min="2829" max="3071" width="8.6640625" style="19"/>
    <col min="3072" max="3072" width="2.83203125" style="19" customWidth="1"/>
    <col min="3073" max="3073" width="6.58203125" style="19" customWidth="1"/>
    <col min="3074" max="3074" width="15.58203125" style="19" customWidth="1"/>
    <col min="3075" max="3076" width="37.58203125" style="19" customWidth="1"/>
    <col min="3077" max="3077" width="30.58203125" style="19" customWidth="1"/>
    <col min="3078" max="3078" width="8.75" style="19" bestFit="1" customWidth="1"/>
    <col min="3079" max="3081" width="30.58203125" style="19" customWidth="1"/>
    <col min="3082" max="3082" width="8.75" style="19" bestFit="1" customWidth="1"/>
    <col min="3083" max="3084" width="30.58203125" style="19" customWidth="1"/>
    <col min="3085" max="3327" width="8.6640625" style="19"/>
    <col min="3328" max="3328" width="2.83203125" style="19" customWidth="1"/>
    <col min="3329" max="3329" width="6.58203125" style="19" customWidth="1"/>
    <col min="3330" max="3330" width="15.58203125" style="19" customWidth="1"/>
    <col min="3331" max="3332" width="37.58203125" style="19" customWidth="1"/>
    <col min="3333" max="3333" width="30.58203125" style="19" customWidth="1"/>
    <col min="3334" max="3334" width="8.75" style="19" bestFit="1" customWidth="1"/>
    <col min="3335" max="3337" width="30.58203125" style="19" customWidth="1"/>
    <col min="3338" max="3338" width="8.75" style="19" bestFit="1" customWidth="1"/>
    <col min="3339" max="3340" width="30.58203125" style="19" customWidth="1"/>
    <col min="3341" max="3583" width="8.6640625" style="19"/>
    <col min="3584" max="3584" width="2.83203125" style="19" customWidth="1"/>
    <col min="3585" max="3585" width="6.58203125" style="19" customWidth="1"/>
    <col min="3586" max="3586" width="15.58203125" style="19" customWidth="1"/>
    <col min="3587" max="3588" width="37.58203125" style="19" customWidth="1"/>
    <col min="3589" max="3589" width="30.58203125" style="19" customWidth="1"/>
    <col min="3590" max="3590" width="8.75" style="19" bestFit="1" customWidth="1"/>
    <col min="3591" max="3593" width="30.58203125" style="19" customWidth="1"/>
    <col min="3594" max="3594" width="8.75" style="19" bestFit="1" customWidth="1"/>
    <col min="3595" max="3596" width="30.58203125" style="19" customWidth="1"/>
    <col min="3597" max="3839" width="8.6640625" style="19"/>
    <col min="3840" max="3840" width="2.83203125" style="19" customWidth="1"/>
    <col min="3841" max="3841" width="6.58203125" style="19" customWidth="1"/>
    <col min="3842" max="3842" width="15.58203125" style="19" customWidth="1"/>
    <col min="3843" max="3844" width="37.58203125" style="19" customWidth="1"/>
    <col min="3845" max="3845" width="30.58203125" style="19" customWidth="1"/>
    <col min="3846" max="3846" width="8.75" style="19" bestFit="1" customWidth="1"/>
    <col min="3847" max="3849" width="30.58203125" style="19" customWidth="1"/>
    <col min="3850" max="3850" width="8.75" style="19" bestFit="1" customWidth="1"/>
    <col min="3851" max="3852" width="30.58203125" style="19" customWidth="1"/>
    <col min="3853" max="4095" width="8.6640625" style="19"/>
    <col min="4096" max="4096" width="2.83203125" style="19" customWidth="1"/>
    <col min="4097" max="4097" width="6.58203125" style="19" customWidth="1"/>
    <col min="4098" max="4098" width="15.58203125" style="19" customWidth="1"/>
    <col min="4099" max="4100" width="37.58203125" style="19" customWidth="1"/>
    <col min="4101" max="4101" width="30.58203125" style="19" customWidth="1"/>
    <col min="4102" max="4102" width="8.75" style="19" bestFit="1" customWidth="1"/>
    <col min="4103" max="4105" width="30.58203125" style="19" customWidth="1"/>
    <col min="4106" max="4106" width="8.75" style="19" bestFit="1" customWidth="1"/>
    <col min="4107" max="4108" width="30.58203125" style="19" customWidth="1"/>
    <col min="4109" max="4351" width="8.6640625" style="19"/>
    <col min="4352" max="4352" width="2.83203125" style="19" customWidth="1"/>
    <col min="4353" max="4353" width="6.58203125" style="19" customWidth="1"/>
    <col min="4354" max="4354" width="15.58203125" style="19" customWidth="1"/>
    <col min="4355" max="4356" width="37.58203125" style="19" customWidth="1"/>
    <col min="4357" max="4357" width="30.58203125" style="19" customWidth="1"/>
    <col min="4358" max="4358" width="8.75" style="19" bestFit="1" customWidth="1"/>
    <col min="4359" max="4361" width="30.58203125" style="19" customWidth="1"/>
    <col min="4362" max="4362" width="8.75" style="19" bestFit="1" customWidth="1"/>
    <col min="4363" max="4364" width="30.58203125" style="19" customWidth="1"/>
    <col min="4365" max="4607" width="8.6640625" style="19"/>
    <col min="4608" max="4608" width="2.83203125" style="19" customWidth="1"/>
    <col min="4609" max="4609" width="6.58203125" style="19" customWidth="1"/>
    <col min="4610" max="4610" width="15.58203125" style="19" customWidth="1"/>
    <col min="4611" max="4612" width="37.58203125" style="19" customWidth="1"/>
    <col min="4613" max="4613" width="30.58203125" style="19" customWidth="1"/>
    <col min="4614" max="4614" width="8.75" style="19" bestFit="1" customWidth="1"/>
    <col min="4615" max="4617" width="30.58203125" style="19" customWidth="1"/>
    <col min="4618" max="4618" width="8.75" style="19" bestFit="1" customWidth="1"/>
    <col min="4619" max="4620" width="30.58203125" style="19" customWidth="1"/>
    <col min="4621" max="4863" width="8.6640625" style="19"/>
    <col min="4864" max="4864" width="2.83203125" style="19" customWidth="1"/>
    <col min="4865" max="4865" width="6.58203125" style="19" customWidth="1"/>
    <col min="4866" max="4866" width="15.58203125" style="19" customWidth="1"/>
    <col min="4867" max="4868" width="37.58203125" style="19" customWidth="1"/>
    <col min="4869" max="4869" width="30.58203125" style="19" customWidth="1"/>
    <col min="4870" max="4870" width="8.75" style="19" bestFit="1" customWidth="1"/>
    <col min="4871" max="4873" width="30.58203125" style="19" customWidth="1"/>
    <col min="4874" max="4874" width="8.75" style="19" bestFit="1" customWidth="1"/>
    <col min="4875" max="4876" width="30.58203125" style="19" customWidth="1"/>
    <col min="4877" max="5119" width="8.6640625" style="19"/>
    <col min="5120" max="5120" width="2.83203125" style="19" customWidth="1"/>
    <col min="5121" max="5121" width="6.58203125" style="19" customWidth="1"/>
    <col min="5122" max="5122" width="15.58203125" style="19" customWidth="1"/>
    <col min="5123" max="5124" width="37.58203125" style="19" customWidth="1"/>
    <col min="5125" max="5125" width="30.58203125" style="19" customWidth="1"/>
    <col min="5126" max="5126" width="8.75" style="19" bestFit="1" customWidth="1"/>
    <col min="5127" max="5129" width="30.58203125" style="19" customWidth="1"/>
    <col min="5130" max="5130" width="8.75" style="19" bestFit="1" customWidth="1"/>
    <col min="5131" max="5132" width="30.58203125" style="19" customWidth="1"/>
    <col min="5133" max="5375" width="8.6640625" style="19"/>
    <col min="5376" max="5376" width="2.83203125" style="19" customWidth="1"/>
    <col min="5377" max="5377" width="6.58203125" style="19" customWidth="1"/>
    <col min="5378" max="5378" width="15.58203125" style="19" customWidth="1"/>
    <col min="5379" max="5380" width="37.58203125" style="19" customWidth="1"/>
    <col min="5381" max="5381" width="30.58203125" style="19" customWidth="1"/>
    <col min="5382" max="5382" width="8.75" style="19" bestFit="1" customWidth="1"/>
    <col min="5383" max="5385" width="30.58203125" style="19" customWidth="1"/>
    <col min="5386" max="5386" width="8.75" style="19" bestFit="1" customWidth="1"/>
    <col min="5387" max="5388" width="30.58203125" style="19" customWidth="1"/>
    <col min="5389" max="5631" width="8.6640625" style="19"/>
    <col min="5632" max="5632" width="2.83203125" style="19" customWidth="1"/>
    <col min="5633" max="5633" width="6.58203125" style="19" customWidth="1"/>
    <col min="5634" max="5634" width="15.58203125" style="19" customWidth="1"/>
    <col min="5635" max="5636" width="37.58203125" style="19" customWidth="1"/>
    <col min="5637" max="5637" width="30.58203125" style="19" customWidth="1"/>
    <col min="5638" max="5638" width="8.75" style="19" bestFit="1" customWidth="1"/>
    <col min="5639" max="5641" width="30.58203125" style="19" customWidth="1"/>
    <col min="5642" max="5642" width="8.75" style="19" bestFit="1" customWidth="1"/>
    <col min="5643" max="5644" width="30.58203125" style="19" customWidth="1"/>
    <col min="5645" max="5887" width="8.6640625" style="19"/>
    <col min="5888" max="5888" width="2.83203125" style="19" customWidth="1"/>
    <col min="5889" max="5889" width="6.58203125" style="19" customWidth="1"/>
    <col min="5890" max="5890" width="15.58203125" style="19" customWidth="1"/>
    <col min="5891" max="5892" width="37.58203125" style="19" customWidth="1"/>
    <col min="5893" max="5893" width="30.58203125" style="19" customWidth="1"/>
    <col min="5894" max="5894" width="8.75" style="19" bestFit="1" customWidth="1"/>
    <col min="5895" max="5897" width="30.58203125" style="19" customWidth="1"/>
    <col min="5898" max="5898" width="8.75" style="19" bestFit="1" customWidth="1"/>
    <col min="5899" max="5900" width="30.58203125" style="19" customWidth="1"/>
    <col min="5901" max="6143" width="8.6640625" style="19"/>
    <col min="6144" max="6144" width="2.83203125" style="19" customWidth="1"/>
    <col min="6145" max="6145" width="6.58203125" style="19" customWidth="1"/>
    <col min="6146" max="6146" width="15.58203125" style="19" customWidth="1"/>
    <col min="6147" max="6148" width="37.58203125" style="19" customWidth="1"/>
    <col min="6149" max="6149" width="30.58203125" style="19" customWidth="1"/>
    <col min="6150" max="6150" width="8.75" style="19" bestFit="1" customWidth="1"/>
    <col min="6151" max="6153" width="30.58203125" style="19" customWidth="1"/>
    <col min="6154" max="6154" width="8.75" style="19" bestFit="1" customWidth="1"/>
    <col min="6155" max="6156" width="30.58203125" style="19" customWidth="1"/>
    <col min="6157" max="6399" width="8.6640625" style="19"/>
    <col min="6400" max="6400" width="2.83203125" style="19" customWidth="1"/>
    <col min="6401" max="6401" width="6.58203125" style="19" customWidth="1"/>
    <col min="6402" max="6402" width="15.58203125" style="19" customWidth="1"/>
    <col min="6403" max="6404" width="37.58203125" style="19" customWidth="1"/>
    <col min="6405" max="6405" width="30.58203125" style="19" customWidth="1"/>
    <col min="6406" max="6406" width="8.75" style="19" bestFit="1" customWidth="1"/>
    <col min="6407" max="6409" width="30.58203125" style="19" customWidth="1"/>
    <col min="6410" max="6410" width="8.75" style="19" bestFit="1" customWidth="1"/>
    <col min="6411" max="6412" width="30.58203125" style="19" customWidth="1"/>
    <col min="6413" max="6655" width="8.6640625" style="19"/>
    <col min="6656" max="6656" width="2.83203125" style="19" customWidth="1"/>
    <col min="6657" max="6657" width="6.58203125" style="19" customWidth="1"/>
    <col min="6658" max="6658" width="15.58203125" style="19" customWidth="1"/>
    <col min="6659" max="6660" width="37.58203125" style="19" customWidth="1"/>
    <col min="6661" max="6661" width="30.58203125" style="19" customWidth="1"/>
    <col min="6662" max="6662" width="8.75" style="19" bestFit="1" customWidth="1"/>
    <col min="6663" max="6665" width="30.58203125" style="19" customWidth="1"/>
    <col min="6666" max="6666" width="8.75" style="19" bestFit="1" customWidth="1"/>
    <col min="6667" max="6668" width="30.58203125" style="19" customWidth="1"/>
    <col min="6669" max="6911" width="8.6640625" style="19"/>
    <col min="6912" max="6912" width="2.83203125" style="19" customWidth="1"/>
    <col min="6913" max="6913" width="6.58203125" style="19" customWidth="1"/>
    <col min="6914" max="6914" width="15.58203125" style="19" customWidth="1"/>
    <col min="6915" max="6916" width="37.58203125" style="19" customWidth="1"/>
    <col min="6917" max="6917" width="30.58203125" style="19" customWidth="1"/>
    <col min="6918" max="6918" width="8.75" style="19" bestFit="1" customWidth="1"/>
    <col min="6919" max="6921" width="30.58203125" style="19" customWidth="1"/>
    <col min="6922" max="6922" width="8.75" style="19" bestFit="1" customWidth="1"/>
    <col min="6923" max="6924" width="30.58203125" style="19" customWidth="1"/>
    <col min="6925" max="7167" width="8.6640625" style="19"/>
    <col min="7168" max="7168" width="2.83203125" style="19" customWidth="1"/>
    <col min="7169" max="7169" width="6.58203125" style="19" customWidth="1"/>
    <col min="7170" max="7170" width="15.58203125" style="19" customWidth="1"/>
    <col min="7171" max="7172" width="37.58203125" style="19" customWidth="1"/>
    <col min="7173" max="7173" width="30.58203125" style="19" customWidth="1"/>
    <col min="7174" max="7174" width="8.75" style="19" bestFit="1" customWidth="1"/>
    <col min="7175" max="7177" width="30.58203125" style="19" customWidth="1"/>
    <col min="7178" max="7178" width="8.75" style="19" bestFit="1" customWidth="1"/>
    <col min="7179" max="7180" width="30.58203125" style="19" customWidth="1"/>
    <col min="7181" max="7423" width="8.6640625" style="19"/>
    <col min="7424" max="7424" width="2.83203125" style="19" customWidth="1"/>
    <col min="7425" max="7425" width="6.58203125" style="19" customWidth="1"/>
    <col min="7426" max="7426" width="15.58203125" style="19" customWidth="1"/>
    <col min="7427" max="7428" width="37.58203125" style="19" customWidth="1"/>
    <col min="7429" max="7429" width="30.58203125" style="19" customWidth="1"/>
    <col min="7430" max="7430" width="8.75" style="19" bestFit="1" customWidth="1"/>
    <col min="7431" max="7433" width="30.58203125" style="19" customWidth="1"/>
    <col min="7434" max="7434" width="8.75" style="19" bestFit="1" customWidth="1"/>
    <col min="7435" max="7436" width="30.58203125" style="19" customWidth="1"/>
    <col min="7437" max="7679" width="8.6640625" style="19"/>
    <col min="7680" max="7680" width="2.83203125" style="19" customWidth="1"/>
    <col min="7681" max="7681" width="6.58203125" style="19" customWidth="1"/>
    <col min="7682" max="7682" width="15.58203125" style="19" customWidth="1"/>
    <col min="7683" max="7684" width="37.58203125" style="19" customWidth="1"/>
    <col min="7685" max="7685" width="30.58203125" style="19" customWidth="1"/>
    <col min="7686" max="7686" width="8.75" style="19" bestFit="1" customWidth="1"/>
    <col min="7687" max="7689" width="30.58203125" style="19" customWidth="1"/>
    <col min="7690" max="7690" width="8.75" style="19" bestFit="1" customWidth="1"/>
    <col min="7691" max="7692" width="30.58203125" style="19" customWidth="1"/>
    <col min="7693" max="7935" width="8.6640625" style="19"/>
    <col min="7936" max="7936" width="2.83203125" style="19" customWidth="1"/>
    <col min="7937" max="7937" width="6.58203125" style="19" customWidth="1"/>
    <col min="7938" max="7938" width="15.58203125" style="19" customWidth="1"/>
    <col min="7939" max="7940" width="37.58203125" style="19" customWidth="1"/>
    <col min="7941" max="7941" width="30.58203125" style="19" customWidth="1"/>
    <col min="7942" max="7942" width="8.75" style="19" bestFit="1" customWidth="1"/>
    <col min="7943" max="7945" width="30.58203125" style="19" customWidth="1"/>
    <col min="7946" max="7946" width="8.75" style="19" bestFit="1" customWidth="1"/>
    <col min="7947" max="7948" width="30.58203125" style="19" customWidth="1"/>
    <col min="7949" max="8191" width="8.6640625" style="19"/>
    <col min="8192" max="8192" width="2.83203125" style="19" customWidth="1"/>
    <col min="8193" max="8193" width="6.58203125" style="19" customWidth="1"/>
    <col min="8194" max="8194" width="15.58203125" style="19" customWidth="1"/>
    <col min="8195" max="8196" width="37.58203125" style="19" customWidth="1"/>
    <col min="8197" max="8197" width="30.58203125" style="19" customWidth="1"/>
    <col min="8198" max="8198" width="8.75" style="19" bestFit="1" customWidth="1"/>
    <col min="8199" max="8201" width="30.58203125" style="19" customWidth="1"/>
    <col min="8202" max="8202" width="8.75" style="19" bestFit="1" customWidth="1"/>
    <col min="8203" max="8204" width="30.58203125" style="19" customWidth="1"/>
    <col min="8205" max="8447" width="8.6640625" style="19"/>
    <col min="8448" max="8448" width="2.83203125" style="19" customWidth="1"/>
    <col min="8449" max="8449" width="6.58203125" style="19" customWidth="1"/>
    <col min="8450" max="8450" width="15.58203125" style="19" customWidth="1"/>
    <col min="8451" max="8452" width="37.58203125" style="19" customWidth="1"/>
    <col min="8453" max="8453" width="30.58203125" style="19" customWidth="1"/>
    <col min="8454" max="8454" width="8.75" style="19" bestFit="1" customWidth="1"/>
    <col min="8455" max="8457" width="30.58203125" style="19" customWidth="1"/>
    <col min="8458" max="8458" width="8.75" style="19" bestFit="1" customWidth="1"/>
    <col min="8459" max="8460" width="30.58203125" style="19" customWidth="1"/>
    <col min="8461" max="8703" width="8.6640625" style="19"/>
    <col min="8704" max="8704" width="2.83203125" style="19" customWidth="1"/>
    <col min="8705" max="8705" width="6.58203125" style="19" customWidth="1"/>
    <col min="8706" max="8706" width="15.58203125" style="19" customWidth="1"/>
    <col min="8707" max="8708" width="37.58203125" style="19" customWidth="1"/>
    <col min="8709" max="8709" width="30.58203125" style="19" customWidth="1"/>
    <col min="8710" max="8710" width="8.75" style="19" bestFit="1" customWidth="1"/>
    <col min="8711" max="8713" width="30.58203125" style="19" customWidth="1"/>
    <col min="8714" max="8714" width="8.75" style="19" bestFit="1" customWidth="1"/>
    <col min="8715" max="8716" width="30.58203125" style="19" customWidth="1"/>
    <col min="8717" max="8959" width="8.6640625" style="19"/>
    <col min="8960" max="8960" width="2.83203125" style="19" customWidth="1"/>
    <col min="8961" max="8961" width="6.58203125" style="19" customWidth="1"/>
    <col min="8962" max="8962" width="15.58203125" style="19" customWidth="1"/>
    <col min="8963" max="8964" width="37.58203125" style="19" customWidth="1"/>
    <col min="8965" max="8965" width="30.58203125" style="19" customWidth="1"/>
    <col min="8966" max="8966" width="8.75" style="19" bestFit="1" customWidth="1"/>
    <col min="8967" max="8969" width="30.58203125" style="19" customWidth="1"/>
    <col min="8970" max="8970" width="8.75" style="19" bestFit="1" customWidth="1"/>
    <col min="8971" max="8972" width="30.58203125" style="19" customWidth="1"/>
    <col min="8973" max="9215" width="8.6640625" style="19"/>
    <col min="9216" max="9216" width="2.83203125" style="19" customWidth="1"/>
    <col min="9217" max="9217" width="6.58203125" style="19" customWidth="1"/>
    <col min="9218" max="9218" width="15.58203125" style="19" customWidth="1"/>
    <col min="9219" max="9220" width="37.58203125" style="19" customWidth="1"/>
    <col min="9221" max="9221" width="30.58203125" style="19" customWidth="1"/>
    <col min="9222" max="9222" width="8.75" style="19" bestFit="1" customWidth="1"/>
    <col min="9223" max="9225" width="30.58203125" style="19" customWidth="1"/>
    <col min="9226" max="9226" width="8.75" style="19" bestFit="1" customWidth="1"/>
    <col min="9227" max="9228" width="30.58203125" style="19" customWidth="1"/>
    <col min="9229" max="9471" width="8.6640625" style="19"/>
    <col min="9472" max="9472" width="2.83203125" style="19" customWidth="1"/>
    <col min="9473" max="9473" width="6.58203125" style="19" customWidth="1"/>
    <col min="9474" max="9474" width="15.58203125" style="19" customWidth="1"/>
    <col min="9475" max="9476" width="37.58203125" style="19" customWidth="1"/>
    <col min="9477" max="9477" width="30.58203125" style="19" customWidth="1"/>
    <col min="9478" max="9478" width="8.75" style="19" bestFit="1" customWidth="1"/>
    <col min="9479" max="9481" width="30.58203125" style="19" customWidth="1"/>
    <col min="9482" max="9482" width="8.75" style="19" bestFit="1" customWidth="1"/>
    <col min="9483" max="9484" width="30.58203125" style="19" customWidth="1"/>
    <col min="9485" max="9727" width="8.6640625" style="19"/>
    <col min="9728" max="9728" width="2.83203125" style="19" customWidth="1"/>
    <col min="9729" max="9729" width="6.58203125" style="19" customWidth="1"/>
    <col min="9730" max="9730" width="15.58203125" style="19" customWidth="1"/>
    <col min="9731" max="9732" width="37.58203125" style="19" customWidth="1"/>
    <col min="9733" max="9733" width="30.58203125" style="19" customWidth="1"/>
    <col min="9734" max="9734" width="8.75" style="19" bestFit="1" customWidth="1"/>
    <col min="9735" max="9737" width="30.58203125" style="19" customWidth="1"/>
    <col min="9738" max="9738" width="8.75" style="19" bestFit="1" customWidth="1"/>
    <col min="9739" max="9740" width="30.58203125" style="19" customWidth="1"/>
    <col min="9741" max="9983" width="8.6640625" style="19"/>
    <col min="9984" max="9984" width="2.83203125" style="19" customWidth="1"/>
    <col min="9985" max="9985" width="6.58203125" style="19" customWidth="1"/>
    <col min="9986" max="9986" width="15.58203125" style="19" customWidth="1"/>
    <col min="9987" max="9988" width="37.58203125" style="19" customWidth="1"/>
    <col min="9989" max="9989" width="30.58203125" style="19" customWidth="1"/>
    <col min="9990" max="9990" width="8.75" style="19" bestFit="1" customWidth="1"/>
    <col min="9991" max="9993" width="30.58203125" style="19" customWidth="1"/>
    <col min="9994" max="9994" width="8.75" style="19" bestFit="1" customWidth="1"/>
    <col min="9995" max="9996" width="30.58203125" style="19" customWidth="1"/>
    <col min="9997" max="10239" width="8.6640625" style="19"/>
    <col min="10240" max="10240" width="2.83203125" style="19" customWidth="1"/>
    <col min="10241" max="10241" width="6.58203125" style="19" customWidth="1"/>
    <col min="10242" max="10242" width="15.58203125" style="19" customWidth="1"/>
    <col min="10243" max="10244" width="37.58203125" style="19" customWidth="1"/>
    <col min="10245" max="10245" width="30.58203125" style="19" customWidth="1"/>
    <col min="10246" max="10246" width="8.75" style="19" bestFit="1" customWidth="1"/>
    <col min="10247" max="10249" width="30.58203125" style="19" customWidth="1"/>
    <col min="10250" max="10250" width="8.75" style="19" bestFit="1" customWidth="1"/>
    <col min="10251" max="10252" width="30.58203125" style="19" customWidth="1"/>
    <col min="10253" max="10495" width="8.6640625" style="19"/>
    <col min="10496" max="10496" width="2.83203125" style="19" customWidth="1"/>
    <col min="10497" max="10497" width="6.58203125" style="19" customWidth="1"/>
    <col min="10498" max="10498" width="15.58203125" style="19" customWidth="1"/>
    <col min="10499" max="10500" width="37.58203125" style="19" customWidth="1"/>
    <col min="10501" max="10501" width="30.58203125" style="19" customWidth="1"/>
    <col min="10502" max="10502" width="8.75" style="19" bestFit="1" customWidth="1"/>
    <col min="10503" max="10505" width="30.58203125" style="19" customWidth="1"/>
    <col min="10506" max="10506" width="8.75" style="19" bestFit="1" customWidth="1"/>
    <col min="10507" max="10508" width="30.58203125" style="19" customWidth="1"/>
    <col min="10509" max="10751" width="8.6640625" style="19"/>
    <col min="10752" max="10752" width="2.83203125" style="19" customWidth="1"/>
    <col min="10753" max="10753" width="6.58203125" style="19" customWidth="1"/>
    <col min="10754" max="10754" width="15.58203125" style="19" customWidth="1"/>
    <col min="10755" max="10756" width="37.58203125" style="19" customWidth="1"/>
    <col min="10757" max="10757" width="30.58203125" style="19" customWidth="1"/>
    <col min="10758" max="10758" width="8.75" style="19" bestFit="1" customWidth="1"/>
    <col min="10759" max="10761" width="30.58203125" style="19" customWidth="1"/>
    <col min="10762" max="10762" width="8.75" style="19" bestFit="1" customWidth="1"/>
    <col min="10763" max="10764" width="30.58203125" style="19" customWidth="1"/>
    <col min="10765" max="11007" width="8.6640625" style="19"/>
    <col min="11008" max="11008" width="2.83203125" style="19" customWidth="1"/>
    <col min="11009" max="11009" width="6.58203125" style="19" customWidth="1"/>
    <col min="11010" max="11010" width="15.58203125" style="19" customWidth="1"/>
    <col min="11011" max="11012" width="37.58203125" style="19" customWidth="1"/>
    <col min="11013" max="11013" width="30.58203125" style="19" customWidth="1"/>
    <col min="11014" max="11014" width="8.75" style="19" bestFit="1" customWidth="1"/>
    <col min="11015" max="11017" width="30.58203125" style="19" customWidth="1"/>
    <col min="11018" max="11018" width="8.75" style="19" bestFit="1" customWidth="1"/>
    <col min="11019" max="11020" width="30.58203125" style="19" customWidth="1"/>
    <col min="11021" max="11263" width="8.6640625" style="19"/>
    <col min="11264" max="11264" width="2.83203125" style="19" customWidth="1"/>
    <col min="11265" max="11265" width="6.58203125" style="19" customWidth="1"/>
    <col min="11266" max="11266" width="15.58203125" style="19" customWidth="1"/>
    <col min="11267" max="11268" width="37.58203125" style="19" customWidth="1"/>
    <col min="11269" max="11269" width="30.58203125" style="19" customWidth="1"/>
    <col min="11270" max="11270" width="8.75" style="19" bestFit="1" customWidth="1"/>
    <col min="11271" max="11273" width="30.58203125" style="19" customWidth="1"/>
    <col min="11274" max="11274" width="8.75" style="19" bestFit="1" customWidth="1"/>
    <col min="11275" max="11276" width="30.58203125" style="19" customWidth="1"/>
    <col min="11277" max="11519" width="8.6640625" style="19"/>
    <col min="11520" max="11520" width="2.83203125" style="19" customWidth="1"/>
    <col min="11521" max="11521" width="6.58203125" style="19" customWidth="1"/>
    <col min="11522" max="11522" width="15.58203125" style="19" customWidth="1"/>
    <col min="11523" max="11524" width="37.58203125" style="19" customWidth="1"/>
    <col min="11525" max="11525" width="30.58203125" style="19" customWidth="1"/>
    <col min="11526" max="11526" width="8.75" style="19" bestFit="1" customWidth="1"/>
    <col min="11527" max="11529" width="30.58203125" style="19" customWidth="1"/>
    <col min="11530" max="11530" width="8.75" style="19" bestFit="1" customWidth="1"/>
    <col min="11531" max="11532" width="30.58203125" style="19" customWidth="1"/>
    <col min="11533" max="11775" width="8.6640625" style="19"/>
    <col min="11776" max="11776" width="2.83203125" style="19" customWidth="1"/>
    <col min="11777" max="11777" width="6.58203125" style="19" customWidth="1"/>
    <col min="11778" max="11778" width="15.58203125" style="19" customWidth="1"/>
    <col min="11779" max="11780" width="37.58203125" style="19" customWidth="1"/>
    <col min="11781" max="11781" width="30.58203125" style="19" customWidth="1"/>
    <col min="11782" max="11782" width="8.75" style="19" bestFit="1" customWidth="1"/>
    <col min="11783" max="11785" width="30.58203125" style="19" customWidth="1"/>
    <col min="11786" max="11786" width="8.75" style="19" bestFit="1" customWidth="1"/>
    <col min="11787" max="11788" width="30.58203125" style="19" customWidth="1"/>
    <col min="11789" max="12031" width="8.6640625" style="19"/>
    <col min="12032" max="12032" width="2.83203125" style="19" customWidth="1"/>
    <col min="12033" max="12033" width="6.58203125" style="19" customWidth="1"/>
    <col min="12034" max="12034" width="15.58203125" style="19" customWidth="1"/>
    <col min="12035" max="12036" width="37.58203125" style="19" customWidth="1"/>
    <col min="12037" max="12037" width="30.58203125" style="19" customWidth="1"/>
    <col min="12038" max="12038" width="8.75" style="19" bestFit="1" customWidth="1"/>
    <col min="12039" max="12041" width="30.58203125" style="19" customWidth="1"/>
    <col min="12042" max="12042" width="8.75" style="19" bestFit="1" customWidth="1"/>
    <col min="12043" max="12044" width="30.58203125" style="19" customWidth="1"/>
    <col min="12045" max="12287" width="8.6640625" style="19"/>
    <col min="12288" max="12288" width="2.83203125" style="19" customWidth="1"/>
    <col min="12289" max="12289" width="6.58203125" style="19" customWidth="1"/>
    <col min="12290" max="12290" width="15.58203125" style="19" customWidth="1"/>
    <col min="12291" max="12292" width="37.58203125" style="19" customWidth="1"/>
    <col min="12293" max="12293" width="30.58203125" style="19" customWidth="1"/>
    <col min="12294" max="12294" width="8.75" style="19" bestFit="1" customWidth="1"/>
    <col min="12295" max="12297" width="30.58203125" style="19" customWidth="1"/>
    <col min="12298" max="12298" width="8.75" style="19" bestFit="1" customWidth="1"/>
    <col min="12299" max="12300" width="30.58203125" style="19" customWidth="1"/>
    <col min="12301" max="12543" width="8.6640625" style="19"/>
    <col min="12544" max="12544" width="2.83203125" style="19" customWidth="1"/>
    <col min="12545" max="12545" width="6.58203125" style="19" customWidth="1"/>
    <col min="12546" max="12546" width="15.58203125" style="19" customWidth="1"/>
    <col min="12547" max="12548" width="37.58203125" style="19" customWidth="1"/>
    <col min="12549" max="12549" width="30.58203125" style="19" customWidth="1"/>
    <col min="12550" max="12550" width="8.75" style="19" bestFit="1" customWidth="1"/>
    <col min="12551" max="12553" width="30.58203125" style="19" customWidth="1"/>
    <col min="12554" max="12554" width="8.75" style="19" bestFit="1" customWidth="1"/>
    <col min="12555" max="12556" width="30.58203125" style="19" customWidth="1"/>
    <col min="12557" max="12799" width="8.6640625" style="19"/>
    <col min="12800" max="12800" width="2.83203125" style="19" customWidth="1"/>
    <col min="12801" max="12801" width="6.58203125" style="19" customWidth="1"/>
    <col min="12802" max="12802" width="15.58203125" style="19" customWidth="1"/>
    <col min="12803" max="12804" width="37.58203125" style="19" customWidth="1"/>
    <col min="12805" max="12805" width="30.58203125" style="19" customWidth="1"/>
    <col min="12806" max="12806" width="8.75" style="19" bestFit="1" customWidth="1"/>
    <col min="12807" max="12809" width="30.58203125" style="19" customWidth="1"/>
    <col min="12810" max="12810" width="8.75" style="19" bestFit="1" customWidth="1"/>
    <col min="12811" max="12812" width="30.58203125" style="19" customWidth="1"/>
    <col min="12813" max="13055" width="8.6640625" style="19"/>
    <col min="13056" max="13056" width="2.83203125" style="19" customWidth="1"/>
    <col min="13057" max="13057" width="6.58203125" style="19" customWidth="1"/>
    <col min="13058" max="13058" width="15.58203125" style="19" customWidth="1"/>
    <col min="13059" max="13060" width="37.58203125" style="19" customWidth="1"/>
    <col min="13061" max="13061" width="30.58203125" style="19" customWidth="1"/>
    <col min="13062" max="13062" width="8.75" style="19" bestFit="1" customWidth="1"/>
    <col min="13063" max="13065" width="30.58203125" style="19" customWidth="1"/>
    <col min="13066" max="13066" width="8.75" style="19" bestFit="1" customWidth="1"/>
    <col min="13067" max="13068" width="30.58203125" style="19" customWidth="1"/>
    <col min="13069" max="13311" width="8.6640625" style="19"/>
    <col min="13312" max="13312" width="2.83203125" style="19" customWidth="1"/>
    <col min="13313" max="13313" width="6.58203125" style="19" customWidth="1"/>
    <col min="13314" max="13314" width="15.58203125" style="19" customWidth="1"/>
    <col min="13315" max="13316" width="37.58203125" style="19" customWidth="1"/>
    <col min="13317" max="13317" width="30.58203125" style="19" customWidth="1"/>
    <col min="13318" max="13318" width="8.75" style="19" bestFit="1" customWidth="1"/>
    <col min="13319" max="13321" width="30.58203125" style="19" customWidth="1"/>
    <col min="13322" max="13322" width="8.75" style="19" bestFit="1" customWidth="1"/>
    <col min="13323" max="13324" width="30.58203125" style="19" customWidth="1"/>
    <col min="13325" max="13567" width="8.6640625" style="19"/>
    <col min="13568" max="13568" width="2.83203125" style="19" customWidth="1"/>
    <col min="13569" max="13569" width="6.58203125" style="19" customWidth="1"/>
    <col min="13570" max="13570" width="15.58203125" style="19" customWidth="1"/>
    <col min="13571" max="13572" width="37.58203125" style="19" customWidth="1"/>
    <col min="13573" max="13573" width="30.58203125" style="19" customWidth="1"/>
    <col min="13574" max="13574" width="8.75" style="19" bestFit="1" customWidth="1"/>
    <col min="13575" max="13577" width="30.58203125" style="19" customWidth="1"/>
    <col min="13578" max="13578" width="8.75" style="19" bestFit="1" customWidth="1"/>
    <col min="13579" max="13580" width="30.58203125" style="19" customWidth="1"/>
    <col min="13581" max="13823" width="8.6640625" style="19"/>
    <col min="13824" max="13824" width="2.83203125" style="19" customWidth="1"/>
    <col min="13825" max="13825" width="6.58203125" style="19" customWidth="1"/>
    <col min="13826" max="13826" width="15.58203125" style="19" customWidth="1"/>
    <col min="13827" max="13828" width="37.58203125" style="19" customWidth="1"/>
    <col min="13829" max="13829" width="30.58203125" style="19" customWidth="1"/>
    <col min="13830" max="13830" width="8.75" style="19" bestFit="1" customWidth="1"/>
    <col min="13831" max="13833" width="30.58203125" style="19" customWidth="1"/>
    <col min="13834" max="13834" width="8.75" style="19" bestFit="1" customWidth="1"/>
    <col min="13835" max="13836" width="30.58203125" style="19" customWidth="1"/>
    <col min="13837" max="14079" width="8.6640625" style="19"/>
    <col min="14080" max="14080" width="2.83203125" style="19" customWidth="1"/>
    <col min="14081" max="14081" width="6.58203125" style="19" customWidth="1"/>
    <col min="14082" max="14082" width="15.58203125" style="19" customWidth="1"/>
    <col min="14083" max="14084" width="37.58203125" style="19" customWidth="1"/>
    <col min="14085" max="14085" width="30.58203125" style="19" customWidth="1"/>
    <col min="14086" max="14086" width="8.75" style="19" bestFit="1" customWidth="1"/>
    <col min="14087" max="14089" width="30.58203125" style="19" customWidth="1"/>
    <col min="14090" max="14090" width="8.75" style="19" bestFit="1" customWidth="1"/>
    <col min="14091" max="14092" width="30.58203125" style="19" customWidth="1"/>
    <col min="14093" max="14335" width="8.6640625" style="19"/>
    <col min="14336" max="14336" width="2.83203125" style="19" customWidth="1"/>
    <col min="14337" max="14337" width="6.58203125" style="19" customWidth="1"/>
    <col min="14338" max="14338" width="15.58203125" style="19" customWidth="1"/>
    <col min="14339" max="14340" width="37.58203125" style="19" customWidth="1"/>
    <col min="14341" max="14341" width="30.58203125" style="19" customWidth="1"/>
    <col min="14342" max="14342" width="8.75" style="19" bestFit="1" customWidth="1"/>
    <col min="14343" max="14345" width="30.58203125" style="19" customWidth="1"/>
    <col min="14346" max="14346" width="8.75" style="19" bestFit="1" customWidth="1"/>
    <col min="14347" max="14348" width="30.58203125" style="19" customWidth="1"/>
    <col min="14349" max="14591" width="8.6640625" style="19"/>
    <col min="14592" max="14592" width="2.83203125" style="19" customWidth="1"/>
    <col min="14593" max="14593" width="6.58203125" style="19" customWidth="1"/>
    <col min="14594" max="14594" width="15.58203125" style="19" customWidth="1"/>
    <col min="14595" max="14596" width="37.58203125" style="19" customWidth="1"/>
    <col min="14597" max="14597" width="30.58203125" style="19" customWidth="1"/>
    <col min="14598" max="14598" width="8.75" style="19" bestFit="1" customWidth="1"/>
    <col min="14599" max="14601" width="30.58203125" style="19" customWidth="1"/>
    <col min="14602" max="14602" width="8.75" style="19" bestFit="1" customWidth="1"/>
    <col min="14603" max="14604" width="30.58203125" style="19" customWidth="1"/>
    <col min="14605" max="14847" width="8.6640625" style="19"/>
    <col min="14848" max="14848" width="2.83203125" style="19" customWidth="1"/>
    <col min="14849" max="14849" width="6.58203125" style="19" customWidth="1"/>
    <col min="14850" max="14850" width="15.58203125" style="19" customWidth="1"/>
    <col min="14851" max="14852" width="37.58203125" style="19" customWidth="1"/>
    <col min="14853" max="14853" width="30.58203125" style="19" customWidth="1"/>
    <col min="14854" max="14854" width="8.75" style="19" bestFit="1" customWidth="1"/>
    <col min="14855" max="14857" width="30.58203125" style="19" customWidth="1"/>
    <col min="14858" max="14858" width="8.75" style="19" bestFit="1" customWidth="1"/>
    <col min="14859" max="14860" width="30.58203125" style="19" customWidth="1"/>
    <col min="14861" max="15103" width="8.6640625" style="19"/>
    <col min="15104" max="15104" width="2.83203125" style="19" customWidth="1"/>
    <col min="15105" max="15105" width="6.58203125" style="19" customWidth="1"/>
    <col min="15106" max="15106" width="15.58203125" style="19" customWidth="1"/>
    <col min="15107" max="15108" width="37.58203125" style="19" customWidth="1"/>
    <col min="15109" max="15109" width="30.58203125" style="19" customWidth="1"/>
    <col min="15110" max="15110" width="8.75" style="19" bestFit="1" customWidth="1"/>
    <col min="15111" max="15113" width="30.58203125" style="19" customWidth="1"/>
    <col min="15114" max="15114" width="8.75" style="19" bestFit="1" customWidth="1"/>
    <col min="15115" max="15116" width="30.58203125" style="19" customWidth="1"/>
    <col min="15117" max="15359" width="8.6640625" style="19"/>
    <col min="15360" max="15360" width="2.83203125" style="19" customWidth="1"/>
    <col min="15361" max="15361" width="6.58203125" style="19" customWidth="1"/>
    <col min="15362" max="15362" width="15.58203125" style="19" customWidth="1"/>
    <col min="15363" max="15364" width="37.58203125" style="19" customWidth="1"/>
    <col min="15365" max="15365" width="30.58203125" style="19" customWidth="1"/>
    <col min="15366" max="15366" width="8.75" style="19" bestFit="1" customWidth="1"/>
    <col min="15367" max="15369" width="30.58203125" style="19" customWidth="1"/>
    <col min="15370" max="15370" width="8.75" style="19" bestFit="1" customWidth="1"/>
    <col min="15371" max="15372" width="30.58203125" style="19" customWidth="1"/>
    <col min="15373" max="15615" width="8.6640625" style="19"/>
    <col min="15616" max="15616" width="2.83203125" style="19" customWidth="1"/>
    <col min="15617" max="15617" width="6.58203125" style="19" customWidth="1"/>
    <col min="15618" max="15618" width="15.58203125" style="19" customWidth="1"/>
    <col min="15619" max="15620" width="37.58203125" style="19" customWidth="1"/>
    <col min="15621" max="15621" width="30.58203125" style="19" customWidth="1"/>
    <col min="15622" max="15622" width="8.75" style="19" bestFit="1" customWidth="1"/>
    <col min="15623" max="15625" width="30.58203125" style="19" customWidth="1"/>
    <col min="15626" max="15626" width="8.75" style="19" bestFit="1" customWidth="1"/>
    <col min="15627" max="15628" width="30.58203125" style="19" customWidth="1"/>
    <col min="15629" max="15871" width="8.6640625" style="19"/>
    <col min="15872" max="15872" width="2.83203125" style="19" customWidth="1"/>
    <col min="15873" max="15873" width="6.58203125" style="19" customWidth="1"/>
    <col min="15874" max="15874" width="15.58203125" style="19" customWidth="1"/>
    <col min="15875" max="15876" width="37.58203125" style="19" customWidth="1"/>
    <col min="15877" max="15877" width="30.58203125" style="19" customWidth="1"/>
    <col min="15878" max="15878" width="8.75" style="19" bestFit="1" customWidth="1"/>
    <col min="15879" max="15881" width="30.58203125" style="19" customWidth="1"/>
    <col min="15882" max="15882" width="8.75" style="19" bestFit="1" customWidth="1"/>
    <col min="15883" max="15884" width="30.58203125" style="19" customWidth="1"/>
    <col min="15885" max="16127" width="8.6640625" style="19"/>
    <col min="16128" max="16128" width="2.83203125" style="19" customWidth="1"/>
    <col min="16129" max="16129" width="6.58203125" style="19" customWidth="1"/>
    <col min="16130" max="16130" width="15.58203125" style="19" customWidth="1"/>
    <col min="16131" max="16132" width="37.58203125" style="19" customWidth="1"/>
    <col min="16133" max="16133" width="30.58203125" style="19" customWidth="1"/>
    <col min="16134" max="16134" width="8.75" style="19" bestFit="1" customWidth="1"/>
    <col min="16135" max="16137" width="30.58203125" style="19" customWidth="1"/>
    <col min="16138" max="16138" width="8.75" style="19" bestFit="1" customWidth="1"/>
    <col min="16139" max="16140" width="30.58203125" style="19" customWidth="1"/>
    <col min="16141" max="16384" width="8.6640625" style="19"/>
  </cols>
  <sheetData>
    <row r="1" spans="1:13" ht="25" customHeight="1" x14ac:dyDescent="0.55000000000000004">
      <c r="A1" s="228" t="s">
        <v>243</v>
      </c>
      <c r="B1" s="228"/>
      <c r="C1" s="228"/>
      <c r="D1" s="228"/>
      <c r="E1" s="228"/>
      <c r="F1" s="228"/>
      <c r="G1" s="83"/>
      <c r="H1" s="83"/>
      <c r="I1" s="83"/>
      <c r="J1" s="83"/>
      <c r="K1" s="83"/>
      <c r="L1" s="83"/>
      <c r="M1" s="82"/>
    </row>
    <row r="2" spans="1:13" ht="20.149999999999999" customHeight="1" thickBot="1" x14ac:dyDescent="0.6">
      <c r="A2" s="166" t="s">
        <v>1</v>
      </c>
      <c r="B2" s="166"/>
      <c r="C2" s="166"/>
      <c r="D2" s="167" t="str">
        <f>[17]年度当初提出!D2</f>
        <v>千葉市あんしんケアセンターみつわ台</v>
      </c>
      <c r="E2" s="167"/>
      <c r="F2" s="167"/>
      <c r="J2" s="85"/>
      <c r="K2" s="85"/>
      <c r="L2" s="85"/>
    </row>
    <row r="3" spans="1:13" ht="148.5" customHeight="1" thickBot="1" x14ac:dyDescent="0.6">
      <c r="A3" s="168" t="str">
        <f>[17]年度当初提出!A3</f>
        <v>担当圏域
地区概況及び
地区課題</v>
      </c>
      <c r="B3" s="168"/>
      <c r="C3" s="168"/>
      <c r="D3" s="159" t="str">
        <f>[17]年度当初提出!D3</f>
        <v>・圏域内において高齢化率が20％未満の地域（殿台町、原町など）がある反面、40％を超える地域（みつわ台の町丁の一部）も出てきた。
・令和5年度から令和6年度の1年間においても担当圏域内各町丁において高齢化率が上昇している。
・多様な課題を有している世帯の相談が増えている。圏域外の社会資源や機関との連携を要するケースも増えている。
・自治会の数が多く、地域を細分化している。自治会活動をする場が少なく、自治会活動に支障を来たしている。
・支え合い活動が充実している地域とそうでない地域の差異がある。
・地域福祉を推進して行く次世代の担い手が不足している。
・医療、福祉、教育等の各分野間の連携が十分ではない。
・エレベーターのない団地の高齢化が進み、買物等の生活支援を要する世帯が増えている。
・空き家が目立ち、孤独死も発生している。</v>
      </c>
      <c r="E3" s="159"/>
      <c r="F3" s="159"/>
      <c r="G3" s="86"/>
      <c r="H3" s="86"/>
      <c r="I3" s="86"/>
      <c r="J3" s="226" t="s">
        <v>2</v>
      </c>
      <c r="K3" s="227"/>
      <c r="L3" s="87"/>
    </row>
    <row r="4" spans="1:13" ht="91" customHeight="1" x14ac:dyDescent="0.55000000000000004">
      <c r="A4" s="168" t="s">
        <v>3</v>
      </c>
      <c r="B4" s="168"/>
      <c r="C4" s="168"/>
      <c r="D4" s="134" t="s">
        <v>553</v>
      </c>
      <c r="E4" s="134"/>
      <c r="F4" s="134"/>
      <c r="G4" s="86"/>
      <c r="H4" s="86"/>
      <c r="I4" s="86"/>
      <c r="J4" s="87"/>
      <c r="K4" s="87"/>
      <c r="L4" s="87"/>
    </row>
    <row r="5" spans="1:13" ht="18" customHeight="1" x14ac:dyDescent="0.55000000000000004">
      <c r="A5" s="169" t="s">
        <v>4</v>
      </c>
      <c r="B5" s="169"/>
      <c r="C5" s="169"/>
      <c r="D5" s="169"/>
      <c r="E5" s="169"/>
      <c r="F5" s="169"/>
      <c r="G5" s="88"/>
      <c r="H5" s="89"/>
      <c r="I5" s="89"/>
      <c r="J5" s="89"/>
      <c r="K5" s="89"/>
      <c r="L5" s="90"/>
    </row>
    <row r="6" spans="1:13" ht="60.5" customHeight="1" x14ac:dyDescent="0.55000000000000004">
      <c r="A6" s="170" t="s">
        <v>5</v>
      </c>
      <c r="B6" s="171" t="s">
        <v>6</v>
      </c>
      <c r="C6" s="171"/>
      <c r="D6" s="40" t="s">
        <v>7</v>
      </c>
      <c r="E6" s="40" t="s">
        <v>8</v>
      </c>
      <c r="F6" s="39" t="s">
        <v>244</v>
      </c>
      <c r="G6" s="91"/>
      <c r="H6" s="92"/>
      <c r="I6" s="92"/>
      <c r="J6" s="92"/>
      <c r="K6" s="92"/>
      <c r="L6" s="93"/>
    </row>
    <row r="7" spans="1:13" ht="75" customHeight="1" x14ac:dyDescent="0.55000000000000004">
      <c r="A7" s="170"/>
      <c r="B7" s="172" t="s">
        <v>10</v>
      </c>
      <c r="C7" s="173"/>
      <c r="D7" s="124" t="s">
        <v>554</v>
      </c>
      <c r="E7" s="124"/>
      <c r="F7" s="124"/>
      <c r="G7" s="94"/>
      <c r="H7" s="95"/>
      <c r="I7" s="95"/>
      <c r="J7" s="95"/>
      <c r="K7" s="95"/>
      <c r="L7" s="96"/>
    </row>
    <row r="8" spans="1:13" ht="18" customHeight="1" x14ac:dyDescent="0.55000000000000004">
      <c r="A8" s="169" t="s">
        <v>11</v>
      </c>
      <c r="B8" s="169"/>
      <c r="C8" s="169"/>
      <c r="D8" s="169"/>
      <c r="E8" s="169"/>
      <c r="F8" s="169"/>
      <c r="G8" s="169" t="s">
        <v>11</v>
      </c>
      <c r="H8" s="169"/>
      <c r="I8" s="169"/>
      <c r="J8" s="169"/>
      <c r="K8" s="169"/>
      <c r="L8" s="169"/>
    </row>
    <row r="9" spans="1:13" ht="74.5" customHeight="1" x14ac:dyDescent="0.55000000000000004">
      <c r="A9" s="41" t="s">
        <v>12</v>
      </c>
      <c r="B9" s="171" t="s">
        <v>13</v>
      </c>
      <c r="C9" s="171"/>
      <c r="D9" s="154" t="s">
        <v>555</v>
      </c>
      <c r="E9" s="224"/>
      <c r="F9" s="225"/>
      <c r="G9" s="97"/>
      <c r="H9" s="98"/>
      <c r="I9" s="98"/>
      <c r="J9" s="98"/>
      <c r="K9" s="98"/>
      <c r="L9" s="99"/>
    </row>
    <row r="10" spans="1:13" ht="74.5" customHeight="1" x14ac:dyDescent="0.55000000000000004">
      <c r="A10" s="41" t="s">
        <v>14</v>
      </c>
      <c r="B10" s="171" t="s">
        <v>13</v>
      </c>
      <c r="C10" s="171"/>
      <c r="D10" s="124" t="s">
        <v>556</v>
      </c>
      <c r="E10" s="124"/>
      <c r="F10" s="124"/>
      <c r="G10" s="170" t="s">
        <v>15</v>
      </c>
      <c r="H10" s="171" t="s">
        <v>16</v>
      </c>
      <c r="I10" s="171"/>
      <c r="J10" s="159" t="str">
        <f>[17]年度当初提出!D6</f>
        <v>・介護予防・日常生活支援総合事業の対象者に対し、心身の状態や環境に応じて、適切なサービスが包括的かつ効果的に提供されるよう必要な援助を行う。
・指定介護予防支援事業所に対し、適宜必要な支援を行いながら、住民主体の通いの場や交流の場などのインフォーマルサービスを、生活支援コーディネーターと連携し、効果的に活用できるよう周知していく。</v>
      </c>
      <c r="K10" s="159"/>
      <c r="L10" s="159"/>
    </row>
    <row r="11" spans="1:13" ht="60" customHeight="1" x14ac:dyDescent="0.55000000000000004">
      <c r="A11" s="170" t="s">
        <v>5</v>
      </c>
      <c r="B11" s="171" t="s">
        <v>6</v>
      </c>
      <c r="C11" s="171"/>
      <c r="D11" s="40" t="s">
        <v>7</v>
      </c>
      <c r="E11" s="40" t="s">
        <v>8</v>
      </c>
      <c r="F11" s="39" t="s">
        <v>245</v>
      </c>
      <c r="G11" s="170"/>
      <c r="H11" s="171" t="s">
        <v>19</v>
      </c>
      <c r="I11" s="171"/>
      <c r="J11" s="159" t="str">
        <f>[17]年度当初提出!D7</f>
        <v xml:space="preserve">・圏域のケアマネ連絡会及び地域の支えあい団体の定例会などを通じて、介護支援専門員と地域のリーダーの方と顔の見える関係を作り、個々のニーズに合わせて、適切なインフォーマルサービスに繋げていく。
・若葉区自立促進ケア会議にて、ケアプランを振り返り、地域課題の抽出に繋げていく。　
・生活支援コーディネーターと連携を図り、対象者の心身や環境にあった住民主体の通いの場や交流の会などの地域資源に繋げられるよう努める。
・生活支援コーディネーターへの相談、協働を行い、ＮＰＯ、民間企業、ボランティア等と連携の構築を深める。　　　     　    　　　　　　　　　　　　　　　　　　　　　　　　　　　　　　　　　　　　　　                            
</v>
      </c>
      <c r="K11" s="159"/>
      <c r="L11" s="159"/>
    </row>
    <row r="12" spans="1:13" ht="96" customHeight="1" x14ac:dyDescent="0.55000000000000004">
      <c r="A12" s="170"/>
      <c r="B12" s="178" t="s">
        <v>10</v>
      </c>
      <c r="C12" s="179"/>
      <c r="D12" s="159" t="s">
        <v>246</v>
      </c>
      <c r="E12" s="159"/>
      <c r="F12" s="159"/>
      <c r="G12" s="220"/>
      <c r="H12" s="221"/>
      <c r="I12" s="221"/>
      <c r="J12" s="221"/>
      <c r="K12" s="221"/>
      <c r="L12" s="222"/>
    </row>
    <row r="13" spans="1:13" ht="18" customHeight="1" x14ac:dyDescent="0.55000000000000004">
      <c r="A13" s="169" t="s">
        <v>20</v>
      </c>
      <c r="B13" s="169"/>
      <c r="C13" s="169"/>
      <c r="D13" s="169"/>
      <c r="E13" s="169"/>
      <c r="F13" s="169"/>
      <c r="G13" s="169" t="s">
        <v>20</v>
      </c>
      <c r="H13" s="169"/>
      <c r="I13" s="169"/>
      <c r="J13" s="169"/>
      <c r="K13" s="169"/>
      <c r="L13" s="169"/>
    </row>
    <row r="14" spans="1:13" ht="60" customHeight="1" x14ac:dyDescent="0.55000000000000004">
      <c r="A14" s="41" t="s">
        <v>12</v>
      </c>
      <c r="B14" s="171" t="s">
        <v>13</v>
      </c>
      <c r="C14" s="171"/>
      <c r="D14" s="159" t="s">
        <v>445</v>
      </c>
      <c r="E14" s="159"/>
      <c r="F14" s="159"/>
      <c r="G14" s="97"/>
      <c r="H14" s="98"/>
      <c r="I14" s="98"/>
      <c r="J14" s="98"/>
      <c r="K14" s="98"/>
      <c r="L14" s="99"/>
    </row>
    <row r="15" spans="1:13" ht="60" customHeight="1" x14ac:dyDescent="0.55000000000000004">
      <c r="A15" s="41" t="s">
        <v>14</v>
      </c>
      <c r="B15" s="171" t="s">
        <v>13</v>
      </c>
      <c r="C15" s="171"/>
      <c r="D15" s="159" t="s">
        <v>247</v>
      </c>
      <c r="E15" s="159"/>
      <c r="F15" s="159"/>
      <c r="G15" s="170" t="s">
        <v>15</v>
      </c>
      <c r="H15" s="171" t="s">
        <v>16</v>
      </c>
      <c r="I15" s="171"/>
      <c r="J15" s="159" t="str">
        <f>[17]年度当初提出!D9</f>
        <v>・地域に住む方へ総合的に相談対応を行い、共に考え、介護、医療、保健、福祉、障害等に繋げられるよう努める。
・三職種の専門性や相談援助技術の向上を図る。複合的な相談が増えてきているのでケースの特性を踏まえ行政やお住まいの地域、各サービス事業所等連携を図りご本人、ご家族の支援を行えるよう継続的にサポートしていく。</v>
      </c>
      <c r="K15" s="159"/>
      <c r="L15" s="159"/>
    </row>
    <row r="16" spans="1:13" ht="60" customHeight="1" x14ac:dyDescent="0.55000000000000004">
      <c r="A16" s="170" t="s">
        <v>5</v>
      </c>
      <c r="B16" s="171" t="s">
        <v>6</v>
      </c>
      <c r="C16" s="171"/>
      <c r="D16" s="40" t="s">
        <v>7</v>
      </c>
      <c r="E16" s="40" t="s">
        <v>8</v>
      </c>
      <c r="F16" s="39" t="s">
        <v>248</v>
      </c>
      <c r="G16" s="170"/>
      <c r="H16" s="171" t="s">
        <v>19</v>
      </c>
      <c r="I16" s="171"/>
      <c r="J16" s="159" t="str">
        <f>[17]年度当初提出!D10</f>
        <v xml:space="preserve">・近隣のスーパー等にあんしんケアセンターのパンフレットを置かせて頂きあんしんケアセンターの周知活動を行う。
・相談受付した相談内容についてセンター内の３職種にて協議し検討を行い、必要な関係機関に繋げる。
・生活支援コーディネーターと連携を図り、介護保険の制度のみではなく地域で活動している交流の場等も紹介し、住み慣れた地域で自立した生活ができるよう支援する。
</v>
      </c>
      <c r="K16" s="159"/>
      <c r="L16" s="159"/>
    </row>
    <row r="17" spans="1:12" ht="60" customHeight="1" x14ac:dyDescent="0.55000000000000004">
      <c r="A17" s="170"/>
      <c r="B17" s="178" t="s">
        <v>10</v>
      </c>
      <c r="C17" s="179"/>
      <c r="D17" s="159" t="s">
        <v>249</v>
      </c>
      <c r="E17" s="159"/>
      <c r="F17" s="159"/>
      <c r="G17" s="220"/>
      <c r="H17" s="221"/>
      <c r="I17" s="221"/>
      <c r="J17" s="221"/>
      <c r="K17" s="221"/>
      <c r="L17" s="222"/>
    </row>
    <row r="18" spans="1:12" ht="18" customHeight="1" x14ac:dyDescent="0.55000000000000004">
      <c r="A18" s="169" t="s">
        <v>23</v>
      </c>
      <c r="B18" s="169"/>
      <c r="C18" s="169"/>
      <c r="D18" s="169"/>
      <c r="E18" s="169"/>
      <c r="F18" s="169"/>
      <c r="G18" s="169" t="s">
        <v>23</v>
      </c>
      <c r="H18" s="169"/>
      <c r="I18" s="169"/>
      <c r="J18" s="169"/>
      <c r="K18" s="169"/>
      <c r="L18" s="169"/>
    </row>
    <row r="19" spans="1:12" ht="88" customHeight="1" x14ac:dyDescent="0.55000000000000004">
      <c r="A19" s="41" t="s">
        <v>12</v>
      </c>
      <c r="B19" s="171" t="s">
        <v>13</v>
      </c>
      <c r="C19" s="171"/>
      <c r="D19" s="159" t="str">
        <f>'[17]前期終了時提出（10月頃）'!D14</f>
        <v>・定期的に認知症サポーター養成講座を開催し、認知症に対する正しい知識を周知した。
・支えあいの会のサロンに参加しエンディングサポートのミニ講話を開催し介護保険の事や成年後見制度について周知した。
・日頃から行政やサービス事業所と連携を図り、虐待の通報があった際に速やかに行政に報告を入れ状況把握を行い対応した。
・センター内にて虐待対応マニュアルを用いて研修を行った。</v>
      </c>
      <c r="E19" s="159"/>
      <c r="F19" s="159"/>
      <c r="G19" s="97"/>
      <c r="H19" s="98"/>
      <c r="I19" s="98"/>
      <c r="J19" s="98"/>
      <c r="K19" s="98"/>
      <c r="L19" s="99"/>
    </row>
    <row r="20" spans="1:12" ht="69.75" customHeight="1" x14ac:dyDescent="0.55000000000000004">
      <c r="A20" s="41" t="s">
        <v>14</v>
      </c>
      <c r="B20" s="171" t="s">
        <v>13</v>
      </c>
      <c r="C20" s="171"/>
      <c r="D20" s="159" t="s">
        <v>250</v>
      </c>
      <c r="E20" s="159"/>
      <c r="F20" s="159"/>
      <c r="G20" s="170" t="s">
        <v>15</v>
      </c>
      <c r="H20" s="171" t="s">
        <v>16</v>
      </c>
      <c r="I20" s="171"/>
      <c r="J20" s="159" t="str">
        <f>[17]年度当初提出!D12</f>
        <v xml:space="preserve">・地域に住む高齢者や地域の方々が尊厳のあるその方らしい生活を続けられるよう、権利擁護の周知を行い介護技術の向上ができるよう啓発活動を行う。
・虐待対応については、通報や相談を受けた際に速やかに高齢障害支援課に報告し、関係機関や介護保険のサービス事業所と連携を図り速やかに課題解決に取り組んでいく。また、速やかに関係機関と連携が図れるよう日頃よりネットワークの構築を図っていく。
</v>
      </c>
      <c r="K20" s="159"/>
      <c r="L20" s="159"/>
    </row>
    <row r="21" spans="1:12" ht="60" customHeight="1" x14ac:dyDescent="0.55000000000000004">
      <c r="A21" s="170" t="s">
        <v>5</v>
      </c>
      <c r="B21" s="171" t="s">
        <v>6</v>
      </c>
      <c r="C21" s="171"/>
      <c r="D21" s="40" t="s">
        <v>70</v>
      </c>
      <c r="E21" s="40" t="s">
        <v>8</v>
      </c>
      <c r="F21" s="39" t="s">
        <v>251</v>
      </c>
      <c r="G21" s="170"/>
      <c r="H21" s="171" t="s">
        <v>19</v>
      </c>
      <c r="I21" s="171"/>
      <c r="J21" s="159" t="str">
        <f>[17]年度当初提出!D13</f>
        <v>・認知症になっても住み慣れた地域で生活ができるよう、地域住民に認知症サポーター養成講座を開催する。
・地域にて開催されているサロンやカフェ、支えあいの会及び民生委員の定例会などに参加し消費者被害防止や成年後見制度などの周知を行う。
・民生委員または支えあいの会にエンディングサポートもしくは成年後見制度の講演会を開催する。
・若葉区ソーシャルワーカー連絡会(年２回)を開催し、各職域のソーシャルワーカーの連携の強化を図り、相談援助技術及び知識の向上を図る。</v>
      </c>
      <c r="K21" s="159"/>
      <c r="L21" s="159"/>
    </row>
    <row r="22" spans="1:12" ht="60" customHeight="1" x14ac:dyDescent="0.55000000000000004">
      <c r="A22" s="170"/>
      <c r="B22" s="178" t="s">
        <v>10</v>
      </c>
      <c r="C22" s="179"/>
      <c r="D22" s="141" t="s">
        <v>252</v>
      </c>
      <c r="E22" s="142"/>
      <c r="F22" s="143"/>
      <c r="G22" s="220"/>
      <c r="H22" s="221"/>
      <c r="I22" s="221"/>
      <c r="J22" s="221"/>
      <c r="K22" s="221"/>
      <c r="L22" s="222"/>
    </row>
    <row r="23" spans="1:12" ht="18" customHeight="1" x14ac:dyDescent="0.55000000000000004">
      <c r="A23" s="169" t="s">
        <v>26</v>
      </c>
      <c r="B23" s="169"/>
      <c r="C23" s="169"/>
      <c r="D23" s="169"/>
      <c r="E23" s="169"/>
      <c r="F23" s="169"/>
      <c r="G23" s="169" t="s">
        <v>26</v>
      </c>
      <c r="H23" s="169"/>
      <c r="I23" s="169"/>
      <c r="J23" s="169"/>
      <c r="K23" s="169"/>
      <c r="L23" s="169"/>
    </row>
    <row r="24" spans="1:12" ht="88" customHeight="1" x14ac:dyDescent="0.55000000000000004">
      <c r="A24" s="41" t="s">
        <v>12</v>
      </c>
      <c r="B24" s="171" t="s">
        <v>13</v>
      </c>
      <c r="C24" s="171"/>
      <c r="D24" s="223" t="s">
        <v>447</v>
      </c>
      <c r="E24" s="147"/>
      <c r="F24" s="147"/>
      <c r="G24" s="97"/>
      <c r="H24" s="98"/>
      <c r="I24" s="98"/>
      <c r="J24" s="98"/>
      <c r="K24" s="98"/>
      <c r="L24" s="99"/>
    </row>
    <row r="25" spans="1:12" ht="73.5" customHeight="1" x14ac:dyDescent="0.55000000000000004">
      <c r="A25" s="41" t="s">
        <v>14</v>
      </c>
      <c r="B25" s="171" t="s">
        <v>13</v>
      </c>
      <c r="C25" s="171"/>
      <c r="D25" s="141" t="s">
        <v>446</v>
      </c>
      <c r="E25" s="142"/>
      <c r="F25" s="143"/>
      <c r="G25" s="170" t="s">
        <v>15</v>
      </c>
      <c r="H25" s="171" t="s">
        <v>16</v>
      </c>
      <c r="I25" s="171"/>
      <c r="J25" s="159" t="str">
        <f>[17]年度当初提出!D15</f>
        <v>・複合課題ケースに対し、ケアマネジャーをはじめ、福祉まるごとサポートセンターや障害者基幹相談支援センター等の関係機関や関係者との連携を深めていく。多種多様な社会資源の有機的な機能連携、協働体制の構築をもとに地域支援を行う。
・ケースマネジメントを継続する中で都度、課題整理を行いながらチームで働きかけるよう努めていく。　　　　　　　　　　　　　　　　　　　　　　　　　　　　　　　　　　　　　　　　　　　　　　　　　　　　　　　　　　　　　　　　　　　　　　　　　　　　　　　　　　　　　　　　　　　　　　　　　　　　　　　　　　　　　　　　　　　　　　　　</v>
      </c>
      <c r="K25" s="159"/>
      <c r="L25" s="159"/>
    </row>
    <row r="26" spans="1:12" ht="86.5" customHeight="1" x14ac:dyDescent="0.55000000000000004">
      <c r="A26" s="170" t="s">
        <v>5</v>
      </c>
      <c r="B26" s="171" t="s">
        <v>6</v>
      </c>
      <c r="C26" s="171"/>
      <c r="D26" s="40" t="s">
        <v>7</v>
      </c>
      <c r="E26" s="40" t="s">
        <v>8</v>
      </c>
      <c r="F26" s="39" t="s">
        <v>449</v>
      </c>
      <c r="G26" s="170"/>
      <c r="H26" s="171" t="s">
        <v>19</v>
      </c>
      <c r="I26" s="171"/>
      <c r="J26" s="159" t="str">
        <f>[17]年度当初提出!D16</f>
        <v>・定例地域ケア会議（毎月）
・自立促進ケア会議(7月、9月、11月)
・若葉区多職種連携会議（年２回、７月、１月）事例を通して多職種の方々と連携を強化する。
・若葉区のあんしんケアセンター管理者会議（令和6年２月1日開催済）に参加した内容をもとに、圏域間連携を強化する。
・圏域ケアマネ連絡会を2ヶ月に1度実施。ケアマネジャーの抱える課題を共有し、解決に繋げていく。
・若葉区主任介護支援員専門会議（研修会年2回）にて、主任介護支援専門員及び介護支援専門員の資質向上、課題を解消出来る場を設ける。　　</v>
      </c>
      <c r="K26" s="159"/>
      <c r="L26" s="159"/>
    </row>
    <row r="27" spans="1:12" ht="74.25" customHeight="1" x14ac:dyDescent="0.55000000000000004">
      <c r="A27" s="170"/>
      <c r="B27" s="178" t="s">
        <v>10</v>
      </c>
      <c r="C27" s="179"/>
      <c r="D27" s="141" t="s">
        <v>448</v>
      </c>
      <c r="E27" s="142"/>
      <c r="F27" s="143"/>
      <c r="G27" s="220"/>
      <c r="H27" s="221"/>
      <c r="I27" s="221"/>
      <c r="J27" s="221"/>
      <c r="K27" s="221"/>
      <c r="L27" s="222"/>
    </row>
    <row r="28" spans="1:12" ht="18" customHeight="1" x14ac:dyDescent="0.55000000000000004">
      <c r="A28" s="169" t="s">
        <v>28</v>
      </c>
      <c r="B28" s="169"/>
      <c r="C28" s="169"/>
      <c r="D28" s="169"/>
      <c r="E28" s="169"/>
      <c r="F28" s="169"/>
      <c r="G28" s="169" t="s">
        <v>28</v>
      </c>
      <c r="H28" s="169"/>
      <c r="I28" s="169"/>
      <c r="J28" s="169"/>
      <c r="K28" s="169"/>
      <c r="L28" s="169"/>
    </row>
    <row r="29" spans="1:12" ht="85.5" customHeight="1" x14ac:dyDescent="0.55000000000000004">
      <c r="A29" s="41" t="s">
        <v>12</v>
      </c>
      <c r="B29" s="171" t="s">
        <v>13</v>
      </c>
      <c r="C29" s="171"/>
      <c r="D29" s="159" t="str">
        <f>'[17]前期終了時提出（10月頃）'!D22</f>
        <v xml:space="preserve">・企業の専門職や地域団体と連携を図り、みつわちゃんマルシェを開催した。健康測定会を実施することで、多世代へ介護予防啓発が出来た。（5月）
・元気フレンド（体操教室）にて、理学療法士よる自宅で出来る熱中症予防の周知や、ふれあい隊（支え合いの会）の月例会にて、チラシなどを用いて、介護予防の啓発を行った。
・オーラルフレイル予防の動画を用いて各団体へ啓発し、その後、動画に関するアンケートを若葉区保健師職及び生活支援コーディネーターと協力し実施した。
</v>
      </c>
      <c r="E29" s="159"/>
      <c r="F29" s="159"/>
      <c r="G29" s="97"/>
      <c r="H29" s="98"/>
      <c r="I29" s="98"/>
      <c r="J29" s="98"/>
      <c r="K29" s="98"/>
      <c r="L29" s="99"/>
    </row>
    <row r="30" spans="1:12" ht="101" customHeight="1" x14ac:dyDescent="0.55000000000000004">
      <c r="A30" s="41" t="s">
        <v>14</v>
      </c>
      <c r="B30" s="171" t="s">
        <v>13</v>
      </c>
      <c r="C30" s="171"/>
      <c r="D30" s="159" t="s">
        <v>253</v>
      </c>
      <c r="E30" s="159"/>
      <c r="F30" s="159"/>
      <c r="G30" s="170" t="s">
        <v>15</v>
      </c>
      <c r="H30" s="171" t="s">
        <v>16</v>
      </c>
      <c r="I30" s="171"/>
      <c r="J30" s="159" t="str">
        <f>[17]年度当初提出!D18</f>
        <v>・高齢者だけでなく、その家族や様々な関係者への働きかけや連携により、地域全体への介護予防啓発に努める。
・いきいき活動手帳等を活用し、高齢者が自身の状況を知り自ら積極的に介護予防に取り組めるようにセルフマネジメント等の手法を伝えつつ、地域参加や生きがいづくりに繋がるよう、各関係機関と協力していく。
・生活支援コーディネーター等と連携し、地域の通える範囲に、住民主体の通いの場、交流の場が展開され、活動が継続するよう、地域におけるネットワークを活用しながら地域づくりに取り組んでいく。</v>
      </c>
      <c r="K30" s="159"/>
      <c r="L30" s="159"/>
    </row>
    <row r="31" spans="1:12" ht="73.5" customHeight="1" x14ac:dyDescent="0.55000000000000004">
      <c r="A31" s="170" t="s">
        <v>5</v>
      </c>
      <c r="B31" s="171" t="s">
        <v>6</v>
      </c>
      <c r="C31" s="171"/>
      <c r="D31" s="40" t="s">
        <v>7</v>
      </c>
      <c r="E31" s="40" t="s">
        <v>8</v>
      </c>
      <c r="F31" s="39" t="s">
        <v>254</v>
      </c>
      <c r="G31" s="170"/>
      <c r="H31" s="171" t="s">
        <v>19</v>
      </c>
      <c r="I31" s="171"/>
      <c r="J31" s="159" t="str">
        <f>[17]年度当初提出!D19</f>
        <v xml:space="preserve">・保健福祉センターや企業等の専門職と連携し、自治会や地域サロン等へフレイル予防を啓発。健康測定会等も実施していく。（5月）
・地域のサロンに出向き、セルフケアマネジメントの手法を啓発し、地域資源の情報を得て住民に提供していく。
・介護予防に関する意見交換会（年２回程度）に参加し、５センターの保健師職等と健康課、高齢障害支援課との交流を図り、連携を強化する。また、オーラルフレイル予防を動画を用いながら効果的に介護予防の推進が出来たか、アンケートを用いて評価する。
</v>
      </c>
      <c r="K31" s="159"/>
      <c r="L31" s="159"/>
    </row>
    <row r="32" spans="1:12" ht="96.5" customHeight="1" x14ac:dyDescent="0.55000000000000004">
      <c r="A32" s="170"/>
      <c r="B32" s="178" t="s">
        <v>10</v>
      </c>
      <c r="C32" s="179"/>
      <c r="D32" s="159" t="s">
        <v>255</v>
      </c>
      <c r="E32" s="159"/>
      <c r="F32" s="159"/>
      <c r="G32" s="220"/>
      <c r="H32" s="221"/>
      <c r="I32" s="221"/>
      <c r="J32" s="221"/>
      <c r="K32" s="221"/>
      <c r="L32" s="222"/>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5BDF2958-11AE-49EF-A6C3-233816F087E5}">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3" manualBreakCount="3">
    <brk id="7" max="5" man="1"/>
    <brk id="17" max="5" man="1"/>
    <brk id="2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26AB-60EB-4DE4-977C-6421AED6F3EB}">
  <dimension ref="A4:J9"/>
  <sheetViews>
    <sheetView tabSelected="1" view="pageBreakPreview" zoomScale="60" zoomScaleNormal="100" workbookViewId="0">
      <selection activeCell="D33" sqref="D33"/>
    </sheetView>
  </sheetViews>
  <sheetFormatPr defaultColWidth="9" defaultRowHeight="18" x14ac:dyDescent="0.55000000000000004"/>
  <cols>
    <col min="1" max="16384" width="9" style="113"/>
  </cols>
  <sheetData>
    <row r="4" spans="1:10" ht="26.5" x14ac:dyDescent="0.8">
      <c r="A4" s="111" t="s">
        <v>663</v>
      </c>
      <c r="B4" s="111"/>
      <c r="C4" s="111"/>
      <c r="D4" s="111"/>
      <c r="E4" s="111"/>
      <c r="F4" s="111"/>
      <c r="G4" s="111"/>
      <c r="H4" s="111"/>
      <c r="I4" s="112"/>
      <c r="J4" s="112"/>
    </row>
    <row r="5" spans="1:10" ht="26.5" x14ac:dyDescent="0.8">
      <c r="A5" s="114" t="s">
        <v>664</v>
      </c>
      <c r="B5" s="114"/>
      <c r="C5" s="114"/>
      <c r="D5" s="114"/>
      <c r="E5" s="114"/>
      <c r="F5" s="114"/>
      <c r="G5" s="114"/>
      <c r="H5" s="114"/>
    </row>
    <row r="6" spans="1:10" ht="26.5" x14ac:dyDescent="0.8">
      <c r="A6" s="114" t="s">
        <v>665</v>
      </c>
      <c r="B6" s="114"/>
      <c r="C6" s="114"/>
      <c r="D6" s="114"/>
      <c r="E6" s="114"/>
      <c r="F6" s="114"/>
      <c r="G6" s="114"/>
      <c r="H6" s="114"/>
    </row>
    <row r="7" spans="1:10" ht="26.5" x14ac:dyDescent="0.8">
      <c r="A7" s="114" t="s">
        <v>666</v>
      </c>
      <c r="B7" s="114"/>
      <c r="C7" s="114"/>
      <c r="D7" s="114"/>
      <c r="E7" s="114"/>
      <c r="F7" s="114"/>
      <c r="G7" s="114"/>
      <c r="H7" s="114"/>
    </row>
    <row r="8" spans="1:10" ht="26.5" x14ac:dyDescent="0.8">
      <c r="A8" s="115" t="s">
        <v>667</v>
      </c>
      <c r="B8" s="114"/>
      <c r="C8" s="114"/>
      <c r="D8" s="114"/>
      <c r="E8" s="114"/>
      <c r="F8" s="114"/>
      <c r="G8" s="114"/>
      <c r="H8" s="114"/>
    </row>
    <row r="9" spans="1:10" ht="26.5" x14ac:dyDescent="0.8">
      <c r="A9" s="115" t="s">
        <v>668</v>
      </c>
      <c r="B9" s="114"/>
      <c r="C9" s="114"/>
      <c r="D9" s="114"/>
      <c r="E9" s="114"/>
      <c r="F9" s="114"/>
      <c r="G9" s="114"/>
      <c r="H9" s="114"/>
    </row>
  </sheetData>
  <phoneticPr fontId="2"/>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A456-4099-4449-8ACB-D31F44500F0F}">
  <sheetPr>
    <pageSetUpPr fitToPage="1"/>
  </sheetPr>
  <dimension ref="A1:M32"/>
  <sheetViews>
    <sheetView view="pageBreakPreview" topLeftCell="A45" zoomScale="90" zoomScaleNormal="100" zoomScaleSheetLayoutView="90" zoomScalePageLayoutView="70" workbookViewId="0">
      <selection activeCell="A8" sqref="A8:F8"/>
    </sheetView>
  </sheetViews>
  <sheetFormatPr defaultRowHeight="15" x14ac:dyDescent="0.55000000000000004"/>
  <cols>
    <col min="1" max="2" width="2.9140625" style="43" customWidth="1"/>
    <col min="3" max="4" width="6.58203125" style="43" customWidth="1"/>
    <col min="5" max="5" width="9.58203125" style="43" customWidth="1"/>
    <col min="6" max="6" width="61.58203125" style="43" customWidth="1"/>
    <col min="7" max="8" width="2.91406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9140625" style="2" customWidth="1"/>
    <col min="257" max="257" width="6.58203125" style="2" customWidth="1"/>
    <col min="258" max="258" width="15.58203125" style="2" customWidth="1"/>
    <col min="259" max="260" width="37.58203125" style="2" customWidth="1"/>
    <col min="261" max="261" width="30.58203125" style="2" customWidth="1"/>
    <col min="262" max="262" width="8.6640625" style="2" bestFit="1" customWidth="1"/>
    <col min="263" max="265" width="30.58203125" style="2" customWidth="1"/>
    <col min="266" max="266" width="8.6640625" style="2" bestFit="1" customWidth="1"/>
    <col min="267" max="268" width="30.58203125" style="2" customWidth="1"/>
    <col min="269" max="511" width="8.6640625" style="2"/>
    <col min="512" max="512" width="2.9140625" style="2" customWidth="1"/>
    <col min="513" max="513" width="6.58203125" style="2" customWidth="1"/>
    <col min="514" max="514" width="15.58203125" style="2" customWidth="1"/>
    <col min="515" max="516" width="37.58203125" style="2" customWidth="1"/>
    <col min="517" max="517" width="30.58203125" style="2" customWidth="1"/>
    <col min="518" max="518" width="8.6640625" style="2" bestFit="1" customWidth="1"/>
    <col min="519" max="521" width="30.58203125" style="2" customWidth="1"/>
    <col min="522" max="522" width="8.6640625" style="2" bestFit="1" customWidth="1"/>
    <col min="523" max="524" width="30.58203125" style="2" customWidth="1"/>
    <col min="525" max="767" width="8.6640625" style="2"/>
    <col min="768" max="768" width="2.9140625" style="2" customWidth="1"/>
    <col min="769" max="769" width="6.58203125" style="2" customWidth="1"/>
    <col min="770" max="770" width="15.58203125" style="2" customWidth="1"/>
    <col min="771" max="772" width="37.58203125" style="2" customWidth="1"/>
    <col min="773" max="773" width="30.58203125" style="2" customWidth="1"/>
    <col min="774" max="774" width="8.6640625" style="2" bestFit="1" customWidth="1"/>
    <col min="775" max="777" width="30.58203125" style="2" customWidth="1"/>
    <col min="778" max="778" width="8.6640625" style="2" bestFit="1" customWidth="1"/>
    <col min="779" max="780" width="30.58203125" style="2" customWidth="1"/>
    <col min="781" max="1023" width="8.6640625" style="2"/>
    <col min="1024" max="1024" width="2.9140625" style="2" customWidth="1"/>
    <col min="1025" max="1025" width="6.58203125" style="2" customWidth="1"/>
    <col min="1026" max="1026" width="15.58203125" style="2" customWidth="1"/>
    <col min="1027" max="1028" width="37.58203125" style="2" customWidth="1"/>
    <col min="1029" max="1029" width="30.58203125" style="2" customWidth="1"/>
    <col min="1030" max="1030" width="8.6640625" style="2" bestFit="1" customWidth="1"/>
    <col min="1031" max="1033" width="30.58203125" style="2" customWidth="1"/>
    <col min="1034" max="1034" width="8.6640625" style="2" bestFit="1" customWidth="1"/>
    <col min="1035" max="1036" width="30.58203125" style="2" customWidth="1"/>
    <col min="1037" max="1279" width="8.6640625" style="2"/>
    <col min="1280" max="1280" width="2.9140625" style="2" customWidth="1"/>
    <col min="1281" max="1281" width="6.58203125" style="2" customWidth="1"/>
    <col min="1282" max="1282" width="15.58203125" style="2" customWidth="1"/>
    <col min="1283" max="1284" width="37.58203125" style="2" customWidth="1"/>
    <col min="1285" max="1285" width="30.58203125" style="2" customWidth="1"/>
    <col min="1286" max="1286" width="8.6640625" style="2" bestFit="1" customWidth="1"/>
    <col min="1287" max="1289" width="30.58203125" style="2" customWidth="1"/>
    <col min="1290" max="1290" width="8.6640625" style="2" bestFit="1" customWidth="1"/>
    <col min="1291" max="1292" width="30.58203125" style="2" customWidth="1"/>
    <col min="1293" max="1535" width="8.6640625" style="2"/>
    <col min="1536" max="1536" width="2.9140625" style="2" customWidth="1"/>
    <col min="1537" max="1537" width="6.58203125" style="2" customWidth="1"/>
    <col min="1538" max="1538" width="15.58203125" style="2" customWidth="1"/>
    <col min="1539" max="1540" width="37.58203125" style="2" customWidth="1"/>
    <col min="1541" max="1541" width="30.58203125" style="2" customWidth="1"/>
    <col min="1542" max="1542" width="8.6640625" style="2" bestFit="1" customWidth="1"/>
    <col min="1543" max="1545" width="30.58203125" style="2" customWidth="1"/>
    <col min="1546" max="1546" width="8.6640625" style="2" bestFit="1" customWidth="1"/>
    <col min="1547" max="1548" width="30.58203125" style="2" customWidth="1"/>
    <col min="1549" max="1791" width="8.6640625" style="2"/>
    <col min="1792" max="1792" width="2.9140625" style="2" customWidth="1"/>
    <col min="1793" max="1793" width="6.58203125" style="2" customWidth="1"/>
    <col min="1794" max="1794" width="15.58203125" style="2" customWidth="1"/>
    <col min="1795" max="1796" width="37.58203125" style="2" customWidth="1"/>
    <col min="1797" max="1797" width="30.58203125" style="2" customWidth="1"/>
    <col min="1798" max="1798" width="8.6640625" style="2" bestFit="1" customWidth="1"/>
    <col min="1799" max="1801" width="30.58203125" style="2" customWidth="1"/>
    <col min="1802" max="1802" width="8.6640625" style="2" bestFit="1" customWidth="1"/>
    <col min="1803" max="1804" width="30.58203125" style="2" customWidth="1"/>
    <col min="1805" max="2047" width="8.6640625" style="2"/>
    <col min="2048" max="2048" width="2.9140625" style="2" customWidth="1"/>
    <col min="2049" max="2049" width="6.58203125" style="2" customWidth="1"/>
    <col min="2050" max="2050" width="15.58203125" style="2" customWidth="1"/>
    <col min="2051" max="2052" width="37.58203125" style="2" customWidth="1"/>
    <col min="2053" max="2053" width="30.58203125" style="2" customWidth="1"/>
    <col min="2054" max="2054" width="8.6640625" style="2" bestFit="1" customWidth="1"/>
    <col min="2055" max="2057" width="30.58203125" style="2" customWidth="1"/>
    <col min="2058" max="2058" width="8.6640625" style="2" bestFit="1" customWidth="1"/>
    <col min="2059" max="2060" width="30.58203125" style="2" customWidth="1"/>
    <col min="2061" max="2303" width="8.6640625" style="2"/>
    <col min="2304" max="2304" width="2.9140625" style="2" customWidth="1"/>
    <col min="2305" max="2305" width="6.58203125" style="2" customWidth="1"/>
    <col min="2306" max="2306" width="15.58203125" style="2" customWidth="1"/>
    <col min="2307" max="2308" width="37.58203125" style="2" customWidth="1"/>
    <col min="2309" max="2309" width="30.58203125" style="2" customWidth="1"/>
    <col min="2310" max="2310" width="8.6640625" style="2" bestFit="1" customWidth="1"/>
    <col min="2311" max="2313" width="30.58203125" style="2" customWidth="1"/>
    <col min="2314" max="2314" width="8.6640625" style="2" bestFit="1" customWidth="1"/>
    <col min="2315" max="2316" width="30.58203125" style="2" customWidth="1"/>
    <col min="2317" max="2559" width="8.6640625" style="2"/>
    <col min="2560" max="2560" width="2.9140625" style="2" customWidth="1"/>
    <col min="2561" max="2561" width="6.58203125" style="2" customWidth="1"/>
    <col min="2562" max="2562" width="15.58203125" style="2" customWidth="1"/>
    <col min="2563" max="2564" width="37.58203125" style="2" customWidth="1"/>
    <col min="2565" max="2565" width="30.58203125" style="2" customWidth="1"/>
    <col min="2566" max="2566" width="8.6640625" style="2" bestFit="1" customWidth="1"/>
    <col min="2567" max="2569" width="30.58203125" style="2" customWidth="1"/>
    <col min="2570" max="2570" width="8.6640625" style="2" bestFit="1" customWidth="1"/>
    <col min="2571" max="2572" width="30.58203125" style="2" customWidth="1"/>
    <col min="2573" max="2815" width="8.6640625" style="2"/>
    <col min="2816" max="2816" width="2.9140625" style="2" customWidth="1"/>
    <col min="2817" max="2817" width="6.58203125" style="2" customWidth="1"/>
    <col min="2818" max="2818" width="15.58203125" style="2" customWidth="1"/>
    <col min="2819" max="2820" width="37.58203125" style="2" customWidth="1"/>
    <col min="2821" max="2821" width="30.58203125" style="2" customWidth="1"/>
    <col min="2822" max="2822" width="8.6640625" style="2" bestFit="1" customWidth="1"/>
    <col min="2823" max="2825" width="30.58203125" style="2" customWidth="1"/>
    <col min="2826" max="2826" width="8.6640625" style="2" bestFit="1" customWidth="1"/>
    <col min="2827" max="2828" width="30.58203125" style="2" customWidth="1"/>
    <col min="2829" max="3071" width="8.6640625" style="2"/>
    <col min="3072" max="3072" width="2.9140625" style="2" customWidth="1"/>
    <col min="3073" max="3073" width="6.58203125" style="2" customWidth="1"/>
    <col min="3074" max="3074" width="15.58203125" style="2" customWidth="1"/>
    <col min="3075" max="3076" width="37.58203125" style="2" customWidth="1"/>
    <col min="3077" max="3077" width="30.58203125" style="2" customWidth="1"/>
    <col min="3078" max="3078" width="8.6640625" style="2" bestFit="1" customWidth="1"/>
    <col min="3079" max="3081" width="30.58203125" style="2" customWidth="1"/>
    <col min="3082" max="3082" width="8.6640625" style="2" bestFit="1" customWidth="1"/>
    <col min="3083" max="3084" width="30.58203125" style="2" customWidth="1"/>
    <col min="3085" max="3327" width="8.6640625" style="2"/>
    <col min="3328" max="3328" width="2.9140625" style="2" customWidth="1"/>
    <col min="3329" max="3329" width="6.58203125" style="2" customWidth="1"/>
    <col min="3330" max="3330" width="15.58203125" style="2" customWidth="1"/>
    <col min="3331" max="3332" width="37.58203125" style="2" customWidth="1"/>
    <col min="3333" max="3333" width="30.58203125" style="2" customWidth="1"/>
    <col min="3334" max="3334" width="8.6640625" style="2" bestFit="1" customWidth="1"/>
    <col min="3335" max="3337" width="30.58203125" style="2" customWidth="1"/>
    <col min="3338" max="3338" width="8.6640625" style="2" bestFit="1" customWidth="1"/>
    <col min="3339" max="3340" width="30.58203125" style="2" customWidth="1"/>
    <col min="3341" max="3583" width="8.6640625" style="2"/>
    <col min="3584" max="3584" width="2.9140625" style="2" customWidth="1"/>
    <col min="3585" max="3585" width="6.58203125" style="2" customWidth="1"/>
    <col min="3586" max="3586" width="15.58203125" style="2" customWidth="1"/>
    <col min="3587" max="3588" width="37.58203125" style="2" customWidth="1"/>
    <col min="3589" max="3589" width="30.58203125" style="2" customWidth="1"/>
    <col min="3590" max="3590" width="8.6640625" style="2" bestFit="1" customWidth="1"/>
    <col min="3591" max="3593" width="30.58203125" style="2" customWidth="1"/>
    <col min="3594" max="3594" width="8.6640625" style="2" bestFit="1" customWidth="1"/>
    <col min="3595" max="3596" width="30.58203125" style="2" customWidth="1"/>
    <col min="3597" max="3839" width="8.6640625" style="2"/>
    <col min="3840" max="3840" width="2.9140625" style="2" customWidth="1"/>
    <col min="3841" max="3841" width="6.58203125" style="2" customWidth="1"/>
    <col min="3842" max="3842" width="15.58203125" style="2" customWidth="1"/>
    <col min="3843" max="3844" width="37.58203125" style="2" customWidth="1"/>
    <col min="3845" max="3845" width="30.58203125" style="2" customWidth="1"/>
    <col min="3846" max="3846" width="8.6640625" style="2" bestFit="1" customWidth="1"/>
    <col min="3847" max="3849" width="30.58203125" style="2" customWidth="1"/>
    <col min="3850" max="3850" width="8.6640625" style="2" bestFit="1" customWidth="1"/>
    <col min="3851" max="3852" width="30.58203125" style="2" customWidth="1"/>
    <col min="3853" max="4095" width="8.6640625" style="2"/>
    <col min="4096" max="4096" width="2.9140625" style="2" customWidth="1"/>
    <col min="4097" max="4097" width="6.58203125" style="2" customWidth="1"/>
    <col min="4098" max="4098" width="15.58203125" style="2" customWidth="1"/>
    <col min="4099" max="4100" width="37.58203125" style="2" customWidth="1"/>
    <col min="4101" max="4101" width="30.58203125" style="2" customWidth="1"/>
    <col min="4102" max="4102" width="8.6640625" style="2" bestFit="1" customWidth="1"/>
    <col min="4103" max="4105" width="30.58203125" style="2" customWidth="1"/>
    <col min="4106" max="4106" width="8.6640625" style="2" bestFit="1" customWidth="1"/>
    <col min="4107" max="4108" width="30.58203125" style="2" customWidth="1"/>
    <col min="4109" max="4351" width="8.6640625" style="2"/>
    <col min="4352" max="4352" width="2.9140625" style="2" customWidth="1"/>
    <col min="4353" max="4353" width="6.58203125" style="2" customWidth="1"/>
    <col min="4354" max="4354" width="15.58203125" style="2" customWidth="1"/>
    <col min="4355" max="4356" width="37.58203125" style="2" customWidth="1"/>
    <col min="4357" max="4357" width="30.58203125" style="2" customWidth="1"/>
    <col min="4358" max="4358" width="8.6640625" style="2" bestFit="1" customWidth="1"/>
    <col min="4359" max="4361" width="30.58203125" style="2" customWidth="1"/>
    <col min="4362" max="4362" width="8.6640625" style="2" bestFit="1" customWidth="1"/>
    <col min="4363" max="4364" width="30.58203125" style="2" customWidth="1"/>
    <col min="4365" max="4607" width="8.6640625" style="2"/>
    <col min="4608" max="4608" width="2.9140625" style="2" customWidth="1"/>
    <col min="4609" max="4609" width="6.58203125" style="2" customWidth="1"/>
    <col min="4610" max="4610" width="15.58203125" style="2" customWidth="1"/>
    <col min="4611" max="4612" width="37.58203125" style="2" customWidth="1"/>
    <col min="4613" max="4613" width="30.58203125" style="2" customWidth="1"/>
    <col min="4614" max="4614" width="8.6640625" style="2" bestFit="1" customWidth="1"/>
    <col min="4615" max="4617" width="30.58203125" style="2" customWidth="1"/>
    <col min="4618" max="4618" width="8.6640625" style="2" bestFit="1" customWidth="1"/>
    <col min="4619" max="4620" width="30.58203125" style="2" customWidth="1"/>
    <col min="4621" max="4863" width="8.6640625" style="2"/>
    <col min="4864" max="4864" width="2.9140625" style="2" customWidth="1"/>
    <col min="4865" max="4865" width="6.58203125" style="2" customWidth="1"/>
    <col min="4866" max="4866" width="15.58203125" style="2" customWidth="1"/>
    <col min="4867" max="4868" width="37.58203125" style="2" customWidth="1"/>
    <col min="4869" max="4869" width="30.58203125" style="2" customWidth="1"/>
    <col min="4870" max="4870" width="8.6640625" style="2" bestFit="1" customWidth="1"/>
    <col min="4871" max="4873" width="30.58203125" style="2" customWidth="1"/>
    <col min="4874" max="4874" width="8.6640625" style="2" bestFit="1" customWidth="1"/>
    <col min="4875" max="4876" width="30.58203125" style="2" customWidth="1"/>
    <col min="4877" max="5119" width="8.6640625" style="2"/>
    <col min="5120" max="5120" width="2.9140625" style="2" customWidth="1"/>
    <col min="5121" max="5121" width="6.58203125" style="2" customWidth="1"/>
    <col min="5122" max="5122" width="15.58203125" style="2" customWidth="1"/>
    <col min="5123" max="5124" width="37.58203125" style="2" customWidth="1"/>
    <col min="5125" max="5125" width="30.58203125" style="2" customWidth="1"/>
    <col min="5126" max="5126" width="8.6640625" style="2" bestFit="1" customWidth="1"/>
    <col min="5127" max="5129" width="30.58203125" style="2" customWidth="1"/>
    <col min="5130" max="5130" width="8.6640625" style="2" bestFit="1" customWidth="1"/>
    <col min="5131" max="5132" width="30.58203125" style="2" customWidth="1"/>
    <col min="5133" max="5375" width="8.6640625" style="2"/>
    <col min="5376" max="5376" width="2.9140625" style="2" customWidth="1"/>
    <col min="5377" max="5377" width="6.58203125" style="2" customWidth="1"/>
    <col min="5378" max="5378" width="15.58203125" style="2" customWidth="1"/>
    <col min="5379" max="5380" width="37.58203125" style="2" customWidth="1"/>
    <col min="5381" max="5381" width="30.58203125" style="2" customWidth="1"/>
    <col min="5382" max="5382" width="8.6640625" style="2" bestFit="1" customWidth="1"/>
    <col min="5383" max="5385" width="30.58203125" style="2" customWidth="1"/>
    <col min="5386" max="5386" width="8.6640625" style="2" bestFit="1" customWidth="1"/>
    <col min="5387" max="5388" width="30.58203125" style="2" customWidth="1"/>
    <col min="5389" max="5631" width="8.6640625" style="2"/>
    <col min="5632" max="5632" width="2.9140625" style="2" customWidth="1"/>
    <col min="5633" max="5633" width="6.58203125" style="2" customWidth="1"/>
    <col min="5634" max="5634" width="15.58203125" style="2" customWidth="1"/>
    <col min="5635" max="5636" width="37.58203125" style="2" customWidth="1"/>
    <col min="5637" max="5637" width="30.58203125" style="2" customWidth="1"/>
    <col min="5638" max="5638" width="8.6640625" style="2" bestFit="1" customWidth="1"/>
    <col min="5639" max="5641" width="30.58203125" style="2" customWidth="1"/>
    <col min="5642" max="5642" width="8.6640625" style="2" bestFit="1" customWidth="1"/>
    <col min="5643" max="5644" width="30.58203125" style="2" customWidth="1"/>
    <col min="5645" max="5887" width="8.6640625" style="2"/>
    <col min="5888" max="5888" width="2.9140625" style="2" customWidth="1"/>
    <col min="5889" max="5889" width="6.58203125" style="2" customWidth="1"/>
    <col min="5890" max="5890" width="15.58203125" style="2" customWidth="1"/>
    <col min="5891" max="5892" width="37.58203125" style="2" customWidth="1"/>
    <col min="5893" max="5893" width="30.58203125" style="2" customWidth="1"/>
    <col min="5894" max="5894" width="8.6640625" style="2" bestFit="1" customWidth="1"/>
    <col min="5895" max="5897" width="30.58203125" style="2" customWidth="1"/>
    <col min="5898" max="5898" width="8.6640625" style="2" bestFit="1" customWidth="1"/>
    <col min="5899" max="5900" width="30.58203125" style="2" customWidth="1"/>
    <col min="5901" max="6143" width="8.6640625" style="2"/>
    <col min="6144" max="6144" width="2.9140625" style="2" customWidth="1"/>
    <col min="6145" max="6145" width="6.58203125" style="2" customWidth="1"/>
    <col min="6146" max="6146" width="15.58203125" style="2" customWidth="1"/>
    <col min="6147" max="6148" width="37.58203125" style="2" customWidth="1"/>
    <col min="6149" max="6149" width="30.58203125" style="2" customWidth="1"/>
    <col min="6150" max="6150" width="8.6640625" style="2" bestFit="1" customWidth="1"/>
    <col min="6151" max="6153" width="30.58203125" style="2" customWidth="1"/>
    <col min="6154" max="6154" width="8.6640625" style="2" bestFit="1" customWidth="1"/>
    <col min="6155" max="6156" width="30.58203125" style="2" customWidth="1"/>
    <col min="6157" max="6399" width="8.6640625" style="2"/>
    <col min="6400" max="6400" width="2.9140625" style="2" customWidth="1"/>
    <col min="6401" max="6401" width="6.58203125" style="2" customWidth="1"/>
    <col min="6402" max="6402" width="15.58203125" style="2" customWidth="1"/>
    <col min="6403" max="6404" width="37.58203125" style="2" customWidth="1"/>
    <col min="6405" max="6405" width="30.58203125" style="2" customWidth="1"/>
    <col min="6406" max="6406" width="8.6640625" style="2" bestFit="1" customWidth="1"/>
    <col min="6407" max="6409" width="30.58203125" style="2" customWidth="1"/>
    <col min="6410" max="6410" width="8.6640625" style="2" bestFit="1" customWidth="1"/>
    <col min="6411" max="6412" width="30.58203125" style="2" customWidth="1"/>
    <col min="6413" max="6655" width="8.6640625" style="2"/>
    <col min="6656" max="6656" width="2.9140625" style="2" customWidth="1"/>
    <col min="6657" max="6657" width="6.58203125" style="2" customWidth="1"/>
    <col min="6658" max="6658" width="15.58203125" style="2" customWidth="1"/>
    <col min="6659" max="6660" width="37.58203125" style="2" customWidth="1"/>
    <col min="6661" max="6661" width="30.58203125" style="2" customWidth="1"/>
    <col min="6662" max="6662" width="8.6640625" style="2" bestFit="1" customWidth="1"/>
    <col min="6663" max="6665" width="30.58203125" style="2" customWidth="1"/>
    <col min="6666" max="6666" width="8.6640625" style="2" bestFit="1" customWidth="1"/>
    <col min="6667" max="6668" width="30.58203125" style="2" customWidth="1"/>
    <col min="6669" max="6911" width="8.6640625" style="2"/>
    <col min="6912" max="6912" width="2.9140625" style="2" customWidth="1"/>
    <col min="6913" max="6913" width="6.58203125" style="2" customWidth="1"/>
    <col min="6914" max="6914" width="15.58203125" style="2" customWidth="1"/>
    <col min="6915" max="6916" width="37.58203125" style="2" customWidth="1"/>
    <col min="6917" max="6917" width="30.58203125" style="2" customWidth="1"/>
    <col min="6918" max="6918" width="8.6640625" style="2" bestFit="1" customWidth="1"/>
    <col min="6919" max="6921" width="30.58203125" style="2" customWidth="1"/>
    <col min="6922" max="6922" width="8.6640625" style="2" bestFit="1" customWidth="1"/>
    <col min="6923" max="6924" width="30.58203125" style="2" customWidth="1"/>
    <col min="6925" max="7167" width="8.6640625" style="2"/>
    <col min="7168" max="7168" width="2.9140625" style="2" customWidth="1"/>
    <col min="7169" max="7169" width="6.58203125" style="2" customWidth="1"/>
    <col min="7170" max="7170" width="15.58203125" style="2" customWidth="1"/>
    <col min="7171" max="7172" width="37.58203125" style="2" customWidth="1"/>
    <col min="7173" max="7173" width="30.58203125" style="2" customWidth="1"/>
    <col min="7174" max="7174" width="8.6640625" style="2" bestFit="1" customWidth="1"/>
    <col min="7175" max="7177" width="30.58203125" style="2" customWidth="1"/>
    <col min="7178" max="7178" width="8.6640625" style="2" bestFit="1" customWidth="1"/>
    <col min="7179" max="7180" width="30.58203125" style="2" customWidth="1"/>
    <col min="7181" max="7423" width="8.6640625" style="2"/>
    <col min="7424" max="7424" width="2.9140625" style="2" customWidth="1"/>
    <col min="7425" max="7425" width="6.58203125" style="2" customWidth="1"/>
    <col min="7426" max="7426" width="15.58203125" style="2" customWidth="1"/>
    <col min="7427" max="7428" width="37.58203125" style="2" customWidth="1"/>
    <col min="7429" max="7429" width="30.58203125" style="2" customWidth="1"/>
    <col min="7430" max="7430" width="8.6640625" style="2" bestFit="1" customWidth="1"/>
    <col min="7431" max="7433" width="30.58203125" style="2" customWidth="1"/>
    <col min="7434" max="7434" width="8.6640625" style="2" bestFit="1" customWidth="1"/>
    <col min="7435" max="7436" width="30.58203125" style="2" customWidth="1"/>
    <col min="7437" max="7679" width="8.6640625" style="2"/>
    <col min="7680" max="7680" width="2.9140625" style="2" customWidth="1"/>
    <col min="7681" max="7681" width="6.58203125" style="2" customWidth="1"/>
    <col min="7682" max="7682" width="15.58203125" style="2" customWidth="1"/>
    <col min="7683" max="7684" width="37.58203125" style="2" customWidth="1"/>
    <col min="7685" max="7685" width="30.58203125" style="2" customWidth="1"/>
    <col min="7686" max="7686" width="8.6640625" style="2" bestFit="1" customWidth="1"/>
    <col min="7687" max="7689" width="30.58203125" style="2" customWidth="1"/>
    <col min="7690" max="7690" width="8.6640625" style="2" bestFit="1" customWidth="1"/>
    <col min="7691" max="7692" width="30.58203125" style="2" customWidth="1"/>
    <col min="7693" max="7935" width="8.6640625" style="2"/>
    <col min="7936" max="7936" width="2.9140625" style="2" customWidth="1"/>
    <col min="7937" max="7937" width="6.58203125" style="2" customWidth="1"/>
    <col min="7938" max="7938" width="15.58203125" style="2" customWidth="1"/>
    <col min="7939" max="7940" width="37.58203125" style="2" customWidth="1"/>
    <col min="7941" max="7941" width="30.58203125" style="2" customWidth="1"/>
    <col min="7942" max="7942" width="8.6640625" style="2" bestFit="1" customWidth="1"/>
    <col min="7943" max="7945" width="30.58203125" style="2" customWidth="1"/>
    <col min="7946" max="7946" width="8.6640625" style="2" bestFit="1" customWidth="1"/>
    <col min="7947" max="7948" width="30.58203125" style="2" customWidth="1"/>
    <col min="7949" max="8191" width="8.6640625" style="2"/>
    <col min="8192" max="8192" width="2.9140625" style="2" customWidth="1"/>
    <col min="8193" max="8193" width="6.58203125" style="2" customWidth="1"/>
    <col min="8194" max="8194" width="15.58203125" style="2" customWidth="1"/>
    <col min="8195" max="8196" width="37.58203125" style="2" customWidth="1"/>
    <col min="8197" max="8197" width="30.58203125" style="2" customWidth="1"/>
    <col min="8198" max="8198" width="8.6640625" style="2" bestFit="1" customWidth="1"/>
    <col min="8199" max="8201" width="30.58203125" style="2" customWidth="1"/>
    <col min="8202" max="8202" width="8.6640625" style="2" bestFit="1" customWidth="1"/>
    <col min="8203" max="8204" width="30.58203125" style="2" customWidth="1"/>
    <col min="8205" max="8447" width="8.6640625" style="2"/>
    <col min="8448" max="8448" width="2.9140625" style="2" customWidth="1"/>
    <col min="8449" max="8449" width="6.58203125" style="2" customWidth="1"/>
    <col min="8450" max="8450" width="15.58203125" style="2" customWidth="1"/>
    <col min="8451" max="8452" width="37.58203125" style="2" customWidth="1"/>
    <col min="8453" max="8453" width="30.58203125" style="2" customWidth="1"/>
    <col min="8454" max="8454" width="8.6640625" style="2" bestFit="1" customWidth="1"/>
    <col min="8455" max="8457" width="30.58203125" style="2" customWidth="1"/>
    <col min="8458" max="8458" width="8.6640625" style="2" bestFit="1" customWidth="1"/>
    <col min="8459" max="8460" width="30.58203125" style="2" customWidth="1"/>
    <col min="8461" max="8703" width="8.6640625" style="2"/>
    <col min="8704" max="8704" width="2.9140625" style="2" customWidth="1"/>
    <col min="8705" max="8705" width="6.58203125" style="2" customWidth="1"/>
    <col min="8706" max="8706" width="15.58203125" style="2" customWidth="1"/>
    <col min="8707" max="8708" width="37.58203125" style="2" customWidth="1"/>
    <col min="8709" max="8709" width="30.58203125" style="2" customWidth="1"/>
    <col min="8710" max="8710" width="8.6640625" style="2" bestFit="1" customWidth="1"/>
    <col min="8711" max="8713" width="30.58203125" style="2" customWidth="1"/>
    <col min="8714" max="8714" width="8.6640625" style="2" bestFit="1" customWidth="1"/>
    <col min="8715" max="8716" width="30.58203125" style="2" customWidth="1"/>
    <col min="8717" max="8959" width="8.6640625" style="2"/>
    <col min="8960" max="8960" width="2.9140625" style="2" customWidth="1"/>
    <col min="8961" max="8961" width="6.58203125" style="2" customWidth="1"/>
    <col min="8962" max="8962" width="15.58203125" style="2" customWidth="1"/>
    <col min="8963" max="8964" width="37.58203125" style="2" customWidth="1"/>
    <col min="8965" max="8965" width="30.58203125" style="2" customWidth="1"/>
    <col min="8966" max="8966" width="8.6640625" style="2" bestFit="1" customWidth="1"/>
    <col min="8967" max="8969" width="30.58203125" style="2" customWidth="1"/>
    <col min="8970" max="8970" width="8.6640625" style="2" bestFit="1" customWidth="1"/>
    <col min="8971" max="8972" width="30.58203125" style="2" customWidth="1"/>
    <col min="8973" max="9215" width="8.6640625" style="2"/>
    <col min="9216" max="9216" width="2.9140625" style="2" customWidth="1"/>
    <col min="9217" max="9217" width="6.58203125" style="2" customWidth="1"/>
    <col min="9218" max="9218" width="15.58203125" style="2" customWidth="1"/>
    <col min="9219" max="9220" width="37.58203125" style="2" customWidth="1"/>
    <col min="9221" max="9221" width="30.58203125" style="2" customWidth="1"/>
    <col min="9222" max="9222" width="8.6640625" style="2" bestFit="1" customWidth="1"/>
    <col min="9223" max="9225" width="30.58203125" style="2" customWidth="1"/>
    <col min="9226" max="9226" width="8.6640625" style="2" bestFit="1" customWidth="1"/>
    <col min="9227" max="9228" width="30.58203125" style="2" customWidth="1"/>
    <col min="9229" max="9471" width="8.6640625" style="2"/>
    <col min="9472" max="9472" width="2.9140625" style="2" customWidth="1"/>
    <col min="9473" max="9473" width="6.58203125" style="2" customWidth="1"/>
    <col min="9474" max="9474" width="15.58203125" style="2" customWidth="1"/>
    <col min="9475" max="9476" width="37.58203125" style="2" customWidth="1"/>
    <col min="9477" max="9477" width="30.58203125" style="2" customWidth="1"/>
    <col min="9478" max="9478" width="8.6640625" style="2" bestFit="1" customWidth="1"/>
    <col min="9479" max="9481" width="30.58203125" style="2" customWidth="1"/>
    <col min="9482" max="9482" width="8.6640625" style="2" bestFit="1" customWidth="1"/>
    <col min="9483" max="9484" width="30.58203125" style="2" customWidth="1"/>
    <col min="9485" max="9727" width="8.6640625" style="2"/>
    <col min="9728" max="9728" width="2.9140625" style="2" customWidth="1"/>
    <col min="9729" max="9729" width="6.58203125" style="2" customWidth="1"/>
    <col min="9730" max="9730" width="15.58203125" style="2" customWidth="1"/>
    <col min="9731" max="9732" width="37.58203125" style="2" customWidth="1"/>
    <col min="9733" max="9733" width="30.58203125" style="2" customWidth="1"/>
    <col min="9734" max="9734" width="8.6640625" style="2" bestFit="1" customWidth="1"/>
    <col min="9735" max="9737" width="30.58203125" style="2" customWidth="1"/>
    <col min="9738" max="9738" width="8.6640625" style="2" bestFit="1" customWidth="1"/>
    <col min="9739" max="9740" width="30.58203125" style="2" customWidth="1"/>
    <col min="9741" max="9983" width="8.6640625" style="2"/>
    <col min="9984" max="9984" width="2.9140625" style="2" customWidth="1"/>
    <col min="9985" max="9985" width="6.58203125" style="2" customWidth="1"/>
    <col min="9986" max="9986" width="15.58203125" style="2" customWidth="1"/>
    <col min="9987" max="9988" width="37.58203125" style="2" customWidth="1"/>
    <col min="9989" max="9989" width="30.58203125" style="2" customWidth="1"/>
    <col min="9990" max="9990" width="8.6640625" style="2" bestFit="1" customWidth="1"/>
    <col min="9991" max="9993" width="30.58203125" style="2" customWidth="1"/>
    <col min="9994" max="9994" width="8.6640625" style="2" bestFit="1" customWidth="1"/>
    <col min="9995" max="9996" width="30.58203125" style="2" customWidth="1"/>
    <col min="9997" max="10239" width="8.6640625" style="2"/>
    <col min="10240" max="10240" width="2.91406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6640625" style="2" bestFit="1" customWidth="1"/>
    <col min="10247" max="10249" width="30.58203125" style="2" customWidth="1"/>
    <col min="10250" max="10250" width="8.6640625" style="2" bestFit="1" customWidth="1"/>
    <col min="10251" max="10252" width="30.58203125" style="2" customWidth="1"/>
    <col min="10253" max="10495" width="8.6640625" style="2"/>
    <col min="10496" max="10496" width="2.91406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6640625" style="2" bestFit="1" customWidth="1"/>
    <col min="10503" max="10505" width="30.58203125" style="2" customWidth="1"/>
    <col min="10506" max="10506" width="8.6640625" style="2" bestFit="1" customWidth="1"/>
    <col min="10507" max="10508" width="30.58203125" style="2" customWidth="1"/>
    <col min="10509" max="10751" width="8.6640625" style="2"/>
    <col min="10752" max="10752" width="2.91406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6640625" style="2" bestFit="1" customWidth="1"/>
    <col min="10759" max="10761" width="30.58203125" style="2" customWidth="1"/>
    <col min="10762" max="10762" width="8.6640625" style="2" bestFit="1" customWidth="1"/>
    <col min="10763" max="10764" width="30.58203125" style="2" customWidth="1"/>
    <col min="10765" max="11007" width="8.6640625" style="2"/>
    <col min="11008" max="11008" width="2.91406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6640625" style="2" bestFit="1" customWidth="1"/>
    <col min="11015" max="11017" width="30.58203125" style="2" customWidth="1"/>
    <col min="11018" max="11018" width="8.6640625" style="2" bestFit="1" customWidth="1"/>
    <col min="11019" max="11020" width="30.58203125" style="2" customWidth="1"/>
    <col min="11021" max="11263" width="8.6640625" style="2"/>
    <col min="11264" max="11264" width="2.91406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6640625" style="2" bestFit="1" customWidth="1"/>
    <col min="11271" max="11273" width="30.58203125" style="2" customWidth="1"/>
    <col min="11274" max="11274" width="8.6640625" style="2" bestFit="1" customWidth="1"/>
    <col min="11275" max="11276" width="30.58203125" style="2" customWidth="1"/>
    <col min="11277" max="11519" width="8.6640625" style="2"/>
    <col min="11520" max="11520" width="2.91406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6640625" style="2" bestFit="1" customWidth="1"/>
    <col min="11527" max="11529" width="30.58203125" style="2" customWidth="1"/>
    <col min="11530" max="11530" width="8.6640625" style="2" bestFit="1" customWidth="1"/>
    <col min="11531" max="11532" width="30.58203125" style="2" customWidth="1"/>
    <col min="11533" max="11775" width="8.6640625" style="2"/>
    <col min="11776" max="11776" width="2.91406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6640625" style="2" bestFit="1" customWidth="1"/>
    <col min="11783" max="11785" width="30.58203125" style="2" customWidth="1"/>
    <col min="11786" max="11786" width="8.6640625" style="2" bestFit="1" customWidth="1"/>
    <col min="11787" max="11788" width="30.58203125" style="2" customWidth="1"/>
    <col min="11789" max="12031" width="8.6640625" style="2"/>
    <col min="12032" max="12032" width="2.91406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6640625" style="2" bestFit="1" customWidth="1"/>
    <col min="12039" max="12041" width="30.58203125" style="2" customWidth="1"/>
    <col min="12042" max="12042" width="8.6640625" style="2" bestFit="1" customWidth="1"/>
    <col min="12043" max="12044" width="30.58203125" style="2" customWidth="1"/>
    <col min="12045" max="12287" width="8.6640625" style="2"/>
    <col min="12288" max="12288" width="2.91406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6640625" style="2" bestFit="1" customWidth="1"/>
    <col min="12295" max="12297" width="30.58203125" style="2" customWidth="1"/>
    <col min="12298" max="12298" width="8.6640625" style="2" bestFit="1" customWidth="1"/>
    <col min="12299" max="12300" width="30.58203125" style="2" customWidth="1"/>
    <col min="12301" max="12543" width="8.6640625" style="2"/>
    <col min="12544" max="12544" width="2.91406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6640625" style="2" bestFit="1" customWidth="1"/>
    <col min="12551" max="12553" width="30.58203125" style="2" customWidth="1"/>
    <col min="12554" max="12554" width="8.6640625" style="2" bestFit="1" customWidth="1"/>
    <col min="12555" max="12556" width="30.58203125" style="2" customWidth="1"/>
    <col min="12557" max="12799" width="8.6640625" style="2"/>
    <col min="12800" max="12800" width="2.91406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6640625" style="2" bestFit="1" customWidth="1"/>
    <col min="12807" max="12809" width="30.58203125" style="2" customWidth="1"/>
    <col min="12810" max="12810" width="8.6640625" style="2" bestFit="1" customWidth="1"/>
    <col min="12811" max="12812" width="30.58203125" style="2" customWidth="1"/>
    <col min="12813" max="13055" width="8.6640625" style="2"/>
    <col min="13056" max="13056" width="2.91406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6640625" style="2" bestFit="1" customWidth="1"/>
    <col min="13063" max="13065" width="30.58203125" style="2" customWidth="1"/>
    <col min="13066" max="13066" width="8.6640625" style="2" bestFit="1" customWidth="1"/>
    <col min="13067" max="13068" width="30.58203125" style="2" customWidth="1"/>
    <col min="13069" max="13311" width="8.6640625" style="2"/>
    <col min="13312" max="13312" width="2.91406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6640625" style="2" bestFit="1" customWidth="1"/>
    <col min="13319" max="13321" width="30.58203125" style="2" customWidth="1"/>
    <col min="13322" max="13322" width="8.6640625" style="2" bestFit="1" customWidth="1"/>
    <col min="13323" max="13324" width="30.58203125" style="2" customWidth="1"/>
    <col min="13325" max="13567" width="8.6640625" style="2"/>
    <col min="13568" max="13568" width="2.91406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6640625" style="2" bestFit="1" customWidth="1"/>
    <col min="13575" max="13577" width="30.58203125" style="2" customWidth="1"/>
    <col min="13578" max="13578" width="8.6640625" style="2" bestFit="1" customWidth="1"/>
    <col min="13579" max="13580" width="30.58203125" style="2" customWidth="1"/>
    <col min="13581" max="13823" width="8.6640625" style="2"/>
    <col min="13824" max="13824" width="2.91406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6640625" style="2" bestFit="1" customWidth="1"/>
    <col min="13831" max="13833" width="30.58203125" style="2" customWidth="1"/>
    <col min="13834" max="13834" width="8.6640625" style="2" bestFit="1" customWidth="1"/>
    <col min="13835" max="13836" width="30.58203125" style="2" customWidth="1"/>
    <col min="13837" max="14079" width="8.6640625" style="2"/>
    <col min="14080" max="14080" width="2.91406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6640625" style="2" bestFit="1" customWidth="1"/>
    <col min="14087" max="14089" width="30.58203125" style="2" customWidth="1"/>
    <col min="14090" max="14090" width="8.6640625" style="2" bestFit="1" customWidth="1"/>
    <col min="14091" max="14092" width="30.58203125" style="2" customWidth="1"/>
    <col min="14093" max="14335" width="8.6640625" style="2"/>
    <col min="14336" max="14336" width="2.91406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6640625" style="2" bestFit="1" customWidth="1"/>
    <col min="14343" max="14345" width="30.58203125" style="2" customWidth="1"/>
    <col min="14346" max="14346" width="8.6640625" style="2" bestFit="1" customWidth="1"/>
    <col min="14347" max="14348" width="30.58203125" style="2" customWidth="1"/>
    <col min="14349" max="14591" width="8.6640625" style="2"/>
    <col min="14592" max="14592" width="2.91406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6640625" style="2" bestFit="1" customWidth="1"/>
    <col min="14599" max="14601" width="30.58203125" style="2" customWidth="1"/>
    <col min="14602" max="14602" width="8.6640625" style="2" bestFit="1" customWidth="1"/>
    <col min="14603" max="14604" width="30.58203125" style="2" customWidth="1"/>
    <col min="14605" max="14847" width="8.6640625" style="2"/>
    <col min="14848" max="14848" width="2.91406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6640625" style="2" bestFit="1" customWidth="1"/>
    <col min="14855" max="14857" width="30.58203125" style="2" customWidth="1"/>
    <col min="14858" max="14858" width="8.6640625" style="2" bestFit="1" customWidth="1"/>
    <col min="14859" max="14860" width="30.58203125" style="2" customWidth="1"/>
    <col min="14861" max="15103" width="8.6640625" style="2"/>
    <col min="15104" max="15104" width="2.91406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6640625" style="2" bestFit="1" customWidth="1"/>
    <col min="15111" max="15113" width="30.58203125" style="2" customWidth="1"/>
    <col min="15114" max="15114" width="8.6640625" style="2" bestFit="1" customWidth="1"/>
    <col min="15115" max="15116" width="30.58203125" style="2" customWidth="1"/>
    <col min="15117" max="15359" width="8.6640625" style="2"/>
    <col min="15360" max="15360" width="2.91406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6640625" style="2" bestFit="1" customWidth="1"/>
    <col min="15367" max="15369" width="30.58203125" style="2" customWidth="1"/>
    <col min="15370" max="15370" width="8.6640625" style="2" bestFit="1" customWidth="1"/>
    <col min="15371" max="15372" width="30.58203125" style="2" customWidth="1"/>
    <col min="15373" max="15615" width="8.6640625" style="2"/>
    <col min="15616" max="15616" width="2.91406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6640625" style="2" bestFit="1" customWidth="1"/>
    <col min="15623" max="15625" width="30.58203125" style="2" customWidth="1"/>
    <col min="15626" max="15626" width="8.6640625" style="2" bestFit="1" customWidth="1"/>
    <col min="15627" max="15628" width="30.58203125" style="2" customWidth="1"/>
    <col min="15629" max="15871" width="8.6640625" style="2"/>
    <col min="15872" max="15872" width="2.91406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6640625" style="2" bestFit="1" customWidth="1"/>
    <col min="15879" max="15881" width="30.58203125" style="2" customWidth="1"/>
    <col min="15882" max="15882" width="8.6640625" style="2" bestFit="1" customWidth="1"/>
    <col min="15883" max="15884" width="30.58203125" style="2" customWidth="1"/>
    <col min="15885" max="16127" width="8.6640625" style="2"/>
    <col min="16128" max="16128" width="2.91406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6640625" style="2" bestFit="1" customWidth="1"/>
    <col min="16135" max="16137" width="30.58203125" style="2" customWidth="1"/>
    <col min="16138" max="16138" width="8.6640625" style="2" bestFit="1" customWidth="1"/>
    <col min="16139" max="16140" width="30.58203125" style="2" customWidth="1"/>
    <col min="16141" max="16384" width="8.6640625" style="2"/>
  </cols>
  <sheetData>
    <row r="1" spans="1:13" ht="24.9"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[18]年度当初提出!D2</f>
        <v>千葉市あんしんケアセンター都賀</v>
      </c>
      <c r="E2" s="121"/>
      <c r="F2" s="121"/>
      <c r="J2" s="3"/>
      <c r="K2" s="3"/>
      <c r="L2" s="3"/>
    </row>
    <row r="3" spans="1:13" ht="192.5" customHeight="1" thickBot="1" x14ac:dyDescent="0.6">
      <c r="A3" s="122" t="str">
        <f>[18]年度当初提出!A3</f>
        <v>担当圏域
地区概況及び
地区課題</v>
      </c>
      <c r="B3" s="122"/>
      <c r="C3" s="122"/>
      <c r="D3" s="147" t="str">
        <f>[18]年度当初提出!D3</f>
        <v xml:space="preserve">【都賀】　駅から近く、高齢化率は20％台後半で他地区よりも比較的低いが、単身や高齢世帯は増加している。自治会館が閉鎖された地区もあり、住民の活動拠点の確保が必要になっている。
【都賀の台】　高齢化率は40％台後半を推移。住民の介護予防に対する意識が高く、住民主体のサロンや食堂、体操等の活動が盛んで、隣近所の繋がりにより課題が発見されることもあるが、単身や高齢世帯は増加傾向にある。
【西都賀】駅から近く商業施設は多数あるが、坂が多く外出の妨げになっている。住民主体の認知症予防や体操等の活動を定期的に開催し、自治会・老人会・支え合いの会の協働により、季節行事を行う地区もある。一方で、戸建てと集合住宅が混在しており、集合住宅の高齢者は地域との繋がりが希薄で、問題が深刻化することがある。
【若松町】　南北に長く、若い世帯と高齢世帯が混在しており、地域全体の結びつきが希薄である。交通量は多いが道路が狭く、歩道も整備されていない地区があり、外出の妨げになっている。
【若松台】　高齢化率は40％台後半を推移。同時期に移り住んだ住宅地では、高齢化率が急速に高まりつつある。徒歩圏内に商業施設が少なく交通手段が限られているため、買物等の生活支援を必要とする世帯が増えている。
・各地区ともボランティアやサークル活動の中心メンバーの高齢化により、担い手の確保と育成が課題となっている。
・8050問題等、高齢者のみの相談ではなく、複合的な課題を抱えているケースが増加している。
</v>
      </c>
      <c r="E3" s="147"/>
      <c r="F3" s="147"/>
      <c r="G3" s="4"/>
      <c r="H3" s="4"/>
      <c r="I3" s="4"/>
      <c r="J3" s="117" t="s">
        <v>2</v>
      </c>
      <c r="K3" s="118"/>
      <c r="L3" s="5"/>
    </row>
    <row r="4" spans="1:13" ht="81.5" customHeight="1" x14ac:dyDescent="0.55000000000000004">
      <c r="A4" s="122" t="s">
        <v>3</v>
      </c>
      <c r="B4" s="122"/>
      <c r="C4" s="122"/>
      <c r="D4" s="134" t="s">
        <v>558</v>
      </c>
      <c r="E4" s="134"/>
      <c r="F4" s="134"/>
      <c r="G4" s="4"/>
      <c r="H4" s="4"/>
      <c r="I4" s="4"/>
      <c r="J4" s="5"/>
      <c r="K4" s="5"/>
      <c r="L4" s="5"/>
    </row>
    <row r="5" spans="1:13" ht="18" customHeight="1" x14ac:dyDescent="0.55000000000000004">
      <c r="A5" s="125" t="s">
        <v>4</v>
      </c>
      <c r="B5" s="125"/>
      <c r="C5" s="125"/>
      <c r="D5" s="125"/>
      <c r="E5" s="125"/>
      <c r="F5" s="125"/>
      <c r="G5" s="6"/>
      <c r="H5" s="7"/>
      <c r="I5" s="7"/>
      <c r="J5" s="7"/>
      <c r="K5" s="7"/>
      <c r="L5" s="8"/>
    </row>
    <row r="6" spans="1:13" ht="174" customHeight="1" x14ac:dyDescent="0.55000000000000004">
      <c r="A6" s="126" t="s">
        <v>5</v>
      </c>
      <c r="B6" s="127" t="s">
        <v>6</v>
      </c>
      <c r="C6" s="127"/>
      <c r="D6" s="35" t="s">
        <v>17</v>
      </c>
      <c r="E6" s="35" t="s">
        <v>8</v>
      </c>
      <c r="F6" s="36" t="s">
        <v>450</v>
      </c>
      <c r="G6" s="9"/>
      <c r="H6" s="10"/>
      <c r="I6" s="10"/>
      <c r="J6" s="10"/>
      <c r="K6" s="10"/>
      <c r="L6" s="11"/>
    </row>
    <row r="7" spans="1:13" ht="108.5" customHeight="1" x14ac:dyDescent="0.55000000000000004">
      <c r="A7" s="126"/>
      <c r="B7" s="128" t="s">
        <v>10</v>
      </c>
      <c r="C7" s="129"/>
      <c r="D7" s="154" t="s">
        <v>557</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88.5" customHeight="1" x14ac:dyDescent="0.55000000000000004">
      <c r="A9" s="37" t="s">
        <v>12</v>
      </c>
      <c r="B9" s="127" t="s">
        <v>13</v>
      </c>
      <c r="C9" s="127"/>
      <c r="D9" s="134" t="s">
        <v>559</v>
      </c>
      <c r="E9" s="134"/>
      <c r="F9" s="134"/>
      <c r="G9" s="15"/>
      <c r="H9" s="16"/>
      <c r="I9" s="16"/>
      <c r="J9" s="16"/>
      <c r="K9" s="16"/>
      <c r="L9" s="17"/>
    </row>
    <row r="10" spans="1:13" ht="88.25" customHeight="1" x14ac:dyDescent="0.55000000000000004">
      <c r="A10" s="37" t="s">
        <v>14</v>
      </c>
      <c r="B10" s="127" t="s">
        <v>13</v>
      </c>
      <c r="C10" s="127"/>
      <c r="D10" s="134" t="s">
        <v>560</v>
      </c>
      <c r="E10" s="134"/>
      <c r="F10" s="134"/>
      <c r="G10" s="136" t="s">
        <v>15</v>
      </c>
      <c r="H10" s="137" t="s">
        <v>16</v>
      </c>
      <c r="I10" s="137"/>
      <c r="J10" s="138" t="str">
        <f>[18]年度当初提出!D6</f>
        <v xml:space="preserve">・住み慣れた地域で自立した生活を継続できるよう、適切なアセスメントに基づき、必要な支援を提案する。
・インフォーマルサービスを必要とする地域住民に対し、情報提供を行う。
・公平中立な立場で、利用者の意向に基づいて情報提供を行い、円滑にサービスが利用できるように支援する。
・利用者への支援が適切に行われているか、定期的にサービスの利用状況を確認し、効果を評価する。
</v>
      </c>
      <c r="K10" s="138"/>
      <c r="L10" s="138"/>
    </row>
    <row r="11" spans="1:13" ht="52" customHeight="1" x14ac:dyDescent="0.55000000000000004">
      <c r="A11" s="126" t="s">
        <v>5</v>
      </c>
      <c r="B11" s="127" t="s">
        <v>6</v>
      </c>
      <c r="C11" s="127"/>
      <c r="D11" s="35" t="s">
        <v>7</v>
      </c>
      <c r="E11" s="35" t="s">
        <v>8</v>
      </c>
      <c r="F11" s="36" t="s">
        <v>451</v>
      </c>
      <c r="G11" s="136"/>
      <c r="H11" s="137" t="s">
        <v>19</v>
      </c>
      <c r="I11" s="137"/>
      <c r="J11" s="138" t="str">
        <f>[18]年度当初提出!D7</f>
        <v>・センター内の会議等での事例検討会を通じて、職員のスキルアップを図り、適切なマネジメントを行う。
・生活支援コーディネーターと連携して地域資源を活用し、自立支援に資するように支援する。
・介護予防に関する意見交換会に参加する（年2～3回）。
・自立促進ケア会議に参加する（年2～3回）。</v>
      </c>
      <c r="K11" s="138"/>
      <c r="L11" s="138"/>
    </row>
    <row r="12" spans="1:13" ht="116.4" customHeight="1" x14ac:dyDescent="0.55000000000000004">
      <c r="A12" s="126"/>
      <c r="B12" s="139" t="s">
        <v>10</v>
      </c>
      <c r="C12" s="140"/>
      <c r="D12" s="157" t="s">
        <v>256</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80" customHeight="1" x14ac:dyDescent="0.55000000000000004">
      <c r="A14" s="37" t="s">
        <v>12</v>
      </c>
      <c r="B14" s="127" t="s">
        <v>13</v>
      </c>
      <c r="C14" s="127"/>
      <c r="D14" s="147" t="str">
        <f>'[18]前期終了時提出（10月頃）'!D10</f>
        <v>・社会福祉協議会都賀地区部会と共催で広報誌を作成し、センターの周知を図った。（隔月）
・介護保険に関する講座と出張相談会を開催し、センター業務と役割について説明した。（都賀いきいきセンター9月）
・毎夕カンファレンスで、３職種間の情報共有と対応方法の検討を行うとともに、支援困難ケースでは関係機関や地区担当民生委員と情報共有、連携し支援した。</v>
      </c>
      <c r="E14" s="147"/>
      <c r="F14" s="147"/>
      <c r="G14" s="15"/>
      <c r="H14" s="16"/>
      <c r="I14" s="16"/>
      <c r="J14" s="16"/>
      <c r="K14" s="16"/>
      <c r="L14" s="17"/>
    </row>
    <row r="15" spans="1:13" ht="101.4" customHeight="1" x14ac:dyDescent="0.55000000000000004">
      <c r="A15" s="37" t="s">
        <v>14</v>
      </c>
      <c r="B15" s="127" t="s">
        <v>13</v>
      </c>
      <c r="C15" s="127"/>
      <c r="D15" s="147" t="s">
        <v>257</v>
      </c>
      <c r="E15" s="147"/>
      <c r="F15" s="147"/>
      <c r="G15" s="136" t="s">
        <v>15</v>
      </c>
      <c r="H15" s="137" t="s">
        <v>16</v>
      </c>
      <c r="I15" s="137"/>
      <c r="J15" s="138" t="str">
        <f>[18]年度当初提出!D9</f>
        <v xml:space="preserve">・高齢者の状況やニーズを把握し、適切な医療機関や福祉サービス等に関する情報提供や、関係機関との連絡調整等、総合的な支援を行う。
・困難ケースは複数で対応し、行政や関係機関と適宜情報共有し、連携して対応する。
・あんしんケアセンターの周知を図り、センターの利用促進及び住民が必要とする情報提供を行う。
</v>
      </c>
      <c r="K15" s="138"/>
      <c r="L15" s="138"/>
    </row>
    <row r="16" spans="1:13" ht="60" customHeight="1" x14ac:dyDescent="0.55000000000000004">
      <c r="A16" s="126" t="s">
        <v>5</v>
      </c>
      <c r="B16" s="127" t="s">
        <v>6</v>
      </c>
      <c r="C16" s="127"/>
      <c r="D16" s="35" t="s">
        <v>7</v>
      </c>
      <c r="E16" s="35" t="s">
        <v>8</v>
      </c>
      <c r="F16" s="36" t="s">
        <v>258</v>
      </c>
      <c r="G16" s="136"/>
      <c r="H16" s="137" t="s">
        <v>19</v>
      </c>
      <c r="I16" s="137"/>
      <c r="J16" s="138" t="str">
        <f>[18]年度当初提出!D10</f>
        <v>・毎夕のカンファレンスで事例を共有し、それぞれの専門性を活かして対応方法を検討する。
・社会福祉協議会都賀地区部会と共催の広報誌を発行する（隔月）。
・支援困難ケースでは個別地域ケア会議を開催し、関係機関と連携して対応する。
・可能な限り研修に参加し、職員のスキルアップを図る。</v>
      </c>
      <c r="K16" s="138"/>
      <c r="L16" s="138"/>
    </row>
    <row r="17" spans="1:12" ht="133.75" customHeight="1" x14ac:dyDescent="0.55000000000000004">
      <c r="A17" s="126"/>
      <c r="B17" s="139" t="s">
        <v>10</v>
      </c>
      <c r="C17" s="140"/>
      <c r="D17" s="157" t="s">
        <v>259</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84" customHeight="1" x14ac:dyDescent="0.55000000000000004">
      <c r="A19" s="37" t="s">
        <v>12</v>
      </c>
      <c r="B19" s="127" t="s">
        <v>13</v>
      </c>
      <c r="C19" s="127"/>
      <c r="D19" s="147" t="s">
        <v>452</v>
      </c>
      <c r="E19" s="147"/>
      <c r="F19" s="147"/>
      <c r="G19" s="15"/>
      <c r="H19" s="16"/>
      <c r="I19" s="16"/>
      <c r="J19" s="16"/>
      <c r="K19" s="16"/>
      <c r="L19" s="17"/>
    </row>
    <row r="20" spans="1:12" ht="106.25" customHeight="1" x14ac:dyDescent="0.55000000000000004">
      <c r="A20" s="37" t="s">
        <v>14</v>
      </c>
      <c r="B20" s="127" t="s">
        <v>13</v>
      </c>
      <c r="C20" s="127"/>
      <c r="D20" s="147" t="s">
        <v>260</v>
      </c>
      <c r="E20" s="147"/>
      <c r="F20" s="147"/>
      <c r="G20" s="136" t="s">
        <v>15</v>
      </c>
      <c r="H20" s="137" t="s">
        <v>16</v>
      </c>
      <c r="I20" s="137"/>
      <c r="J20" s="138" t="str">
        <f>[18]年度当初提出!D12</f>
        <v xml:space="preserve">・高齢者虐待の早期発見に努め、速やかに区に報告し、行政や他機関と連携して対応する。
・認知症になっても住み慣れた地域で安心して生活が継続できるよう、住民に対して認知症に対する正しい知識と対応方法について、普及啓発活動を行う。
・詐欺や悪徳商法を未然に防ぐため、地域住民や介護支援専門員に情報提供、注意喚起を行う。
・成年後見制度や日常生活自立支援事業の利用が必要な高齢者に、関係機関と連携して対応する。
</v>
      </c>
      <c r="K20" s="138"/>
      <c r="L20" s="138"/>
    </row>
    <row r="21" spans="1:12" ht="73.75" customHeight="1" x14ac:dyDescent="0.55000000000000004">
      <c r="A21" s="126" t="s">
        <v>5</v>
      </c>
      <c r="B21" s="127" t="s">
        <v>6</v>
      </c>
      <c r="C21" s="127"/>
      <c r="D21" s="35" t="s">
        <v>17</v>
      </c>
      <c r="E21" s="35" t="s">
        <v>8</v>
      </c>
      <c r="F21" s="36" t="s">
        <v>453</v>
      </c>
      <c r="G21" s="136"/>
      <c r="H21" s="137" t="s">
        <v>19</v>
      </c>
      <c r="I21" s="137"/>
      <c r="J21" s="138" t="str">
        <f>[18]年度当初提出!D13</f>
        <v>・若葉区5センター共催で千葉東警察署との情報交換会を開催する（6月）。
・若葉区ソーシャルワーカー連絡会を開催する（年2～3回）。
・認知症サポーター養成講座を開催する（都賀いきいきセンター・若松高校）。
・キッズ認知症サポーター養成講座を開催する（希望のあった圏域内中学校）。
・認知症初期集中支援チームのチーム員会議に参加する（毎月）。</v>
      </c>
      <c r="K21" s="138"/>
      <c r="L21" s="138"/>
    </row>
    <row r="22" spans="1:12" ht="115.25" customHeight="1" x14ac:dyDescent="0.55000000000000004">
      <c r="A22" s="126"/>
      <c r="B22" s="139" t="s">
        <v>10</v>
      </c>
      <c r="C22" s="140"/>
      <c r="D22" s="157" t="s">
        <v>454</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60" customHeight="1" x14ac:dyDescent="0.55000000000000004">
      <c r="A24" s="37" t="s">
        <v>12</v>
      </c>
      <c r="B24" s="127" t="s">
        <v>13</v>
      </c>
      <c r="C24" s="127"/>
      <c r="D24" s="147" t="str">
        <f>'[18]前期終了時提出（10月頃）'!D18</f>
        <v>・若葉区5センター共催で若葉区介護支援専門員連絡会を開催した。（6月）
・区内あんしんケアセンター主任介護支援専門員連絡会を開催し、情報共有と研修内容を討議した。（６・9月）
・あんしんケアセンターみつわ台と共催で、圏域の多職種連携会議を開催した。（8月）</v>
      </c>
      <c r="E24" s="147"/>
      <c r="F24" s="147"/>
      <c r="G24" s="15"/>
      <c r="H24" s="16"/>
      <c r="I24" s="16"/>
      <c r="J24" s="16"/>
      <c r="K24" s="16"/>
      <c r="L24" s="17"/>
    </row>
    <row r="25" spans="1:12" ht="60" customHeight="1" x14ac:dyDescent="0.55000000000000004">
      <c r="A25" s="37" t="s">
        <v>14</v>
      </c>
      <c r="B25" s="127" t="s">
        <v>13</v>
      </c>
      <c r="C25" s="127"/>
      <c r="D25" s="157" t="s">
        <v>261</v>
      </c>
      <c r="E25" s="149"/>
      <c r="F25" s="150"/>
      <c r="G25" s="136" t="s">
        <v>15</v>
      </c>
      <c r="H25" s="137" t="s">
        <v>16</v>
      </c>
      <c r="I25" s="137"/>
      <c r="J25" s="138" t="str">
        <f>[18]年度当初提出!D15</f>
        <v>・高齢者が住み慣れた地域で暮らせるよう地域の介護支援専門員や多職種と連携を図り、事例検討会を通じてネットワークを構築できるよう努める。
・介護支援専門員からの相談に対して、同行訪問、情報提供、個別地域ケア会議の調整等の後方支援を行う。
・民生委員児童委員会や地区社協と連携を図り、地域の課題を把握する。</v>
      </c>
      <c r="K25" s="138"/>
      <c r="L25" s="138"/>
    </row>
    <row r="26" spans="1:12" ht="60" customHeight="1" x14ac:dyDescent="0.55000000000000004">
      <c r="A26" s="126" t="s">
        <v>5</v>
      </c>
      <c r="B26" s="127" t="s">
        <v>6</v>
      </c>
      <c r="C26" s="127"/>
      <c r="D26" s="35" t="s">
        <v>262</v>
      </c>
      <c r="E26" s="35" t="s">
        <v>8</v>
      </c>
      <c r="F26" s="36" t="s">
        <v>263</v>
      </c>
      <c r="G26" s="136"/>
      <c r="H26" s="137" t="s">
        <v>19</v>
      </c>
      <c r="I26" s="137"/>
      <c r="J26" s="138" t="str">
        <f>[18]年度当初提出!D16</f>
        <v>・若葉区5センター共催で若葉区介護支援専門員連絡会を開催する（6月・1月）
・若葉区あんしんケアセンター主任介護支援専門員連絡会を開催する（6月・9月・12月・3月）
・圏域介護支援専門員ネットワーク会議を開催する（8月・1月）
・若葉区5センター共催で多職種連携会議を開催する（圏域8月・区全体2月）</v>
      </c>
      <c r="K26" s="138"/>
      <c r="L26" s="138"/>
    </row>
    <row r="27" spans="1:12" ht="88.25" customHeight="1" x14ac:dyDescent="0.55000000000000004">
      <c r="A27" s="126"/>
      <c r="B27" s="139" t="s">
        <v>10</v>
      </c>
      <c r="C27" s="140"/>
      <c r="D27" s="157" t="s">
        <v>264</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104" customHeight="1" x14ac:dyDescent="0.55000000000000004">
      <c r="A29" s="37" t="s">
        <v>12</v>
      </c>
      <c r="B29" s="127" t="s">
        <v>13</v>
      </c>
      <c r="C29" s="127"/>
      <c r="D29" s="147" t="str">
        <f>'[18]前期終了時提出（10月頃）'!D22</f>
        <v>・若松公民館でフレイル予防教室を月1回開催した。（4～7月：月1回）
・出張相談時等に介護予防のパンフレットを配布したり握力測定を行い、地域住民の介護予防に対する意識向上を図った。
・地域住民立ち上げの体操教室継続のため、後方支援を継続している。（都賀いきいきセンター毎週1回、ミニデイわかまつ月2回）
・生活支援コーディネーターと連携し、既存の体操教室の活動状況の把握と、地域の体操教室に出向いて季節毎の注意喚起、感染症対策や地域の情報提供を行い、活動の継続を支援した。</v>
      </c>
      <c r="E29" s="147"/>
      <c r="F29" s="147"/>
      <c r="G29" s="15"/>
      <c r="H29" s="16"/>
      <c r="I29" s="16"/>
      <c r="J29" s="16"/>
      <c r="K29" s="16"/>
      <c r="L29" s="17"/>
    </row>
    <row r="30" spans="1:12" ht="123" customHeight="1" x14ac:dyDescent="0.55000000000000004">
      <c r="A30" s="37" t="s">
        <v>14</v>
      </c>
      <c r="B30" s="127" t="s">
        <v>13</v>
      </c>
      <c r="C30" s="127"/>
      <c r="D30" s="147" t="s">
        <v>455</v>
      </c>
      <c r="E30" s="147"/>
      <c r="F30" s="147"/>
      <c r="G30" s="136" t="s">
        <v>15</v>
      </c>
      <c r="H30" s="137" t="s">
        <v>16</v>
      </c>
      <c r="I30" s="137"/>
      <c r="J30" s="138" t="str">
        <f>[18]年度当初提出!D18</f>
        <v>・地域での講座や体操等に参加し、基本チェックリストやいきいき活動手帳を活用して、地域住民が自主的に介護予防の意識が持てるよう啓発活動を行う。
・生活支援コーディネーターや若葉区健康課と連携し、地域の介護予防活動が継続できるよう、後方支援を行う。
・生活支援コーディネーターと連携し、住民活動の拠点として協力いただける場の開拓と活動を希望する住民とのマッチングが円滑に進むよう、後方支援を行う。</v>
      </c>
      <c r="K30" s="138"/>
      <c r="L30" s="138"/>
    </row>
    <row r="31" spans="1:12" ht="135.65" customHeight="1" x14ac:dyDescent="0.55000000000000004">
      <c r="A31" s="126" t="s">
        <v>5</v>
      </c>
      <c r="B31" s="127" t="s">
        <v>6</v>
      </c>
      <c r="C31" s="127"/>
      <c r="D31" s="35" t="s">
        <v>7</v>
      </c>
      <c r="E31" s="35" t="s">
        <v>8</v>
      </c>
      <c r="F31" s="36" t="s">
        <v>456</v>
      </c>
      <c r="G31" s="136"/>
      <c r="H31" s="137" t="s">
        <v>19</v>
      </c>
      <c r="I31" s="137"/>
      <c r="J31" s="138" t="str">
        <f>[18]年度当初提出!D19</f>
        <v>・都賀いきいきセンターの体操教室に参加する（週1回）。
・若松公民館でフレイル予防教室を開催する（月1回）。
・地域住民が立ち上げた若松町の体操教室が継続できるよう支援する（月1回）。
・地域の催しや教室に参加し、介護予防のパンフレットの配布や情報提供、基本チェックリストや体力測定を行い、地域住民が介護予防の必要性に気付けるよう、情報を発信する。</v>
      </c>
      <c r="K31" s="138"/>
      <c r="L31" s="138"/>
    </row>
    <row r="32" spans="1:12" ht="117" customHeight="1" x14ac:dyDescent="0.55000000000000004">
      <c r="A32" s="126"/>
      <c r="B32" s="139" t="s">
        <v>10</v>
      </c>
      <c r="C32" s="140"/>
      <c r="D32" s="157" t="s">
        <v>265</v>
      </c>
      <c r="E32" s="149"/>
      <c r="F32" s="150"/>
      <c r="G32" s="144"/>
      <c r="H32" s="145"/>
      <c r="I32" s="145"/>
      <c r="J32" s="145"/>
      <c r="K32" s="145"/>
      <c r="L32" s="146"/>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WVR983044:WVR983052 JF65540:JF65548 TB65540:TB65548 ACX65540:ACX65548 AMT65540:AMT65548 AWP65540:AWP65548 BGL65540:BGL65548 BQH65540:BQH65548 CAD65540:CAD65548 CJZ65540:CJZ65548 CTV65540:CTV65548 DDR65540:DDR65548 DNN65540:DNN65548 DXJ65540:DXJ65548 EHF65540:EHF65548 ERB65540:ERB65548 FAX65540:FAX65548 FKT65540:FKT65548 FUP65540:FUP65548 GEL65540:GEL65548 GOH65540:GOH65548 GYD65540:GYD65548 HHZ65540:HHZ65548 HRV65540:HRV65548 IBR65540:IBR65548 ILN65540:ILN65548 IVJ65540:IVJ65548 JFF65540:JFF65548 JPB65540:JPB65548 JYX65540:JYX65548 KIT65540:KIT65548 KSP65540:KSP65548 LCL65540:LCL65548 LMH65540:LMH65548 LWD65540:LWD65548 MFZ65540:MFZ65548 MPV65540:MPV65548 MZR65540:MZR65548 NJN65540:NJN65548 NTJ65540:NTJ65548 ODF65540:ODF65548 ONB65540:ONB65548 OWX65540:OWX65548 PGT65540:PGT65548 PQP65540:PQP65548 QAL65540:QAL65548 QKH65540:QKH65548 QUD65540:QUD65548 RDZ65540:RDZ65548 RNV65540:RNV65548 RXR65540:RXR65548 SHN65540:SHN65548 SRJ65540:SRJ65548 TBF65540:TBF65548 TLB65540:TLB65548 TUX65540:TUX65548 UET65540:UET65548 UOP65540:UOP65548 UYL65540:UYL65548 VIH65540:VIH65548 VSD65540:VSD65548 WBZ65540:WBZ65548 WLV65540:WLV65548 WVR65540:WVR65548 JF131076:JF131084 TB131076:TB131084 ACX131076:ACX131084 AMT131076:AMT131084 AWP131076:AWP131084 BGL131076:BGL131084 BQH131076:BQH131084 CAD131076:CAD131084 CJZ131076:CJZ131084 CTV131076:CTV131084 DDR131076:DDR131084 DNN131076:DNN131084 DXJ131076:DXJ131084 EHF131076:EHF131084 ERB131076:ERB131084 FAX131076:FAX131084 FKT131076:FKT131084 FUP131076:FUP131084 GEL131076:GEL131084 GOH131076:GOH131084 GYD131076:GYD131084 HHZ131076:HHZ131084 HRV131076:HRV131084 IBR131076:IBR131084 ILN131076:ILN131084 IVJ131076:IVJ131084 JFF131076:JFF131084 JPB131076:JPB131084 JYX131076:JYX131084 KIT131076:KIT131084 KSP131076:KSP131084 LCL131076:LCL131084 LMH131076:LMH131084 LWD131076:LWD131084 MFZ131076:MFZ131084 MPV131076:MPV131084 MZR131076:MZR131084 NJN131076:NJN131084 NTJ131076:NTJ131084 ODF131076:ODF131084 ONB131076:ONB131084 OWX131076:OWX131084 PGT131076:PGT131084 PQP131076:PQP131084 QAL131076:QAL131084 QKH131076:QKH131084 QUD131076:QUD131084 RDZ131076:RDZ131084 RNV131076:RNV131084 RXR131076:RXR131084 SHN131076:SHN131084 SRJ131076:SRJ131084 TBF131076:TBF131084 TLB131076:TLB131084 TUX131076:TUX131084 UET131076:UET131084 UOP131076:UOP131084 UYL131076:UYL131084 VIH131076:VIH131084 VSD131076:VSD131084 WBZ131076:WBZ131084 WLV131076:WLV131084 WVR131076:WVR131084 JF196612:JF196620 TB196612:TB196620 ACX196612:ACX196620 AMT196612:AMT196620 AWP196612:AWP196620 BGL196612:BGL196620 BQH196612:BQH196620 CAD196612:CAD196620 CJZ196612:CJZ196620 CTV196612:CTV196620 DDR196612:DDR196620 DNN196612:DNN196620 DXJ196612:DXJ196620 EHF196612:EHF196620 ERB196612:ERB196620 FAX196612:FAX196620 FKT196612:FKT196620 FUP196612:FUP196620 GEL196612:GEL196620 GOH196612:GOH196620 GYD196612:GYD196620 HHZ196612:HHZ196620 HRV196612:HRV196620 IBR196612:IBR196620 ILN196612:ILN196620 IVJ196612:IVJ196620 JFF196612:JFF196620 JPB196612:JPB196620 JYX196612:JYX196620 KIT196612:KIT196620 KSP196612:KSP196620 LCL196612:LCL196620 LMH196612:LMH196620 LWD196612:LWD196620 MFZ196612:MFZ196620 MPV196612:MPV196620 MZR196612:MZR196620 NJN196612:NJN196620 NTJ196612:NTJ196620 ODF196612:ODF196620 ONB196612:ONB196620 OWX196612:OWX196620 PGT196612:PGT196620 PQP196612:PQP196620 QAL196612:QAL196620 QKH196612:QKH196620 QUD196612:QUD196620 RDZ196612:RDZ196620 RNV196612:RNV196620 RXR196612:RXR196620 SHN196612:SHN196620 SRJ196612:SRJ196620 TBF196612:TBF196620 TLB196612:TLB196620 TUX196612:TUX196620 UET196612:UET196620 UOP196612:UOP196620 UYL196612:UYL196620 VIH196612:VIH196620 VSD196612:VSD196620 WBZ196612:WBZ196620 WLV196612:WLV196620 WVR196612:WVR196620 JF262148:JF262156 TB262148:TB262156 ACX262148:ACX262156 AMT262148:AMT262156 AWP262148:AWP262156 BGL262148:BGL262156 BQH262148:BQH262156 CAD262148:CAD262156 CJZ262148:CJZ262156 CTV262148:CTV262156 DDR262148:DDR262156 DNN262148:DNN262156 DXJ262148:DXJ262156 EHF262148:EHF262156 ERB262148:ERB262156 FAX262148:FAX262156 FKT262148:FKT262156 FUP262148:FUP262156 GEL262148:GEL262156 GOH262148:GOH262156 GYD262148:GYD262156 HHZ262148:HHZ262156 HRV262148:HRV262156 IBR262148:IBR262156 ILN262148:ILN262156 IVJ262148:IVJ262156 JFF262148:JFF262156 JPB262148:JPB262156 JYX262148:JYX262156 KIT262148:KIT262156 KSP262148:KSP262156 LCL262148:LCL262156 LMH262148:LMH262156 LWD262148:LWD262156 MFZ262148:MFZ262156 MPV262148:MPV262156 MZR262148:MZR262156 NJN262148:NJN262156 NTJ262148:NTJ262156 ODF262148:ODF262156 ONB262148:ONB262156 OWX262148:OWX262156 PGT262148:PGT262156 PQP262148:PQP262156 QAL262148:QAL262156 QKH262148:QKH262156 QUD262148:QUD262156 RDZ262148:RDZ262156 RNV262148:RNV262156 RXR262148:RXR262156 SHN262148:SHN262156 SRJ262148:SRJ262156 TBF262148:TBF262156 TLB262148:TLB262156 TUX262148:TUX262156 UET262148:UET262156 UOP262148:UOP262156 UYL262148:UYL262156 VIH262148:VIH262156 VSD262148:VSD262156 WBZ262148:WBZ262156 WLV262148:WLV262156 WVR262148:WVR262156 JF327684:JF327692 TB327684:TB327692 ACX327684:ACX327692 AMT327684:AMT327692 AWP327684:AWP327692 BGL327684:BGL327692 BQH327684:BQH327692 CAD327684:CAD327692 CJZ327684:CJZ327692 CTV327684:CTV327692 DDR327684:DDR327692 DNN327684:DNN327692 DXJ327684:DXJ327692 EHF327684:EHF327692 ERB327684:ERB327692 FAX327684:FAX327692 FKT327684:FKT327692 FUP327684:FUP327692 GEL327684:GEL327692 GOH327684:GOH327692 GYD327684:GYD327692 HHZ327684:HHZ327692 HRV327684:HRV327692 IBR327684:IBR327692 ILN327684:ILN327692 IVJ327684:IVJ327692 JFF327684:JFF327692 JPB327684:JPB327692 JYX327684:JYX327692 KIT327684:KIT327692 KSP327684:KSP327692 LCL327684:LCL327692 LMH327684:LMH327692 LWD327684:LWD327692 MFZ327684:MFZ327692 MPV327684:MPV327692 MZR327684:MZR327692 NJN327684:NJN327692 NTJ327684:NTJ327692 ODF327684:ODF327692 ONB327684:ONB327692 OWX327684:OWX327692 PGT327684:PGT327692 PQP327684:PQP327692 QAL327684:QAL327692 QKH327684:QKH327692 QUD327684:QUD327692 RDZ327684:RDZ327692 RNV327684:RNV327692 RXR327684:RXR327692 SHN327684:SHN327692 SRJ327684:SRJ327692 TBF327684:TBF327692 TLB327684:TLB327692 TUX327684:TUX327692 UET327684:UET327692 UOP327684:UOP327692 UYL327684:UYL327692 VIH327684:VIH327692 VSD327684:VSD327692 WBZ327684:WBZ327692 WLV327684:WLV327692 WVR327684:WVR327692 JF393220:JF393228 TB393220:TB393228 ACX393220:ACX393228 AMT393220:AMT393228 AWP393220:AWP393228 BGL393220:BGL393228 BQH393220:BQH393228 CAD393220:CAD393228 CJZ393220:CJZ393228 CTV393220:CTV393228 DDR393220:DDR393228 DNN393220:DNN393228 DXJ393220:DXJ393228 EHF393220:EHF393228 ERB393220:ERB393228 FAX393220:FAX393228 FKT393220:FKT393228 FUP393220:FUP393228 GEL393220:GEL393228 GOH393220:GOH393228 GYD393220:GYD393228 HHZ393220:HHZ393228 HRV393220:HRV393228 IBR393220:IBR393228 ILN393220:ILN393228 IVJ393220:IVJ393228 JFF393220:JFF393228 JPB393220:JPB393228 JYX393220:JYX393228 KIT393220:KIT393228 KSP393220:KSP393228 LCL393220:LCL393228 LMH393220:LMH393228 LWD393220:LWD393228 MFZ393220:MFZ393228 MPV393220:MPV393228 MZR393220:MZR393228 NJN393220:NJN393228 NTJ393220:NTJ393228 ODF393220:ODF393228 ONB393220:ONB393228 OWX393220:OWX393228 PGT393220:PGT393228 PQP393220:PQP393228 QAL393220:QAL393228 QKH393220:QKH393228 QUD393220:QUD393228 RDZ393220:RDZ393228 RNV393220:RNV393228 RXR393220:RXR393228 SHN393220:SHN393228 SRJ393220:SRJ393228 TBF393220:TBF393228 TLB393220:TLB393228 TUX393220:TUX393228 UET393220:UET393228 UOP393220:UOP393228 UYL393220:UYL393228 VIH393220:VIH393228 VSD393220:VSD393228 WBZ393220:WBZ393228 WLV393220:WLV393228 WVR393220:WVR393228 JF458756:JF458764 TB458756:TB458764 ACX458756:ACX458764 AMT458756:AMT458764 AWP458756:AWP458764 BGL458756:BGL458764 BQH458756:BQH458764 CAD458756:CAD458764 CJZ458756:CJZ458764 CTV458756:CTV458764 DDR458756:DDR458764 DNN458756:DNN458764 DXJ458756:DXJ458764 EHF458756:EHF458764 ERB458756:ERB458764 FAX458756:FAX458764 FKT458756:FKT458764 FUP458756:FUP458764 GEL458756:GEL458764 GOH458756:GOH458764 GYD458756:GYD458764 HHZ458756:HHZ458764 HRV458756:HRV458764 IBR458756:IBR458764 ILN458756:ILN458764 IVJ458756:IVJ458764 JFF458756:JFF458764 JPB458756:JPB458764 JYX458756:JYX458764 KIT458756:KIT458764 KSP458756:KSP458764 LCL458756:LCL458764 LMH458756:LMH458764 LWD458756:LWD458764 MFZ458756:MFZ458764 MPV458756:MPV458764 MZR458756:MZR458764 NJN458756:NJN458764 NTJ458756:NTJ458764 ODF458756:ODF458764 ONB458756:ONB458764 OWX458756:OWX458764 PGT458756:PGT458764 PQP458756:PQP458764 QAL458756:QAL458764 QKH458756:QKH458764 QUD458756:QUD458764 RDZ458756:RDZ458764 RNV458756:RNV458764 RXR458756:RXR458764 SHN458756:SHN458764 SRJ458756:SRJ458764 TBF458756:TBF458764 TLB458756:TLB458764 TUX458756:TUX458764 UET458756:UET458764 UOP458756:UOP458764 UYL458756:UYL458764 VIH458756:VIH458764 VSD458756:VSD458764 WBZ458756:WBZ458764 WLV458756:WLV458764 WVR458756:WVR458764 JF524292:JF524300 TB524292:TB524300 ACX524292:ACX524300 AMT524292:AMT524300 AWP524292:AWP524300 BGL524292:BGL524300 BQH524292:BQH524300 CAD524292:CAD524300 CJZ524292:CJZ524300 CTV524292:CTV524300 DDR524292:DDR524300 DNN524292:DNN524300 DXJ524292:DXJ524300 EHF524292:EHF524300 ERB524292:ERB524300 FAX524292:FAX524300 FKT524292:FKT524300 FUP524292:FUP524300 GEL524292:GEL524300 GOH524292:GOH524300 GYD524292:GYD524300 HHZ524292:HHZ524300 HRV524292:HRV524300 IBR524292:IBR524300 ILN524292:ILN524300 IVJ524292:IVJ524300 JFF524292:JFF524300 JPB524292:JPB524300 JYX524292:JYX524300 KIT524292:KIT524300 KSP524292:KSP524300 LCL524292:LCL524300 LMH524292:LMH524300 LWD524292:LWD524300 MFZ524292:MFZ524300 MPV524292:MPV524300 MZR524292:MZR524300 NJN524292:NJN524300 NTJ524292:NTJ524300 ODF524292:ODF524300 ONB524292:ONB524300 OWX524292:OWX524300 PGT524292:PGT524300 PQP524292:PQP524300 QAL524292:QAL524300 QKH524292:QKH524300 QUD524292:QUD524300 RDZ524292:RDZ524300 RNV524292:RNV524300 RXR524292:RXR524300 SHN524292:SHN524300 SRJ524292:SRJ524300 TBF524292:TBF524300 TLB524292:TLB524300 TUX524292:TUX524300 UET524292:UET524300 UOP524292:UOP524300 UYL524292:UYL524300 VIH524292:VIH524300 VSD524292:VSD524300 WBZ524292:WBZ524300 WLV524292:WLV524300 WVR524292:WVR524300 JF589828:JF589836 TB589828:TB589836 ACX589828:ACX589836 AMT589828:AMT589836 AWP589828:AWP589836 BGL589828:BGL589836 BQH589828:BQH589836 CAD589828:CAD589836 CJZ589828:CJZ589836 CTV589828:CTV589836 DDR589828:DDR589836 DNN589828:DNN589836 DXJ589828:DXJ589836 EHF589828:EHF589836 ERB589828:ERB589836 FAX589828:FAX589836 FKT589828:FKT589836 FUP589828:FUP589836 GEL589828:GEL589836 GOH589828:GOH589836 GYD589828:GYD589836 HHZ589828:HHZ589836 HRV589828:HRV589836 IBR589828:IBR589836 ILN589828:ILN589836 IVJ589828:IVJ589836 JFF589828:JFF589836 JPB589828:JPB589836 JYX589828:JYX589836 KIT589828:KIT589836 KSP589828:KSP589836 LCL589828:LCL589836 LMH589828:LMH589836 LWD589828:LWD589836 MFZ589828:MFZ589836 MPV589828:MPV589836 MZR589828:MZR589836 NJN589828:NJN589836 NTJ589828:NTJ589836 ODF589828:ODF589836 ONB589828:ONB589836 OWX589828:OWX589836 PGT589828:PGT589836 PQP589828:PQP589836 QAL589828:QAL589836 QKH589828:QKH589836 QUD589828:QUD589836 RDZ589828:RDZ589836 RNV589828:RNV589836 RXR589828:RXR589836 SHN589828:SHN589836 SRJ589828:SRJ589836 TBF589828:TBF589836 TLB589828:TLB589836 TUX589828:TUX589836 UET589828:UET589836 UOP589828:UOP589836 UYL589828:UYL589836 VIH589828:VIH589836 VSD589828:VSD589836 WBZ589828:WBZ589836 WLV589828:WLV589836 WVR589828:WVR589836 JF655364:JF655372 TB655364:TB655372 ACX655364:ACX655372 AMT655364:AMT655372 AWP655364:AWP655372 BGL655364:BGL655372 BQH655364:BQH655372 CAD655364:CAD655372 CJZ655364:CJZ655372 CTV655364:CTV655372 DDR655364:DDR655372 DNN655364:DNN655372 DXJ655364:DXJ655372 EHF655364:EHF655372 ERB655364:ERB655372 FAX655364:FAX655372 FKT655364:FKT655372 FUP655364:FUP655372 GEL655364:GEL655372 GOH655364:GOH655372 GYD655364:GYD655372 HHZ655364:HHZ655372 HRV655364:HRV655372 IBR655364:IBR655372 ILN655364:ILN655372 IVJ655364:IVJ655372 JFF655364:JFF655372 JPB655364:JPB655372 JYX655364:JYX655372 KIT655364:KIT655372 KSP655364:KSP655372 LCL655364:LCL655372 LMH655364:LMH655372 LWD655364:LWD655372 MFZ655364:MFZ655372 MPV655364:MPV655372 MZR655364:MZR655372 NJN655364:NJN655372 NTJ655364:NTJ655372 ODF655364:ODF655372 ONB655364:ONB655372 OWX655364:OWX655372 PGT655364:PGT655372 PQP655364:PQP655372 QAL655364:QAL655372 QKH655364:QKH655372 QUD655364:QUD655372 RDZ655364:RDZ655372 RNV655364:RNV655372 RXR655364:RXR655372 SHN655364:SHN655372 SRJ655364:SRJ655372 TBF655364:TBF655372 TLB655364:TLB655372 TUX655364:TUX655372 UET655364:UET655372 UOP655364:UOP655372 UYL655364:UYL655372 VIH655364:VIH655372 VSD655364:VSD655372 WBZ655364:WBZ655372 WLV655364:WLV655372 WVR655364:WVR655372 JF720900:JF720908 TB720900:TB720908 ACX720900:ACX720908 AMT720900:AMT720908 AWP720900:AWP720908 BGL720900:BGL720908 BQH720900:BQH720908 CAD720900:CAD720908 CJZ720900:CJZ720908 CTV720900:CTV720908 DDR720900:DDR720908 DNN720900:DNN720908 DXJ720900:DXJ720908 EHF720900:EHF720908 ERB720900:ERB720908 FAX720900:FAX720908 FKT720900:FKT720908 FUP720900:FUP720908 GEL720900:GEL720908 GOH720900:GOH720908 GYD720900:GYD720908 HHZ720900:HHZ720908 HRV720900:HRV720908 IBR720900:IBR720908 ILN720900:ILN720908 IVJ720900:IVJ720908 JFF720900:JFF720908 JPB720900:JPB720908 JYX720900:JYX720908 KIT720900:KIT720908 KSP720900:KSP720908 LCL720900:LCL720908 LMH720900:LMH720908 LWD720900:LWD720908 MFZ720900:MFZ720908 MPV720900:MPV720908 MZR720900:MZR720908 NJN720900:NJN720908 NTJ720900:NTJ720908 ODF720900:ODF720908 ONB720900:ONB720908 OWX720900:OWX720908 PGT720900:PGT720908 PQP720900:PQP720908 QAL720900:QAL720908 QKH720900:QKH720908 QUD720900:QUD720908 RDZ720900:RDZ720908 RNV720900:RNV720908 RXR720900:RXR720908 SHN720900:SHN720908 SRJ720900:SRJ720908 TBF720900:TBF720908 TLB720900:TLB720908 TUX720900:TUX720908 UET720900:UET720908 UOP720900:UOP720908 UYL720900:UYL720908 VIH720900:VIH720908 VSD720900:VSD720908 WBZ720900:WBZ720908 WLV720900:WLV720908 WVR720900:WVR720908 JF786436:JF786444 TB786436:TB786444 ACX786436:ACX786444 AMT786436:AMT786444 AWP786436:AWP786444 BGL786436:BGL786444 BQH786436:BQH786444 CAD786436:CAD786444 CJZ786436:CJZ786444 CTV786436:CTV786444 DDR786436:DDR786444 DNN786436:DNN786444 DXJ786436:DXJ786444 EHF786436:EHF786444 ERB786436:ERB786444 FAX786436:FAX786444 FKT786436:FKT786444 FUP786436:FUP786444 GEL786436:GEL786444 GOH786436:GOH786444 GYD786436:GYD786444 HHZ786436:HHZ786444 HRV786436:HRV786444 IBR786436:IBR786444 ILN786436:ILN786444 IVJ786436:IVJ786444 JFF786436:JFF786444 JPB786436:JPB786444 JYX786436:JYX786444 KIT786436:KIT786444 KSP786436:KSP786444 LCL786436:LCL786444 LMH786436:LMH786444 LWD786436:LWD786444 MFZ786436:MFZ786444 MPV786436:MPV786444 MZR786436:MZR786444 NJN786436:NJN786444 NTJ786436:NTJ786444 ODF786436:ODF786444 ONB786436:ONB786444 OWX786436:OWX786444 PGT786436:PGT786444 PQP786436:PQP786444 QAL786436:QAL786444 QKH786436:QKH786444 QUD786436:QUD786444 RDZ786436:RDZ786444 RNV786436:RNV786444 RXR786436:RXR786444 SHN786436:SHN786444 SRJ786436:SRJ786444 TBF786436:TBF786444 TLB786436:TLB786444 TUX786436:TUX786444 UET786436:UET786444 UOP786436:UOP786444 UYL786436:UYL786444 VIH786436:VIH786444 VSD786436:VSD786444 WBZ786436:WBZ786444 WLV786436:WLV786444 WVR786436:WVR786444 JF851972:JF851980 TB851972:TB851980 ACX851972:ACX851980 AMT851972:AMT851980 AWP851972:AWP851980 BGL851972:BGL851980 BQH851972:BQH851980 CAD851972:CAD851980 CJZ851972:CJZ851980 CTV851972:CTV851980 DDR851972:DDR851980 DNN851972:DNN851980 DXJ851972:DXJ851980 EHF851972:EHF851980 ERB851972:ERB851980 FAX851972:FAX851980 FKT851972:FKT851980 FUP851972:FUP851980 GEL851972:GEL851980 GOH851972:GOH851980 GYD851972:GYD851980 HHZ851972:HHZ851980 HRV851972:HRV851980 IBR851972:IBR851980 ILN851972:ILN851980 IVJ851972:IVJ851980 JFF851972:JFF851980 JPB851972:JPB851980 JYX851972:JYX851980 KIT851972:KIT851980 KSP851972:KSP851980 LCL851972:LCL851980 LMH851972:LMH851980 LWD851972:LWD851980 MFZ851972:MFZ851980 MPV851972:MPV851980 MZR851972:MZR851980 NJN851972:NJN851980 NTJ851972:NTJ851980 ODF851972:ODF851980 ONB851972:ONB851980 OWX851972:OWX851980 PGT851972:PGT851980 PQP851972:PQP851980 QAL851972:QAL851980 QKH851972:QKH851980 QUD851972:QUD851980 RDZ851972:RDZ851980 RNV851972:RNV851980 RXR851972:RXR851980 SHN851972:SHN851980 SRJ851972:SRJ851980 TBF851972:TBF851980 TLB851972:TLB851980 TUX851972:TUX851980 UET851972:UET851980 UOP851972:UOP851980 UYL851972:UYL851980 VIH851972:VIH851980 VSD851972:VSD851980 WBZ851972:WBZ851980 WLV851972:WLV851980 WVR851972:WVR851980 JF917508:JF917516 TB917508:TB917516 ACX917508:ACX917516 AMT917508:AMT917516 AWP917508:AWP917516 BGL917508:BGL917516 BQH917508:BQH917516 CAD917508:CAD917516 CJZ917508:CJZ917516 CTV917508:CTV917516 DDR917508:DDR917516 DNN917508:DNN917516 DXJ917508:DXJ917516 EHF917508:EHF917516 ERB917508:ERB917516 FAX917508:FAX917516 FKT917508:FKT917516 FUP917508:FUP917516 GEL917508:GEL917516 GOH917508:GOH917516 GYD917508:GYD917516 HHZ917508:HHZ917516 HRV917508:HRV917516 IBR917508:IBR917516 ILN917508:ILN917516 IVJ917508:IVJ917516 JFF917508:JFF917516 JPB917508:JPB917516 JYX917508:JYX917516 KIT917508:KIT917516 KSP917508:KSP917516 LCL917508:LCL917516 LMH917508:LMH917516 LWD917508:LWD917516 MFZ917508:MFZ917516 MPV917508:MPV917516 MZR917508:MZR917516 NJN917508:NJN917516 NTJ917508:NTJ917516 ODF917508:ODF917516 ONB917508:ONB917516 OWX917508:OWX917516 PGT917508:PGT917516 PQP917508:PQP917516 QAL917508:QAL917516 QKH917508:QKH917516 QUD917508:QUD917516 RDZ917508:RDZ917516 RNV917508:RNV917516 RXR917508:RXR917516 SHN917508:SHN917516 SRJ917508:SRJ917516 TBF917508:TBF917516 TLB917508:TLB917516 TUX917508:TUX917516 UET917508:UET917516 UOP917508:UOP917516 UYL917508:UYL917516 VIH917508:VIH917516 VSD917508:VSD917516 WBZ917508:WBZ917516 WLV917508:WLV917516 WVR917508:WVR917516 JF983044:JF983052 TB983044:TB983052 ACX983044:ACX983052 AMT983044:AMT983052 AWP983044:AWP983052 BGL983044:BGL983052 BQH983044:BQH983052 CAD983044:CAD983052 CJZ983044:CJZ983052 CTV983044:CTV983052 DDR983044:DDR983052 DNN983044:DNN983052 DXJ983044:DXJ983052 EHF983044:EHF983052 ERB983044:ERB983052 FAX983044:FAX983052 FKT983044:FKT983052 FUP983044:FUP983052 GEL983044:GEL983052 GOH983044:GOH983052 GYD983044:GYD983052 HHZ983044:HHZ983052 HRV983044:HRV983052 IBR983044:IBR983052 ILN983044:ILN983052 IVJ983044:IVJ983052 JFF983044:JFF983052 JPB983044:JPB983052 JYX983044:JYX983052 KIT983044:KIT983052 KSP983044:KSP983052 LCL983044:LCL983052 LMH983044:LMH983052 LWD983044:LWD983052 MFZ983044:MFZ983052 MPV983044:MPV983052 MZR983044:MZR983052 NJN983044:NJN983052 NTJ983044:NTJ983052 ODF983044:ODF983052 ONB983044:ONB983052 OWX983044:OWX983052 PGT983044:PGT983052 PQP983044:PQP983052 QAL983044:QAL983052 QKH983044:QKH983052 QUD983044:QUD983052 RDZ983044:RDZ983052 RNV983044:RNV983052 RXR983044:RXR983052 SHN983044:SHN983052 SRJ983044:SRJ983052 TBF983044:TBF983052 TLB983044:TLB983052 TUX983044:TUX983052 UET983044:UET983052 UOP983044:UOP983052 UYL983044:UYL983052 VIH983044:VIH983052 VSD983044:VSD983052 WBZ983044:WBZ983052 WLV983044:WLV98305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DB578765-2E3B-4BA1-9F1C-B2B2D0EEF4F3}">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5" manualBreakCount="5">
    <brk id="7" max="5" man="1"/>
    <brk id="12" max="5" man="1"/>
    <brk id="17" max="5" man="1"/>
    <brk id="22" max="5" man="1"/>
    <brk id="27"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1BC0-FD88-4149-B022-FB4DA4ACD6A4}">
  <sheetPr>
    <pageSetUpPr fitToPage="1"/>
  </sheetPr>
  <dimension ref="A1:M32"/>
  <sheetViews>
    <sheetView view="pageBreakPreview" topLeftCell="A7" zoomScale="90" zoomScaleNormal="100" zoomScaleSheetLayoutView="90" zoomScalePageLayoutView="70" workbookViewId="0">
      <selection activeCell="A8" sqref="A8:F8"/>
    </sheetView>
  </sheetViews>
  <sheetFormatPr defaultRowHeight="15" x14ac:dyDescent="0.55000000000000004"/>
  <cols>
    <col min="1" max="2" width="2.83203125" style="43" customWidth="1"/>
    <col min="3" max="4" width="6.58203125" style="43" customWidth="1"/>
    <col min="5" max="5" width="9.58203125" style="43" customWidth="1"/>
    <col min="6" max="6" width="61.58203125" style="43"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58203125" style="2" bestFit="1" customWidth="1"/>
    <col min="263" max="265" width="30.58203125" style="2" customWidth="1"/>
    <col min="266" max="266" width="8.5820312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58203125" style="2" bestFit="1" customWidth="1"/>
    <col min="519" max="521" width="30.58203125" style="2" customWidth="1"/>
    <col min="522" max="522" width="8.5820312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58203125" style="2" bestFit="1" customWidth="1"/>
    <col min="775" max="777" width="30.58203125" style="2" customWidth="1"/>
    <col min="778" max="778" width="8.5820312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58203125" style="2" bestFit="1" customWidth="1"/>
    <col min="1031" max="1033" width="30.58203125" style="2" customWidth="1"/>
    <col min="1034" max="1034" width="8.5820312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58203125" style="2" bestFit="1" customWidth="1"/>
    <col min="1287" max="1289" width="30.58203125" style="2" customWidth="1"/>
    <col min="1290" max="1290" width="8.5820312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58203125" style="2" bestFit="1" customWidth="1"/>
    <col min="1543" max="1545" width="30.58203125" style="2" customWidth="1"/>
    <col min="1546" max="1546" width="8.5820312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58203125" style="2" bestFit="1" customWidth="1"/>
    <col min="1799" max="1801" width="30.58203125" style="2" customWidth="1"/>
    <col min="1802" max="1802" width="8.5820312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58203125" style="2" bestFit="1" customWidth="1"/>
    <col min="2055" max="2057" width="30.58203125" style="2" customWidth="1"/>
    <col min="2058" max="2058" width="8.5820312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58203125" style="2" bestFit="1" customWidth="1"/>
    <col min="2311" max="2313" width="30.58203125" style="2" customWidth="1"/>
    <col min="2314" max="2314" width="8.5820312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58203125" style="2" bestFit="1" customWidth="1"/>
    <col min="2567" max="2569" width="30.58203125" style="2" customWidth="1"/>
    <col min="2570" max="2570" width="8.5820312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58203125" style="2" bestFit="1" customWidth="1"/>
    <col min="2823" max="2825" width="30.58203125" style="2" customWidth="1"/>
    <col min="2826" max="2826" width="8.5820312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58203125" style="2" bestFit="1" customWidth="1"/>
    <col min="3079" max="3081" width="30.58203125" style="2" customWidth="1"/>
    <col min="3082" max="3082" width="8.5820312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58203125" style="2" bestFit="1" customWidth="1"/>
    <col min="3335" max="3337" width="30.58203125" style="2" customWidth="1"/>
    <col min="3338" max="3338" width="8.5820312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58203125" style="2" bestFit="1" customWidth="1"/>
    <col min="3591" max="3593" width="30.58203125" style="2" customWidth="1"/>
    <col min="3594" max="3594" width="8.5820312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58203125" style="2" bestFit="1" customWidth="1"/>
    <col min="3847" max="3849" width="30.58203125" style="2" customWidth="1"/>
    <col min="3850" max="3850" width="8.5820312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58203125" style="2" bestFit="1" customWidth="1"/>
    <col min="4103" max="4105" width="30.58203125" style="2" customWidth="1"/>
    <col min="4106" max="4106" width="8.5820312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58203125" style="2" bestFit="1" customWidth="1"/>
    <col min="4359" max="4361" width="30.58203125" style="2" customWidth="1"/>
    <col min="4362" max="4362" width="8.5820312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58203125" style="2" bestFit="1" customWidth="1"/>
    <col min="4615" max="4617" width="30.58203125" style="2" customWidth="1"/>
    <col min="4618" max="4618" width="8.5820312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58203125" style="2" bestFit="1" customWidth="1"/>
    <col min="4871" max="4873" width="30.58203125" style="2" customWidth="1"/>
    <col min="4874" max="4874" width="8.5820312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58203125" style="2" bestFit="1" customWidth="1"/>
    <col min="5127" max="5129" width="30.58203125" style="2" customWidth="1"/>
    <col min="5130" max="5130" width="8.5820312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58203125" style="2" bestFit="1" customWidth="1"/>
    <col min="5383" max="5385" width="30.58203125" style="2" customWidth="1"/>
    <col min="5386" max="5386" width="8.5820312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58203125" style="2" bestFit="1" customWidth="1"/>
    <col min="5639" max="5641" width="30.58203125" style="2" customWidth="1"/>
    <col min="5642" max="5642" width="8.5820312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58203125" style="2" bestFit="1" customWidth="1"/>
    <col min="5895" max="5897" width="30.58203125" style="2" customWidth="1"/>
    <col min="5898" max="5898" width="8.5820312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58203125" style="2" bestFit="1" customWidth="1"/>
    <col min="6151" max="6153" width="30.58203125" style="2" customWidth="1"/>
    <col min="6154" max="6154" width="8.5820312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58203125" style="2" bestFit="1" customWidth="1"/>
    <col min="6407" max="6409" width="30.58203125" style="2" customWidth="1"/>
    <col min="6410" max="6410" width="8.5820312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58203125" style="2" bestFit="1" customWidth="1"/>
    <col min="6663" max="6665" width="30.58203125" style="2" customWidth="1"/>
    <col min="6666" max="6666" width="8.5820312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58203125" style="2" bestFit="1" customWidth="1"/>
    <col min="6919" max="6921" width="30.58203125" style="2" customWidth="1"/>
    <col min="6922" max="6922" width="8.5820312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58203125" style="2" bestFit="1" customWidth="1"/>
    <col min="7175" max="7177" width="30.58203125" style="2" customWidth="1"/>
    <col min="7178" max="7178" width="8.5820312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58203125" style="2" bestFit="1" customWidth="1"/>
    <col min="7431" max="7433" width="30.58203125" style="2" customWidth="1"/>
    <col min="7434" max="7434" width="8.5820312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58203125" style="2" bestFit="1" customWidth="1"/>
    <col min="7687" max="7689" width="30.58203125" style="2" customWidth="1"/>
    <col min="7690" max="7690" width="8.5820312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58203125" style="2" bestFit="1" customWidth="1"/>
    <col min="7943" max="7945" width="30.58203125" style="2" customWidth="1"/>
    <col min="7946" max="7946" width="8.5820312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58203125" style="2" bestFit="1" customWidth="1"/>
    <col min="8199" max="8201" width="30.58203125" style="2" customWidth="1"/>
    <col min="8202" max="8202" width="8.5820312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58203125" style="2" bestFit="1" customWidth="1"/>
    <col min="8455" max="8457" width="30.58203125" style="2" customWidth="1"/>
    <col min="8458" max="8458" width="8.5820312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58203125" style="2" bestFit="1" customWidth="1"/>
    <col min="8711" max="8713" width="30.58203125" style="2" customWidth="1"/>
    <col min="8714" max="8714" width="8.5820312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58203125" style="2" bestFit="1" customWidth="1"/>
    <col min="8967" max="8969" width="30.58203125" style="2" customWidth="1"/>
    <col min="8970" max="8970" width="8.5820312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58203125" style="2" bestFit="1" customWidth="1"/>
    <col min="9223" max="9225" width="30.58203125" style="2" customWidth="1"/>
    <col min="9226" max="9226" width="8.5820312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58203125" style="2" bestFit="1" customWidth="1"/>
    <col min="9479" max="9481" width="30.58203125" style="2" customWidth="1"/>
    <col min="9482" max="9482" width="8.5820312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58203125" style="2" bestFit="1" customWidth="1"/>
    <col min="9735" max="9737" width="30.58203125" style="2" customWidth="1"/>
    <col min="9738" max="9738" width="8.5820312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58203125" style="2" bestFit="1" customWidth="1"/>
    <col min="9991" max="9993" width="30.58203125" style="2" customWidth="1"/>
    <col min="9994" max="9994" width="8.5820312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58203125" style="2" bestFit="1" customWidth="1"/>
    <col min="10247" max="10249" width="30.58203125" style="2" customWidth="1"/>
    <col min="10250" max="10250" width="8.5820312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58203125" style="2" bestFit="1" customWidth="1"/>
    <col min="10503" max="10505" width="30.58203125" style="2" customWidth="1"/>
    <col min="10506" max="10506" width="8.5820312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58203125" style="2" bestFit="1" customWidth="1"/>
    <col min="10759" max="10761" width="30.58203125" style="2" customWidth="1"/>
    <col min="10762" max="10762" width="8.5820312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58203125" style="2" bestFit="1" customWidth="1"/>
    <col min="11015" max="11017" width="30.58203125" style="2" customWidth="1"/>
    <col min="11018" max="11018" width="8.5820312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58203125" style="2" bestFit="1" customWidth="1"/>
    <col min="11271" max="11273" width="30.58203125" style="2" customWidth="1"/>
    <col min="11274" max="11274" width="8.5820312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58203125" style="2" bestFit="1" customWidth="1"/>
    <col min="11527" max="11529" width="30.58203125" style="2" customWidth="1"/>
    <col min="11530" max="11530" width="8.5820312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58203125" style="2" bestFit="1" customWidth="1"/>
    <col min="11783" max="11785" width="30.58203125" style="2" customWidth="1"/>
    <col min="11786" max="11786" width="8.5820312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58203125" style="2" bestFit="1" customWidth="1"/>
    <col min="12039" max="12041" width="30.58203125" style="2" customWidth="1"/>
    <col min="12042" max="12042" width="8.5820312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58203125" style="2" bestFit="1" customWidth="1"/>
    <col min="12295" max="12297" width="30.58203125" style="2" customWidth="1"/>
    <col min="12298" max="12298" width="8.5820312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58203125" style="2" bestFit="1" customWidth="1"/>
    <col min="12551" max="12553" width="30.58203125" style="2" customWidth="1"/>
    <col min="12554" max="12554" width="8.5820312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58203125" style="2" bestFit="1" customWidth="1"/>
    <col min="12807" max="12809" width="30.58203125" style="2" customWidth="1"/>
    <col min="12810" max="12810" width="8.5820312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58203125" style="2" bestFit="1" customWidth="1"/>
    <col min="13063" max="13065" width="30.58203125" style="2" customWidth="1"/>
    <col min="13066" max="13066" width="8.5820312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58203125" style="2" bestFit="1" customWidth="1"/>
    <col min="13319" max="13321" width="30.58203125" style="2" customWidth="1"/>
    <col min="13322" max="13322" width="8.5820312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58203125" style="2" bestFit="1" customWidth="1"/>
    <col min="13575" max="13577" width="30.58203125" style="2" customWidth="1"/>
    <col min="13578" max="13578" width="8.5820312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58203125" style="2" bestFit="1" customWidth="1"/>
    <col min="13831" max="13833" width="30.58203125" style="2" customWidth="1"/>
    <col min="13834" max="13834" width="8.5820312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58203125" style="2" bestFit="1" customWidth="1"/>
    <col min="14087" max="14089" width="30.58203125" style="2" customWidth="1"/>
    <col min="14090" max="14090" width="8.5820312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58203125" style="2" bestFit="1" customWidth="1"/>
    <col min="14343" max="14345" width="30.58203125" style="2" customWidth="1"/>
    <col min="14346" max="14346" width="8.5820312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58203125" style="2" bestFit="1" customWidth="1"/>
    <col min="14599" max="14601" width="30.58203125" style="2" customWidth="1"/>
    <col min="14602" max="14602" width="8.5820312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58203125" style="2" bestFit="1" customWidth="1"/>
    <col min="14855" max="14857" width="30.58203125" style="2" customWidth="1"/>
    <col min="14858" max="14858" width="8.5820312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58203125" style="2" bestFit="1" customWidth="1"/>
    <col min="15111" max="15113" width="30.58203125" style="2" customWidth="1"/>
    <col min="15114" max="15114" width="8.5820312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58203125" style="2" bestFit="1" customWidth="1"/>
    <col min="15367" max="15369" width="30.58203125" style="2" customWidth="1"/>
    <col min="15370" max="15370" width="8.5820312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58203125" style="2" bestFit="1" customWidth="1"/>
    <col min="15623" max="15625" width="30.58203125" style="2" customWidth="1"/>
    <col min="15626" max="15626" width="8.5820312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58203125" style="2" bestFit="1" customWidth="1"/>
    <col min="15879" max="15881" width="30.58203125" style="2" customWidth="1"/>
    <col min="15882" max="15882" width="8.5820312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58203125" style="2" bestFit="1" customWidth="1"/>
    <col min="16135" max="16137" width="30.58203125" style="2" customWidth="1"/>
    <col min="16138" max="16138" width="8.5820312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[19]年度当初提出!D2</f>
        <v>千葉市あんしんケアセンター桜木</v>
      </c>
      <c r="E2" s="121"/>
      <c r="F2" s="121"/>
      <c r="J2" s="3"/>
      <c r="K2" s="3"/>
      <c r="L2" s="3"/>
    </row>
    <row r="3" spans="1:13" ht="95" customHeight="1" thickBot="1" x14ac:dyDescent="0.6">
      <c r="A3" s="122" t="str">
        <f>[19]年度当初提出!A3</f>
        <v>担当圏域
地区概況及び
地区課題</v>
      </c>
      <c r="B3" s="122"/>
      <c r="C3" s="122"/>
      <c r="D3" s="147" t="str">
        <f>[19]年度当初提出!D3</f>
        <v>①団塊の世代が後期高齢者に達する目前の中、高齢者世帯、独居高齢者が増え、本人、家族、地域住民からの相談だけでなく、行政、病院、警察、消防からの情報共有や支援等に関する相談も増加している。また、支援内容により時間をかけた対応も増えており、関連機関との連携が必要となっている。
②個別ケース相談では、認知症、精神疾患、身寄りのない高齢者、複雑な家族関係、金銭問題、虐待等も絡む複合的な内容に関わるなか、関係機関や地域との円滑な連携、迅速で細やかな対応が必要である。
③福祉活動の支援者を次に引継ぎたくも担い手不足である。</v>
      </c>
      <c r="E3" s="147"/>
      <c r="F3" s="147"/>
      <c r="G3" s="4"/>
      <c r="H3" s="4"/>
      <c r="I3" s="4"/>
      <c r="J3" s="117" t="s">
        <v>2</v>
      </c>
      <c r="K3" s="118"/>
      <c r="L3" s="5"/>
    </row>
    <row r="4" spans="1:13" ht="91" customHeight="1" x14ac:dyDescent="0.55000000000000004">
      <c r="A4" s="122" t="s">
        <v>3</v>
      </c>
      <c r="B4" s="122"/>
      <c r="C4" s="122"/>
      <c r="D4" s="134" t="s">
        <v>564</v>
      </c>
      <c r="E4" s="134"/>
      <c r="F4" s="134"/>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70</v>
      </c>
      <c r="E6" s="35" t="s">
        <v>8</v>
      </c>
      <c r="F6" s="36" t="s">
        <v>266</v>
      </c>
      <c r="G6" s="9"/>
      <c r="H6" s="10"/>
      <c r="I6" s="10"/>
      <c r="J6" s="10"/>
      <c r="K6" s="10"/>
      <c r="L6" s="11"/>
    </row>
    <row r="7" spans="1:13" ht="90.5" customHeight="1" x14ac:dyDescent="0.55000000000000004">
      <c r="A7" s="126"/>
      <c r="B7" s="128" t="s">
        <v>10</v>
      </c>
      <c r="C7" s="129"/>
      <c r="D7" s="154" t="s">
        <v>565</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116.5" customHeight="1" x14ac:dyDescent="0.55000000000000004">
      <c r="A9" s="37" t="s">
        <v>12</v>
      </c>
      <c r="B9" s="127" t="s">
        <v>13</v>
      </c>
      <c r="C9" s="127"/>
      <c r="D9" s="134" t="s">
        <v>566</v>
      </c>
      <c r="E9" s="134"/>
      <c r="F9" s="134"/>
      <c r="G9" s="15"/>
      <c r="H9" s="16"/>
      <c r="I9" s="16"/>
      <c r="J9" s="16"/>
      <c r="K9" s="16"/>
      <c r="L9" s="17"/>
    </row>
    <row r="10" spans="1:13" ht="112" customHeight="1" x14ac:dyDescent="0.55000000000000004">
      <c r="A10" s="37" t="s">
        <v>14</v>
      </c>
      <c r="B10" s="127" t="s">
        <v>13</v>
      </c>
      <c r="C10" s="127"/>
      <c r="D10" s="158" t="s">
        <v>567</v>
      </c>
      <c r="E10" s="158"/>
      <c r="F10" s="158"/>
      <c r="G10" s="136" t="s">
        <v>15</v>
      </c>
      <c r="H10" s="137" t="s">
        <v>16</v>
      </c>
      <c r="I10" s="137"/>
      <c r="J10" s="138" t="str">
        <f>[19]年度当初提出!D6</f>
        <v>介護予防・日常生活支援を目的に、様々な状況に応じた、適切なサービスが包括的かつ効果的に提供されるよう支援する。また、指定介護予防事業所には必要な支援を適宜行う。さらに個々のニーズや状況に合わせた支援を、生活支援コーディネーターと連携し、インフォーマルサービス等様々な社会資源を活用しながら、自立支援に向けた介護予防ケアマネジメントを目指す。住民主体の通いの場、交流の場を推進する。　　</v>
      </c>
      <c r="K10" s="138"/>
      <c r="L10" s="138"/>
    </row>
    <row r="11" spans="1:13" ht="60" customHeight="1" x14ac:dyDescent="0.55000000000000004">
      <c r="A11" s="126" t="s">
        <v>5</v>
      </c>
      <c r="B11" s="127" t="s">
        <v>6</v>
      </c>
      <c r="C11" s="127"/>
      <c r="D11" s="35" t="s">
        <v>70</v>
      </c>
      <c r="E11" s="35" t="s">
        <v>8</v>
      </c>
      <c r="F11" s="36" t="s">
        <v>267</v>
      </c>
      <c r="G11" s="136"/>
      <c r="H11" s="137" t="s">
        <v>19</v>
      </c>
      <c r="I11" s="137"/>
      <c r="J11" s="138" t="str">
        <f>[19]年度当初提出!D7</f>
        <v>①委託先居宅介護支援事業所からの相談や会議等で、介護予防ケアマネジメントについて千葉市介護予防ケアマネジメント手引き（第3版）に基づき支援する。②千葉市自立促進ケア会議に参加し事例提供を行い、実践力を養う。 ③生活支援コーディネーターの地域資源把握に協力し、活動や情報提供を支援する。 ④住民主体型サービスの支援を継続する。</v>
      </c>
      <c r="K11" s="138"/>
      <c r="L11" s="138"/>
    </row>
    <row r="12" spans="1:13" ht="107.25" customHeight="1" x14ac:dyDescent="0.55000000000000004">
      <c r="A12" s="126"/>
      <c r="B12" s="139" t="s">
        <v>10</v>
      </c>
      <c r="C12" s="140"/>
      <c r="D12" s="157" t="s">
        <v>268</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104" customHeight="1" x14ac:dyDescent="0.55000000000000004">
      <c r="A14" s="37" t="s">
        <v>12</v>
      </c>
      <c r="B14" s="127" t="s">
        <v>13</v>
      </c>
      <c r="C14" s="127"/>
      <c r="D14" s="147" t="s">
        <v>568</v>
      </c>
      <c r="E14" s="147"/>
      <c r="F14" s="147"/>
      <c r="G14" s="15"/>
      <c r="H14" s="16"/>
      <c r="I14" s="16"/>
      <c r="J14" s="16"/>
      <c r="K14" s="16"/>
      <c r="L14" s="17"/>
    </row>
    <row r="15" spans="1:13" ht="90" customHeight="1" x14ac:dyDescent="0.55000000000000004">
      <c r="A15" s="37" t="s">
        <v>14</v>
      </c>
      <c r="B15" s="127" t="s">
        <v>13</v>
      </c>
      <c r="C15" s="127"/>
      <c r="D15" s="147" t="s">
        <v>569</v>
      </c>
      <c r="E15" s="147"/>
      <c r="F15" s="147"/>
      <c r="G15" s="136" t="s">
        <v>15</v>
      </c>
      <c r="H15" s="137" t="s">
        <v>16</v>
      </c>
      <c r="I15" s="137"/>
      <c r="J15" s="138" t="str">
        <f>[19]年度当初提出!D9</f>
        <v>相談者の気持ちに丁寧に寄り添い、迅速に対応し、関係機関と連携を図り 、地域のネットワークを活用し情報収集、実態把握を行い、状況に応じた支援を行う。また、包括３職種で、適切な支援と継続的な見守りを行い、更なる問題を防止するため、ネットワークの構築を図り、進捗状況の把握をする。終活に関する相談には、専門的な知識を持つ民間企業と共同し、ニーズに対応する。</v>
      </c>
      <c r="K15" s="138"/>
      <c r="L15" s="138"/>
    </row>
    <row r="16" spans="1:13" ht="60" customHeight="1" x14ac:dyDescent="0.55000000000000004">
      <c r="A16" s="126" t="s">
        <v>5</v>
      </c>
      <c r="B16" s="127" t="s">
        <v>6</v>
      </c>
      <c r="C16" s="127"/>
      <c r="D16" s="35" t="s">
        <v>70</v>
      </c>
      <c r="E16" s="35" t="s">
        <v>8</v>
      </c>
      <c r="F16" s="36" t="s">
        <v>269</v>
      </c>
      <c r="G16" s="136"/>
      <c r="H16" s="137" t="s">
        <v>19</v>
      </c>
      <c r="I16" s="137"/>
      <c r="J16" s="138" t="str">
        <f>[19]年度当初提出!D10</f>
        <v>①施設内外の研修会に参加し援助技術の向上に努める。②毎日の朝礼、毎月のスタッフ会議、事例検討会で情報を共有し、担当者だけでなくチームでの対応を強化する。③センターだけで解決できないケースは、認知症初期集中支援チーム、行政、関係機関等と相談やアドバイス等で連携を図り、必要に応じて個別事例の地域ケア会議等を開催して情報の共有と問題の解決に努める。④あんしんケアセンターから遠い地域は、公民館等で出張相談を行う。　⑤終活相談には、本人、家族のニーズに対応しながら、民間企業と協働し支援する。</v>
      </c>
      <c r="K16" s="138"/>
      <c r="L16" s="138"/>
    </row>
    <row r="17" spans="1:12" ht="97.4" customHeight="1" x14ac:dyDescent="0.55000000000000004">
      <c r="A17" s="126"/>
      <c r="B17" s="139" t="s">
        <v>10</v>
      </c>
      <c r="C17" s="140"/>
      <c r="D17" s="157" t="s">
        <v>270</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87" customHeight="1" x14ac:dyDescent="0.55000000000000004">
      <c r="A19" s="37" t="s">
        <v>12</v>
      </c>
      <c r="B19" s="127" t="s">
        <v>13</v>
      </c>
      <c r="C19" s="127"/>
      <c r="D19" s="147" t="s">
        <v>561</v>
      </c>
      <c r="E19" s="147"/>
      <c r="F19" s="147"/>
      <c r="G19" s="15"/>
      <c r="H19" s="16"/>
      <c r="I19" s="16"/>
      <c r="J19" s="16"/>
      <c r="K19" s="16"/>
      <c r="L19" s="17"/>
    </row>
    <row r="20" spans="1:12" ht="114" customHeight="1" x14ac:dyDescent="0.55000000000000004">
      <c r="A20" s="37" t="s">
        <v>14</v>
      </c>
      <c r="B20" s="127" t="s">
        <v>13</v>
      </c>
      <c r="C20" s="127"/>
      <c r="D20" s="147" t="s">
        <v>562</v>
      </c>
      <c r="E20" s="147"/>
      <c r="F20" s="147"/>
      <c r="G20" s="136" t="s">
        <v>15</v>
      </c>
      <c r="H20" s="137" t="s">
        <v>16</v>
      </c>
      <c r="I20" s="137"/>
      <c r="J20" s="138" t="str">
        <f>[19]年度当初提出!D12</f>
        <v>権利擁護に関する相談窓口の周知、知識の普及のため啓蒙活動に努める。高齢者虐待、成年後見制度、消費者被害等の相談に対し、権利擁護の視点から迅速に丁寧に対応し、必要なサービスや関係機関につなぎ、適切な支援を目指す。社会福祉士を中心として行政等関係機関との連携を図る。</v>
      </c>
      <c r="K20" s="138"/>
      <c r="L20" s="138"/>
    </row>
    <row r="21" spans="1:12" ht="60" customHeight="1" x14ac:dyDescent="0.55000000000000004">
      <c r="A21" s="126" t="s">
        <v>5</v>
      </c>
      <c r="B21" s="127" t="s">
        <v>6</v>
      </c>
      <c r="C21" s="127"/>
      <c r="D21" s="35" t="s">
        <v>70</v>
      </c>
      <c r="E21" s="35" t="s">
        <v>8</v>
      </c>
      <c r="F21" s="36" t="s">
        <v>457</v>
      </c>
      <c r="G21" s="136"/>
      <c r="H21" s="137" t="s">
        <v>19</v>
      </c>
      <c r="I21" s="137"/>
      <c r="J21" s="138" t="str">
        <f>[19]年度当初提出!D13</f>
        <v>①若葉区内あんしんケアセンター社会福祉士を中心に、ソーシャルワーカー連絡会を開催し連携と専門知識の向上を目指す。②5センター合同で東警察署との情報交換会を開催する。③千葉市高齢者虐待防止マニュアルに沿って、関係機関と対応する。④成年後見制度の利用促進に取り組み、適切な利用に繋げられるよう、関係機関との連携を図る。⑤消費者被害を防止するため、情報を把握し地域住民、介護支援専門員等に向け情報提供を行う。　</v>
      </c>
      <c r="K21" s="138"/>
      <c r="L21" s="138"/>
    </row>
    <row r="22" spans="1:12" ht="96.65" customHeight="1" x14ac:dyDescent="0.55000000000000004">
      <c r="A22" s="126"/>
      <c r="B22" s="139" t="s">
        <v>10</v>
      </c>
      <c r="C22" s="140"/>
      <c r="D22" s="157" t="s">
        <v>458</v>
      </c>
      <c r="E22" s="149"/>
      <c r="F22" s="150"/>
      <c r="G22" s="144"/>
      <c r="H22" s="145"/>
      <c r="I22" s="145"/>
      <c r="J22" s="145"/>
      <c r="K22" s="145"/>
      <c r="L22" s="146"/>
    </row>
    <row r="23" spans="1:12" ht="19" customHeight="1" x14ac:dyDescent="0.55000000000000004">
      <c r="A23" s="125" t="s">
        <v>26</v>
      </c>
      <c r="B23" s="125"/>
      <c r="C23" s="125"/>
      <c r="D23" s="125"/>
      <c r="E23" s="125"/>
      <c r="F23" s="125"/>
      <c r="G23" s="133" t="s">
        <v>26</v>
      </c>
      <c r="H23" s="133"/>
      <c r="I23" s="133"/>
      <c r="J23" s="133"/>
      <c r="K23" s="133"/>
      <c r="L23" s="133"/>
    </row>
    <row r="24" spans="1:12" ht="145" customHeight="1" x14ac:dyDescent="0.55000000000000004">
      <c r="A24" s="37" t="s">
        <v>12</v>
      </c>
      <c r="B24" s="127" t="s">
        <v>13</v>
      </c>
      <c r="C24" s="127"/>
      <c r="D24" s="134" t="s">
        <v>570</v>
      </c>
      <c r="E24" s="134"/>
      <c r="F24" s="134"/>
      <c r="G24" s="15"/>
      <c r="H24" s="16"/>
      <c r="I24" s="16"/>
      <c r="J24" s="16"/>
      <c r="K24" s="16"/>
      <c r="L24" s="17"/>
    </row>
    <row r="25" spans="1:12" ht="163.5" customHeight="1" x14ac:dyDescent="0.55000000000000004">
      <c r="A25" s="37" t="s">
        <v>14</v>
      </c>
      <c r="B25" s="127" t="s">
        <v>13</v>
      </c>
      <c r="C25" s="127"/>
      <c r="D25" s="157" t="s">
        <v>572</v>
      </c>
      <c r="E25" s="149"/>
      <c r="F25" s="150"/>
      <c r="G25" s="136" t="s">
        <v>15</v>
      </c>
      <c r="H25" s="137" t="s">
        <v>16</v>
      </c>
      <c r="I25" s="137"/>
      <c r="J25" s="138" t="str">
        <f>[19]年度当初提出!D15</f>
        <v>関係機関との連携体制の構築・強化を図るため、地域の関係者との繋がりを築き円滑な連携を図る。介護支援専門員に対する支援等を行い、同行訪問や必要に応じた地域ケア会議、事例検討会、研修会を開催すること等で支援の充実、地域包括ケアシステムの連携体制の構築、強化を図る。</v>
      </c>
      <c r="K25" s="138"/>
      <c r="L25" s="138"/>
    </row>
    <row r="26" spans="1:12" ht="91.4" customHeight="1" x14ac:dyDescent="0.55000000000000004">
      <c r="A26" s="126" t="s">
        <v>5</v>
      </c>
      <c r="B26" s="127" t="s">
        <v>6</v>
      </c>
      <c r="C26" s="127"/>
      <c r="D26" s="35" t="s">
        <v>70</v>
      </c>
      <c r="E26" s="35" t="s">
        <v>8</v>
      </c>
      <c r="F26" s="36" t="s">
        <v>271</v>
      </c>
      <c r="G26" s="136"/>
      <c r="H26" s="137" t="s">
        <v>19</v>
      </c>
      <c r="I26" s="137"/>
      <c r="J26" s="138" t="str">
        <f>[19]年度当初提出!D16</f>
        <v>①5センター合同での若葉区地域ケア会議を開催し、ネットワークの強化を図る。②5センター合同での定例地域ケア会議は毎月第3火曜日に開催し、地域課題の検討、情報共有を図り、地域ケア会議としての役割を果たすようにする。その他自立促進ケア会議、年度末は若葉区高齢者保健福祉相談ネットワーク連絡会とする。③在宅医療・介護連携支援センターの支援を受けながら多職種連携会議を開催する。④地域の地域ケア会議開催時は積極的に参加する。⑤認知症サポーター養成講座を開催し、認知症の理解を図る。担当圏域の中学生向け講座（若葉区こども力プロジェクト）を実施する。⑥生活支援コーディネーターとの連携を密に、社会資源、資源開発等の情報を積極的に活用する。⑦介護支援専門員に対し研修会開催や居宅介護支援事業所の事例検討会、困難事例に助言等行い支援する。</v>
      </c>
      <c r="K26" s="138"/>
      <c r="L26" s="138"/>
    </row>
    <row r="27" spans="1:12" ht="149.5" customHeight="1" x14ac:dyDescent="0.55000000000000004">
      <c r="A27" s="126"/>
      <c r="B27" s="139" t="s">
        <v>10</v>
      </c>
      <c r="C27" s="140"/>
      <c r="D27" s="157" t="s">
        <v>272</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111" customHeight="1" x14ac:dyDescent="0.55000000000000004">
      <c r="A29" s="37" t="s">
        <v>12</v>
      </c>
      <c r="B29" s="127" t="s">
        <v>13</v>
      </c>
      <c r="C29" s="127"/>
      <c r="D29" s="134" t="s">
        <v>571</v>
      </c>
      <c r="E29" s="134"/>
      <c r="F29" s="134"/>
      <c r="G29" s="15"/>
      <c r="H29" s="16"/>
      <c r="I29" s="16"/>
      <c r="J29" s="16"/>
      <c r="K29" s="16"/>
      <c r="L29" s="17"/>
    </row>
    <row r="30" spans="1:12" ht="105" customHeight="1" x14ac:dyDescent="0.55000000000000004">
      <c r="A30" s="37" t="s">
        <v>14</v>
      </c>
      <c r="B30" s="127" t="s">
        <v>13</v>
      </c>
      <c r="C30" s="127"/>
      <c r="D30" s="147" t="s">
        <v>563</v>
      </c>
      <c r="E30" s="147"/>
      <c r="F30" s="147"/>
      <c r="G30" s="136" t="s">
        <v>15</v>
      </c>
      <c r="H30" s="137" t="s">
        <v>16</v>
      </c>
      <c r="I30" s="137"/>
      <c r="J30" s="138" t="str">
        <f>[19]年度当初提出!D18</f>
        <v>効果的な介護予防の推進に向け、普及啓発活動に努める。地域自主サークルで行う体操教室の活動や、生活支援コーディネーターの情報収集、シニアリーダー体操教室、ボランティア団体等多様な介護予防事業活動を支援する。高齢者の健康増進・フレイル予防の取り組みが進むよう、セルフケア・セルフマネジメントの知識の普及啓発に努め、関係機関と連携しながら地域活動継続を支援する。</v>
      </c>
      <c r="K30" s="138"/>
      <c r="L30" s="138"/>
    </row>
    <row r="31" spans="1:12" ht="60" customHeight="1" x14ac:dyDescent="0.55000000000000004">
      <c r="A31" s="126" t="s">
        <v>5</v>
      </c>
      <c r="B31" s="127" t="s">
        <v>6</v>
      </c>
      <c r="C31" s="127"/>
      <c r="D31" s="35" t="s">
        <v>70</v>
      </c>
      <c r="E31" s="35" t="s">
        <v>8</v>
      </c>
      <c r="F31" s="36" t="s">
        <v>273</v>
      </c>
      <c r="G31" s="136"/>
      <c r="H31" s="137" t="s">
        <v>19</v>
      </c>
      <c r="I31" s="137"/>
      <c r="J31" s="138" t="str">
        <f>[19]年度当初提出!D19</f>
        <v>①総合相談や介護予防ケアマネジメントに行政の一般介護予防事業の広報活動を行う。②シニアリーダー体操教室の支援や地域住民への広報活動を実施する。③地域の体操教室2か所月2回をあんしんケアセンター都賀と合同で支援する。④区民祭り、都賀コミュニティ祭り、都賀いきいきセンター祭り等で広報活動に努める。⑤生活支援コーディネーターの情報から必要な情報が適宜提供できる体制を整える。⑥小桜薬局でフレイル予防の勉強会を継続する。⑦若葉区あんしんケアセンターと行政の看護職会議に参加し、「高齢者の保健事業と介護予防の一体的な実施」について連携する。</v>
      </c>
      <c r="K31" s="138"/>
      <c r="L31" s="138"/>
    </row>
    <row r="32" spans="1:12" ht="128.5" customHeight="1" x14ac:dyDescent="0.55000000000000004">
      <c r="A32" s="126"/>
      <c r="B32" s="139" t="s">
        <v>10</v>
      </c>
      <c r="C32" s="140"/>
      <c r="D32" s="157" t="s">
        <v>274</v>
      </c>
      <c r="E32" s="149"/>
      <c r="F32" s="150"/>
      <c r="G32" s="144"/>
      <c r="H32" s="145"/>
      <c r="I32" s="145"/>
      <c r="J32" s="145"/>
      <c r="K32" s="145"/>
      <c r="L32" s="146"/>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1C309F52-89E2-4068-8EFB-F9276A48A2E9}">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5" manualBreakCount="5">
    <brk id="7" max="5" man="1"/>
    <brk id="12" max="5" man="1"/>
    <brk id="22" max="5" man="1"/>
    <brk id="27" max="5" man="1"/>
    <brk id="32"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6C7FE-7BB9-4A10-80F4-98EDDD8B4C0D}">
  <sheetPr>
    <pageSetUpPr fitToPage="1"/>
  </sheetPr>
  <dimension ref="A1:M32"/>
  <sheetViews>
    <sheetView view="pageBreakPreview" zoomScale="90" zoomScaleNormal="100" zoomScaleSheetLayoutView="90" zoomScalePageLayoutView="70" workbookViewId="0">
      <selection activeCell="A8" sqref="A8:F8"/>
    </sheetView>
  </sheetViews>
  <sheetFormatPr defaultRowHeight="15" x14ac:dyDescent="0.55000000000000004"/>
  <cols>
    <col min="1" max="2" width="2.6640625" style="43" customWidth="1"/>
    <col min="3" max="4" width="6.58203125" style="43" customWidth="1"/>
    <col min="5" max="5" width="9.58203125" style="43" customWidth="1"/>
    <col min="6" max="6" width="61.58203125" style="43" customWidth="1"/>
    <col min="7" max="8" width="2.66406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6640625" style="2" customWidth="1"/>
    <col min="257" max="257" width="6.58203125" style="2" customWidth="1"/>
    <col min="258" max="258" width="15.58203125" style="2" customWidth="1"/>
    <col min="259" max="260" width="37.58203125" style="2" customWidth="1"/>
    <col min="261" max="261" width="30.58203125" style="2" customWidth="1"/>
    <col min="262" max="262" width="8.6640625" style="2" bestFit="1" customWidth="1"/>
    <col min="263" max="265" width="30.58203125" style="2" customWidth="1"/>
    <col min="266" max="266" width="8.6640625" style="2" bestFit="1" customWidth="1"/>
    <col min="267" max="268" width="30.58203125" style="2" customWidth="1"/>
    <col min="269" max="511" width="8.6640625" style="2"/>
    <col min="512" max="512" width="2.6640625" style="2" customWidth="1"/>
    <col min="513" max="513" width="6.58203125" style="2" customWidth="1"/>
    <col min="514" max="514" width="15.58203125" style="2" customWidth="1"/>
    <col min="515" max="516" width="37.58203125" style="2" customWidth="1"/>
    <col min="517" max="517" width="30.58203125" style="2" customWidth="1"/>
    <col min="518" max="518" width="8.6640625" style="2" bestFit="1" customWidth="1"/>
    <col min="519" max="521" width="30.58203125" style="2" customWidth="1"/>
    <col min="522" max="522" width="8.6640625" style="2" bestFit="1" customWidth="1"/>
    <col min="523" max="524" width="30.58203125" style="2" customWidth="1"/>
    <col min="525" max="767" width="8.6640625" style="2"/>
    <col min="768" max="768" width="2.6640625" style="2" customWidth="1"/>
    <col min="769" max="769" width="6.58203125" style="2" customWidth="1"/>
    <col min="770" max="770" width="15.58203125" style="2" customWidth="1"/>
    <col min="771" max="772" width="37.58203125" style="2" customWidth="1"/>
    <col min="773" max="773" width="30.58203125" style="2" customWidth="1"/>
    <col min="774" max="774" width="8.6640625" style="2" bestFit="1" customWidth="1"/>
    <col min="775" max="777" width="30.58203125" style="2" customWidth="1"/>
    <col min="778" max="778" width="8.6640625" style="2" bestFit="1" customWidth="1"/>
    <col min="779" max="780" width="30.58203125" style="2" customWidth="1"/>
    <col min="781" max="1023" width="8.6640625" style="2"/>
    <col min="1024" max="1024" width="2.6640625" style="2" customWidth="1"/>
    <col min="1025" max="1025" width="6.58203125" style="2" customWidth="1"/>
    <col min="1026" max="1026" width="15.58203125" style="2" customWidth="1"/>
    <col min="1027" max="1028" width="37.58203125" style="2" customWidth="1"/>
    <col min="1029" max="1029" width="30.58203125" style="2" customWidth="1"/>
    <col min="1030" max="1030" width="8.6640625" style="2" bestFit="1" customWidth="1"/>
    <col min="1031" max="1033" width="30.58203125" style="2" customWidth="1"/>
    <col min="1034" max="1034" width="8.6640625" style="2" bestFit="1" customWidth="1"/>
    <col min="1035" max="1036" width="30.58203125" style="2" customWidth="1"/>
    <col min="1037" max="1279" width="8.6640625" style="2"/>
    <col min="1280" max="1280" width="2.6640625" style="2" customWidth="1"/>
    <col min="1281" max="1281" width="6.58203125" style="2" customWidth="1"/>
    <col min="1282" max="1282" width="15.58203125" style="2" customWidth="1"/>
    <col min="1283" max="1284" width="37.58203125" style="2" customWidth="1"/>
    <col min="1285" max="1285" width="30.58203125" style="2" customWidth="1"/>
    <col min="1286" max="1286" width="8.6640625" style="2" bestFit="1" customWidth="1"/>
    <col min="1287" max="1289" width="30.58203125" style="2" customWidth="1"/>
    <col min="1290" max="1290" width="8.6640625" style="2" bestFit="1" customWidth="1"/>
    <col min="1291" max="1292" width="30.58203125" style="2" customWidth="1"/>
    <col min="1293" max="1535" width="8.6640625" style="2"/>
    <col min="1536" max="1536" width="2.6640625" style="2" customWidth="1"/>
    <col min="1537" max="1537" width="6.58203125" style="2" customWidth="1"/>
    <col min="1538" max="1538" width="15.58203125" style="2" customWidth="1"/>
    <col min="1539" max="1540" width="37.58203125" style="2" customWidth="1"/>
    <col min="1541" max="1541" width="30.58203125" style="2" customWidth="1"/>
    <col min="1542" max="1542" width="8.6640625" style="2" bestFit="1" customWidth="1"/>
    <col min="1543" max="1545" width="30.58203125" style="2" customWidth="1"/>
    <col min="1546" max="1546" width="8.6640625" style="2" bestFit="1" customWidth="1"/>
    <col min="1547" max="1548" width="30.58203125" style="2" customWidth="1"/>
    <col min="1549" max="1791" width="8.6640625" style="2"/>
    <col min="1792" max="1792" width="2.6640625" style="2" customWidth="1"/>
    <col min="1793" max="1793" width="6.58203125" style="2" customWidth="1"/>
    <col min="1794" max="1794" width="15.58203125" style="2" customWidth="1"/>
    <col min="1795" max="1796" width="37.58203125" style="2" customWidth="1"/>
    <col min="1797" max="1797" width="30.58203125" style="2" customWidth="1"/>
    <col min="1798" max="1798" width="8.6640625" style="2" bestFit="1" customWidth="1"/>
    <col min="1799" max="1801" width="30.58203125" style="2" customWidth="1"/>
    <col min="1802" max="1802" width="8.6640625" style="2" bestFit="1" customWidth="1"/>
    <col min="1803" max="1804" width="30.58203125" style="2" customWidth="1"/>
    <col min="1805" max="2047" width="8.6640625" style="2"/>
    <col min="2048" max="2048" width="2.6640625" style="2" customWidth="1"/>
    <col min="2049" max="2049" width="6.58203125" style="2" customWidth="1"/>
    <col min="2050" max="2050" width="15.58203125" style="2" customWidth="1"/>
    <col min="2051" max="2052" width="37.58203125" style="2" customWidth="1"/>
    <col min="2053" max="2053" width="30.58203125" style="2" customWidth="1"/>
    <col min="2054" max="2054" width="8.6640625" style="2" bestFit="1" customWidth="1"/>
    <col min="2055" max="2057" width="30.58203125" style="2" customWidth="1"/>
    <col min="2058" max="2058" width="8.6640625" style="2" bestFit="1" customWidth="1"/>
    <col min="2059" max="2060" width="30.58203125" style="2" customWidth="1"/>
    <col min="2061" max="2303" width="8.6640625" style="2"/>
    <col min="2304" max="2304" width="2.6640625" style="2" customWidth="1"/>
    <col min="2305" max="2305" width="6.58203125" style="2" customWidth="1"/>
    <col min="2306" max="2306" width="15.58203125" style="2" customWidth="1"/>
    <col min="2307" max="2308" width="37.58203125" style="2" customWidth="1"/>
    <col min="2309" max="2309" width="30.58203125" style="2" customWidth="1"/>
    <col min="2310" max="2310" width="8.6640625" style="2" bestFit="1" customWidth="1"/>
    <col min="2311" max="2313" width="30.58203125" style="2" customWidth="1"/>
    <col min="2314" max="2314" width="8.6640625" style="2" bestFit="1" customWidth="1"/>
    <col min="2315" max="2316" width="30.58203125" style="2" customWidth="1"/>
    <col min="2317" max="2559" width="8.6640625" style="2"/>
    <col min="2560" max="2560" width="2.6640625" style="2" customWidth="1"/>
    <col min="2561" max="2561" width="6.58203125" style="2" customWidth="1"/>
    <col min="2562" max="2562" width="15.58203125" style="2" customWidth="1"/>
    <col min="2563" max="2564" width="37.58203125" style="2" customWidth="1"/>
    <col min="2565" max="2565" width="30.58203125" style="2" customWidth="1"/>
    <col min="2566" max="2566" width="8.6640625" style="2" bestFit="1" customWidth="1"/>
    <col min="2567" max="2569" width="30.58203125" style="2" customWidth="1"/>
    <col min="2570" max="2570" width="8.6640625" style="2" bestFit="1" customWidth="1"/>
    <col min="2571" max="2572" width="30.58203125" style="2" customWidth="1"/>
    <col min="2573" max="2815" width="8.6640625" style="2"/>
    <col min="2816" max="2816" width="2.6640625" style="2" customWidth="1"/>
    <col min="2817" max="2817" width="6.58203125" style="2" customWidth="1"/>
    <col min="2818" max="2818" width="15.58203125" style="2" customWidth="1"/>
    <col min="2819" max="2820" width="37.58203125" style="2" customWidth="1"/>
    <col min="2821" max="2821" width="30.58203125" style="2" customWidth="1"/>
    <col min="2822" max="2822" width="8.6640625" style="2" bestFit="1" customWidth="1"/>
    <col min="2823" max="2825" width="30.58203125" style="2" customWidth="1"/>
    <col min="2826" max="2826" width="8.6640625" style="2" bestFit="1" customWidth="1"/>
    <col min="2827" max="2828" width="30.58203125" style="2" customWidth="1"/>
    <col min="2829" max="3071" width="8.6640625" style="2"/>
    <col min="3072" max="3072" width="2.6640625" style="2" customWidth="1"/>
    <col min="3073" max="3073" width="6.58203125" style="2" customWidth="1"/>
    <col min="3074" max="3074" width="15.58203125" style="2" customWidth="1"/>
    <col min="3075" max="3076" width="37.58203125" style="2" customWidth="1"/>
    <col min="3077" max="3077" width="30.58203125" style="2" customWidth="1"/>
    <col min="3078" max="3078" width="8.6640625" style="2" bestFit="1" customWidth="1"/>
    <col min="3079" max="3081" width="30.58203125" style="2" customWidth="1"/>
    <col min="3082" max="3082" width="8.6640625" style="2" bestFit="1" customWidth="1"/>
    <col min="3083" max="3084" width="30.58203125" style="2" customWidth="1"/>
    <col min="3085" max="3327" width="8.6640625" style="2"/>
    <col min="3328" max="3328" width="2.6640625" style="2" customWidth="1"/>
    <col min="3329" max="3329" width="6.58203125" style="2" customWidth="1"/>
    <col min="3330" max="3330" width="15.58203125" style="2" customWidth="1"/>
    <col min="3331" max="3332" width="37.58203125" style="2" customWidth="1"/>
    <col min="3333" max="3333" width="30.58203125" style="2" customWidth="1"/>
    <col min="3334" max="3334" width="8.6640625" style="2" bestFit="1" customWidth="1"/>
    <col min="3335" max="3337" width="30.58203125" style="2" customWidth="1"/>
    <col min="3338" max="3338" width="8.6640625" style="2" bestFit="1" customWidth="1"/>
    <col min="3339" max="3340" width="30.58203125" style="2" customWidth="1"/>
    <col min="3341" max="3583" width="8.6640625" style="2"/>
    <col min="3584" max="3584" width="2.6640625" style="2" customWidth="1"/>
    <col min="3585" max="3585" width="6.58203125" style="2" customWidth="1"/>
    <col min="3586" max="3586" width="15.58203125" style="2" customWidth="1"/>
    <col min="3587" max="3588" width="37.58203125" style="2" customWidth="1"/>
    <col min="3589" max="3589" width="30.58203125" style="2" customWidth="1"/>
    <col min="3590" max="3590" width="8.6640625" style="2" bestFit="1" customWidth="1"/>
    <col min="3591" max="3593" width="30.58203125" style="2" customWidth="1"/>
    <col min="3594" max="3594" width="8.6640625" style="2" bestFit="1" customWidth="1"/>
    <col min="3595" max="3596" width="30.58203125" style="2" customWidth="1"/>
    <col min="3597" max="3839" width="8.6640625" style="2"/>
    <col min="3840" max="3840" width="2.6640625" style="2" customWidth="1"/>
    <col min="3841" max="3841" width="6.58203125" style="2" customWidth="1"/>
    <col min="3842" max="3842" width="15.58203125" style="2" customWidth="1"/>
    <col min="3843" max="3844" width="37.58203125" style="2" customWidth="1"/>
    <col min="3845" max="3845" width="30.58203125" style="2" customWidth="1"/>
    <col min="3846" max="3846" width="8.6640625" style="2" bestFit="1" customWidth="1"/>
    <col min="3847" max="3849" width="30.58203125" style="2" customWidth="1"/>
    <col min="3850" max="3850" width="8.6640625" style="2" bestFit="1" customWidth="1"/>
    <col min="3851" max="3852" width="30.58203125" style="2" customWidth="1"/>
    <col min="3853" max="4095" width="8.6640625" style="2"/>
    <col min="4096" max="4096" width="2.6640625" style="2" customWidth="1"/>
    <col min="4097" max="4097" width="6.58203125" style="2" customWidth="1"/>
    <col min="4098" max="4098" width="15.58203125" style="2" customWidth="1"/>
    <col min="4099" max="4100" width="37.58203125" style="2" customWidth="1"/>
    <col min="4101" max="4101" width="30.58203125" style="2" customWidth="1"/>
    <col min="4102" max="4102" width="8.6640625" style="2" bestFit="1" customWidth="1"/>
    <col min="4103" max="4105" width="30.58203125" style="2" customWidth="1"/>
    <col min="4106" max="4106" width="8.6640625" style="2" bestFit="1" customWidth="1"/>
    <col min="4107" max="4108" width="30.58203125" style="2" customWidth="1"/>
    <col min="4109" max="4351" width="8.6640625" style="2"/>
    <col min="4352" max="4352" width="2.6640625" style="2" customWidth="1"/>
    <col min="4353" max="4353" width="6.58203125" style="2" customWidth="1"/>
    <col min="4354" max="4354" width="15.58203125" style="2" customWidth="1"/>
    <col min="4355" max="4356" width="37.58203125" style="2" customWidth="1"/>
    <col min="4357" max="4357" width="30.58203125" style="2" customWidth="1"/>
    <col min="4358" max="4358" width="8.6640625" style="2" bestFit="1" customWidth="1"/>
    <col min="4359" max="4361" width="30.58203125" style="2" customWidth="1"/>
    <col min="4362" max="4362" width="8.6640625" style="2" bestFit="1" customWidth="1"/>
    <col min="4363" max="4364" width="30.58203125" style="2" customWidth="1"/>
    <col min="4365" max="4607" width="8.6640625" style="2"/>
    <col min="4608" max="4608" width="2.6640625" style="2" customWidth="1"/>
    <col min="4609" max="4609" width="6.58203125" style="2" customWidth="1"/>
    <col min="4610" max="4610" width="15.58203125" style="2" customWidth="1"/>
    <col min="4611" max="4612" width="37.58203125" style="2" customWidth="1"/>
    <col min="4613" max="4613" width="30.58203125" style="2" customWidth="1"/>
    <col min="4614" max="4614" width="8.6640625" style="2" bestFit="1" customWidth="1"/>
    <col min="4615" max="4617" width="30.58203125" style="2" customWidth="1"/>
    <col min="4618" max="4618" width="8.6640625" style="2" bestFit="1" customWidth="1"/>
    <col min="4619" max="4620" width="30.58203125" style="2" customWidth="1"/>
    <col min="4621" max="4863" width="8.6640625" style="2"/>
    <col min="4864" max="4864" width="2.6640625" style="2" customWidth="1"/>
    <col min="4865" max="4865" width="6.58203125" style="2" customWidth="1"/>
    <col min="4866" max="4866" width="15.58203125" style="2" customWidth="1"/>
    <col min="4867" max="4868" width="37.58203125" style="2" customWidth="1"/>
    <col min="4869" max="4869" width="30.58203125" style="2" customWidth="1"/>
    <col min="4870" max="4870" width="8.6640625" style="2" bestFit="1" customWidth="1"/>
    <col min="4871" max="4873" width="30.58203125" style="2" customWidth="1"/>
    <col min="4874" max="4874" width="8.6640625" style="2" bestFit="1" customWidth="1"/>
    <col min="4875" max="4876" width="30.58203125" style="2" customWidth="1"/>
    <col min="4877" max="5119" width="8.6640625" style="2"/>
    <col min="5120" max="5120" width="2.6640625" style="2" customWidth="1"/>
    <col min="5121" max="5121" width="6.58203125" style="2" customWidth="1"/>
    <col min="5122" max="5122" width="15.58203125" style="2" customWidth="1"/>
    <col min="5123" max="5124" width="37.58203125" style="2" customWidth="1"/>
    <col min="5125" max="5125" width="30.58203125" style="2" customWidth="1"/>
    <col min="5126" max="5126" width="8.6640625" style="2" bestFit="1" customWidth="1"/>
    <col min="5127" max="5129" width="30.58203125" style="2" customWidth="1"/>
    <col min="5130" max="5130" width="8.6640625" style="2" bestFit="1" customWidth="1"/>
    <col min="5131" max="5132" width="30.58203125" style="2" customWidth="1"/>
    <col min="5133" max="5375" width="8.6640625" style="2"/>
    <col min="5376" max="5376" width="2.6640625" style="2" customWidth="1"/>
    <col min="5377" max="5377" width="6.58203125" style="2" customWidth="1"/>
    <col min="5378" max="5378" width="15.58203125" style="2" customWidth="1"/>
    <col min="5379" max="5380" width="37.58203125" style="2" customWidth="1"/>
    <col min="5381" max="5381" width="30.58203125" style="2" customWidth="1"/>
    <col min="5382" max="5382" width="8.6640625" style="2" bestFit="1" customWidth="1"/>
    <col min="5383" max="5385" width="30.58203125" style="2" customWidth="1"/>
    <col min="5386" max="5386" width="8.6640625" style="2" bestFit="1" customWidth="1"/>
    <col min="5387" max="5388" width="30.58203125" style="2" customWidth="1"/>
    <col min="5389" max="5631" width="8.6640625" style="2"/>
    <col min="5632" max="5632" width="2.6640625" style="2" customWidth="1"/>
    <col min="5633" max="5633" width="6.58203125" style="2" customWidth="1"/>
    <col min="5634" max="5634" width="15.58203125" style="2" customWidth="1"/>
    <col min="5635" max="5636" width="37.58203125" style="2" customWidth="1"/>
    <col min="5637" max="5637" width="30.58203125" style="2" customWidth="1"/>
    <col min="5638" max="5638" width="8.6640625" style="2" bestFit="1" customWidth="1"/>
    <col min="5639" max="5641" width="30.58203125" style="2" customWidth="1"/>
    <col min="5642" max="5642" width="8.6640625" style="2" bestFit="1" customWidth="1"/>
    <col min="5643" max="5644" width="30.58203125" style="2" customWidth="1"/>
    <col min="5645" max="5887" width="8.6640625" style="2"/>
    <col min="5888" max="5888" width="2.6640625" style="2" customWidth="1"/>
    <col min="5889" max="5889" width="6.58203125" style="2" customWidth="1"/>
    <col min="5890" max="5890" width="15.58203125" style="2" customWidth="1"/>
    <col min="5891" max="5892" width="37.58203125" style="2" customWidth="1"/>
    <col min="5893" max="5893" width="30.58203125" style="2" customWidth="1"/>
    <col min="5894" max="5894" width="8.6640625" style="2" bestFit="1" customWidth="1"/>
    <col min="5895" max="5897" width="30.58203125" style="2" customWidth="1"/>
    <col min="5898" max="5898" width="8.6640625" style="2" bestFit="1" customWidth="1"/>
    <col min="5899" max="5900" width="30.58203125" style="2" customWidth="1"/>
    <col min="5901" max="6143" width="8.6640625" style="2"/>
    <col min="6144" max="6144" width="2.6640625" style="2" customWidth="1"/>
    <col min="6145" max="6145" width="6.58203125" style="2" customWidth="1"/>
    <col min="6146" max="6146" width="15.58203125" style="2" customWidth="1"/>
    <col min="6147" max="6148" width="37.58203125" style="2" customWidth="1"/>
    <col min="6149" max="6149" width="30.58203125" style="2" customWidth="1"/>
    <col min="6150" max="6150" width="8.6640625" style="2" bestFit="1" customWidth="1"/>
    <col min="6151" max="6153" width="30.58203125" style="2" customWidth="1"/>
    <col min="6154" max="6154" width="8.6640625" style="2" bestFit="1" customWidth="1"/>
    <col min="6155" max="6156" width="30.58203125" style="2" customWidth="1"/>
    <col min="6157" max="6399" width="8.6640625" style="2"/>
    <col min="6400" max="6400" width="2.6640625" style="2" customWidth="1"/>
    <col min="6401" max="6401" width="6.58203125" style="2" customWidth="1"/>
    <col min="6402" max="6402" width="15.58203125" style="2" customWidth="1"/>
    <col min="6403" max="6404" width="37.58203125" style="2" customWidth="1"/>
    <col min="6405" max="6405" width="30.58203125" style="2" customWidth="1"/>
    <col min="6406" max="6406" width="8.6640625" style="2" bestFit="1" customWidth="1"/>
    <col min="6407" max="6409" width="30.58203125" style="2" customWidth="1"/>
    <col min="6410" max="6410" width="8.6640625" style="2" bestFit="1" customWidth="1"/>
    <col min="6411" max="6412" width="30.58203125" style="2" customWidth="1"/>
    <col min="6413" max="6655" width="8.6640625" style="2"/>
    <col min="6656" max="6656" width="2.6640625" style="2" customWidth="1"/>
    <col min="6657" max="6657" width="6.58203125" style="2" customWidth="1"/>
    <col min="6658" max="6658" width="15.58203125" style="2" customWidth="1"/>
    <col min="6659" max="6660" width="37.58203125" style="2" customWidth="1"/>
    <col min="6661" max="6661" width="30.58203125" style="2" customWidth="1"/>
    <col min="6662" max="6662" width="8.6640625" style="2" bestFit="1" customWidth="1"/>
    <col min="6663" max="6665" width="30.58203125" style="2" customWidth="1"/>
    <col min="6666" max="6666" width="8.6640625" style="2" bestFit="1" customWidth="1"/>
    <col min="6667" max="6668" width="30.58203125" style="2" customWidth="1"/>
    <col min="6669" max="6911" width="8.6640625" style="2"/>
    <col min="6912" max="6912" width="2.6640625" style="2" customWidth="1"/>
    <col min="6913" max="6913" width="6.58203125" style="2" customWidth="1"/>
    <col min="6914" max="6914" width="15.58203125" style="2" customWidth="1"/>
    <col min="6915" max="6916" width="37.58203125" style="2" customWidth="1"/>
    <col min="6917" max="6917" width="30.58203125" style="2" customWidth="1"/>
    <col min="6918" max="6918" width="8.6640625" style="2" bestFit="1" customWidth="1"/>
    <col min="6919" max="6921" width="30.58203125" style="2" customWidth="1"/>
    <col min="6922" max="6922" width="8.6640625" style="2" bestFit="1" customWidth="1"/>
    <col min="6923" max="6924" width="30.58203125" style="2" customWidth="1"/>
    <col min="6925" max="7167" width="8.6640625" style="2"/>
    <col min="7168" max="7168" width="2.6640625" style="2" customWidth="1"/>
    <col min="7169" max="7169" width="6.58203125" style="2" customWidth="1"/>
    <col min="7170" max="7170" width="15.58203125" style="2" customWidth="1"/>
    <col min="7171" max="7172" width="37.58203125" style="2" customWidth="1"/>
    <col min="7173" max="7173" width="30.58203125" style="2" customWidth="1"/>
    <col min="7174" max="7174" width="8.6640625" style="2" bestFit="1" customWidth="1"/>
    <col min="7175" max="7177" width="30.58203125" style="2" customWidth="1"/>
    <col min="7178" max="7178" width="8.6640625" style="2" bestFit="1" customWidth="1"/>
    <col min="7179" max="7180" width="30.58203125" style="2" customWidth="1"/>
    <col min="7181" max="7423" width="8.6640625" style="2"/>
    <col min="7424" max="7424" width="2.6640625" style="2" customWidth="1"/>
    <col min="7425" max="7425" width="6.58203125" style="2" customWidth="1"/>
    <col min="7426" max="7426" width="15.58203125" style="2" customWidth="1"/>
    <col min="7427" max="7428" width="37.58203125" style="2" customWidth="1"/>
    <col min="7429" max="7429" width="30.58203125" style="2" customWidth="1"/>
    <col min="7430" max="7430" width="8.6640625" style="2" bestFit="1" customWidth="1"/>
    <col min="7431" max="7433" width="30.58203125" style="2" customWidth="1"/>
    <col min="7434" max="7434" width="8.6640625" style="2" bestFit="1" customWidth="1"/>
    <col min="7435" max="7436" width="30.58203125" style="2" customWidth="1"/>
    <col min="7437" max="7679" width="8.6640625" style="2"/>
    <col min="7680" max="7680" width="2.6640625" style="2" customWidth="1"/>
    <col min="7681" max="7681" width="6.58203125" style="2" customWidth="1"/>
    <col min="7682" max="7682" width="15.58203125" style="2" customWidth="1"/>
    <col min="7683" max="7684" width="37.58203125" style="2" customWidth="1"/>
    <col min="7685" max="7685" width="30.58203125" style="2" customWidth="1"/>
    <col min="7686" max="7686" width="8.6640625" style="2" bestFit="1" customWidth="1"/>
    <col min="7687" max="7689" width="30.58203125" style="2" customWidth="1"/>
    <col min="7690" max="7690" width="8.6640625" style="2" bestFit="1" customWidth="1"/>
    <col min="7691" max="7692" width="30.58203125" style="2" customWidth="1"/>
    <col min="7693" max="7935" width="8.6640625" style="2"/>
    <col min="7936" max="7936" width="2.6640625" style="2" customWidth="1"/>
    <col min="7937" max="7937" width="6.58203125" style="2" customWidth="1"/>
    <col min="7938" max="7938" width="15.58203125" style="2" customWidth="1"/>
    <col min="7939" max="7940" width="37.58203125" style="2" customWidth="1"/>
    <col min="7941" max="7941" width="30.58203125" style="2" customWidth="1"/>
    <col min="7942" max="7942" width="8.6640625" style="2" bestFit="1" customWidth="1"/>
    <col min="7943" max="7945" width="30.58203125" style="2" customWidth="1"/>
    <col min="7946" max="7946" width="8.6640625" style="2" bestFit="1" customWidth="1"/>
    <col min="7947" max="7948" width="30.58203125" style="2" customWidth="1"/>
    <col min="7949" max="8191" width="8.6640625" style="2"/>
    <col min="8192" max="8192" width="2.6640625" style="2" customWidth="1"/>
    <col min="8193" max="8193" width="6.58203125" style="2" customWidth="1"/>
    <col min="8194" max="8194" width="15.58203125" style="2" customWidth="1"/>
    <col min="8195" max="8196" width="37.58203125" style="2" customWidth="1"/>
    <col min="8197" max="8197" width="30.58203125" style="2" customWidth="1"/>
    <col min="8198" max="8198" width="8.6640625" style="2" bestFit="1" customWidth="1"/>
    <col min="8199" max="8201" width="30.58203125" style="2" customWidth="1"/>
    <col min="8202" max="8202" width="8.6640625" style="2" bestFit="1" customWidth="1"/>
    <col min="8203" max="8204" width="30.58203125" style="2" customWidth="1"/>
    <col min="8205" max="8447" width="8.6640625" style="2"/>
    <col min="8448" max="8448" width="2.6640625" style="2" customWidth="1"/>
    <col min="8449" max="8449" width="6.58203125" style="2" customWidth="1"/>
    <col min="8450" max="8450" width="15.58203125" style="2" customWidth="1"/>
    <col min="8451" max="8452" width="37.58203125" style="2" customWidth="1"/>
    <col min="8453" max="8453" width="30.58203125" style="2" customWidth="1"/>
    <col min="8454" max="8454" width="8.6640625" style="2" bestFit="1" customWidth="1"/>
    <col min="8455" max="8457" width="30.58203125" style="2" customWidth="1"/>
    <col min="8458" max="8458" width="8.6640625" style="2" bestFit="1" customWidth="1"/>
    <col min="8459" max="8460" width="30.58203125" style="2" customWidth="1"/>
    <col min="8461" max="8703" width="8.6640625" style="2"/>
    <col min="8704" max="8704" width="2.6640625" style="2" customWidth="1"/>
    <col min="8705" max="8705" width="6.58203125" style="2" customWidth="1"/>
    <col min="8706" max="8706" width="15.58203125" style="2" customWidth="1"/>
    <col min="8707" max="8708" width="37.58203125" style="2" customWidth="1"/>
    <col min="8709" max="8709" width="30.58203125" style="2" customWidth="1"/>
    <col min="8710" max="8710" width="8.6640625" style="2" bestFit="1" customWidth="1"/>
    <col min="8711" max="8713" width="30.58203125" style="2" customWidth="1"/>
    <col min="8714" max="8714" width="8.6640625" style="2" bestFit="1" customWidth="1"/>
    <col min="8715" max="8716" width="30.58203125" style="2" customWidth="1"/>
    <col min="8717" max="8959" width="8.6640625" style="2"/>
    <col min="8960" max="8960" width="2.6640625" style="2" customWidth="1"/>
    <col min="8961" max="8961" width="6.58203125" style="2" customWidth="1"/>
    <col min="8962" max="8962" width="15.58203125" style="2" customWidth="1"/>
    <col min="8963" max="8964" width="37.58203125" style="2" customWidth="1"/>
    <col min="8965" max="8965" width="30.58203125" style="2" customWidth="1"/>
    <col min="8966" max="8966" width="8.6640625" style="2" bestFit="1" customWidth="1"/>
    <col min="8967" max="8969" width="30.58203125" style="2" customWidth="1"/>
    <col min="8970" max="8970" width="8.6640625" style="2" bestFit="1" customWidth="1"/>
    <col min="8971" max="8972" width="30.58203125" style="2" customWidth="1"/>
    <col min="8973" max="9215" width="8.6640625" style="2"/>
    <col min="9216" max="9216" width="2.6640625" style="2" customWidth="1"/>
    <col min="9217" max="9217" width="6.58203125" style="2" customWidth="1"/>
    <col min="9218" max="9218" width="15.58203125" style="2" customWidth="1"/>
    <col min="9219" max="9220" width="37.58203125" style="2" customWidth="1"/>
    <col min="9221" max="9221" width="30.58203125" style="2" customWidth="1"/>
    <col min="9222" max="9222" width="8.6640625" style="2" bestFit="1" customWidth="1"/>
    <col min="9223" max="9225" width="30.58203125" style="2" customWidth="1"/>
    <col min="9226" max="9226" width="8.6640625" style="2" bestFit="1" customWidth="1"/>
    <col min="9227" max="9228" width="30.58203125" style="2" customWidth="1"/>
    <col min="9229" max="9471" width="8.6640625" style="2"/>
    <col min="9472" max="9472" width="2.6640625" style="2" customWidth="1"/>
    <col min="9473" max="9473" width="6.58203125" style="2" customWidth="1"/>
    <col min="9474" max="9474" width="15.58203125" style="2" customWidth="1"/>
    <col min="9475" max="9476" width="37.58203125" style="2" customWidth="1"/>
    <col min="9477" max="9477" width="30.58203125" style="2" customWidth="1"/>
    <col min="9478" max="9478" width="8.6640625" style="2" bestFit="1" customWidth="1"/>
    <col min="9479" max="9481" width="30.58203125" style="2" customWidth="1"/>
    <col min="9482" max="9482" width="8.6640625" style="2" bestFit="1" customWidth="1"/>
    <col min="9483" max="9484" width="30.58203125" style="2" customWidth="1"/>
    <col min="9485" max="9727" width="8.6640625" style="2"/>
    <col min="9728" max="9728" width="2.6640625" style="2" customWidth="1"/>
    <col min="9729" max="9729" width="6.58203125" style="2" customWidth="1"/>
    <col min="9730" max="9730" width="15.58203125" style="2" customWidth="1"/>
    <col min="9731" max="9732" width="37.58203125" style="2" customWidth="1"/>
    <col min="9733" max="9733" width="30.58203125" style="2" customWidth="1"/>
    <col min="9734" max="9734" width="8.6640625" style="2" bestFit="1" customWidth="1"/>
    <col min="9735" max="9737" width="30.58203125" style="2" customWidth="1"/>
    <col min="9738" max="9738" width="8.6640625" style="2" bestFit="1" customWidth="1"/>
    <col min="9739" max="9740" width="30.58203125" style="2" customWidth="1"/>
    <col min="9741" max="9983" width="8.6640625" style="2"/>
    <col min="9984" max="9984" width="2.6640625" style="2" customWidth="1"/>
    <col min="9985" max="9985" width="6.58203125" style="2" customWidth="1"/>
    <col min="9986" max="9986" width="15.58203125" style="2" customWidth="1"/>
    <col min="9987" max="9988" width="37.58203125" style="2" customWidth="1"/>
    <col min="9989" max="9989" width="30.58203125" style="2" customWidth="1"/>
    <col min="9990" max="9990" width="8.6640625" style="2" bestFit="1" customWidth="1"/>
    <col min="9991" max="9993" width="30.58203125" style="2" customWidth="1"/>
    <col min="9994" max="9994" width="8.6640625" style="2" bestFit="1" customWidth="1"/>
    <col min="9995" max="9996" width="30.58203125" style="2" customWidth="1"/>
    <col min="9997" max="10239" width="8.6640625" style="2"/>
    <col min="10240" max="10240" width="2.66406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6640625" style="2" bestFit="1" customWidth="1"/>
    <col min="10247" max="10249" width="30.58203125" style="2" customWidth="1"/>
    <col min="10250" max="10250" width="8.6640625" style="2" bestFit="1" customWidth="1"/>
    <col min="10251" max="10252" width="30.58203125" style="2" customWidth="1"/>
    <col min="10253" max="10495" width="8.6640625" style="2"/>
    <col min="10496" max="10496" width="2.66406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6640625" style="2" bestFit="1" customWidth="1"/>
    <col min="10503" max="10505" width="30.58203125" style="2" customWidth="1"/>
    <col min="10506" max="10506" width="8.6640625" style="2" bestFit="1" customWidth="1"/>
    <col min="10507" max="10508" width="30.58203125" style="2" customWidth="1"/>
    <col min="10509" max="10751" width="8.6640625" style="2"/>
    <col min="10752" max="10752" width="2.66406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6640625" style="2" bestFit="1" customWidth="1"/>
    <col min="10759" max="10761" width="30.58203125" style="2" customWidth="1"/>
    <col min="10762" max="10762" width="8.6640625" style="2" bestFit="1" customWidth="1"/>
    <col min="10763" max="10764" width="30.58203125" style="2" customWidth="1"/>
    <col min="10765" max="11007" width="8.6640625" style="2"/>
    <col min="11008" max="11008" width="2.66406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6640625" style="2" bestFit="1" customWidth="1"/>
    <col min="11015" max="11017" width="30.58203125" style="2" customWidth="1"/>
    <col min="11018" max="11018" width="8.6640625" style="2" bestFit="1" customWidth="1"/>
    <col min="11019" max="11020" width="30.58203125" style="2" customWidth="1"/>
    <col min="11021" max="11263" width="8.6640625" style="2"/>
    <col min="11264" max="11264" width="2.66406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6640625" style="2" bestFit="1" customWidth="1"/>
    <col min="11271" max="11273" width="30.58203125" style="2" customWidth="1"/>
    <col min="11274" max="11274" width="8.6640625" style="2" bestFit="1" customWidth="1"/>
    <col min="11275" max="11276" width="30.58203125" style="2" customWidth="1"/>
    <col min="11277" max="11519" width="8.6640625" style="2"/>
    <col min="11520" max="11520" width="2.66406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6640625" style="2" bestFit="1" customWidth="1"/>
    <col min="11527" max="11529" width="30.58203125" style="2" customWidth="1"/>
    <col min="11530" max="11530" width="8.6640625" style="2" bestFit="1" customWidth="1"/>
    <col min="11531" max="11532" width="30.58203125" style="2" customWidth="1"/>
    <col min="11533" max="11775" width="8.6640625" style="2"/>
    <col min="11776" max="11776" width="2.66406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6640625" style="2" bestFit="1" customWidth="1"/>
    <col min="11783" max="11785" width="30.58203125" style="2" customWidth="1"/>
    <col min="11786" max="11786" width="8.6640625" style="2" bestFit="1" customWidth="1"/>
    <col min="11787" max="11788" width="30.58203125" style="2" customWidth="1"/>
    <col min="11789" max="12031" width="8.6640625" style="2"/>
    <col min="12032" max="12032" width="2.66406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6640625" style="2" bestFit="1" customWidth="1"/>
    <col min="12039" max="12041" width="30.58203125" style="2" customWidth="1"/>
    <col min="12042" max="12042" width="8.6640625" style="2" bestFit="1" customWidth="1"/>
    <col min="12043" max="12044" width="30.58203125" style="2" customWidth="1"/>
    <col min="12045" max="12287" width="8.6640625" style="2"/>
    <col min="12288" max="12288" width="2.66406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6640625" style="2" bestFit="1" customWidth="1"/>
    <col min="12295" max="12297" width="30.58203125" style="2" customWidth="1"/>
    <col min="12298" max="12298" width="8.6640625" style="2" bestFit="1" customWidth="1"/>
    <col min="12299" max="12300" width="30.58203125" style="2" customWidth="1"/>
    <col min="12301" max="12543" width="8.6640625" style="2"/>
    <col min="12544" max="12544" width="2.66406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6640625" style="2" bestFit="1" customWidth="1"/>
    <col min="12551" max="12553" width="30.58203125" style="2" customWidth="1"/>
    <col min="12554" max="12554" width="8.6640625" style="2" bestFit="1" customWidth="1"/>
    <col min="12555" max="12556" width="30.58203125" style="2" customWidth="1"/>
    <col min="12557" max="12799" width="8.6640625" style="2"/>
    <col min="12800" max="12800" width="2.66406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6640625" style="2" bestFit="1" customWidth="1"/>
    <col min="12807" max="12809" width="30.58203125" style="2" customWidth="1"/>
    <col min="12810" max="12810" width="8.6640625" style="2" bestFit="1" customWidth="1"/>
    <col min="12811" max="12812" width="30.58203125" style="2" customWidth="1"/>
    <col min="12813" max="13055" width="8.6640625" style="2"/>
    <col min="13056" max="13056" width="2.66406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6640625" style="2" bestFit="1" customWidth="1"/>
    <col min="13063" max="13065" width="30.58203125" style="2" customWidth="1"/>
    <col min="13066" max="13066" width="8.6640625" style="2" bestFit="1" customWidth="1"/>
    <col min="13067" max="13068" width="30.58203125" style="2" customWidth="1"/>
    <col min="13069" max="13311" width="8.6640625" style="2"/>
    <col min="13312" max="13312" width="2.66406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6640625" style="2" bestFit="1" customWidth="1"/>
    <col min="13319" max="13321" width="30.58203125" style="2" customWidth="1"/>
    <col min="13322" max="13322" width="8.6640625" style="2" bestFit="1" customWidth="1"/>
    <col min="13323" max="13324" width="30.58203125" style="2" customWidth="1"/>
    <col min="13325" max="13567" width="8.6640625" style="2"/>
    <col min="13568" max="13568" width="2.66406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6640625" style="2" bestFit="1" customWidth="1"/>
    <col min="13575" max="13577" width="30.58203125" style="2" customWidth="1"/>
    <col min="13578" max="13578" width="8.6640625" style="2" bestFit="1" customWidth="1"/>
    <col min="13579" max="13580" width="30.58203125" style="2" customWidth="1"/>
    <col min="13581" max="13823" width="8.6640625" style="2"/>
    <col min="13824" max="13824" width="2.66406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6640625" style="2" bestFit="1" customWidth="1"/>
    <col min="13831" max="13833" width="30.58203125" style="2" customWidth="1"/>
    <col min="13834" max="13834" width="8.6640625" style="2" bestFit="1" customWidth="1"/>
    <col min="13835" max="13836" width="30.58203125" style="2" customWidth="1"/>
    <col min="13837" max="14079" width="8.6640625" style="2"/>
    <col min="14080" max="14080" width="2.66406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6640625" style="2" bestFit="1" customWidth="1"/>
    <col min="14087" max="14089" width="30.58203125" style="2" customWidth="1"/>
    <col min="14090" max="14090" width="8.6640625" style="2" bestFit="1" customWidth="1"/>
    <col min="14091" max="14092" width="30.58203125" style="2" customWidth="1"/>
    <col min="14093" max="14335" width="8.6640625" style="2"/>
    <col min="14336" max="14336" width="2.66406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6640625" style="2" bestFit="1" customWidth="1"/>
    <col min="14343" max="14345" width="30.58203125" style="2" customWidth="1"/>
    <col min="14346" max="14346" width="8.6640625" style="2" bestFit="1" customWidth="1"/>
    <col min="14347" max="14348" width="30.58203125" style="2" customWidth="1"/>
    <col min="14349" max="14591" width="8.6640625" style="2"/>
    <col min="14592" max="14592" width="2.66406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6640625" style="2" bestFit="1" customWidth="1"/>
    <col min="14599" max="14601" width="30.58203125" style="2" customWidth="1"/>
    <col min="14602" max="14602" width="8.6640625" style="2" bestFit="1" customWidth="1"/>
    <col min="14603" max="14604" width="30.58203125" style="2" customWidth="1"/>
    <col min="14605" max="14847" width="8.6640625" style="2"/>
    <col min="14848" max="14848" width="2.66406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6640625" style="2" bestFit="1" customWidth="1"/>
    <col min="14855" max="14857" width="30.58203125" style="2" customWidth="1"/>
    <col min="14858" max="14858" width="8.6640625" style="2" bestFit="1" customWidth="1"/>
    <col min="14859" max="14860" width="30.58203125" style="2" customWidth="1"/>
    <col min="14861" max="15103" width="8.6640625" style="2"/>
    <col min="15104" max="15104" width="2.66406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6640625" style="2" bestFit="1" customWidth="1"/>
    <col min="15111" max="15113" width="30.58203125" style="2" customWidth="1"/>
    <col min="15114" max="15114" width="8.6640625" style="2" bestFit="1" customWidth="1"/>
    <col min="15115" max="15116" width="30.58203125" style="2" customWidth="1"/>
    <col min="15117" max="15359" width="8.6640625" style="2"/>
    <col min="15360" max="15360" width="2.66406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6640625" style="2" bestFit="1" customWidth="1"/>
    <col min="15367" max="15369" width="30.58203125" style="2" customWidth="1"/>
    <col min="15370" max="15370" width="8.6640625" style="2" bestFit="1" customWidth="1"/>
    <col min="15371" max="15372" width="30.58203125" style="2" customWidth="1"/>
    <col min="15373" max="15615" width="8.6640625" style="2"/>
    <col min="15616" max="15616" width="2.66406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6640625" style="2" bestFit="1" customWidth="1"/>
    <col min="15623" max="15625" width="30.58203125" style="2" customWidth="1"/>
    <col min="15626" max="15626" width="8.6640625" style="2" bestFit="1" customWidth="1"/>
    <col min="15627" max="15628" width="30.58203125" style="2" customWidth="1"/>
    <col min="15629" max="15871" width="8.6640625" style="2"/>
    <col min="15872" max="15872" width="2.66406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6640625" style="2" bestFit="1" customWidth="1"/>
    <col min="15879" max="15881" width="30.58203125" style="2" customWidth="1"/>
    <col min="15882" max="15882" width="8.6640625" style="2" bestFit="1" customWidth="1"/>
    <col min="15883" max="15884" width="30.58203125" style="2" customWidth="1"/>
    <col min="15885" max="16127" width="8.6640625" style="2"/>
    <col min="16128" max="16128" width="2.66406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6640625" style="2" bestFit="1" customWidth="1"/>
    <col min="16135" max="16137" width="30.58203125" style="2" customWidth="1"/>
    <col min="16138" max="16138" width="8.6640625" style="2" bestFit="1" customWidth="1"/>
    <col min="16139" max="16140" width="30.58203125" style="2" customWidth="1"/>
    <col min="16141" max="16384" width="8.6640625" style="2"/>
  </cols>
  <sheetData>
    <row r="1" spans="1:13" ht="25.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[20]年度当初提出!D2</f>
        <v>千葉市あんしんケアセンター千城台</v>
      </c>
      <c r="E2" s="121"/>
      <c r="F2" s="121"/>
      <c r="J2" s="3"/>
      <c r="K2" s="3"/>
      <c r="L2" s="3"/>
    </row>
    <row r="3" spans="1:13" ht="159" customHeight="1" thickBot="1" x14ac:dyDescent="0.6">
      <c r="A3" s="122" t="str">
        <f>[20]年度当初提出!A3</f>
        <v>担当圏域
地区概況及び
地区課題</v>
      </c>
      <c r="B3" s="122"/>
      <c r="C3" s="122"/>
      <c r="D3" s="147" t="str">
        <f>[20]年度当初提出!D3</f>
        <v>（担当圏域概況）
・千葉都市モノレール沿線や御成街道沿いの地域は、商業施設や公共施設を中心に圏域人口の約９割が居住、郊外の農村地区は田畑が多く農業が盛んで、地縁や住民同士の連帯が強い。
・圏域総人口、高齢者人口ともに近年は減少しており、小学校の統廃合や市営住宅の再編計画、千葉都市モノレール利用人員の減少等、地域を取り巻く環境が変化している。
（地区課題）
・総合相談では、単身者や高齢者世帯をはじめ、地域との結びつきが希薄な高齢者も多く、コロナ禍における外出控えや交流機会の減少による社会的孤立も散見され、認知症やうつ等が顕在化する前の早期発見による介入が必要となっているほか、複合的家族問題、精神疾患、経済的困窮等が複雑に絡む相談増加している。
・民生委員や社協地区部会等の地域活動の担い手の高齢化、減少により、担い手確保が課題となっている。
・郊外の農村地区は、交通が不便なため、車を持たない世帯は、通院や買い物等の交通手段の確保が難しい。　</v>
      </c>
      <c r="E3" s="147"/>
      <c r="F3" s="147"/>
      <c r="G3" s="4"/>
      <c r="H3" s="4"/>
      <c r="I3" s="4"/>
      <c r="J3" s="117" t="s">
        <v>2</v>
      </c>
      <c r="K3" s="118"/>
      <c r="L3" s="5"/>
    </row>
    <row r="4" spans="1:13" ht="74" customHeight="1" x14ac:dyDescent="0.55000000000000004">
      <c r="A4" s="122" t="s">
        <v>3</v>
      </c>
      <c r="B4" s="122"/>
      <c r="C4" s="122"/>
      <c r="D4" s="147" t="str">
        <f>[20]年度当初提出!D4</f>
        <v>・多様化、複合化する総合相談に対応するため、包括3職種の専門性を高め、第2層生活支援コーディネーターや関係機関との連携を図りながら、高齢者の個別課題の解決を図り、地域包括ケアシステムの深化を図る。
・コロナ禍における地域活動の縮小、フレイル発生や介護保険認定者増加の課題に対して、地域住民が介護予防や健康づくりに関心を持てるよう、積極的な自立支援、重度化防止を促す活動や情報発信を行う。</v>
      </c>
      <c r="E4" s="147"/>
      <c r="F4" s="147"/>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17</v>
      </c>
      <c r="E6" s="35" t="s">
        <v>8</v>
      </c>
      <c r="F6" s="36" t="s">
        <v>275</v>
      </c>
      <c r="G6" s="9"/>
      <c r="H6" s="10"/>
      <c r="I6" s="10"/>
      <c r="J6" s="10"/>
      <c r="K6" s="10"/>
      <c r="L6" s="11"/>
    </row>
    <row r="7" spans="1:13" ht="68" customHeight="1" x14ac:dyDescent="0.55000000000000004">
      <c r="A7" s="126"/>
      <c r="B7" s="128" t="s">
        <v>10</v>
      </c>
      <c r="C7" s="129"/>
      <c r="D7" s="154" t="s">
        <v>573</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82" customHeight="1" x14ac:dyDescent="0.55000000000000004">
      <c r="A9" s="37" t="s">
        <v>12</v>
      </c>
      <c r="B9" s="127" t="s">
        <v>13</v>
      </c>
      <c r="C9" s="127"/>
      <c r="D9" s="134" t="s">
        <v>575</v>
      </c>
      <c r="E9" s="134"/>
      <c r="F9" s="134"/>
      <c r="G9" s="15"/>
      <c r="H9" s="16"/>
      <c r="I9" s="16"/>
      <c r="J9" s="16"/>
      <c r="K9" s="16"/>
      <c r="L9" s="17"/>
    </row>
    <row r="10" spans="1:13" ht="60" customHeight="1" x14ac:dyDescent="0.55000000000000004">
      <c r="A10" s="37" t="s">
        <v>14</v>
      </c>
      <c r="B10" s="127" t="s">
        <v>13</v>
      </c>
      <c r="C10" s="127"/>
      <c r="D10" s="134" t="s">
        <v>574</v>
      </c>
      <c r="E10" s="134"/>
      <c r="F10" s="134"/>
      <c r="G10" s="136" t="s">
        <v>15</v>
      </c>
      <c r="H10" s="137" t="s">
        <v>16</v>
      </c>
      <c r="I10" s="137"/>
      <c r="J10" s="138" t="str">
        <f>[20]年度当初提出!D6</f>
        <v>・介護予防・日常生活支援総合事業の利用者に対し、一人ひとりが生きがいを持ち自分らしい生活を住み慣れた地域で続けられるよう支援する。
・利用者自らがセルフケア・セルフマネジメントに取り組む姿勢を持てるように、利用者本人への支援に加え、地域づくりや委託のケアマネジャーを含めた支援者への働きかけを行い、包括的に介護予防が実践できる環境を整える。</v>
      </c>
      <c r="K10" s="138"/>
      <c r="L10" s="138"/>
    </row>
    <row r="11" spans="1:13" ht="60" customHeight="1" x14ac:dyDescent="0.55000000000000004">
      <c r="A11" s="126" t="s">
        <v>5</v>
      </c>
      <c r="B11" s="127" t="s">
        <v>6</v>
      </c>
      <c r="C11" s="127"/>
      <c r="D11" s="35" t="s">
        <v>17</v>
      </c>
      <c r="E11" s="35" t="s">
        <v>8</v>
      </c>
      <c r="F11" s="36" t="s">
        <v>276</v>
      </c>
      <c r="G11" s="136"/>
      <c r="H11" s="137" t="s">
        <v>19</v>
      </c>
      <c r="I11" s="137"/>
      <c r="J11" s="138" t="str">
        <f>[20]年度当初提出!D7</f>
        <v>・基本チェックリストを用い、利用者が自身の心身状態を知り、健康増進や介護予防の意識を高める。
・インフォーマルサービスが効果的に提供される地域づくりを生活支援コーディネーターと連携しながら行う。
・制作した”若葉食べよう体操””15分体操”をセルフケアやインフォーマルサービスとして利用できるようにする。
・委託のケアマネジャーに対し、介護予防に関する知識・地域資源の情報提供を行う。</v>
      </c>
      <c r="K11" s="138"/>
      <c r="L11" s="138"/>
    </row>
    <row r="12" spans="1:13" ht="60" customHeight="1" x14ac:dyDescent="0.55000000000000004">
      <c r="A12" s="126"/>
      <c r="B12" s="139" t="s">
        <v>10</v>
      </c>
      <c r="C12" s="140"/>
      <c r="D12" s="157" t="s">
        <v>277</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60" customHeight="1" x14ac:dyDescent="0.55000000000000004">
      <c r="A14" s="37" t="s">
        <v>12</v>
      </c>
      <c r="B14" s="127" t="s">
        <v>13</v>
      </c>
      <c r="C14" s="127"/>
      <c r="D14" s="147" t="str">
        <f>'[20]前期終了時提出（10月頃）'!D10</f>
        <v>・障害・医療・行政・地域住民等各関係機関と協力し双方相談しながら、個別ケースについて相談対応を行った。
・若葉いきいきプラザでの出張相談や、地域でのイベントへの参加等によりあんしんケアセンターの周知活動に努めた。
・若葉区内の相談員連絡会を開催し、動物保護指導センターと協同し支援機関に向けて社会資源のあらたな情報発信を行い、相談員間の個別的な支援に生かせる場の提供を行った。</v>
      </c>
      <c r="E14" s="147"/>
      <c r="F14" s="147"/>
      <c r="G14" s="15"/>
      <c r="H14" s="16"/>
      <c r="I14" s="16"/>
      <c r="J14" s="16"/>
      <c r="K14" s="16"/>
      <c r="L14" s="17"/>
    </row>
    <row r="15" spans="1:13" ht="60" customHeight="1" x14ac:dyDescent="0.55000000000000004">
      <c r="A15" s="37" t="s">
        <v>14</v>
      </c>
      <c r="B15" s="127" t="s">
        <v>13</v>
      </c>
      <c r="C15" s="127"/>
      <c r="D15" s="147" t="s">
        <v>278</v>
      </c>
      <c r="E15" s="147"/>
      <c r="F15" s="147"/>
      <c r="G15" s="136" t="s">
        <v>15</v>
      </c>
      <c r="H15" s="137" t="s">
        <v>16</v>
      </c>
      <c r="I15" s="137"/>
      <c r="J15" s="138" t="str">
        <f>[20]年度当初提出!D9</f>
        <v>・地域住民の方が立ち寄りやすい雰囲気づくりを心掛け、自己決定を支援しつつ必要に応じて医療・介護・福祉等の公的資源に繋げる。相談員同士の繋がりをもつ機会を提供し職種問わず総合相談対応に生かせるよう連携に励む。
・公的資源以外にもあらゆる社会資源との繋がりを選択的にもてることで、地域住民の方が住み慣れた地域で安心して生活できるよう社会資源の情報把握や提供に努める。</v>
      </c>
      <c r="K15" s="138"/>
      <c r="L15" s="138"/>
    </row>
    <row r="16" spans="1:13" ht="60" customHeight="1" x14ac:dyDescent="0.55000000000000004">
      <c r="A16" s="126" t="s">
        <v>5</v>
      </c>
      <c r="B16" s="127" t="s">
        <v>6</v>
      </c>
      <c r="C16" s="127"/>
      <c r="D16" s="35" t="s">
        <v>17</v>
      </c>
      <c r="E16" s="35" t="s">
        <v>8</v>
      </c>
      <c r="F16" s="36" t="s">
        <v>279</v>
      </c>
      <c r="G16" s="136"/>
      <c r="H16" s="137" t="s">
        <v>19</v>
      </c>
      <c r="I16" s="137"/>
      <c r="J16" s="138" t="str">
        <f>[20]年度当初提出!D10</f>
        <v>・地域での講座開催に向けた下地作りとして、社会資源に直接出向き周知と活動状況を双方情報交換を行う。
・医療、介護、障害の分野の相互・共通理解を深められ、自己研鑽の機会となるよう若葉区内で総合相談を受けている相談員連絡会を年２回開催する。
・地域住民の方々に適切に情報提供ができるよう備災の畑づくりなどの社会資源の具体的な活動内容を把握する。</v>
      </c>
      <c r="K16" s="138"/>
      <c r="L16" s="138"/>
    </row>
    <row r="17" spans="1:12" ht="75" customHeight="1" x14ac:dyDescent="0.55000000000000004">
      <c r="A17" s="126"/>
      <c r="B17" s="139" t="s">
        <v>10</v>
      </c>
      <c r="C17" s="140"/>
      <c r="D17" s="157" t="s">
        <v>280</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60" customHeight="1" x14ac:dyDescent="0.55000000000000004">
      <c r="A19" s="37" t="s">
        <v>12</v>
      </c>
      <c r="B19" s="127" t="s">
        <v>13</v>
      </c>
      <c r="C19" s="127"/>
      <c r="D19" s="147" t="str">
        <f>'[20]前期終了時提出（10月頃）'!D14</f>
        <v>・認知症キッズサポーター養成講座を千城台南中学校で、認知症カフェを千城台高校で開催した。
・成年後見制度や終活サポートの相談について、司法専門職に相談し制度の利用につなげることができた。
・高齢者虐待（疑い含む）については事実確認の為の訪問、行政機関や各事業所と情報共有や検討会を行い迅速に対応することができた。</v>
      </c>
      <c r="E19" s="147"/>
      <c r="F19" s="147"/>
      <c r="G19" s="15"/>
      <c r="H19" s="16"/>
      <c r="I19" s="16"/>
      <c r="J19" s="16"/>
      <c r="K19" s="16"/>
      <c r="L19" s="17"/>
    </row>
    <row r="20" spans="1:12" ht="60" customHeight="1" x14ac:dyDescent="0.55000000000000004">
      <c r="A20" s="37" t="s">
        <v>14</v>
      </c>
      <c r="B20" s="127" t="s">
        <v>13</v>
      </c>
      <c r="C20" s="127"/>
      <c r="D20" s="147" t="s">
        <v>281</v>
      </c>
      <c r="E20" s="147"/>
      <c r="F20" s="147"/>
      <c r="G20" s="136" t="s">
        <v>15</v>
      </c>
      <c r="H20" s="137" t="s">
        <v>16</v>
      </c>
      <c r="I20" s="137"/>
      <c r="J20" s="138" t="str">
        <f>[20]年度当初提出!D12</f>
        <v>・地域住民や関連機関を対象に認知症の正しい理解や関わり方について普及啓発を行う。
・認知症になっても楽しみや生きがいを持ち、安心して暮らせる街づくりを目指す。
・成年後見制度や日常生活自立支援事業、終活について周知活動や適切な支援を行う。
・高齢者虐待の発見に努め、行政や関連機関と連携し速やかに対応する。</v>
      </c>
      <c r="K20" s="138"/>
      <c r="L20" s="138"/>
    </row>
    <row r="21" spans="1:12" ht="60" customHeight="1" x14ac:dyDescent="0.55000000000000004">
      <c r="A21" s="126" t="s">
        <v>5</v>
      </c>
      <c r="B21" s="127" t="s">
        <v>6</v>
      </c>
      <c r="C21" s="127"/>
      <c r="D21" s="35" t="s">
        <v>7</v>
      </c>
      <c r="E21" s="35" t="s">
        <v>8</v>
      </c>
      <c r="F21" s="36" t="s">
        <v>282</v>
      </c>
      <c r="G21" s="136"/>
      <c r="H21" s="137" t="s">
        <v>19</v>
      </c>
      <c r="I21" s="137"/>
      <c r="J21" s="138" t="str">
        <f>[20]年度当初提出!D13</f>
        <v>・地域住民や学生、関連機関等に向けて認知症サポーター養成講座を開催する。さらに生活支援コーディネーターと協力しサポーターが活躍できる場所を作り、活動へとつなげる。
・成年後見制度等のリーフレット配布やエンディングノートの活用を広め、権利擁護への関心を高める。
・権利侵害の発見時には行政機関や司法専門職と連携し対応できるよう相談しやすい関係性を構築する。</v>
      </c>
      <c r="K21" s="138"/>
      <c r="L21" s="138"/>
    </row>
    <row r="22" spans="1:12" ht="60" customHeight="1" x14ac:dyDescent="0.55000000000000004">
      <c r="A22" s="126"/>
      <c r="B22" s="139" t="s">
        <v>10</v>
      </c>
      <c r="C22" s="140"/>
      <c r="D22" s="157" t="s">
        <v>283</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60" customHeight="1" x14ac:dyDescent="0.55000000000000004">
      <c r="A24" s="37" t="s">
        <v>12</v>
      </c>
      <c r="B24" s="127" t="s">
        <v>13</v>
      </c>
      <c r="C24" s="127"/>
      <c r="D24" s="147" t="str">
        <f>'[20]前期終了時提出（10月頃）'!D18</f>
        <v>・圏域内において定期的に居宅介護支援事業所の介護支援専門員を中心に介護保険でのサービスに関する社会資源以外の支援についての情報提供や改正に伴う情報の確認を行う場等を調整した。
・生活支援コーディネーター等との連携に、地域の社会資源を居宅介護支援の際のインフォーマル支援に向けた調整が行われるよう調整を行った。</v>
      </c>
      <c r="E24" s="147"/>
      <c r="F24" s="147"/>
      <c r="G24" s="15"/>
      <c r="H24" s="16"/>
      <c r="I24" s="16"/>
      <c r="J24" s="16"/>
      <c r="K24" s="16"/>
      <c r="L24" s="17"/>
    </row>
    <row r="25" spans="1:12" ht="60" customHeight="1" x14ac:dyDescent="0.55000000000000004">
      <c r="A25" s="37" t="s">
        <v>14</v>
      </c>
      <c r="B25" s="127" t="s">
        <v>13</v>
      </c>
      <c r="C25" s="127"/>
      <c r="D25" s="157" t="s">
        <v>284</v>
      </c>
      <c r="E25" s="149"/>
      <c r="F25" s="150"/>
      <c r="G25" s="136" t="s">
        <v>15</v>
      </c>
      <c r="H25" s="137" t="s">
        <v>16</v>
      </c>
      <c r="I25" s="137"/>
      <c r="J25" s="138" t="str">
        <f>[20]年度当初提出!D15</f>
        <v>・多職種連携や地域ケア会議機能を居宅介護支援のケアマネジメントに活用できるような研修を圏域内の居宅介護支援事業所と情報交換を行いながら、重層的な支援体制の交流を深化させる。
・包括的な支援体制において、インフォーマルな支援内容や、社会的な自立に向けた地域での活動意欲の向上に向けた生活支援コーディネーターとの連携などもできるよう研修なども行う。</v>
      </c>
      <c r="K25" s="138"/>
      <c r="L25" s="138"/>
    </row>
    <row r="26" spans="1:12" ht="60" customHeight="1" x14ac:dyDescent="0.55000000000000004">
      <c r="A26" s="126" t="s">
        <v>5</v>
      </c>
      <c r="B26" s="127" t="s">
        <v>6</v>
      </c>
      <c r="C26" s="127"/>
      <c r="D26" s="35" t="s">
        <v>17</v>
      </c>
      <c r="E26" s="35" t="s">
        <v>8</v>
      </c>
      <c r="F26" s="36" t="s">
        <v>285</v>
      </c>
      <c r="G26" s="136"/>
      <c r="H26" s="137" t="s">
        <v>19</v>
      </c>
      <c r="I26" s="137"/>
      <c r="J26" s="138" t="str">
        <f>[20]年度当初提出!D16</f>
        <v>・圏域内での居宅介護支援事業所との研修などを通じた交流を今後も定期的に開催し、地域性のある具体的事例を基に関係機関や関係資源との業務の交流を促進する。
・地域密着型サービス事業所の運営推進会議等に鑑み地域との交流や居宅介護支援との連携などについての情報や意見交換の場を企画する。</v>
      </c>
      <c r="K26" s="138"/>
      <c r="L26" s="138"/>
    </row>
    <row r="27" spans="1:12" ht="60" customHeight="1" x14ac:dyDescent="0.55000000000000004">
      <c r="A27" s="126"/>
      <c r="B27" s="139" t="s">
        <v>10</v>
      </c>
      <c r="C27" s="140"/>
      <c r="D27" s="157" t="s">
        <v>286</v>
      </c>
      <c r="E27" s="149"/>
      <c r="F27" s="150"/>
      <c r="G27" s="144"/>
      <c r="H27" s="145"/>
      <c r="I27" s="145"/>
      <c r="J27" s="145"/>
      <c r="K27" s="145"/>
      <c r="L27" s="146"/>
    </row>
    <row r="28" spans="1:12" ht="18" customHeight="1" x14ac:dyDescent="0.55000000000000004">
      <c r="A28" s="125" t="s">
        <v>287</v>
      </c>
      <c r="B28" s="125"/>
      <c r="C28" s="125"/>
      <c r="D28" s="125"/>
      <c r="E28" s="125"/>
      <c r="F28" s="125"/>
      <c r="G28" s="133" t="s">
        <v>28</v>
      </c>
      <c r="H28" s="133"/>
      <c r="I28" s="133"/>
      <c r="J28" s="133"/>
      <c r="K28" s="133"/>
      <c r="L28" s="133"/>
    </row>
    <row r="29" spans="1:12" ht="79.5" customHeight="1" x14ac:dyDescent="0.55000000000000004">
      <c r="A29" s="37" t="s">
        <v>12</v>
      </c>
      <c r="B29" s="127" t="s">
        <v>13</v>
      </c>
      <c r="C29" s="127"/>
      <c r="D29" s="147" t="str">
        <f>'[20]前期終了時提出（10月頃）'!D22</f>
        <v>・行政・若葉区内のあんしんケアセンターと連携し、介護予防教室を開催した。
・”若葉食べよう体操”のSNSを活用した発信と”15分体操”リーフレットの普及・啓発活動をおこなった。SNS利用は、環境面での制約があり、縮小傾向にある。
・民間との共同で、口腔健康づくりに向けた講演会の開催、低栄養予防の食事・栄養指導を実施した。
・地域活動組織に訪問し、円滑な運営を支援するとともに、介護予防の普及啓発を行った。</v>
      </c>
      <c r="E29" s="147"/>
      <c r="F29" s="147"/>
      <c r="G29" s="15"/>
      <c r="H29" s="16"/>
      <c r="I29" s="16"/>
      <c r="J29" s="16"/>
      <c r="K29" s="16"/>
      <c r="L29" s="17"/>
    </row>
    <row r="30" spans="1:12" ht="60" customHeight="1" x14ac:dyDescent="0.55000000000000004">
      <c r="A30" s="37" t="s">
        <v>14</v>
      </c>
      <c r="B30" s="127" t="s">
        <v>13</v>
      </c>
      <c r="C30" s="127"/>
      <c r="D30" s="147" t="s">
        <v>288</v>
      </c>
      <c r="E30" s="147"/>
      <c r="F30" s="147"/>
      <c r="G30" s="136" t="s">
        <v>15</v>
      </c>
      <c r="H30" s="137" t="s">
        <v>16</v>
      </c>
      <c r="I30" s="137"/>
      <c r="J30" s="138" t="str">
        <f>[20]年度当初提出!D18</f>
        <v>地域住民が、生きがいを持って生活を楽しみ、自らの意思で健康維持・介護予防に取り組む地域づくりを行う。
高齢者だけでなく、これから高齢を迎えるであろう一般成人を含む地域住民全体に、フレイル予防に関するセルフケア・セルフマネジメントの知識の普及啓発に努める。
また、生活支援コーディネーターと共同し、介護予防に資する地域団体との連携強化・支援、また開発に努める。</v>
      </c>
      <c r="K30" s="138"/>
      <c r="L30" s="138"/>
    </row>
    <row r="31" spans="1:12" ht="60" customHeight="1" x14ac:dyDescent="0.55000000000000004">
      <c r="A31" s="126" t="s">
        <v>5</v>
      </c>
      <c r="B31" s="127" t="s">
        <v>6</v>
      </c>
      <c r="C31" s="127"/>
      <c r="D31" s="35" t="s">
        <v>7</v>
      </c>
      <c r="E31" s="35" t="s">
        <v>8</v>
      </c>
      <c r="F31" s="36" t="s">
        <v>289</v>
      </c>
      <c r="G31" s="136"/>
      <c r="H31" s="137" t="s">
        <v>19</v>
      </c>
      <c r="I31" s="137"/>
      <c r="J31" s="138" t="str">
        <f>[20]年度当初提出!D19</f>
        <v>・若葉区内あんしんケアセンターと連携を図り、定期的に介護予防教室を開催する。
・制作した”若葉食べよう体操””15分体操”が一般住民に普及するよう、地域団体・施設、民間の事業所や店舗、個人に情報提供、ICTを活用した発信を行う。
・地域のサロン・介護予防体操教室等に訪問し、円滑な運営を支援するとともに、介護予防の普及啓発を行う。</v>
      </c>
      <c r="K31" s="138"/>
      <c r="L31" s="138"/>
    </row>
    <row r="32" spans="1:12" ht="60" customHeight="1" x14ac:dyDescent="0.55000000000000004">
      <c r="A32" s="126"/>
      <c r="B32" s="139" t="s">
        <v>10</v>
      </c>
      <c r="C32" s="140"/>
      <c r="D32" s="157" t="s">
        <v>290</v>
      </c>
      <c r="E32" s="149"/>
      <c r="F32" s="150"/>
      <c r="G32" s="144"/>
      <c r="H32" s="145"/>
      <c r="I32" s="145"/>
      <c r="J32" s="145"/>
      <c r="K32" s="145"/>
      <c r="L32" s="146"/>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A00096D4-4C83-4DCB-A3D8-3BB68EA430A8}">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ACC35-320E-4841-92E8-D2ABBAE6DA74}">
  <sheetPr>
    <pageSetUpPr fitToPage="1"/>
  </sheetPr>
  <dimension ref="A1:M32"/>
  <sheetViews>
    <sheetView view="pageBreakPreview" topLeftCell="A43" zoomScale="90" zoomScaleNormal="100" zoomScaleSheetLayoutView="90" zoomScalePageLayoutView="70" workbookViewId="0">
      <selection activeCell="A8" sqref="A8:F8"/>
    </sheetView>
  </sheetViews>
  <sheetFormatPr defaultRowHeight="15" x14ac:dyDescent="0.55000000000000004"/>
  <cols>
    <col min="1" max="2" width="2.9140625" style="43" customWidth="1"/>
    <col min="3" max="4" width="6.58203125" style="43" customWidth="1"/>
    <col min="5" max="5" width="9.58203125" style="43" customWidth="1"/>
    <col min="6" max="6" width="61.58203125" style="43" customWidth="1"/>
    <col min="7" max="8" width="2.91406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9140625" style="2" customWidth="1"/>
    <col min="257" max="257" width="6.58203125" style="2" customWidth="1"/>
    <col min="258" max="258" width="15.58203125" style="2" customWidth="1"/>
    <col min="259" max="260" width="37.58203125" style="2" customWidth="1"/>
    <col min="261" max="261" width="30.58203125" style="2" customWidth="1"/>
    <col min="262" max="262" width="8.6640625" style="2" bestFit="1" customWidth="1"/>
    <col min="263" max="265" width="30.58203125" style="2" customWidth="1"/>
    <col min="266" max="266" width="8.6640625" style="2" bestFit="1" customWidth="1"/>
    <col min="267" max="268" width="30.58203125" style="2" customWidth="1"/>
    <col min="269" max="511" width="8.6640625" style="2"/>
    <col min="512" max="512" width="2.9140625" style="2" customWidth="1"/>
    <col min="513" max="513" width="6.58203125" style="2" customWidth="1"/>
    <col min="514" max="514" width="15.58203125" style="2" customWidth="1"/>
    <col min="515" max="516" width="37.58203125" style="2" customWidth="1"/>
    <col min="517" max="517" width="30.58203125" style="2" customWidth="1"/>
    <col min="518" max="518" width="8.6640625" style="2" bestFit="1" customWidth="1"/>
    <col min="519" max="521" width="30.58203125" style="2" customWidth="1"/>
    <col min="522" max="522" width="8.6640625" style="2" bestFit="1" customWidth="1"/>
    <col min="523" max="524" width="30.58203125" style="2" customWidth="1"/>
    <col min="525" max="767" width="8.6640625" style="2"/>
    <col min="768" max="768" width="2.9140625" style="2" customWidth="1"/>
    <col min="769" max="769" width="6.58203125" style="2" customWidth="1"/>
    <col min="770" max="770" width="15.58203125" style="2" customWidth="1"/>
    <col min="771" max="772" width="37.58203125" style="2" customWidth="1"/>
    <col min="773" max="773" width="30.58203125" style="2" customWidth="1"/>
    <col min="774" max="774" width="8.6640625" style="2" bestFit="1" customWidth="1"/>
    <col min="775" max="777" width="30.58203125" style="2" customWidth="1"/>
    <col min="778" max="778" width="8.6640625" style="2" bestFit="1" customWidth="1"/>
    <col min="779" max="780" width="30.58203125" style="2" customWidth="1"/>
    <col min="781" max="1023" width="8.6640625" style="2"/>
    <col min="1024" max="1024" width="2.9140625" style="2" customWidth="1"/>
    <col min="1025" max="1025" width="6.58203125" style="2" customWidth="1"/>
    <col min="1026" max="1026" width="15.58203125" style="2" customWidth="1"/>
    <col min="1027" max="1028" width="37.58203125" style="2" customWidth="1"/>
    <col min="1029" max="1029" width="30.58203125" style="2" customWidth="1"/>
    <col min="1030" max="1030" width="8.6640625" style="2" bestFit="1" customWidth="1"/>
    <col min="1031" max="1033" width="30.58203125" style="2" customWidth="1"/>
    <col min="1034" max="1034" width="8.6640625" style="2" bestFit="1" customWidth="1"/>
    <col min="1035" max="1036" width="30.58203125" style="2" customWidth="1"/>
    <col min="1037" max="1279" width="8.6640625" style="2"/>
    <col min="1280" max="1280" width="2.9140625" style="2" customWidth="1"/>
    <col min="1281" max="1281" width="6.58203125" style="2" customWidth="1"/>
    <col min="1282" max="1282" width="15.58203125" style="2" customWidth="1"/>
    <col min="1283" max="1284" width="37.58203125" style="2" customWidth="1"/>
    <col min="1285" max="1285" width="30.58203125" style="2" customWidth="1"/>
    <col min="1286" max="1286" width="8.6640625" style="2" bestFit="1" customWidth="1"/>
    <col min="1287" max="1289" width="30.58203125" style="2" customWidth="1"/>
    <col min="1290" max="1290" width="8.6640625" style="2" bestFit="1" customWidth="1"/>
    <col min="1291" max="1292" width="30.58203125" style="2" customWidth="1"/>
    <col min="1293" max="1535" width="8.6640625" style="2"/>
    <col min="1536" max="1536" width="2.9140625" style="2" customWidth="1"/>
    <col min="1537" max="1537" width="6.58203125" style="2" customWidth="1"/>
    <col min="1538" max="1538" width="15.58203125" style="2" customWidth="1"/>
    <col min="1539" max="1540" width="37.58203125" style="2" customWidth="1"/>
    <col min="1541" max="1541" width="30.58203125" style="2" customWidth="1"/>
    <col min="1542" max="1542" width="8.6640625" style="2" bestFit="1" customWidth="1"/>
    <col min="1543" max="1545" width="30.58203125" style="2" customWidth="1"/>
    <col min="1546" max="1546" width="8.6640625" style="2" bestFit="1" customWidth="1"/>
    <col min="1547" max="1548" width="30.58203125" style="2" customWidth="1"/>
    <col min="1549" max="1791" width="8.6640625" style="2"/>
    <col min="1792" max="1792" width="2.9140625" style="2" customWidth="1"/>
    <col min="1793" max="1793" width="6.58203125" style="2" customWidth="1"/>
    <col min="1794" max="1794" width="15.58203125" style="2" customWidth="1"/>
    <col min="1795" max="1796" width="37.58203125" style="2" customWidth="1"/>
    <col min="1797" max="1797" width="30.58203125" style="2" customWidth="1"/>
    <col min="1798" max="1798" width="8.6640625" style="2" bestFit="1" customWidth="1"/>
    <col min="1799" max="1801" width="30.58203125" style="2" customWidth="1"/>
    <col min="1802" max="1802" width="8.6640625" style="2" bestFit="1" customWidth="1"/>
    <col min="1803" max="1804" width="30.58203125" style="2" customWidth="1"/>
    <col min="1805" max="2047" width="8.6640625" style="2"/>
    <col min="2048" max="2048" width="2.9140625" style="2" customWidth="1"/>
    <col min="2049" max="2049" width="6.58203125" style="2" customWidth="1"/>
    <col min="2050" max="2050" width="15.58203125" style="2" customWidth="1"/>
    <col min="2051" max="2052" width="37.58203125" style="2" customWidth="1"/>
    <col min="2053" max="2053" width="30.58203125" style="2" customWidth="1"/>
    <col min="2054" max="2054" width="8.6640625" style="2" bestFit="1" customWidth="1"/>
    <col min="2055" max="2057" width="30.58203125" style="2" customWidth="1"/>
    <col min="2058" max="2058" width="8.6640625" style="2" bestFit="1" customWidth="1"/>
    <col min="2059" max="2060" width="30.58203125" style="2" customWidth="1"/>
    <col min="2061" max="2303" width="8.6640625" style="2"/>
    <col min="2304" max="2304" width="2.9140625" style="2" customWidth="1"/>
    <col min="2305" max="2305" width="6.58203125" style="2" customWidth="1"/>
    <col min="2306" max="2306" width="15.58203125" style="2" customWidth="1"/>
    <col min="2307" max="2308" width="37.58203125" style="2" customWidth="1"/>
    <col min="2309" max="2309" width="30.58203125" style="2" customWidth="1"/>
    <col min="2310" max="2310" width="8.6640625" style="2" bestFit="1" customWidth="1"/>
    <col min="2311" max="2313" width="30.58203125" style="2" customWidth="1"/>
    <col min="2314" max="2314" width="8.6640625" style="2" bestFit="1" customWidth="1"/>
    <col min="2315" max="2316" width="30.58203125" style="2" customWidth="1"/>
    <col min="2317" max="2559" width="8.6640625" style="2"/>
    <col min="2560" max="2560" width="2.9140625" style="2" customWidth="1"/>
    <col min="2561" max="2561" width="6.58203125" style="2" customWidth="1"/>
    <col min="2562" max="2562" width="15.58203125" style="2" customWidth="1"/>
    <col min="2563" max="2564" width="37.58203125" style="2" customWidth="1"/>
    <col min="2565" max="2565" width="30.58203125" style="2" customWidth="1"/>
    <col min="2566" max="2566" width="8.6640625" style="2" bestFit="1" customWidth="1"/>
    <col min="2567" max="2569" width="30.58203125" style="2" customWidth="1"/>
    <col min="2570" max="2570" width="8.6640625" style="2" bestFit="1" customWidth="1"/>
    <col min="2571" max="2572" width="30.58203125" style="2" customWidth="1"/>
    <col min="2573" max="2815" width="8.6640625" style="2"/>
    <col min="2816" max="2816" width="2.9140625" style="2" customWidth="1"/>
    <col min="2817" max="2817" width="6.58203125" style="2" customWidth="1"/>
    <col min="2818" max="2818" width="15.58203125" style="2" customWidth="1"/>
    <col min="2819" max="2820" width="37.58203125" style="2" customWidth="1"/>
    <col min="2821" max="2821" width="30.58203125" style="2" customWidth="1"/>
    <col min="2822" max="2822" width="8.6640625" style="2" bestFit="1" customWidth="1"/>
    <col min="2823" max="2825" width="30.58203125" style="2" customWidth="1"/>
    <col min="2826" max="2826" width="8.6640625" style="2" bestFit="1" customWidth="1"/>
    <col min="2827" max="2828" width="30.58203125" style="2" customWidth="1"/>
    <col min="2829" max="3071" width="8.6640625" style="2"/>
    <col min="3072" max="3072" width="2.9140625" style="2" customWidth="1"/>
    <col min="3073" max="3073" width="6.58203125" style="2" customWidth="1"/>
    <col min="3074" max="3074" width="15.58203125" style="2" customWidth="1"/>
    <col min="3075" max="3076" width="37.58203125" style="2" customWidth="1"/>
    <col min="3077" max="3077" width="30.58203125" style="2" customWidth="1"/>
    <col min="3078" max="3078" width="8.6640625" style="2" bestFit="1" customWidth="1"/>
    <col min="3079" max="3081" width="30.58203125" style="2" customWidth="1"/>
    <col min="3082" max="3082" width="8.6640625" style="2" bestFit="1" customWidth="1"/>
    <col min="3083" max="3084" width="30.58203125" style="2" customWidth="1"/>
    <col min="3085" max="3327" width="8.6640625" style="2"/>
    <col min="3328" max="3328" width="2.9140625" style="2" customWidth="1"/>
    <col min="3329" max="3329" width="6.58203125" style="2" customWidth="1"/>
    <col min="3330" max="3330" width="15.58203125" style="2" customWidth="1"/>
    <col min="3331" max="3332" width="37.58203125" style="2" customWidth="1"/>
    <col min="3333" max="3333" width="30.58203125" style="2" customWidth="1"/>
    <col min="3334" max="3334" width="8.6640625" style="2" bestFit="1" customWidth="1"/>
    <col min="3335" max="3337" width="30.58203125" style="2" customWidth="1"/>
    <col min="3338" max="3338" width="8.6640625" style="2" bestFit="1" customWidth="1"/>
    <col min="3339" max="3340" width="30.58203125" style="2" customWidth="1"/>
    <col min="3341" max="3583" width="8.6640625" style="2"/>
    <col min="3584" max="3584" width="2.9140625" style="2" customWidth="1"/>
    <col min="3585" max="3585" width="6.58203125" style="2" customWidth="1"/>
    <col min="3586" max="3586" width="15.58203125" style="2" customWidth="1"/>
    <col min="3587" max="3588" width="37.58203125" style="2" customWidth="1"/>
    <col min="3589" max="3589" width="30.58203125" style="2" customWidth="1"/>
    <col min="3590" max="3590" width="8.6640625" style="2" bestFit="1" customWidth="1"/>
    <col min="3591" max="3593" width="30.58203125" style="2" customWidth="1"/>
    <col min="3594" max="3594" width="8.6640625" style="2" bestFit="1" customWidth="1"/>
    <col min="3595" max="3596" width="30.58203125" style="2" customWidth="1"/>
    <col min="3597" max="3839" width="8.6640625" style="2"/>
    <col min="3840" max="3840" width="2.9140625" style="2" customWidth="1"/>
    <col min="3841" max="3841" width="6.58203125" style="2" customWidth="1"/>
    <col min="3842" max="3842" width="15.58203125" style="2" customWidth="1"/>
    <col min="3843" max="3844" width="37.58203125" style="2" customWidth="1"/>
    <col min="3845" max="3845" width="30.58203125" style="2" customWidth="1"/>
    <col min="3846" max="3846" width="8.6640625" style="2" bestFit="1" customWidth="1"/>
    <col min="3847" max="3849" width="30.58203125" style="2" customWidth="1"/>
    <col min="3850" max="3850" width="8.6640625" style="2" bestFit="1" customWidth="1"/>
    <col min="3851" max="3852" width="30.58203125" style="2" customWidth="1"/>
    <col min="3853" max="4095" width="8.6640625" style="2"/>
    <col min="4096" max="4096" width="2.9140625" style="2" customWidth="1"/>
    <col min="4097" max="4097" width="6.58203125" style="2" customWidth="1"/>
    <col min="4098" max="4098" width="15.58203125" style="2" customWidth="1"/>
    <col min="4099" max="4100" width="37.58203125" style="2" customWidth="1"/>
    <col min="4101" max="4101" width="30.58203125" style="2" customWidth="1"/>
    <col min="4102" max="4102" width="8.6640625" style="2" bestFit="1" customWidth="1"/>
    <col min="4103" max="4105" width="30.58203125" style="2" customWidth="1"/>
    <col min="4106" max="4106" width="8.6640625" style="2" bestFit="1" customWidth="1"/>
    <col min="4107" max="4108" width="30.58203125" style="2" customWidth="1"/>
    <col min="4109" max="4351" width="8.6640625" style="2"/>
    <col min="4352" max="4352" width="2.9140625" style="2" customWidth="1"/>
    <col min="4353" max="4353" width="6.58203125" style="2" customWidth="1"/>
    <col min="4354" max="4354" width="15.58203125" style="2" customWidth="1"/>
    <col min="4355" max="4356" width="37.58203125" style="2" customWidth="1"/>
    <col min="4357" max="4357" width="30.58203125" style="2" customWidth="1"/>
    <col min="4358" max="4358" width="8.6640625" style="2" bestFit="1" customWidth="1"/>
    <col min="4359" max="4361" width="30.58203125" style="2" customWidth="1"/>
    <col min="4362" max="4362" width="8.6640625" style="2" bestFit="1" customWidth="1"/>
    <col min="4363" max="4364" width="30.58203125" style="2" customWidth="1"/>
    <col min="4365" max="4607" width="8.6640625" style="2"/>
    <col min="4608" max="4608" width="2.9140625" style="2" customWidth="1"/>
    <col min="4609" max="4609" width="6.58203125" style="2" customWidth="1"/>
    <col min="4610" max="4610" width="15.58203125" style="2" customWidth="1"/>
    <col min="4611" max="4612" width="37.58203125" style="2" customWidth="1"/>
    <col min="4613" max="4613" width="30.58203125" style="2" customWidth="1"/>
    <col min="4614" max="4614" width="8.6640625" style="2" bestFit="1" customWidth="1"/>
    <col min="4615" max="4617" width="30.58203125" style="2" customWidth="1"/>
    <col min="4618" max="4618" width="8.6640625" style="2" bestFit="1" customWidth="1"/>
    <col min="4619" max="4620" width="30.58203125" style="2" customWidth="1"/>
    <col min="4621" max="4863" width="8.6640625" style="2"/>
    <col min="4864" max="4864" width="2.9140625" style="2" customWidth="1"/>
    <col min="4865" max="4865" width="6.58203125" style="2" customWidth="1"/>
    <col min="4866" max="4866" width="15.58203125" style="2" customWidth="1"/>
    <col min="4867" max="4868" width="37.58203125" style="2" customWidth="1"/>
    <col min="4869" max="4869" width="30.58203125" style="2" customWidth="1"/>
    <col min="4870" max="4870" width="8.6640625" style="2" bestFit="1" customWidth="1"/>
    <col min="4871" max="4873" width="30.58203125" style="2" customWidth="1"/>
    <col min="4874" max="4874" width="8.6640625" style="2" bestFit="1" customWidth="1"/>
    <col min="4875" max="4876" width="30.58203125" style="2" customWidth="1"/>
    <col min="4877" max="5119" width="8.6640625" style="2"/>
    <col min="5120" max="5120" width="2.9140625" style="2" customWidth="1"/>
    <col min="5121" max="5121" width="6.58203125" style="2" customWidth="1"/>
    <col min="5122" max="5122" width="15.58203125" style="2" customWidth="1"/>
    <col min="5123" max="5124" width="37.58203125" style="2" customWidth="1"/>
    <col min="5125" max="5125" width="30.58203125" style="2" customWidth="1"/>
    <col min="5126" max="5126" width="8.6640625" style="2" bestFit="1" customWidth="1"/>
    <col min="5127" max="5129" width="30.58203125" style="2" customWidth="1"/>
    <col min="5130" max="5130" width="8.6640625" style="2" bestFit="1" customWidth="1"/>
    <col min="5131" max="5132" width="30.58203125" style="2" customWidth="1"/>
    <col min="5133" max="5375" width="8.6640625" style="2"/>
    <col min="5376" max="5376" width="2.9140625" style="2" customWidth="1"/>
    <col min="5377" max="5377" width="6.58203125" style="2" customWidth="1"/>
    <col min="5378" max="5378" width="15.58203125" style="2" customWidth="1"/>
    <col min="5379" max="5380" width="37.58203125" style="2" customWidth="1"/>
    <col min="5381" max="5381" width="30.58203125" style="2" customWidth="1"/>
    <col min="5382" max="5382" width="8.6640625" style="2" bestFit="1" customWidth="1"/>
    <col min="5383" max="5385" width="30.58203125" style="2" customWidth="1"/>
    <col min="5386" max="5386" width="8.6640625" style="2" bestFit="1" customWidth="1"/>
    <col min="5387" max="5388" width="30.58203125" style="2" customWidth="1"/>
    <col min="5389" max="5631" width="8.6640625" style="2"/>
    <col min="5632" max="5632" width="2.9140625" style="2" customWidth="1"/>
    <col min="5633" max="5633" width="6.58203125" style="2" customWidth="1"/>
    <col min="5634" max="5634" width="15.58203125" style="2" customWidth="1"/>
    <col min="5635" max="5636" width="37.58203125" style="2" customWidth="1"/>
    <col min="5637" max="5637" width="30.58203125" style="2" customWidth="1"/>
    <col min="5638" max="5638" width="8.6640625" style="2" bestFit="1" customWidth="1"/>
    <col min="5639" max="5641" width="30.58203125" style="2" customWidth="1"/>
    <col min="5642" max="5642" width="8.6640625" style="2" bestFit="1" customWidth="1"/>
    <col min="5643" max="5644" width="30.58203125" style="2" customWidth="1"/>
    <col min="5645" max="5887" width="8.6640625" style="2"/>
    <col min="5888" max="5888" width="2.9140625" style="2" customWidth="1"/>
    <col min="5889" max="5889" width="6.58203125" style="2" customWidth="1"/>
    <col min="5890" max="5890" width="15.58203125" style="2" customWidth="1"/>
    <col min="5891" max="5892" width="37.58203125" style="2" customWidth="1"/>
    <col min="5893" max="5893" width="30.58203125" style="2" customWidth="1"/>
    <col min="5894" max="5894" width="8.6640625" style="2" bestFit="1" customWidth="1"/>
    <col min="5895" max="5897" width="30.58203125" style="2" customWidth="1"/>
    <col min="5898" max="5898" width="8.6640625" style="2" bestFit="1" customWidth="1"/>
    <col min="5899" max="5900" width="30.58203125" style="2" customWidth="1"/>
    <col min="5901" max="6143" width="8.6640625" style="2"/>
    <col min="6144" max="6144" width="2.9140625" style="2" customWidth="1"/>
    <col min="6145" max="6145" width="6.58203125" style="2" customWidth="1"/>
    <col min="6146" max="6146" width="15.58203125" style="2" customWidth="1"/>
    <col min="6147" max="6148" width="37.58203125" style="2" customWidth="1"/>
    <col min="6149" max="6149" width="30.58203125" style="2" customWidth="1"/>
    <col min="6150" max="6150" width="8.6640625" style="2" bestFit="1" customWidth="1"/>
    <col min="6151" max="6153" width="30.58203125" style="2" customWidth="1"/>
    <col min="6154" max="6154" width="8.6640625" style="2" bestFit="1" customWidth="1"/>
    <col min="6155" max="6156" width="30.58203125" style="2" customWidth="1"/>
    <col min="6157" max="6399" width="8.6640625" style="2"/>
    <col min="6400" max="6400" width="2.9140625" style="2" customWidth="1"/>
    <col min="6401" max="6401" width="6.58203125" style="2" customWidth="1"/>
    <col min="6402" max="6402" width="15.58203125" style="2" customWidth="1"/>
    <col min="6403" max="6404" width="37.58203125" style="2" customWidth="1"/>
    <col min="6405" max="6405" width="30.58203125" style="2" customWidth="1"/>
    <col min="6406" max="6406" width="8.6640625" style="2" bestFit="1" customWidth="1"/>
    <col min="6407" max="6409" width="30.58203125" style="2" customWidth="1"/>
    <col min="6410" max="6410" width="8.6640625" style="2" bestFit="1" customWidth="1"/>
    <col min="6411" max="6412" width="30.58203125" style="2" customWidth="1"/>
    <col min="6413" max="6655" width="8.6640625" style="2"/>
    <col min="6656" max="6656" width="2.9140625" style="2" customWidth="1"/>
    <col min="6657" max="6657" width="6.58203125" style="2" customWidth="1"/>
    <col min="6658" max="6658" width="15.58203125" style="2" customWidth="1"/>
    <col min="6659" max="6660" width="37.58203125" style="2" customWidth="1"/>
    <col min="6661" max="6661" width="30.58203125" style="2" customWidth="1"/>
    <col min="6662" max="6662" width="8.6640625" style="2" bestFit="1" customWidth="1"/>
    <col min="6663" max="6665" width="30.58203125" style="2" customWidth="1"/>
    <col min="6666" max="6666" width="8.6640625" style="2" bestFit="1" customWidth="1"/>
    <col min="6667" max="6668" width="30.58203125" style="2" customWidth="1"/>
    <col min="6669" max="6911" width="8.6640625" style="2"/>
    <col min="6912" max="6912" width="2.9140625" style="2" customWidth="1"/>
    <col min="6913" max="6913" width="6.58203125" style="2" customWidth="1"/>
    <col min="6914" max="6914" width="15.58203125" style="2" customWidth="1"/>
    <col min="6915" max="6916" width="37.58203125" style="2" customWidth="1"/>
    <col min="6917" max="6917" width="30.58203125" style="2" customWidth="1"/>
    <col min="6918" max="6918" width="8.6640625" style="2" bestFit="1" customWidth="1"/>
    <col min="6919" max="6921" width="30.58203125" style="2" customWidth="1"/>
    <col min="6922" max="6922" width="8.6640625" style="2" bestFit="1" customWidth="1"/>
    <col min="6923" max="6924" width="30.58203125" style="2" customWidth="1"/>
    <col min="6925" max="7167" width="8.6640625" style="2"/>
    <col min="7168" max="7168" width="2.9140625" style="2" customWidth="1"/>
    <col min="7169" max="7169" width="6.58203125" style="2" customWidth="1"/>
    <col min="7170" max="7170" width="15.58203125" style="2" customWidth="1"/>
    <col min="7171" max="7172" width="37.58203125" style="2" customWidth="1"/>
    <col min="7173" max="7173" width="30.58203125" style="2" customWidth="1"/>
    <col min="7174" max="7174" width="8.6640625" style="2" bestFit="1" customWidth="1"/>
    <col min="7175" max="7177" width="30.58203125" style="2" customWidth="1"/>
    <col min="7178" max="7178" width="8.6640625" style="2" bestFit="1" customWidth="1"/>
    <col min="7179" max="7180" width="30.58203125" style="2" customWidth="1"/>
    <col min="7181" max="7423" width="8.6640625" style="2"/>
    <col min="7424" max="7424" width="2.9140625" style="2" customWidth="1"/>
    <col min="7425" max="7425" width="6.58203125" style="2" customWidth="1"/>
    <col min="7426" max="7426" width="15.58203125" style="2" customWidth="1"/>
    <col min="7427" max="7428" width="37.58203125" style="2" customWidth="1"/>
    <col min="7429" max="7429" width="30.58203125" style="2" customWidth="1"/>
    <col min="7430" max="7430" width="8.6640625" style="2" bestFit="1" customWidth="1"/>
    <col min="7431" max="7433" width="30.58203125" style="2" customWidth="1"/>
    <col min="7434" max="7434" width="8.6640625" style="2" bestFit="1" customWidth="1"/>
    <col min="7435" max="7436" width="30.58203125" style="2" customWidth="1"/>
    <col min="7437" max="7679" width="8.6640625" style="2"/>
    <col min="7680" max="7680" width="2.9140625" style="2" customWidth="1"/>
    <col min="7681" max="7681" width="6.58203125" style="2" customWidth="1"/>
    <col min="7682" max="7682" width="15.58203125" style="2" customWidth="1"/>
    <col min="7683" max="7684" width="37.58203125" style="2" customWidth="1"/>
    <col min="7685" max="7685" width="30.58203125" style="2" customWidth="1"/>
    <col min="7686" max="7686" width="8.6640625" style="2" bestFit="1" customWidth="1"/>
    <col min="7687" max="7689" width="30.58203125" style="2" customWidth="1"/>
    <col min="7690" max="7690" width="8.6640625" style="2" bestFit="1" customWidth="1"/>
    <col min="7691" max="7692" width="30.58203125" style="2" customWidth="1"/>
    <col min="7693" max="7935" width="8.6640625" style="2"/>
    <col min="7936" max="7936" width="2.9140625" style="2" customWidth="1"/>
    <col min="7937" max="7937" width="6.58203125" style="2" customWidth="1"/>
    <col min="7938" max="7938" width="15.58203125" style="2" customWidth="1"/>
    <col min="7939" max="7940" width="37.58203125" style="2" customWidth="1"/>
    <col min="7941" max="7941" width="30.58203125" style="2" customWidth="1"/>
    <col min="7942" max="7942" width="8.6640625" style="2" bestFit="1" customWidth="1"/>
    <col min="7943" max="7945" width="30.58203125" style="2" customWidth="1"/>
    <col min="7946" max="7946" width="8.6640625" style="2" bestFit="1" customWidth="1"/>
    <col min="7947" max="7948" width="30.58203125" style="2" customWidth="1"/>
    <col min="7949" max="8191" width="8.6640625" style="2"/>
    <col min="8192" max="8192" width="2.9140625" style="2" customWidth="1"/>
    <col min="8193" max="8193" width="6.58203125" style="2" customWidth="1"/>
    <col min="8194" max="8194" width="15.58203125" style="2" customWidth="1"/>
    <col min="8195" max="8196" width="37.58203125" style="2" customWidth="1"/>
    <col min="8197" max="8197" width="30.58203125" style="2" customWidth="1"/>
    <col min="8198" max="8198" width="8.6640625" style="2" bestFit="1" customWidth="1"/>
    <col min="8199" max="8201" width="30.58203125" style="2" customWidth="1"/>
    <col min="8202" max="8202" width="8.6640625" style="2" bestFit="1" customWidth="1"/>
    <col min="8203" max="8204" width="30.58203125" style="2" customWidth="1"/>
    <col min="8205" max="8447" width="8.6640625" style="2"/>
    <col min="8448" max="8448" width="2.9140625" style="2" customWidth="1"/>
    <col min="8449" max="8449" width="6.58203125" style="2" customWidth="1"/>
    <col min="8450" max="8450" width="15.58203125" style="2" customWidth="1"/>
    <col min="8451" max="8452" width="37.58203125" style="2" customWidth="1"/>
    <col min="8453" max="8453" width="30.58203125" style="2" customWidth="1"/>
    <col min="8454" max="8454" width="8.6640625" style="2" bestFit="1" customWidth="1"/>
    <col min="8455" max="8457" width="30.58203125" style="2" customWidth="1"/>
    <col min="8458" max="8458" width="8.6640625" style="2" bestFit="1" customWidth="1"/>
    <col min="8459" max="8460" width="30.58203125" style="2" customWidth="1"/>
    <col min="8461" max="8703" width="8.6640625" style="2"/>
    <col min="8704" max="8704" width="2.9140625" style="2" customWidth="1"/>
    <col min="8705" max="8705" width="6.58203125" style="2" customWidth="1"/>
    <col min="8706" max="8706" width="15.58203125" style="2" customWidth="1"/>
    <col min="8707" max="8708" width="37.58203125" style="2" customWidth="1"/>
    <col min="8709" max="8709" width="30.58203125" style="2" customWidth="1"/>
    <col min="8710" max="8710" width="8.6640625" style="2" bestFit="1" customWidth="1"/>
    <col min="8711" max="8713" width="30.58203125" style="2" customWidth="1"/>
    <col min="8714" max="8714" width="8.6640625" style="2" bestFit="1" customWidth="1"/>
    <col min="8715" max="8716" width="30.58203125" style="2" customWidth="1"/>
    <col min="8717" max="8959" width="8.6640625" style="2"/>
    <col min="8960" max="8960" width="2.9140625" style="2" customWidth="1"/>
    <col min="8961" max="8961" width="6.58203125" style="2" customWidth="1"/>
    <col min="8962" max="8962" width="15.58203125" style="2" customWidth="1"/>
    <col min="8963" max="8964" width="37.58203125" style="2" customWidth="1"/>
    <col min="8965" max="8965" width="30.58203125" style="2" customWidth="1"/>
    <col min="8966" max="8966" width="8.6640625" style="2" bestFit="1" customWidth="1"/>
    <col min="8967" max="8969" width="30.58203125" style="2" customWidth="1"/>
    <col min="8970" max="8970" width="8.6640625" style="2" bestFit="1" customWidth="1"/>
    <col min="8971" max="8972" width="30.58203125" style="2" customWidth="1"/>
    <col min="8973" max="9215" width="8.6640625" style="2"/>
    <col min="9216" max="9216" width="2.9140625" style="2" customWidth="1"/>
    <col min="9217" max="9217" width="6.58203125" style="2" customWidth="1"/>
    <col min="9218" max="9218" width="15.58203125" style="2" customWidth="1"/>
    <col min="9219" max="9220" width="37.58203125" style="2" customWidth="1"/>
    <col min="9221" max="9221" width="30.58203125" style="2" customWidth="1"/>
    <col min="9222" max="9222" width="8.6640625" style="2" bestFit="1" customWidth="1"/>
    <col min="9223" max="9225" width="30.58203125" style="2" customWidth="1"/>
    <col min="9226" max="9226" width="8.6640625" style="2" bestFit="1" customWidth="1"/>
    <col min="9227" max="9228" width="30.58203125" style="2" customWidth="1"/>
    <col min="9229" max="9471" width="8.6640625" style="2"/>
    <col min="9472" max="9472" width="2.9140625" style="2" customWidth="1"/>
    <col min="9473" max="9473" width="6.58203125" style="2" customWidth="1"/>
    <col min="9474" max="9474" width="15.58203125" style="2" customWidth="1"/>
    <col min="9475" max="9476" width="37.58203125" style="2" customWidth="1"/>
    <col min="9477" max="9477" width="30.58203125" style="2" customWidth="1"/>
    <col min="9478" max="9478" width="8.6640625" style="2" bestFit="1" customWidth="1"/>
    <col min="9479" max="9481" width="30.58203125" style="2" customWidth="1"/>
    <col min="9482" max="9482" width="8.6640625" style="2" bestFit="1" customWidth="1"/>
    <col min="9483" max="9484" width="30.58203125" style="2" customWidth="1"/>
    <col min="9485" max="9727" width="8.6640625" style="2"/>
    <col min="9728" max="9728" width="2.9140625" style="2" customWidth="1"/>
    <col min="9729" max="9729" width="6.58203125" style="2" customWidth="1"/>
    <col min="9730" max="9730" width="15.58203125" style="2" customWidth="1"/>
    <col min="9731" max="9732" width="37.58203125" style="2" customWidth="1"/>
    <col min="9733" max="9733" width="30.58203125" style="2" customWidth="1"/>
    <col min="9734" max="9734" width="8.6640625" style="2" bestFit="1" customWidth="1"/>
    <col min="9735" max="9737" width="30.58203125" style="2" customWidth="1"/>
    <col min="9738" max="9738" width="8.6640625" style="2" bestFit="1" customWidth="1"/>
    <col min="9739" max="9740" width="30.58203125" style="2" customWidth="1"/>
    <col min="9741" max="9983" width="8.6640625" style="2"/>
    <col min="9984" max="9984" width="2.9140625" style="2" customWidth="1"/>
    <col min="9985" max="9985" width="6.58203125" style="2" customWidth="1"/>
    <col min="9986" max="9986" width="15.58203125" style="2" customWidth="1"/>
    <col min="9987" max="9988" width="37.58203125" style="2" customWidth="1"/>
    <col min="9989" max="9989" width="30.58203125" style="2" customWidth="1"/>
    <col min="9990" max="9990" width="8.6640625" style="2" bestFit="1" customWidth="1"/>
    <col min="9991" max="9993" width="30.58203125" style="2" customWidth="1"/>
    <col min="9994" max="9994" width="8.6640625" style="2" bestFit="1" customWidth="1"/>
    <col min="9995" max="9996" width="30.58203125" style="2" customWidth="1"/>
    <col min="9997" max="10239" width="8.6640625" style="2"/>
    <col min="10240" max="10240" width="2.91406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6640625" style="2" bestFit="1" customWidth="1"/>
    <col min="10247" max="10249" width="30.58203125" style="2" customWidth="1"/>
    <col min="10250" max="10250" width="8.6640625" style="2" bestFit="1" customWidth="1"/>
    <col min="10251" max="10252" width="30.58203125" style="2" customWidth="1"/>
    <col min="10253" max="10495" width="8.6640625" style="2"/>
    <col min="10496" max="10496" width="2.91406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6640625" style="2" bestFit="1" customWidth="1"/>
    <col min="10503" max="10505" width="30.58203125" style="2" customWidth="1"/>
    <col min="10506" max="10506" width="8.6640625" style="2" bestFit="1" customWidth="1"/>
    <col min="10507" max="10508" width="30.58203125" style="2" customWidth="1"/>
    <col min="10509" max="10751" width="8.6640625" style="2"/>
    <col min="10752" max="10752" width="2.91406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6640625" style="2" bestFit="1" customWidth="1"/>
    <col min="10759" max="10761" width="30.58203125" style="2" customWidth="1"/>
    <col min="10762" max="10762" width="8.6640625" style="2" bestFit="1" customWidth="1"/>
    <col min="10763" max="10764" width="30.58203125" style="2" customWidth="1"/>
    <col min="10765" max="11007" width="8.6640625" style="2"/>
    <col min="11008" max="11008" width="2.91406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6640625" style="2" bestFit="1" customWidth="1"/>
    <col min="11015" max="11017" width="30.58203125" style="2" customWidth="1"/>
    <col min="11018" max="11018" width="8.6640625" style="2" bestFit="1" customWidth="1"/>
    <col min="11019" max="11020" width="30.58203125" style="2" customWidth="1"/>
    <col min="11021" max="11263" width="8.6640625" style="2"/>
    <col min="11264" max="11264" width="2.91406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6640625" style="2" bestFit="1" customWidth="1"/>
    <col min="11271" max="11273" width="30.58203125" style="2" customWidth="1"/>
    <col min="11274" max="11274" width="8.6640625" style="2" bestFit="1" customWidth="1"/>
    <col min="11275" max="11276" width="30.58203125" style="2" customWidth="1"/>
    <col min="11277" max="11519" width="8.6640625" style="2"/>
    <col min="11520" max="11520" width="2.91406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6640625" style="2" bestFit="1" customWidth="1"/>
    <col min="11527" max="11529" width="30.58203125" style="2" customWidth="1"/>
    <col min="11530" max="11530" width="8.6640625" style="2" bestFit="1" customWidth="1"/>
    <col min="11531" max="11532" width="30.58203125" style="2" customWidth="1"/>
    <col min="11533" max="11775" width="8.6640625" style="2"/>
    <col min="11776" max="11776" width="2.91406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6640625" style="2" bestFit="1" customWidth="1"/>
    <col min="11783" max="11785" width="30.58203125" style="2" customWidth="1"/>
    <col min="11786" max="11786" width="8.6640625" style="2" bestFit="1" customWidth="1"/>
    <col min="11787" max="11788" width="30.58203125" style="2" customWidth="1"/>
    <col min="11789" max="12031" width="8.6640625" style="2"/>
    <col min="12032" max="12032" width="2.91406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6640625" style="2" bestFit="1" customWidth="1"/>
    <col min="12039" max="12041" width="30.58203125" style="2" customWidth="1"/>
    <col min="12042" max="12042" width="8.6640625" style="2" bestFit="1" customWidth="1"/>
    <col min="12043" max="12044" width="30.58203125" style="2" customWidth="1"/>
    <col min="12045" max="12287" width="8.6640625" style="2"/>
    <col min="12288" max="12288" width="2.91406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6640625" style="2" bestFit="1" customWidth="1"/>
    <col min="12295" max="12297" width="30.58203125" style="2" customWidth="1"/>
    <col min="12298" max="12298" width="8.6640625" style="2" bestFit="1" customWidth="1"/>
    <col min="12299" max="12300" width="30.58203125" style="2" customWidth="1"/>
    <col min="12301" max="12543" width="8.6640625" style="2"/>
    <col min="12544" max="12544" width="2.91406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6640625" style="2" bestFit="1" customWidth="1"/>
    <col min="12551" max="12553" width="30.58203125" style="2" customWidth="1"/>
    <col min="12554" max="12554" width="8.6640625" style="2" bestFit="1" customWidth="1"/>
    <col min="12555" max="12556" width="30.58203125" style="2" customWidth="1"/>
    <col min="12557" max="12799" width="8.6640625" style="2"/>
    <col min="12800" max="12800" width="2.91406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6640625" style="2" bestFit="1" customWidth="1"/>
    <col min="12807" max="12809" width="30.58203125" style="2" customWidth="1"/>
    <col min="12810" max="12810" width="8.6640625" style="2" bestFit="1" customWidth="1"/>
    <col min="12811" max="12812" width="30.58203125" style="2" customWidth="1"/>
    <col min="12813" max="13055" width="8.6640625" style="2"/>
    <col min="13056" max="13056" width="2.91406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6640625" style="2" bestFit="1" customWidth="1"/>
    <col min="13063" max="13065" width="30.58203125" style="2" customWidth="1"/>
    <col min="13066" max="13066" width="8.6640625" style="2" bestFit="1" customWidth="1"/>
    <col min="13067" max="13068" width="30.58203125" style="2" customWidth="1"/>
    <col min="13069" max="13311" width="8.6640625" style="2"/>
    <col min="13312" max="13312" width="2.91406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6640625" style="2" bestFit="1" customWidth="1"/>
    <col min="13319" max="13321" width="30.58203125" style="2" customWidth="1"/>
    <col min="13322" max="13322" width="8.6640625" style="2" bestFit="1" customWidth="1"/>
    <col min="13323" max="13324" width="30.58203125" style="2" customWidth="1"/>
    <col min="13325" max="13567" width="8.6640625" style="2"/>
    <col min="13568" max="13568" width="2.91406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6640625" style="2" bestFit="1" customWidth="1"/>
    <col min="13575" max="13577" width="30.58203125" style="2" customWidth="1"/>
    <col min="13578" max="13578" width="8.6640625" style="2" bestFit="1" customWidth="1"/>
    <col min="13579" max="13580" width="30.58203125" style="2" customWidth="1"/>
    <col min="13581" max="13823" width="8.6640625" style="2"/>
    <col min="13824" max="13824" width="2.91406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6640625" style="2" bestFit="1" customWidth="1"/>
    <col min="13831" max="13833" width="30.58203125" style="2" customWidth="1"/>
    <col min="13834" max="13834" width="8.6640625" style="2" bestFit="1" customWidth="1"/>
    <col min="13835" max="13836" width="30.58203125" style="2" customWidth="1"/>
    <col min="13837" max="14079" width="8.6640625" style="2"/>
    <col min="14080" max="14080" width="2.91406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6640625" style="2" bestFit="1" customWidth="1"/>
    <col min="14087" max="14089" width="30.58203125" style="2" customWidth="1"/>
    <col min="14090" max="14090" width="8.6640625" style="2" bestFit="1" customWidth="1"/>
    <col min="14091" max="14092" width="30.58203125" style="2" customWidth="1"/>
    <col min="14093" max="14335" width="8.6640625" style="2"/>
    <col min="14336" max="14336" width="2.91406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6640625" style="2" bestFit="1" customWidth="1"/>
    <col min="14343" max="14345" width="30.58203125" style="2" customWidth="1"/>
    <col min="14346" max="14346" width="8.6640625" style="2" bestFit="1" customWidth="1"/>
    <col min="14347" max="14348" width="30.58203125" style="2" customWidth="1"/>
    <col min="14349" max="14591" width="8.6640625" style="2"/>
    <col min="14592" max="14592" width="2.91406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6640625" style="2" bestFit="1" customWidth="1"/>
    <col min="14599" max="14601" width="30.58203125" style="2" customWidth="1"/>
    <col min="14602" max="14602" width="8.6640625" style="2" bestFit="1" customWidth="1"/>
    <col min="14603" max="14604" width="30.58203125" style="2" customWidth="1"/>
    <col min="14605" max="14847" width="8.6640625" style="2"/>
    <col min="14848" max="14848" width="2.91406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6640625" style="2" bestFit="1" customWidth="1"/>
    <col min="14855" max="14857" width="30.58203125" style="2" customWidth="1"/>
    <col min="14858" max="14858" width="8.6640625" style="2" bestFit="1" customWidth="1"/>
    <col min="14859" max="14860" width="30.58203125" style="2" customWidth="1"/>
    <col min="14861" max="15103" width="8.6640625" style="2"/>
    <col min="15104" max="15104" width="2.91406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6640625" style="2" bestFit="1" customWidth="1"/>
    <col min="15111" max="15113" width="30.58203125" style="2" customWidth="1"/>
    <col min="15114" max="15114" width="8.6640625" style="2" bestFit="1" customWidth="1"/>
    <col min="15115" max="15116" width="30.58203125" style="2" customWidth="1"/>
    <col min="15117" max="15359" width="8.6640625" style="2"/>
    <col min="15360" max="15360" width="2.91406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6640625" style="2" bestFit="1" customWidth="1"/>
    <col min="15367" max="15369" width="30.58203125" style="2" customWidth="1"/>
    <col min="15370" max="15370" width="8.6640625" style="2" bestFit="1" customWidth="1"/>
    <col min="15371" max="15372" width="30.58203125" style="2" customWidth="1"/>
    <col min="15373" max="15615" width="8.6640625" style="2"/>
    <col min="15616" max="15616" width="2.91406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6640625" style="2" bestFit="1" customWidth="1"/>
    <col min="15623" max="15625" width="30.58203125" style="2" customWidth="1"/>
    <col min="15626" max="15626" width="8.6640625" style="2" bestFit="1" customWidth="1"/>
    <col min="15627" max="15628" width="30.58203125" style="2" customWidth="1"/>
    <col min="15629" max="15871" width="8.6640625" style="2"/>
    <col min="15872" max="15872" width="2.91406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6640625" style="2" bestFit="1" customWidth="1"/>
    <col min="15879" max="15881" width="30.58203125" style="2" customWidth="1"/>
    <col min="15882" max="15882" width="8.6640625" style="2" bestFit="1" customWidth="1"/>
    <col min="15883" max="15884" width="30.58203125" style="2" customWidth="1"/>
    <col min="15885" max="16127" width="8.6640625" style="2"/>
    <col min="16128" max="16128" width="2.91406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6640625" style="2" bestFit="1" customWidth="1"/>
    <col min="16135" max="16137" width="30.58203125" style="2" customWidth="1"/>
    <col min="16138" max="16138" width="8.6640625" style="2" bestFit="1" customWidth="1"/>
    <col min="16139" max="16140" width="30.58203125" style="2" customWidth="1"/>
    <col min="16141" max="16384" width="8.6640625" style="2"/>
  </cols>
  <sheetData>
    <row r="1" spans="1:13" ht="24.9"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[21]年度当初提出!D2</f>
        <v>千葉市あんしんケアセンター大宮台</v>
      </c>
      <c r="E2" s="121"/>
      <c r="F2" s="121"/>
      <c r="J2" s="3"/>
      <c r="K2" s="3"/>
      <c r="L2" s="3"/>
    </row>
    <row r="3" spans="1:13" ht="120" customHeight="1" thickBot="1" x14ac:dyDescent="0.6">
      <c r="A3" s="122" t="str">
        <f>[21]年度当初提出!A3</f>
        <v>担当圏域
地区概況及び
地区課題</v>
      </c>
      <c r="B3" s="122"/>
      <c r="C3" s="122"/>
      <c r="D3" s="147" t="str">
        <f>[21]年度当初提出!D3</f>
        <v>【地区概況】
・若葉区でも面積の広い地域であり、農業が盛んで集落が点在している地域特性がある。
・高齢化率46％を超える圏域であり、独居や高齢者世帯が多く、認知症(疑い)の方も増えている。
・圏域内の商店や開業医が減っており、交通の利便性も良くない。さらに路線バスの減便・廃止が進んでいる。
【地域課題】
・何らかのニーズを持っていてもサービスにつながっていなかったり、問題を抱えたまま生活しているケースが考えられる。複合的な問題を抱えたケースの相談が増えている。
・買い物や通院、集いの場・交流の場に出かける際に利用できる移動手段の確保が困難である。</v>
      </c>
      <c r="E3" s="147"/>
      <c r="F3" s="147"/>
      <c r="G3" s="4"/>
      <c r="H3" s="4"/>
      <c r="I3" s="4"/>
      <c r="J3" s="117" t="s">
        <v>2</v>
      </c>
      <c r="K3" s="118"/>
      <c r="L3" s="5"/>
    </row>
    <row r="4" spans="1:13" ht="91" customHeight="1" x14ac:dyDescent="0.55000000000000004">
      <c r="A4" s="122" t="s">
        <v>3</v>
      </c>
      <c r="B4" s="122"/>
      <c r="C4" s="122"/>
      <c r="D4" s="124" t="s">
        <v>576</v>
      </c>
      <c r="E4" s="124"/>
      <c r="F4" s="124"/>
      <c r="G4" s="4"/>
      <c r="H4" s="4"/>
      <c r="I4" s="4"/>
      <c r="J4" s="5"/>
      <c r="K4" s="5"/>
      <c r="L4" s="5"/>
    </row>
    <row r="5" spans="1:13" ht="18" customHeight="1" x14ac:dyDescent="0.55000000000000004">
      <c r="A5" s="125" t="s">
        <v>4</v>
      </c>
      <c r="B5" s="125"/>
      <c r="C5" s="125"/>
      <c r="D5" s="125"/>
      <c r="E5" s="125"/>
      <c r="F5" s="125"/>
      <c r="G5" s="6"/>
      <c r="H5" s="7"/>
      <c r="I5" s="7"/>
      <c r="J5" s="7"/>
      <c r="K5" s="7"/>
      <c r="L5" s="8"/>
    </row>
    <row r="6" spans="1:13" ht="82" customHeight="1" x14ac:dyDescent="0.55000000000000004">
      <c r="A6" s="126" t="s">
        <v>5</v>
      </c>
      <c r="B6" s="127" t="s">
        <v>6</v>
      </c>
      <c r="C6" s="127"/>
      <c r="D6" s="35" t="s">
        <v>17</v>
      </c>
      <c r="E6" s="35" t="s">
        <v>8</v>
      </c>
      <c r="F6" s="39" t="s">
        <v>291</v>
      </c>
      <c r="G6" s="9"/>
      <c r="H6" s="10"/>
      <c r="I6" s="10"/>
      <c r="J6" s="10"/>
      <c r="K6" s="10"/>
      <c r="L6" s="11"/>
    </row>
    <row r="7" spans="1:13" ht="65.5" customHeight="1" x14ac:dyDescent="0.55000000000000004">
      <c r="A7" s="126"/>
      <c r="B7" s="128" t="s">
        <v>10</v>
      </c>
      <c r="C7" s="129"/>
      <c r="D7" s="130" t="s">
        <v>577</v>
      </c>
      <c r="E7" s="131"/>
      <c r="F7" s="132"/>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60" customHeight="1" x14ac:dyDescent="0.55000000000000004">
      <c r="A9" s="37" t="s">
        <v>12</v>
      </c>
      <c r="B9" s="127" t="s">
        <v>13</v>
      </c>
      <c r="C9" s="127"/>
      <c r="D9" s="124" t="s">
        <v>578</v>
      </c>
      <c r="E9" s="124"/>
      <c r="F9" s="124"/>
      <c r="G9" s="15"/>
      <c r="H9" s="16"/>
      <c r="I9" s="16"/>
      <c r="J9" s="16"/>
      <c r="K9" s="16"/>
      <c r="L9" s="17"/>
    </row>
    <row r="10" spans="1:13" ht="73.25" customHeight="1" x14ac:dyDescent="0.55000000000000004">
      <c r="A10" s="37" t="s">
        <v>14</v>
      </c>
      <c r="B10" s="127" t="s">
        <v>13</v>
      </c>
      <c r="C10" s="127"/>
      <c r="D10" s="124" t="s">
        <v>579</v>
      </c>
      <c r="E10" s="124"/>
      <c r="F10" s="124"/>
      <c r="G10" s="136" t="s">
        <v>15</v>
      </c>
      <c r="H10" s="137" t="s">
        <v>16</v>
      </c>
      <c r="I10" s="137"/>
      <c r="J10" s="138" t="str">
        <f>[21]年度当初提出!D6</f>
        <v>・個々のニーズに合った活動につなげ、自立支援に向けた介護予防ケアマネジメントを実施する。住民主体の集いの場・交流の場やインフォーマルサービス等を有効活用する。
・介護予防・日常生活支援総合事業の利用者に対するケアマネジメントの実施にあたり、介護予防支援と一体的に提供できるよう配慮する。</v>
      </c>
      <c r="K10" s="138"/>
      <c r="L10" s="138"/>
    </row>
    <row r="11" spans="1:13" ht="74" customHeight="1" x14ac:dyDescent="0.55000000000000004">
      <c r="A11" s="126" t="s">
        <v>5</v>
      </c>
      <c r="B11" s="127" t="s">
        <v>6</v>
      </c>
      <c r="C11" s="127"/>
      <c r="D11" s="35" t="s">
        <v>17</v>
      </c>
      <c r="E11" s="35" t="s">
        <v>8</v>
      </c>
      <c r="F11" s="39" t="s">
        <v>292</v>
      </c>
      <c r="G11" s="136"/>
      <c r="H11" s="137" t="s">
        <v>19</v>
      </c>
      <c r="I11" s="137"/>
      <c r="J11" s="138" t="str">
        <f>[21]年度当初提出!D7</f>
        <v>・適切なアセスメントを行い、個々のニーズに合ったサービスを提案する。公正・中立性を確保する。また、指定介護予防支援事業所に対し、適宜必要な支援を行う。
・生活支援コーディネーターと連携して地域の社会資源を把握し、高齢者や介護支援専門員、関係機関等に情報提供を行う。若葉保健福祉センターや若葉いきいきプラザ、大宮いきいきセンターと連携を図る。</v>
      </c>
      <c r="K11" s="138"/>
      <c r="L11" s="138"/>
    </row>
    <row r="12" spans="1:13" ht="72.650000000000006" customHeight="1" x14ac:dyDescent="0.55000000000000004">
      <c r="A12" s="126"/>
      <c r="B12" s="139" t="s">
        <v>10</v>
      </c>
      <c r="C12" s="140"/>
      <c r="D12" s="141" t="s">
        <v>293</v>
      </c>
      <c r="E12" s="142"/>
      <c r="F12" s="143"/>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61.5" customHeight="1" x14ac:dyDescent="0.55000000000000004">
      <c r="A14" s="37" t="s">
        <v>12</v>
      </c>
      <c r="B14" s="127" t="s">
        <v>13</v>
      </c>
      <c r="C14" s="127"/>
      <c r="D14" s="147" t="str">
        <f>'[21]前期終了時提出（10月頃）'!D10</f>
        <v>・3職種が連携して対応し、継続・終結を含めた進捗管理を行った。支援困難事例については複数人で関わり、関係機関とも連携して対応した。認知症初期集中支援チーム員会議に出席した(6回)。
・桜木・千城台・大宮台圏域多職種連携会議(9月)と第1回若葉区介護支援専門員連絡会(6月)をオンライン形式で開催した。第22回若葉区ソーシャルワーカー連絡会(6月)をハイブリット形式で開催した。</v>
      </c>
      <c r="E14" s="147"/>
      <c r="F14" s="147"/>
      <c r="G14" s="15"/>
      <c r="H14" s="16"/>
      <c r="I14" s="16"/>
      <c r="J14" s="16"/>
      <c r="K14" s="16"/>
      <c r="L14" s="17"/>
    </row>
    <row r="15" spans="1:13" ht="61.5" customHeight="1" x14ac:dyDescent="0.55000000000000004">
      <c r="A15" s="37" t="s">
        <v>14</v>
      </c>
      <c r="B15" s="127" t="s">
        <v>13</v>
      </c>
      <c r="C15" s="127"/>
      <c r="D15" s="159" t="s">
        <v>294</v>
      </c>
      <c r="E15" s="159"/>
      <c r="F15" s="159"/>
      <c r="G15" s="136" t="s">
        <v>15</v>
      </c>
      <c r="H15" s="137" t="s">
        <v>16</v>
      </c>
      <c r="I15" s="137"/>
      <c r="J15" s="138" t="str">
        <f>[21]年度当初提出!D9</f>
        <v>・包括3職種の専門性を活かしたチームアプローチを実践する。多職種・多機関とのネットワークを強化し、地域のワンストップサービスとして機能する。
・認知症の支援困難事例に対し、認知症疾患医療センターや医療機関、認知症初期集中支援チーム、生活支援コーディネーター(認知症地域支援推進員)等と連携を図る。認知症初期集中支援チーム員会議(毎月)に出席する。</v>
      </c>
      <c r="K15" s="138"/>
      <c r="L15" s="138"/>
    </row>
    <row r="16" spans="1:13" ht="91.5" customHeight="1" x14ac:dyDescent="0.55000000000000004">
      <c r="A16" s="126" t="s">
        <v>5</v>
      </c>
      <c r="B16" s="127" t="s">
        <v>6</v>
      </c>
      <c r="C16" s="127"/>
      <c r="D16" s="35" t="s">
        <v>7</v>
      </c>
      <c r="E16" s="35" t="s">
        <v>8</v>
      </c>
      <c r="F16" s="39" t="s">
        <v>295</v>
      </c>
      <c r="G16" s="136"/>
      <c r="H16" s="137" t="s">
        <v>19</v>
      </c>
      <c r="I16" s="137"/>
      <c r="J16" s="138" t="str">
        <f>[21]年度当初提出!D10</f>
        <v>・3職種が連携し、適切に対応する。迅速対応を心掛け、複数人で関わるように取り組む。必要に応じて適切な専門機関や制度、サービス等につなげる。その後の経過を把握しフォローする。3職種で継続・終結を含めた進捗管理を行う。
・多職種連携会議(年2回/若葉区2月・3圏域7～9月中)、若葉区介護支援専門員連絡会(年2回)、若葉区ソーシャルワーカー連絡会(年2、3回)を開催する。</v>
      </c>
      <c r="K16" s="138"/>
      <c r="L16" s="138"/>
    </row>
    <row r="17" spans="1:12" ht="60" customHeight="1" x14ac:dyDescent="0.55000000000000004">
      <c r="A17" s="126"/>
      <c r="B17" s="139" t="s">
        <v>10</v>
      </c>
      <c r="C17" s="140"/>
      <c r="D17" s="141" t="s">
        <v>296</v>
      </c>
      <c r="E17" s="213"/>
      <c r="F17" s="214"/>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61.5" customHeight="1" x14ac:dyDescent="0.55000000000000004">
      <c r="A19" s="37" t="s">
        <v>12</v>
      </c>
      <c r="B19" s="127" t="s">
        <v>13</v>
      </c>
      <c r="C19" s="127"/>
      <c r="D19" s="147" t="str">
        <f>'[21]前期終了時提出（10月頃）'!D14</f>
        <v>・「人と動物が一緒に生活するために～ペットにまつわる問題～」をテーマに、第22回若葉区ソーシャルワーカー連絡会(6月)をハイブリット形式で開催した。区内センター社会福祉士会議を開催した(1回)。
・虐待相談ケースについては、3職種や関係機関と連携して対応した。千葉東警察署と介護サービス事業者等との情報交換会(6月)をハイブリッド形式で開催した。生活安全課へ挨拶(4月)に行った。</v>
      </c>
      <c r="E19" s="147"/>
      <c r="F19" s="147"/>
      <c r="G19" s="15"/>
      <c r="H19" s="16"/>
      <c r="I19" s="16"/>
      <c r="J19" s="16"/>
      <c r="K19" s="16"/>
      <c r="L19" s="17"/>
    </row>
    <row r="20" spans="1:12" ht="60" customHeight="1" x14ac:dyDescent="0.55000000000000004">
      <c r="A20" s="37" t="s">
        <v>14</v>
      </c>
      <c r="B20" s="127" t="s">
        <v>13</v>
      </c>
      <c r="C20" s="127"/>
      <c r="D20" s="159" t="s">
        <v>297</v>
      </c>
      <c r="E20" s="148"/>
      <c r="F20" s="148"/>
      <c r="G20" s="136" t="s">
        <v>15</v>
      </c>
      <c r="H20" s="137" t="s">
        <v>16</v>
      </c>
      <c r="I20" s="137"/>
      <c r="J20" s="138" t="str">
        <f>[21]年度当初提出!D12</f>
        <v>・権利擁護の相談に対し、高齢障害支援課や他関係機関と連携を図る。高齢者虐待への対応については、「千葉市高齢者虐待防止マニュアル」に従い適切に対応する。
・権利擁護について普及啓発を行い、高齢者虐待の早期発見や成年後見制度の利用促進、消費者被害の防止につなげる。千葉東警察署管内電話de詐欺防犯アドバイザーとして、パンフレットの配布等を行い、防犯意識を高める。</v>
      </c>
      <c r="K20" s="138"/>
      <c r="L20" s="138"/>
    </row>
    <row r="21" spans="1:12" ht="69.650000000000006" customHeight="1" x14ac:dyDescent="0.55000000000000004">
      <c r="A21" s="126" t="s">
        <v>5</v>
      </c>
      <c r="B21" s="127" t="s">
        <v>6</v>
      </c>
      <c r="C21" s="127"/>
      <c r="D21" s="35" t="s">
        <v>17</v>
      </c>
      <c r="E21" s="35" t="s">
        <v>8</v>
      </c>
      <c r="F21" s="39" t="s">
        <v>298</v>
      </c>
      <c r="G21" s="136"/>
      <c r="H21" s="137" t="s">
        <v>19</v>
      </c>
      <c r="I21" s="137"/>
      <c r="J21" s="138" t="str">
        <f>[21]年度当初提出!D13</f>
        <v>・社協地区部会や自治会、民生委員、介護支援専門員等に向け、権利擁護について普及啓発活動を行う。
・高齢障害支援課や成年後見支援センター、消費生活センター、千葉東警察署等の関係機関と連携し対応する。
・若葉区ソーシャルワーカー連絡会(年2、3回)、区内センター社会福祉士会議(随時)を開催する。
・千葉東警察署と介護サービス事業者等との情報交換会(年1回/6月)を開催する。生活安全課へ挨拶(4月)に行く。</v>
      </c>
      <c r="K21" s="138"/>
      <c r="L21" s="138"/>
    </row>
    <row r="22" spans="1:12" ht="60" customHeight="1" x14ac:dyDescent="0.55000000000000004">
      <c r="A22" s="126"/>
      <c r="B22" s="139" t="s">
        <v>10</v>
      </c>
      <c r="C22" s="140"/>
      <c r="D22" s="141" t="s">
        <v>299</v>
      </c>
      <c r="E22" s="142"/>
      <c r="F22" s="143"/>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60.65" customHeight="1" x14ac:dyDescent="0.55000000000000004">
      <c r="A24" s="37" t="s">
        <v>12</v>
      </c>
      <c r="B24" s="127" t="s">
        <v>13</v>
      </c>
      <c r="C24" s="127"/>
      <c r="D24" s="147" t="str">
        <f>'[21]前期終了時提出（10月頃）'!D18</f>
        <v>・「訪問診療所と居宅介護支援事業所の連携について」をテーマに、第1回若葉区介護支援専門員連絡会(6月)をオンライン形式で開催した。区内センター主任介護支援専門員会議を開催した(2回)。
・個別事例の地域ケア会議(1回)と定例地域ケア会議(4回)を開催した。桜木・千城台・大宮台圏域多職種連携会議(9月)をオンライン形式で開催した。自立促進ケア会議(7月・9月事例提供）に出席した。</v>
      </c>
      <c r="E24" s="147"/>
      <c r="F24" s="147"/>
      <c r="G24" s="15"/>
      <c r="H24" s="16"/>
      <c r="I24" s="16"/>
      <c r="J24" s="16"/>
      <c r="K24" s="16"/>
      <c r="L24" s="17"/>
    </row>
    <row r="25" spans="1:12" ht="75.5" customHeight="1" x14ac:dyDescent="0.55000000000000004">
      <c r="A25" s="37" t="s">
        <v>14</v>
      </c>
      <c r="B25" s="127" t="s">
        <v>13</v>
      </c>
      <c r="C25" s="127"/>
      <c r="D25" s="141" t="s">
        <v>300</v>
      </c>
      <c r="E25" s="142"/>
      <c r="F25" s="143"/>
      <c r="G25" s="136" t="s">
        <v>15</v>
      </c>
      <c r="H25" s="137" t="s">
        <v>16</v>
      </c>
      <c r="I25" s="137"/>
      <c r="J25" s="138" t="str">
        <f>[21]年度当初提出!D15</f>
        <v>・介護支援専門員のスキルアップを図り、お互いに相談し合える関係づくりを支援する。
・地域ケア会議等を開催し、地域の課題分析や適切な支援を行い、さらなる関係機関との連携強化に努める。
・自立促進ケア会議(年3回程度)、高齢者保健福祉相談ネットワーク連絡会(年1回/3月)、若葉区支え合いのまち推進協議会(年4回)、地域密着型サ－ビス運営推進会議(随時)等に出席し、質の向上と機能強化に取り組む。</v>
      </c>
      <c r="K25" s="138"/>
      <c r="L25" s="138"/>
    </row>
    <row r="26" spans="1:12" ht="75" customHeight="1" x14ac:dyDescent="0.55000000000000004">
      <c r="A26" s="126" t="s">
        <v>5</v>
      </c>
      <c r="B26" s="127" t="s">
        <v>6</v>
      </c>
      <c r="C26" s="127"/>
      <c r="D26" s="35" t="s">
        <v>17</v>
      </c>
      <c r="E26" s="35" t="s">
        <v>8</v>
      </c>
      <c r="F26" s="39" t="s">
        <v>301</v>
      </c>
      <c r="G26" s="136"/>
      <c r="H26" s="137" t="s">
        <v>19</v>
      </c>
      <c r="I26" s="137"/>
      <c r="J26" s="138" t="str">
        <f>[21]年度当初提出!D16</f>
        <v>・圏域内介護支援専門員対象の情報交換会(年2回)、若葉区介護支援専門員連絡会(年2回)、区内センター主任介護支援専門員会議(年４回)、管理者会議(随時)を開催する。
・個別事例の地域ケア会議(随時)、圏域(地区)毎の地域ケア会議(年1回)、定例地域ケア会議(月1回程度)、多職種連携会議(年2回/若葉区2月・3圏域7～9月中)を開催する。</v>
      </c>
      <c r="K26" s="138"/>
      <c r="L26" s="138"/>
    </row>
    <row r="27" spans="1:12" ht="60" customHeight="1" x14ac:dyDescent="0.55000000000000004">
      <c r="A27" s="126"/>
      <c r="B27" s="139" t="s">
        <v>10</v>
      </c>
      <c r="C27" s="140"/>
      <c r="D27" s="141" t="s">
        <v>302</v>
      </c>
      <c r="E27" s="142"/>
      <c r="F27" s="143"/>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97.25" customHeight="1" x14ac:dyDescent="0.55000000000000004">
      <c r="A29" s="37" t="s">
        <v>12</v>
      </c>
      <c r="B29" s="127" t="s">
        <v>13</v>
      </c>
      <c r="C29" s="127"/>
      <c r="D29" s="147" t="str">
        <f>'[21]前期終了時提出（10月頃）'!D22</f>
        <v>・口腔体操の普及啓発のため、2ヵ所に動画DVDを配布した。普及状況の確認と内容の精査のため、アンケートを実施し、評価・再検討を行った。
・白井中学校(6月)と白井公民館にて認知症サポーター養成講座を開催した。
・千城小地区部会、白井地区部会敬老会、ひまわりの会、大宮いきいきセンターにて説明会を行った。
・自主サークル7ヵ所の後方支援を行った(22回)。
・青空のびのび講座、あんしんいきいき測定会、若葉いきいきプラザ測定会、若葉いきいきプラザボッチャ体験会を開催した。</v>
      </c>
      <c r="E29" s="147"/>
      <c r="F29" s="147"/>
      <c r="G29" s="15"/>
      <c r="H29" s="16"/>
      <c r="I29" s="16"/>
      <c r="J29" s="16"/>
      <c r="K29" s="16"/>
      <c r="L29" s="17"/>
    </row>
    <row r="30" spans="1:12" ht="103.5" customHeight="1" x14ac:dyDescent="0.55000000000000004">
      <c r="A30" s="37" t="s">
        <v>14</v>
      </c>
      <c r="B30" s="127" t="s">
        <v>13</v>
      </c>
      <c r="C30" s="127"/>
      <c r="D30" s="159" t="s">
        <v>303</v>
      </c>
      <c r="E30" s="148"/>
      <c r="F30" s="148"/>
      <c r="G30" s="136" t="s">
        <v>15</v>
      </c>
      <c r="H30" s="137" t="s">
        <v>16</v>
      </c>
      <c r="I30" s="137"/>
      <c r="J30" s="138" t="str">
        <f>[21]年度当初提出!D18</f>
        <v>・フレイル予防に関するセルフケア・セルフマネジメントの知識の普及啓発を通じて、地域全体の健康増進に努める。
・認知症や介護予防に関する講座を積極的に開催する。基本チェックリストやいきいき活動手帳を活用する。
・地域住民による自主活動が活発に行われるよう、関係機関と連携して自主活動やボランティア活動等の情報収集と活動支援を行う。介護予防事業に関する意見交換会(年2、3回)や若葉区シニアリーダー連絡会(月1回)に出席する。</v>
      </c>
      <c r="K30" s="138"/>
      <c r="L30" s="138"/>
    </row>
    <row r="31" spans="1:12" ht="111.65" customHeight="1" x14ac:dyDescent="0.55000000000000004">
      <c r="A31" s="126" t="s">
        <v>5</v>
      </c>
      <c r="B31" s="127" t="s">
        <v>6</v>
      </c>
      <c r="C31" s="127"/>
      <c r="D31" s="35" t="s">
        <v>7</v>
      </c>
      <c r="E31" s="35" t="s">
        <v>8</v>
      </c>
      <c r="F31" s="39" t="s">
        <v>304</v>
      </c>
      <c r="G31" s="136"/>
      <c r="H31" s="137" t="s">
        <v>19</v>
      </c>
      <c r="I31" s="137"/>
      <c r="J31" s="138" t="str">
        <f>[21]年度当初提出!D19</f>
        <v>・フレイル予防に向けて作成した、口腔体操に関する動画の普及啓発を行う。アンケートを実施し、評価・再検討を行う。
・認知症サポーター養成講座(随時)、認知症や介護予防に関する講座(随時)を開催する。
・自主サークルや認知症カフェ等を支援する。公園等の公共施設にて「青空のびのび講座」(年3回)を開催する。
・若葉区民まつり(11月)に参加し、普及啓発を行う。</v>
      </c>
      <c r="K31" s="138"/>
      <c r="L31" s="138"/>
    </row>
    <row r="32" spans="1:12" ht="60" customHeight="1" x14ac:dyDescent="0.55000000000000004">
      <c r="A32" s="126"/>
      <c r="B32" s="139" t="s">
        <v>10</v>
      </c>
      <c r="C32" s="140"/>
      <c r="D32" s="141" t="s">
        <v>305</v>
      </c>
      <c r="E32" s="142"/>
      <c r="F32" s="143"/>
      <c r="G32" s="144"/>
      <c r="H32" s="145"/>
      <c r="I32" s="145"/>
      <c r="J32" s="145"/>
      <c r="K32" s="145"/>
      <c r="L32" s="146"/>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66968F0C-81EC-425B-8933-327A45D005F7}">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38708-C976-45E2-AA63-B2EAB18F3E7A}">
  <sheetPr>
    <pageSetUpPr fitToPage="1"/>
  </sheetPr>
  <dimension ref="A1:M32"/>
  <sheetViews>
    <sheetView view="pageBreakPreview" topLeftCell="A3" zoomScale="90" zoomScaleNormal="100" zoomScaleSheetLayoutView="90" zoomScalePageLayoutView="70" workbookViewId="0">
      <selection activeCell="A9" sqref="A9"/>
    </sheetView>
  </sheetViews>
  <sheetFormatPr defaultRowHeight="15" x14ac:dyDescent="0.55000000000000004"/>
  <cols>
    <col min="1" max="2" width="2.83203125" style="84" customWidth="1"/>
    <col min="3" max="4" width="6.58203125" style="84" customWidth="1"/>
    <col min="5" max="5" width="9.58203125" style="84" customWidth="1"/>
    <col min="6" max="6" width="61.58203125" style="84" customWidth="1"/>
    <col min="7" max="8" width="2.83203125" style="19" hidden="1" customWidth="1"/>
    <col min="9" max="9" width="6.58203125" style="19" hidden="1" customWidth="1"/>
    <col min="10" max="10" width="13.58203125" style="19" hidden="1" customWidth="1"/>
    <col min="11" max="11" width="30.58203125" style="19" hidden="1" customWidth="1"/>
    <col min="12" max="12" width="33.58203125" style="19" hidden="1" customWidth="1"/>
    <col min="13" max="255" width="8.6640625" style="19"/>
    <col min="256" max="256" width="2.83203125" style="19" customWidth="1"/>
    <col min="257" max="257" width="6.58203125" style="19" customWidth="1"/>
    <col min="258" max="258" width="15.58203125" style="19" customWidth="1"/>
    <col min="259" max="260" width="37.58203125" style="19" customWidth="1"/>
    <col min="261" max="261" width="30.58203125" style="19" customWidth="1"/>
    <col min="262" max="262" width="8.75" style="19" bestFit="1" customWidth="1"/>
    <col min="263" max="265" width="30.58203125" style="19" customWidth="1"/>
    <col min="266" max="266" width="8.75" style="19" bestFit="1" customWidth="1"/>
    <col min="267" max="268" width="30.58203125" style="19" customWidth="1"/>
    <col min="269" max="511" width="8.6640625" style="19"/>
    <col min="512" max="512" width="2.83203125" style="19" customWidth="1"/>
    <col min="513" max="513" width="6.58203125" style="19" customWidth="1"/>
    <col min="514" max="514" width="15.58203125" style="19" customWidth="1"/>
    <col min="515" max="516" width="37.58203125" style="19" customWidth="1"/>
    <col min="517" max="517" width="30.58203125" style="19" customWidth="1"/>
    <col min="518" max="518" width="8.75" style="19" bestFit="1" customWidth="1"/>
    <col min="519" max="521" width="30.58203125" style="19" customWidth="1"/>
    <col min="522" max="522" width="8.75" style="19" bestFit="1" customWidth="1"/>
    <col min="523" max="524" width="30.58203125" style="19" customWidth="1"/>
    <col min="525" max="767" width="8.6640625" style="19"/>
    <col min="768" max="768" width="2.83203125" style="19" customWidth="1"/>
    <col min="769" max="769" width="6.58203125" style="19" customWidth="1"/>
    <col min="770" max="770" width="15.58203125" style="19" customWidth="1"/>
    <col min="771" max="772" width="37.58203125" style="19" customWidth="1"/>
    <col min="773" max="773" width="30.58203125" style="19" customWidth="1"/>
    <col min="774" max="774" width="8.75" style="19" bestFit="1" customWidth="1"/>
    <col min="775" max="777" width="30.58203125" style="19" customWidth="1"/>
    <col min="778" max="778" width="8.75" style="19" bestFit="1" customWidth="1"/>
    <col min="779" max="780" width="30.58203125" style="19" customWidth="1"/>
    <col min="781" max="1023" width="8.6640625" style="19"/>
    <col min="1024" max="1024" width="2.83203125" style="19" customWidth="1"/>
    <col min="1025" max="1025" width="6.58203125" style="19" customWidth="1"/>
    <col min="1026" max="1026" width="15.58203125" style="19" customWidth="1"/>
    <col min="1027" max="1028" width="37.58203125" style="19" customWidth="1"/>
    <col min="1029" max="1029" width="30.58203125" style="19" customWidth="1"/>
    <col min="1030" max="1030" width="8.75" style="19" bestFit="1" customWidth="1"/>
    <col min="1031" max="1033" width="30.58203125" style="19" customWidth="1"/>
    <col min="1034" max="1034" width="8.75" style="19" bestFit="1" customWidth="1"/>
    <col min="1035" max="1036" width="30.58203125" style="19" customWidth="1"/>
    <col min="1037" max="1279" width="8.6640625" style="19"/>
    <col min="1280" max="1280" width="2.83203125" style="19" customWidth="1"/>
    <col min="1281" max="1281" width="6.58203125" style="19" customWidth="1"/>
    <col min="1282" max="1282" width="15.58203125" style="19" customWidth="1"/>
    <col min="1283" max="1284" width="37.58203125" style="19" customWidth="1"/>
    <col min="1285" max="1285" width="30.58203125" style="19" customWidth="1"/>
    <col min="1286" max="1286" width="8.75" style="19" bestFit="1" customWidth="1"/>
    <col min="1287" max="1289" width="30.58203125" style="19" customWidth="1"/>
    <col min="1290" max="1290" width="8.75" style="19" bestFit="1" customWidth="1"/>
    <col min="1291" max="1292" width="30.58203125" style="19" customWidth="1"/>
    <col min="1293" max="1535" width="8.6640625" style="19"/>
    <col min="1536" max="1536" width="2.83203125" style="19" customWidth="1"/>
    <col min="1537" max="1537" width="6.58203125" style="19" customWidth="1"/>
    <col min="1538" max="1538" width="15.58203125" style="19" customWidth="1"/>
    <col min="1539" max="1540" width="37.58203125" style="19" customWidth="1"/>
    <col min="1541" max="1541" width="30.58203125" style="19" customWidth="1"/>
    <col min="1542" max="1542" width="8.75" style="19" bestFit="1" customWidth="1"/>
    <col min="1543" max="1545" width="30.58203125" style="19" customWidth="1"/>
    <col min="1546" max="1546" width="8.75" style="19" bestFit="1" customWidth="1"/>
    <col min="1547" max="1548" width="30.58203125" style="19" customWidth="1"/>
    <col min="1549" max="1791" width="8.6640625" style="19"/>
    <col min="1792" max="1792" width="2.83203125" style="19" customWidth="1"/>
    <col min="1793" max="1793" width="6.58203125" style="19" customWidth="1"/>
    <col min="1794" max="1794" width="15.58203125" style="19" customWidth="1"/>
    <col min="1795" max="1796" width="37.58203125" style="19" customWidth="1"/>
    <col min="1797" max="1797" width="30.58203125" style="19" customWidth="1"/>
    <col min="1798" max="1798" width="8.75" style="19" bestFit="1" customWidth="1"/>
    <col min="1799" max="1801" width="30.58203125" style="19" customWidth="1"/>
    <col min="1802" max="1802" width="8.75" style="19" bestFit="1" customWidth="1"/>
    <col min="1803" max="1804" width="30.58203125" style="19" customWidth="1"/>
    <col min="1805" max="2047" width="8.6640625" style="19"/>
    <col min="2048" max="2048" width="2.83203125" style="19" customWidth="1"/>
    <col min="2049" max="2049" width="6.58203125" style="19" customWidth="1"/>
    <col min="2050" max="2050" width="15.58203125" style="19" customWidth="1"/>
    <col min="2051" max="2052" width="37.58203125" style="19" customWidth="1"/>
    <col min="2053" max="2053" width="30.58203125" style="19" customWidth="1"/>
    <col min="2054" max="2054" width="8.75" style="19" bestFit="1" customWidth="1"/>
    <col min="2055" max="2057" width="30.58203125" style="19" customWidth="1"/>
    <col min="2058" max="2058" width="8.75" style="19" bestFit="1" customWidth="1"/>
    <col min="2059" max="2060" width="30.58203125" style="19" customWidth="1"/>
    <col min="2061" max="2303" width="8.6640625" style="19"/>
    <col min="2304" max="2304" width="2.83203125" style="19" customWidth="1"/>
    <col min="2305" max="2305" width="6.58203125" style="19" customWidth="1"/>
    <col min="2306" max="2306" width="15.58203125" style="19" customWidth="1"/>
    <col min="2307" max="2308" width="37.58203125" style="19" customWidth="1"/>
    <col min="2309" max="2309" width="30.58203125" style="19" customWidth="1"/>
    <col min="2310" max="2310" width="8.75" style="19" bestFit="1" customWidth="1"/>
    <col min="2311" max="2313" width="30.58203125" style="19" customWidth="1"/>
    <col min="2314" max="2314" width="8.75" style="19" bestFit="1" customWidth="1"/>
    <col min="2315" max="2316" width="30.58203125" style="19" customWidth="1"/>
    <col min="2317" max="2559" width="8.6640625" style="19"/>
    <col min="2560" max="2560" width="2.83203125" style="19" customWidth="1"/>
    <col min="2561" max="2561" width="6.58203125" style="19" customWidth="1"/>
    <col min="2562" max="2562" width="15.58203125" style="19" customWidth="1"/>
    <col min="2563" max="2564" width="37.58203125" style="19" customWidth="1"/>
    <col min="2565" max="2565" width="30.58203125" style="19" customWidth="1"/>
    <col min="2566" max="2566" width="8.75" style="19" bestFit="1" customWidth="1"/>
    <col min="2567" max="2569" width="30.58203125" style="19" customWidth="1"/>
    <col min="2570" max="2570" width="8.75" style="19" bestFit="1" customWidth="1"/>
    <col min="2571" max="2572" width="30.58203125" style="19" customWidth="1"/>
    <col min="2573" max="2815" width="8.6640625" style="19"/>
    <col min="2816" max="2816" width="2.83203125" style="19" customWidth="1"/>
    <col min="2817" max="2817" width="6.58203125" style="19" customWidth="1"/>
    <col min="2818" max="2818" width="15.58203125" style="19" customWidth="1"/>
    <col min="2819" max="2820" width="37.58203125" style="19" customWidth="1"/>
    <col min="2821" max="2821" width="30.58203125" style="19" customWidth="1"/>
    <col min="2822" max="2822" width="8.75" style="19" bestFit="1" customWidth="1"/>
    <col min="2823" max="2825" width="30.58203125" style="19" customWidth="1"/>
    <col min="2826" max="2826" width="8.75" style="19" bestFit="1" customWidth="1"/>
    <col min="2827" max="2828" width="30.58203125" style="19" customWidth="1"/>
    <col min="2829" max="3071" width="8.6640625" style="19"/>
    <col min="3072" max="3072" width="2.83203125" style="19" customWidth="1"/>
    <col min="3073" max="3073" width="6.58203125" style="19" customWidth="1"/>
    <col min="3074" max="3074" width="15.58203125" style="19" customWidth="1"/>
    <col min="3075" max="3076" width="37.58203125" style="19" customWidth="1"/>
    <col min="3077" max="3077" width="30.58203125" style="19" customWidth="1"/>
    <col min="3078" max="3078" width="8.75" style="19" bestFit="1" customWidth="1"/>
    <col min="3079" max="3081" width="30.58203125" style="19" customWidth="1"/>
    <col min="3082" max="3082" width="8.75" style="19" bestFit="1" customWidth="1"/>
    <col min="3083" max="3084" width="30.58203125" style="19" customWidth="1"/>
    <col min="3085" max="3327" width="8.6640625" style="19"/>
    <col min="3328" max="3328" width="2.83203125" style="19" customWidth="1"/>
    <col min="3329" max="3329" width="6.58203125" style="19" customWidth="1"/>
    <col min="3330" max="3330" width="15.58203125" style="19" customWidth="1"/>
    <col min="3331" max="3332" width="37.58203125" style="19" customWidth="1"/>
    <col min="3333" max="3333" width="30.58203125" style="19" customWidth="1"/>
    <col min="3334" max="3334" width="8.75" style="19" bestFit="1" customWidth="1"/>
    <col min="3335" max="3337" width="30.58203125" style="19" customWidth="1"/>
    <col min="3338" max="3338" width="8.75" style="19" bestFit="1" customWidth="1"/>
    <col min="3339" max="3340" width="30.58203125" style="19" customWidth="1"/>
    <col min="3341" max="3583" width="8.6640625" style="19"/>
    <col min="3584" max="3584" width="2.83203125" style="19" customWidth="1"/>
    <col min="3585" max="3585" width="6.58203125" style="19" customWidth="1"/>
    <col min="3586" max="3586" width="15.58203125" style="19" customWidth="1"/>
    <col min="3587" max="3588" width="37.58203125" style="19" customWidth="1"/>
    <col min="3589" max="3589" width="30.58203125" style="19" customWidth="1"/>
    <col min="3590" max="3590" width="8.75" style="19" bestFit="1" customWidth="1"/>
    <col min="3591" max="3593" width="30.58203125" style="19" customWidth="1"/>
    <col min="3594" max="3594" width="8.75" style="19" bestFit="1" customWidth="1"/>
    <col min="3595" max="3596" width="30.58203125" style="19" customWidth="1"/>
    <col min="3597" max="3839" width="8.6640625" style="19"/>
    <col min="3840" max="3840" width="2.83203125" style="19" customWidth="1"/>
    <col min="3841" max="3841" width="6.58203125" style="19" customWidth="1"/>
    <col min="3842" max="3842" width="15.58203125" style="19" customWidth="1"/>
    <col min="3843" max="3844" width="37.58203125" style="19" customWidth="1"/>
    <col min="3845" max="3845" width="30.58203125" style="19" customWidth="1"/>
    <col min="3846" max="3846" width="8.75" style="19" bestFit="1" customWidth="1"/>
    <col min="3847" max="3849" width="30.58203125" style="19" customWidth="1"/>
    <col min="3850" max="3850" width="8.75" style="19" bestFit="1" customWidth="1"/>
    <col min="3851" max="3852" width="30.58203125" style="19" customWidth="1"/>
    <col min="3853" max="4095" width="8.6640625" style="19"/>
    <col min="4096" max="4096" width="2.83203125" style="19" customWidth="1"/>
    <col min="4097" max="4097" width="6.58203125" style="19" customWidth="1"/>
    <col min="4098" max="4098" width="15.58203125" style="19" customWidth="1"/>
    <col min="4099" max="4100" width="37.58203125" style="19" customWidth="1"/>
    <col min="4101" max="4101" width="30.58203125" style="19" customWidth="1"/>
    <col min="4102" max="4102" width="8.75" style="19" bestFit="1" customWidth="1"/>
    <col min="4103" max="4105" width="30.58203125" style="19" customWidth="1"/>
    <col min="4106" max="4106" width="8.75" style="19" bestFit="1" customWidth="1"/>
    <col min="4107" max="4108" width="30.58203125" style="19" customWidth="1"/>
    <col min="4109" max="4351" width="8.6640625" style="19"/>
    <col min="4352" max="4352" width="2.83203125" style="19" customWidth="1"/>
    <col min="4353" max="4353" width="6.58203125" style="19" customWidth="1"/>
    <col min="4354" max="4354" width="15.58203125" style="19" customWidth="1"/>
    <col min="4355" max="4356" width="37.58203125" style="19" customWidth="1"/>
    <col min="4357" max="4357" width="30.58203125" style="19" customWidth="1"/>
    <col min="4358" max="4358" width="8.75" style="19" bestFit="1" customWidth="1"/>
    <col min="4359" max="4361" width="30.58203125" style="19" customWidth="1"/>
    <col min="4362" max="4362" width="8.75" style="19" bestFit="1" customWidth="1"/>
    <col min="4363" max="4364" width="30.58203125" style="19" customWidth="1"/>
    <col min="4365" max="4607" width="8.6640625" style="19"/>
    <col min="4608" max="4608" width="2.83203125" style="19" customWidth="1"/>
    <col min="4609" max="4609" width="6.58203125" style="19" customWidth="1"/>
    <col min="4610" max="4610" width="15.58203125" style="19" customWidth="1"/>
    <col min="4611" max="4612" width="37.58203125" style="19" customWidth="1"/>
    <col min="4613" max="4613" width="30.58203125" style="19" customWidth="1"/>
    <col min="4614" max="4614" width="8.75" style="19" bestFit="1" customWidth="1"/>
    <col min="4615" max="4617" width="30.58203125" style="19" customWidth="1"/>
    <col min="4618" max="4618" width="8.75" style="19" bestFit="1" customWidth="1"/>
    <col min="4619" max="4620" width="30.58203125" style="19" customWidth="1"/>
    <col min="4621" max="4863" width="8.6640625" style="19"/>
    <col min="4864" max="4864" width="2.83203125" style="19" customWidth="1"/>
    <col min="4865" max="4865" width="6.58203125" style="19" customWidth="1"/>
    <col min="4866" max="4866" width="15.58203125" style="19" customWidth="1"/>
    <col min="4867" max="4868" width="37.58203125" style="19" customWidth="1"/>
    <col min="4869" max="4869" width="30.58203125" style="19" customWidth="1"/>
    <col min="4870" max="4870" width="8.75" style="19" bestFit="1" customWidth="1"/>
    <col min="4871" max="4873" width="30.58203125" style="19" customWidth="1"/>
    <col min="4874" max="4874" width="8.75" style="19" bestFit="1" customWidth="1"/>
    <col min="4875" max="4876" width="30.58203125" style="19" customWidth="1"/>
    <col min="4877" max="5119" width="8.6640625" style="19"/>
    <col min="5120" max="5120" width="2.83203125" style="19" customWidth="1"/>
    <col min="5121" max="5121" width="6.58203125" style="19" customWidth="1"/>
    <col min="5122" max="5122" width="15.58203125" style="19" customWidth="1"/>
    <col min="5123" max="5124" width="37.58203125" style="19" customWidth="1"/>
    <col min="5125" max="5125" width="30.58203125" style="19" customWidth="1"/>
    <col min="5126" max="5126" width="8.75" style="19" bestFit="1" customWidth="1"/>
    <col min="5127" max="5129" width="30.58203125" style="19" customWidth="1"/>
    <col min="5130" max="5130" width="8.75" style="19" bestFit="1" customWidth="1"/>
    <col min="5131" max="5132" width="30.58203125" style="19" customWidth="1"/>
    <col min="5133" max="5375" width="8.6640625" style="19"/>
    <col min="5376" max="5376" width="2.83203125" style="19" customWidth="1"/>
    <col min="5377" max="5377" width="6.58203125" style="19" customWidth="1"/>
    <col min="5378" max="5378" width="15.58203125" style="19" customWidth="1"/>
    <col min="5379" max="5380" width="37.58203125" style="19" customWidth="1"/>
    <col min="5381" max="5381" width="30.58203125" style="19" customWidth="1"/>
    <col min="5382" max="5382" width="8.75" style="19" bestFit="1" customWidth="1"/>
    <col min="5383" max="5385" width="30.58203125" style="19" customWidth="1"/>
    <col min="5386" max="5386" width="8.75" style="19" bestFit="1" customWidth="1"/>
    <col min="5387" max="5388" width="30.58203125" style="19" customWidth="1"/>
    <col min="5389" max="5631" width="8.6640625" style="19"/>
    <col min="5632" max="5632" width="2.83203125" style="19" customWidth="1"/>
    <col min="5633" max="5633" width="6.58203125" style="19" customWidth="1"/>
    <col min="5634" max="5634" width="15.58203125" style="19" customWidth="1"/>
    <col min="5635" max="5636" width="37.58203125" style="19" customWidth="1"/>
    <col min="5637" max="5637" width="30.58203125" style="19" customWidth="1"/>
    <col min="5638" max="5638" width="8.75" style="19" bestFit="1" customWidth="1"/>
    <col min="5639" max="5641" width="30.58203125" style="19" customWidth="1"/>
    <col min="5642" max="5642" width="8.75" style="19" bestFit="1" customWidth="1"/>
    <col min="5643" max="5644" width="30.58203125" style="19" customWidth="1"/>
    <col min="5645" max="5887" width="8.6640625" style="19"/>
    <col min="5888" max="5888" width="2.83203125" style="19" customWidth="1"/>
    <col min="5889" max="5889" width="6.58203125" style="19" customWidth="1"/>
    <col min="5890" max="5890" width="15.58203125" style="19" customWidth="1"/>
    <col min="5891" max="5892" width="37.58203125" style="19" customWidth="1"/>
    <col min="5893" max="5893" width="30.58203125" style="19" customWidth="1"/>
    <col min="5894" max="5894" width="8.75" style="19" bestFit="1" customWidth="1"/>
    <col min="5895" max="5897" width="30.58203125" style="19" customWidth="1"/>
    <col min="5898" max="5898" width="8.75" style="19" bestFit="1" customWidth="1"/>
    <col min="5899" max="5900" width="30.58203125" style="19" customWidth="1"/>
    <col min="5901" max="6143" width="8.6640625" style="19"/>
    <col min="6144" max="6144" width="2.83203125" style="19" customWidth="1"/>
    <col min="6145" max="6145" width="6.58203125" style="19" customWidth="1"/>
    <col min="6146" max="6146" width="15.58203125" style="19" customWidth="1"/>
    <col min="6147" max="6148" width="37.58203125" style="19" customWidth="1"/>
    <col min="6149" max="6149" width="30.58203125" style="19" customWidth="1"/>
    <col min="6150" max="6150" width="8.75" style="19" bestFit="1" customWidth="1"/>
    <col min="6151" max="6153" width="30.58203125" style="19" customWidth="1"/>
    <col min="6154" max="6154" width="8.75" style="19" bestFit="1" customWidth="1"/>
    <col min="6155" max="6156" width="30.58203125" style="19" customWidth="1"/>
    <col min="6157" max="6399" width="8.6640625" style="19"/>
    <col min="6400" max="6400" width="2.83203125" style="19" customWidth="1"/>
    <col min="6401" max="6401" width="6.58203125" style="19" customWidth="1"/>
    <col min="6402" max="6402" width="15.58203125" style="19" customWidth="1"/>
    <col min="6403" max="6404" width="37.58203125" style="19" customWidth="1"/>
    <col min="6405" max="6405" width="30.58203125" style="19" customWidth="1"/>
    <col min="6406" max="6406" width="8.75" style="19" bestFit="1" customWidth="1"/>
    <col min="6407" max="6409" width="30.58203125" style="19" customWidth="1"/>
    <col min="6410" max="6410" width="8.75" style="19" bestFit="1" customWidth="1"/>
    <col min="6411" max="6412" width="30.58203125" style="19" customWidth="1"/>
    <col min="6413" max="6655" width="8.6640625" style="19"/>
    <col min="6656" max="6656" width="2.83203125" style="19" customWidth="1"/>
    <col min="6657" max="6657" width="6.58203125" style="19" customWidth="1"/>
    <col min="6658" max="6658" width="15.58203125" style="19" customWidth="1"/>
    <col min="6659" max="6660" width="37.58203125" style="19" customWidth="1"/>
    <col min="6661" max="6661" width="30.58203125" style="19" customWidth="1"/>
    <col min="6662" max="6662" width="8.75" style="19" bestFit="1" customWidth="1"/>
    <col min="6663" max="6665" width="30.58203125" style="19" customWidth="1"/>
    <col min="6666" max="6666" width="8.75" style="19" bestFit="1" customWidth="1"/>
    <col min="6667" max="6668" width="30.58203125" style="19" customWidth="1"/>
    <col min="6669" max="6911" width="8.6640625" style="19"/>
    <col min="6912" max="6912" width="2.83203125" style="19" customWidth="1"/>
    <col min="6913" max="6913" width="6.58203125" style="19" customWidth="1"/>
    <col min="6914" max="6914" width="15.58203125" style="19" customWidth="1"/>
    <col min="6915" max="6916" width="37.58203125" style="19" customWidth="1"/>
    <col min="6917" max="6917" width="30.58203125" style="19" customWidth="1"/>
    <col min="6918" max="6918" width="8.75" style="19" bestFit="1" customWidth="1"/>
    <col min="6919" max="6921" width="30.58203125" style="19" customWidth="1"/>
    <col min="6922" max="6922" width="8.75" style="19" bestFit="1" customWidth="1"/>
    <col min="6923" max="6924" width="30.58203125" style="19" customWidth="1"/>
    <col min="6925" max="7167" width="8.6640625" style="19"/>
    <col min="7168" max="7168" width="2.83203125" style="19" customWidth="1"/>
    <col min="7169" max="7169" width="6.58203125" style="19" customWidth="1"/>
    <col min="7170" max="7170" width="15.58203125" style="19" customWidth="1"/>
    <col min="7171" max="7172" width="37.58203125" style="19" customWidth="1"/>
    <col min="7173" max="7173" width="30.58203125" style="19" customWidth="1"/>
    <col min="7174" max="7174" width="8.75" style="19" bestFit="1" customWidth="1"/>
    <col min="7175" max="7177" width="30.58203125" style="19" customWidth="1"/>
    <col min="7178" max="7178" width="8.75" style="19" bestFit="1" customWidth="1"/>
    <col min="7179" max="7180" width="30.58203125" style="19" customWidth="1"/>
    <col min="7181" max="7423" width="8.6640625" style="19"/>
    <col min="7424" max="7424" width="2.83203125" style="19" customWidth="1"/>
    <col min="7425" max="7425" width="6.58203125" style="19" customWidth="1"/>
    <col min="7426" max="7426" width="15.58203125" style="19" customWidth="1"/>
    <col min="7427" max="7428" width="37.58203125" style="19" customWidth="1"/>
    <col min="7429" max="7429" width="30.58203125" style="19" customWidth="1"/>
    <col min="7430" max="7430" width="8.75" style="19" bestFit="1" customWidth="1"/>
    <col min="7431" max="7433" width="30.58203125" style="19" customWidth="1"/>
    <col min="7434" max="7434" width="8.75" style="19" bestFit="1" customWidth="1"/>
    <col min="7435" max="7436" width="30.58203125" style="19" customWidth="1"/>
    <col min="7437" max="7679" width="8.6640625" style="19"/>
    <col min="7680" max="7680" width="2.83203125" style="19" customWidth="1"/>
    <col min="7681" max="7681" width="6.58203125" style="19" customWidth="1"/>
    <col min="7682" max="7682" width="15.58203125" style="19" customWidth="1"/>
    <col min="7683" max="7684" width="37.58203125" style="19" customWidth="1"/>
    <col min="7685" max="7685" width="30.58203125" style="19" customWidth="1"/>
    <col min="7686" max="7686" width="8.75" style="19" bestFit="1" customWidth="1"/>
    <col min="7687" max="7689" width="30.58203125" style="19" customWidth="1"/>
    <col min="7690" max="7690" width="8.75" style="19" bestFit="1" customWidth="1"/>
    <col min="7691" max="7692" width="30.58203125" style="19" customWidth="1"/>
    <col min="7693" max="7935" width="8.6640625" style="19"/>
    <col min="7936" max="7936" width="2.83203125" style="19" customWidth="1"/>
    <col min="7937" max="7937" width="6.58203125" style="19" customWidth="1"/>
    <col min="7938" max="7938" width="15.58203125" style="19" customWidth="1"/>
    <col min="7939" max="7940" width="37.58203125" style="19" customWidth="1"/>
    <col min="7941" max="7941" width="30.58203125" style="19" customWidth="1"/>
    <col min="7942" max="7942" width="8.75" style="19" bestFit="1" customWidth="1"/>
    <col min="7943" max="7945" width="30.58203125" style="19" customWidth="1"/>
    <col min="7946" max="7946" width="8.75" style="19" bestFit="1" customWidth="1"/>
    <col min="7947" max="7948" width="30.58203125" style="19" customWidth="1"/>
    <col min="7949" max="8191" width="8.6640625" style="19"/>
    <col min="8192" max="8192" width="2.83203125" style="19" customWidth="1"/>
    <col min="8193" max="8193" width="6.58203125" style="19" customWidth="1"/>
    <col min="8194" max="8194" width="15.58203125" style="19" customWidth="1"/>
    <col min="8195" max="8196" width="37.58203125" style="19" customWidth="1"/>
    <col min="8197" max="8197" width="30.58203125" style="19" customWidth="1"/>
    <col min="8198" max="8198" width="8.75" style="19" bestFit="1" customWidth="1"/>
    <col min="8199" max="8201" width="30.58203125" style="19" customWidth="1"/>
    <col min="8202" max="8202" width="8.75" style="19" bestFit="1" customWidth="1"/>
    <col min="8203" max="8204" width="30.58203125" style="19" customWidth="1"/>
    <col min="8205" max="8447" width="8.6640625" style="19"/>
    <col min="8448" max="8448" width="2.83203125" style="19" customWidth="1"/>
    <col min="8449" max="8449" width="6.58203125" style="19" customWidth="1"/>
    <col min="8450" max="8450" width="15.58203125" style="19" customWidth="1"/>
    <col min="8451" max="8452" width="37.58203125" style="19" customWidth="1"/>
    <col min="8453" max="8453" width="30.58203125" style="19" customWidth="1"/>
    <col min="8454" max="8454" width="8.75" style="19" bestFit="1" customWidth="1"/>
    <col min="8455" max="8457" width="30.58203125" style="19" customWidth="1"/>
    <col min="8458" max="8458" width="8.75" style="19" bestFit="1" customWidth="1"/>
    <col min="8459" max="8460" width="30.58203125" style="19" customWidth="1"/>
    <col min="8461" max="8703" width="8.6640625" style="19"/>
    <col min="8704" max="8704" width="2.83203125" style="19" customWidth="1"/>
    <col min="8705" max="8705" width="6.58203125" style="19" customWidth="1"/>
    <col min="8706" max="8706" width="15.58203125" style="19" customWidth="1"/>
    <col min="8707" max="8708" width="37.58203125" style="19" customWidth="1"/>
    <col min="8709" max="8709" width="30.58203125" style="19" customWidth="1"/>
    <col min="8710" max="8710" width="8.75" style="19" bestFit="1" customWidth="1"/>
    <col min="8711" max="8713" width="30.58203125" style="19" customWidth="1"/>
    <col min="8714" max="8714" width="8.75" style="19" bestFit="1" customWidth="1"/>
    <col min="8715" max="8716" width="30.58203125" style="19" customWidth="1"/>
    <col min="8717" max="8959" width="8.6640625" style="19"/>
    <col min="8960" max="8960" width="2.83203125" style="19" customWidth="1"/>
    <col min="8961" max="8961" width="6.58203125" style="19" customWidth="1"/>
    <col min="8962" max="8962" width="15.58203125" style="19" customWidth="1"/>
    <col min="8963" max="8964" width="37.58203125" style="19" customWidth="1"/>
    <col min="8965" max="8965" width="30.58203125" style="19" customWidth="1"/>
    <col min="8966" max="8966" width="8.75" style="19" bestFit="1" customWidth="1"/>
    <col min="8967" max="8969" width="30.58203125" style="19" customWidth="1"/>
    <col min="8970" max="8970" width="8.75" style="19" bestFit="1" customWidth="1"/>
    <col min="8971" max="8972" width="30.58203125" style="19" customWidth="1"/>
    <col min="8973" max="9215" width="8.6640625" style="19"/>
    <col min="9216" max="9216" width="2.83203125" style="19" customWidth="1"/>
    <col min="9217" max="9217" width="6.58203125" style="19" customWidth="1"/>
    <col min="9218" max="9218" width="15.58203125" style="19" customWidth="1"/>
    <col min="9219" max="9220" width="37.58203125" style="19" customWidth="1"/>
    <col min="9221" max="9221" width="30.58203125" style="19" customWidth="1"/>
    <col min="9222" max="9222" width="8.75" style="19" bestFit="1" customWidth="1"/>
    <col min="9223" max="9225" width="30.58203125" style="19" customWidth="1"/>
    <col min="9226" max="9226" width="8.75" style="19" bestFit="1" customWidth="1"/>
    <col min="9227" max="9228" width="30.58203125" style="19" customWidth="1"/>
    <col min="9229" max="9471" width="8.6640625" style="19"/>
    <col min="9472" max="9472" width="2.83203125" style="19" customWidth="1"/>
    <col min="9473" max="9473" width="6.58203125" style="19" customWidth="1"/>
    <col min="9474" max="9474" width="15.58203125" style="19" customWidth="1"/>
    <col min="9475" max="9476" width="37.58203125" style="19" customWidth="1"/>
    <col min="9477" max="9477" width="30.58203125" style="19" customWidth="1"/>
    <col min="9478" max="9478" width="8.75" style="19" bestFit="1" customWidth="1"/>
    <col min="9479" max="9481" width="30.58203125" style="19" customWidth="1"/>
    <col min="9482" max="9482" width="8.75" style="19" bestFit="1" customWidth="1"/>
    <col min="9483" max="9484" width="30.58203125" style="19" customWidth="1"/>
    <col min="9485" max="9727" width="8.6640625" style="19"/>
    <col min="9728" max="9728" width="2.83203125" style="19" customWidth="1"/>
    <col min="9729" max="9729" width="6.58203125" style="19" customWidth="1"/>
    <col min="9730" max="9730" width="15.58203125" style="19" customWidth="1"/>
    <col min="9731" max="9732" width="37.58203125" style="19" customWidth="1"/>
    <col min="9733" max="9733" width="30.58203125" style="19" customWidth="1"/>
    <col min="9734" max="9734" width="8.75" style="19" bestFit="1" customWidth="1"/>
    <col min="9735" max="9737" width="30.58203125" style="19" customWidth="1"/>
    <col min="9738" max="9738" width="8.75" style="19" bestFit="1" customWidth="1"/>
    <col min="9739" max="9740" width="30.58203125" style="19" customWidth="1"/>
    <col min="9741" max="9983" width="8.6640625" style="19"/>
    <col min="9984" max="9984" width="2.83203125" style="19" customWidth="1"/>
    <col min="9985" max="9985" width="6.58203125" style="19" customWidth="1"/>
    <col min="9986" max="9986" width="15.58203125" style="19" customWidth="1"/>
    <col min="9987" max="9988" width="37.58203125" style="19" customWidth="1"/>
    <col min="9989" max="9989" width="30.58203125" style="19" customWidth="1"/>
    <col min="9990" max="9990" width="8.75" style="19" bestFit="1" customWidth="1"/>
    <col min="9991" max="9993" width="30.58203125" style="19" customWidth="1"/>
    <col min="9994" max="9994" width="8.75" style="19" bestFit="1" customWidth="1"/>
    <col min="9995" max="9996" width="30.58203125" style="19" customWidth="1"/>
    <col min="9997" max="10239" width="8.6640625" style="19"/>
    <col min="10240" max="10240" width="2.83203125" style="19" customWidth="1"/>
    <col min="10241" max="10241" width="6.58203125" style="19" customWidth="1"/>
    <col min="10242" max="10242" width="15.58203125" style="19" customWidth="1"/>
    <col min="10243" max="10244" width="37.58203125" style="19" customWidth="1"/>
    <col min="10245" max="10245" width="30.58203125" style="19" customWidth="1"/>
    <col min="10246" max="10246" width="8.75" style="19" bestFit="1" customWidth="1"/>
    <col min="10247" max="10249" width="30.58203125" style="19" customWidth="1"/>
    <col min="10250" max="10250" width="8.75" style="19" bestFit="1" customWidth="1"/>
    <col min="10251" max="10252" width="30.58203125" style="19" customWidth="1"/>
    <col min="10253" max="10495" width="8.6640625" style="19"/>
    <col min="10496" max="10496" width="2.83203125" style="19" customWidth="1"/>
    <col min="10497" max="10497" width="6.58203125" style="19" customWidth="1"/>
    <col min="10498" max="10498" width="15.58203125" style="19" customWidth="1"/>
    <col min="10499" max="10500" width="37.58203125" style="19" customWidth="1"/>
    <col min="10501" max="10501" width="30.58203125" style="19" customWidth="1"/>
    <col min="10502" max="10502" width="8.75" style="19" bestFit="1" customWidth="1"/>
    <col min="10503" max="10505" width="30.58203125" style="19" customWidth="1"/>
    <col min="10506" max="10506" width="8.75" style="19" bestFit="1" customWidth="1"/>
    <col min="10507" max="10508" width="30.58203125" style="19" customWidth="1"/>
    <col min="10509" max="10751" width="8.6640625" style="19"/>
    <col min="10752" max="10752" width="2.83203125" style="19" customWidth="1"/>
    <col min="10753" max="10753" width="6.58203125" style="19" customWidth="1"/>
    <col min="10754" max="10754" width="15.58203125" style="19" customWidth="1"/>
    <col min="10755" max="10756" width="37.58203125" style="19" customWidth="1"/>
    <col min="10757" max="10757" width="30.58203125" style="19" customWidth="1"/>
    <col min="10758" max="10758" width="8.75" style="19" bestFit="1" customWidth="1"/>
    <col min="10759" max="10761" width="30.58203125" style="19" customWidth="1"/>
    <col min="10762" max="10762" width="8.75" style="19" bestFit="1" customWidth="1"/>
    <col min="10763" max="10764" width="30.58203125" style="19" customWidth="1"/>
    <col min="10765" max="11007" width="8.6640625" style="19"/>
    <col min="11008" max="11008" width="2.83203125" style="19" customWidth="1"/>
    <col min="11009" max="11009" width="6.58203125" style="19" customWidth="1"/>
    <col min="11010" max="11010" width="15.58203125" style="19" customWidth="1"/>
    <col min="11011" max="11012" width="37.58203125" style="19" customWidth="1"/>
    <col min="11013" max="11013" width="30.58203125" style="19" customWidth="1"/>
    <col min="11014" max="11014" width="8.75" style="19" bestFit="1" customWidth="1"/>
    <col min="11015" max="11017" width="30.58203125" style="19" customWidth="1"/>
    <col min="11018" max="11018" width="8.75" style="19" bestFit="1" customWidth="1"/>
    <col min="11019" max="11020" width="30.58203125" style="19" customWidth="1"/>
    <col min="11021" max="11263" width="8.6640625" style="19"/>
    <col min="11264" max="11264" width="2.83203125" style="19" customWidth="1"/>
    <col min="11265" max="11265" width="6.58203125" style="19" customWidth="1"/>
    <col min="11266" max="11266" width="15.58203125" style="19" customWidth="1"/>
    <col min="11267" max="11268" width="37.58203125" style="19" customWidth="1"/>
    <col min="11269" max="11269" width="30.58203125" style="19" customWidth="1"/>
    <col min="11270" max="11270" width="8.75" style="19" bestFit="1" customWidth="1"/>
    <col min="11271" max="11273" width="30.58203125" style="19" customWidth="1"/>
    <col min="11274" max="11274" width="8.75" style="19" bestFit="1" customWidth="1"/>
    <col min="11275" max="11276" width="30.58203125" style="19" customWidth="1"/>
    <col min="11277" max="11519" width="8.6640625" style="19"/>
    <col min="11520" max="11520" width="2.83203125" style="19" customWidth="1"/>
    <col min="11521" max="11521" width="6.58203125" style="19" customWidth="1"/>
    <col min="11522" max="11522" width="15.58203125" style="19" customWidth="1"/>
    <col min="11523" max="11524" width="37.58203125" style="19" customWidth="1"/>
    <col min="11525" max="11525" width="30.58203125" style="19" customWidth="1"/>
    <col min="11526" max="11526" width="8.75" style="19" bestFit="1" customWidth="1"/>
    <col min="11527" max="11529" width="30.58203125" style="19" customWidth="1"/>
    <col min="11530" max="11530" width="8.75" style="19" bestFit="1" customWidth="1"/>
    <col min="11531" max="11532" width="30.58203125" style="19" customWidth="1"/>
    <col min="11533" max="11775" width="8.6640625" style="19"/>
    <col min="11776" max="11776" width="2.83203125" style="19" customWidth="1"/>
    <col min="11777" max="11777" width="6.58203125" style="19" customWidth="1"/>
    <col min="11778" max="11778" width="15.58203125" style="19" customWidth="1"/>
    <col min="11779" max="11780" width="37.58203125" style="19" customWidth="1"/>
    <col min="11781" max="11781" width="30.58203125" style="19" customWidth="1"/>
    <col min="11782" max="11782" width="8.75" style="19" bestFit="1" customWidth="1"/>
    <col min="11783" max="11785" width="30.58203125" style="19" customWidth="1"/>
    <col min="11786" max="11786" width="8.75" style="19" bestFit="1" customWidth="1"/>
    <col min="11787" max="11788" width="30.58203125" style="19" customWidth="1"/>
    <col min="11789" max="12031" width="8.6640625" style="19"/>
    <col min="12032" max="12032" width="2.83203125" style="19" customWidth="1"/>
    <col min="12033" max="12033" width="6.58203125" style="19" customWidth="1"/>
    <col min="12034" max="12034" width="15.58203125" style="19" customWidth="1"/>
    <col min="12035" max="12036" width="37.58203125" style="19" customWidth="1"/>
    <col min="12037" max="12037" width="30.58203125" style="19" customWidth="1"/>
    <col min="12038" max="12038" width="8.75" style="19" bestFit="1" customWidth="1"/>
    <col min="12039" max="12041" width="30.58203125" style="19" customWidth="1"/>
    <col min="12042" max="12042" width="8.75" style="19" bestFit="1" customWidth="1"/>
    <col min="12043" max="12044" width="30.58203125" style="19" customWidth="1"/>
    <col min="12045" max="12287" width="8.6640625" style="19"/>
    <col min="12288" max="12288" width="2.83203125" style="19" customWidth="1"/>
    <col min="12289" max="12289" width="6.58203125" style="19" customWidth="1"/>
    <col min="12290" max="12290" width="15.58203125" style="19" customWidth="1"/>
    <col min="12291" max="12292" width="37.58203125" style="19" customWidth="1"/>
    <col min="12293" max="12293" width="30.58203125" style="19" customWidth="1"/>
    <col min="12294" max="12294" width="8.75" style="19" bestFit="1" customWidth="1"/>
    <col min="12295" max="12297" width="30.58203125" style="19" customWidth="1"/>
    <col min="12298" max="12298" width="8.75" style="19" bestFit="1" customWidth="1"/>
    <col min="12299" max="12300" width="30.58203125" style="19" customWidth="1"/>
    <col min="12301" max="12543" width="8.6640625" style="19"/>
    <col min="12544" max="12544" width="2.83203125" style="19" customWidth="1"/>
    <col min="12545" max="12545" width="6.58203125" style="19" customWidth="1"/>
    <col min="12546" max="12546" width="15.58203125" style="19" customWidth="1"/>
    <col min="12547" max="12548" width="37.58203125" style="19" customWidth="1"/>
    <col min="12549" max="12549" width="30.58203125" style="19" customWidth="1"/>
    <col min="12550" max="12550" width="8.75" style="19" bestFit="1" customWidth="1"/>
    <col min="12551" max="12553" width="30.58203125" style="19" customWidth="1"/>
    <col min="12554" max="12554" width="8.75" style="19" bestFit="1" customWidth="1"/>
    <col min="12555" max="12556" width="30.58203125" style="19" customWidth="1"/>
    <col min="12557" max="12799" width="8.6640625" style="19"/>
    <col min="12800" max="12800" width="2.83203125" style="19" customWidth="1"/>
    <col min="12801" max="12801" width="6.58203125" style="19" customWidth="1"/>
    <col min="12802" max="12802" width="15.58203125" style="19" customWidth="1"/>
    <col min="12803" max="12804" width="37.58203125" style="19" customWidth="1"/>
    <col min="12805" max="12805" width="30.58203125" style="19" customWidth="1"/>
    <col min="12806" max="12806" width="8.75" style="19" bestFit="1" customWidth="1"/>
    <col min="12807" max="12809" width="30.58203125" style="19" customWidth="1"/>
    <col min="12810" max="12810" width="8.75" style="19" bestFit="1" customWidth="1"/>
    <col min="12811" max="12812" width="30.58203125" style="19" customWidth="1"/>
    <col min="12813" max="13055" width="8.6640625" style="19"/>
    <col min="13056" max="13056" width="2.83203125" style="19" customWidth="1"/>
    <col min="13057" max="13057" width="6.58203125" style="19" customWidth="1"/>
    <col min="13058" max="13058" width="15.58203125" style="19" customWidth="1"/>
    <col min="13059" max="13060" width="37.58203125" style="19" customWidth="1"/>
    <col min="13061" max="13061" width="30.58203125" style="19" customWidth="1"/>
    <col min="13062" max="13062" width="8.75" style="19" bestFit="1" customWidth="1"/>
    <col min="13063" max="13065" width="30.58203125" style="19" customWidth="1"/>
    <col min="13066" max="13066" width="8.75" style="19" bestFit="1" customWidth="1"/>
    <col min="13067" max="13068" width="30.58203125" style="19" customWidth="1"/>
    <col min="13069" max="13311" width="8.6640625" style="19"/>
    <col min="13312" max="13312" width="2.83203125" style="19" customWidth="1"/>
    <col min="13313" max="13313" width="6.58203125" style="19" customWidth="1"/>
    <col min="13314" max="13314" width="15.58203125" style="19" customWidth="1"/>
    <col min="13315" max="13316" width="37.58203125" style="19" customWidth="1"/>
    <col min="13317" max="13317" width="30.58203125" style="19" customWidth="1"/>
    <col min="13318" max="13318" width="8.75" style="19" bestFit="1" customWidth="1"/>
    <col min="13319" max="13321" width="30.58203125" style="19" customWidth="1"/>
    <col min="13322" max="13322" width="8.75" style="19" bestFit="1" customWidth="1"/>
    <col min="13323" max="13324" width="30.58203125" style="19" customWidth="1"/>
    <col min="13325" max="13567" width="8.6640625" style="19"/>
    <col min="13568" max="13568" width="2.83203125" style="19" customWidth="1"/>
    <col min="13569" max="13569" width="6.58203125" style="19" customWidth="1"/>
    <col min="13570" max="13570" width="15.58203125" style="19" customWidth="1"/>
    <col min="13571" max="13572" width="37.58203125" style="19" customWidth="1"/>
    <col min="13573" max="13573" width="30.58203125" style="19" customWidth="1"/>
    <col min="13574" max="13574" width="8.75" style="19" bestFit="1" customWidth="1"/>
    <col min="13575" max="13577" width="30.58203125" style="19" customWidth="1"/>
    <col min="13578" max="13578" width="8.75" style="19" bestFit="1" customWidth="1"/>
    <col min="13579" max="13580" width="30.58203125" style="19" customWidth="1"/>
    <col min="13581" max="13823" width="8.6640625" style="19"/>
    <col min="13824" max="13824" width="2.83203125" style="19" customWidth="1"/>
    <col min="13825" max="13825" width="6.58203125" style="19" customWidth="1"/>
    <col min="13826" max="13826" width="15.58203125" style="19" customWidth="1"/>
    <col min="13827" max="13828" width="37.58203125" style="19" customWidth="1"/>
    <col min="13829" max="13829" width="30.58203125" style="19" customWidth="1"/>
    <col min="13830" max="13830" width="8.75" style="19" bestFit="1" customWidth="1"/>
    <col min="13831" max="13833" width="30.58203125" style="19" customWidth="1"/>
    <col min="13834" max="13834" width="8.75" style="19" bestFit="1" customWidth="1"/>
    <col min="13835" max="13836" width="30.58203125" style="19" customWidth="1"/>
    <col min="13837" max="14079" width="8.6640625" style="19"/>
    <col min="14080" max="14080" width="2.83203125" style="19" customWidth="1"/>
    <col min="14081" max="14081" width="6.58203125" style="19" customWidth="1"/>
    <col min="14082" max="14082" width="15.58203125" style="19" customWidth="1"/>
    <col min="14083" max="14084" width="37.58203125" style="19" customWidth="1"/>
    <col min="14085" max="14085" width="30.58203125" style="19" customWidth="1"/>
    <col min="14086" max="14086" width="8.75" style="19" bestFit="1" customWidth="1"/>
    <col min="14087" max="14089" width="30.58203125" style="19" customWidth="1"/>
    <col min="14090" max="14090" width="8.75" style="19" bestFit="1" customWidth="1"/>
    <col min="14091" max="14092" width="30.58203125" style="19" customWidth="1"/>
    <col min="14093" max="14335" width="8.6640625" style="19"/>
    <col min="14336" max="14336" width="2.83203125" style="19" customWidth="1"/>
    <col min="14337" max="14337" width="6.58203125" style="19" customWidth="1"/>
    <col min="14338" max="14338" width="15.58203125" style="19" customWidth="1"/>
    <col min="14339" max="14340" width="37.58203125" style="19" customWidth="1"/>
    <col min="14341" max="14341" width="30.58203125" style="19" customWidth="1"/>
    <col min="14342" max="14342" width="8.75" style="19" bestFit="1" customWidth="1"/>
    <col min="14343" max="14345" width="30.58203125" style="19" customWidth="1"/>
    <col min="14346" max="14346" width="8.75" style="19" bestFit="1" customWidth="1"/>
    <col min="14347" max="14348" width="30.58203125" style="19" customWidth="1"/>
    <col min="14349" max="14591" width="8.6640625" style="19"/>
    <col min="14592" max="14592" width="2.83203125" style="19" customWidth="1"/>
    <col min="14593" max="14593" width="6.58203125" style="19" customWidth="1"/>
    <col min="14594" max="14594" width="15.58203125" style="19" customWidth="1"/>
    <col min="14595" max="14596" width="37.58203125" style="19" customWidth="1"/>
    <col min="14597" max="14597" width="30.58203125" style="19" customWidth="1"/>
    <col min="14598" max="14598" width="8.75" style="19" bestFit="1" customWidth="1"/>
    <col min="14599" max="14601" width="30.58203125" style="19" customWidth="1"/>
    <col min="14602" max="14602" width="8.75" style="19" bestFit="1" customWidth="1"/>
    <col min="14603" max="14604" width="30.58203125" style="19" customWidth="1"/>
    <col min="14605" max="14847" width="8.6640625" style="19"/>
    <col min="14848" max="14848" width="2.83203125" style="19" customWidth="1"/>
    <col min="14849" max="14849" width="6.58203125" style="19" customWidth="1"/>
    <col min="14850" max="14850" width="15.58203125" style="19" customWidth="1"/>
    <col min="14851" max="14852" width="37.58203125" style="19" customWidth="1"/>
    <col min="14853" max="14853" width="30.58203125" style="19" customWidth="1"/>
    <col min="14854" max="14854" width="8.75" style="19" bestFit="1" customWidth="1"/>
    <col min="14855" max="14857" width="30.58203125" style="19" customWidth="1"/>
    <col min="14858" max="14858" width="8.75" style="19" bestFit="1" customWidth="1"/>
    <col min="14859" max="14860" width="30.58203125" style="19" customWidth="1"/>
    <col min="14861" max="15103" width="8.6640625" style="19"/>
    <col min="15104" max="15104" width="2.83203125" style="19" customWidth="1"/>
    <col min="15105" max="15105" width="6.58203125" style="19" customWidth="1"/>
    <col min="15106" max="15106" width="15.58203125" style="19" customWidth="1"/>
    <col min="15107" max="15108" width="37.58203125" style="19" customWidth="1"/>
    <col min="15109" max="15109" width="30.58203125" style="19" customWidth="1"/>
    <col min="15110" max="15110" width="8.75" style="19" bestFit="1" customWidth="1"/>
    <col min="15111" max="15113" width="30.58203125" style="19" customWidth="1"/>
    <col min="15114" max="15114" width="8.75" style="19" bestFit="1" customWidth="1"/>
    <col min="15115" max="15116" width="30.58203125" style="19" customWidth="1"/>
    <col min="15117" max="15359" width="8.6640625" style="19"/>
    <col min="15360" max="15360" width="2.83203125" style="19" customWidth="1"/>
    <col min="15361" max="15361" width="6.58203125" style="19" customWidth="1"/>
    <col min="15362" max="15362" width="15.58203125" style="19" customWidth="1"/>
    <col min="15363" max="15364" width="37.58203125" style="19" customWidth="1"/>
    <col min="15365" max="15365" width="30.58203125" style="19" customWidth="1"/>
    <col min="15366" max="15366" width="8.75" style="19" bestFit="1" customWidth="1"/>
    <col min="15367" max="15369" width="30.58203125" style="19" customWidth="1"/>
    <col min="15370" max="15370" width="8.75" style="19" bestFit="1" customWidth="1"/>
    <col min="15371" max="15372" width="30.58203125" style="19" customWidth="1"/>
    <col min="15373" max="15615" width="8.6640625" style="19"/>
    <col min="15616" max="15616" width="2.83203125" style="19" customWidth="1"/>
    <col min="15617" max="15617" width="6.58203125" style="19" customWidth="1"/>
    <col min="15618" max="15618" width="15.58203125" style="19" customWidth="1"/>
    <col min="15619" max="15620" width="37.58203125" style="19" customWidth="1"/>
    <col min="15621" max="15621" width="30.58203125" style="19" customWidth="1"/>
    <col min="15622" max="15622" width="8.75" style="19" bestFit="1" customWidth="1"/>
    <col min="15623" max="15625" width="30.58203125" style="19" customWidth="1"/>
    <col min="15626" max="15626" width="8.75" style="19" bestFit="1" customWidth="1"/>
    <col min="15627" max="15628" width="30.58203125" style="19" customWidth="1"/>
    <col min="15629" max="15871" width="8.6640625" style="19"/>
    <col min="15872" max="15872" width="2.83203125" style="19" customWidth="1"/>
    <col min="15873" max="15873" width="6.58203125" style="19" customWidth="1"/>
    <col min="15874" max="15874" width="15.58203125" style="19" customWidth="1"/>
    <col min="15875" max="15876" width="37.58203125" style="19" customWidth="1"/>
    <col min="15877" max="15877" width="30.58203125" style="19" customWidth="1"/>
    <col min="15878" max="15878" width="8.75" style="19" bestFit="1" customWidth="1"/>
    <col min="15879" max="15881" width="30.58203125" style="19" customWidth="1"/>
    <col min="15882" max="15882" width="8.75" style="19" bestFit="1" customWidth="1"/>
    <col min="15883" max="15884" width="30.58203125" style="19" customWidth="1"/>
    <col min="15885" max="16127" width="8.6640625" style="19"/>
    <col min="16128" max="16128" width="2.83203125" style="19" customWidth="1"/>
    <col min="16129" max="16129" width="6.58203125" style="19" customWidth="1"/>
    <col min="16130" max="16130" width="15.58203125" style="19" customWidth="1"/>
    <col min="16131" max="16132" width="37.58203125" style="19" customWidth="1"/>
    <col min="16133" max="16133" width="30.58203125" style="19" customWidth="1"/>
    <col min="16134" max="16134" width="8.75" style="19" bestFit="1" customWidth="1"/>
    <col min="16135" max="16137" width="30.58203125" style="19" customWidth="1"/>
    <col min="16138" max="16138" width="8.75" style="19" bestFit="1" customWidth="1"/>
    <col min="16139" max="16140" width="30.58203125" style="19" customWidth="1"/>
    <col min="16141" max="16384" width="8.6640625" style="19"/>
  </cols>
  <sheetData>
    <row r="1" spans="1:13" ht="25" customHeight="1" x14ac:dyDescent="0.55000000000000004">
      <c r="A1" s="165" t="s">
        <v>0</v>
      </c>
      <c r="B1" s="165"/>
      <c r="C1" s="165"/>
      <c r="D1" s="165"/>
      <c r="E1" s="165"/>
      <c r="F1" s="165"/>
      <c r="G1" s="18"/>
      <c r="H1" s="18"/>
      <c r="I1" s="18"/>
      <c r="J1" s="18"/>
      <c r="K1" s="18"/>
      <c r="L1" s="18"/>
      <c r="M1" s="18"/>
    </row>
    <row r="2" spans="1:13" ht="20.149999999999999" customHeight="1" thickBot="1" x14ac:dyDescent="0.6">
      <c r="A2" s="166" t="s">
        <v>1</v>
      </c>
      <c r="B2" s="166"/>
      <c r="C2" s="166"/>
      <c r="D2" s="167" t="str">
        <f>[22]年度当初提出!D2</f>
        <v>千葉市あんしんケアセンター鎌取</v>
      </c>
      <c r="E2" s="167"/>
      <c r="F2" s="167"/>
      <c r="J2" s="20"/>
      <c r="K2" s="20"/>
      <c r="L2" s="20"/>
    </row>
    <row r="3" spans="1:13" ht="122.5" customHeight="1" thickBot="1" x14ac:dyDescent="0.6">
      <c r="A3" s="168" t="str">
        <f>[22]年度当初提出!A3</f>
        <v>担当圏域
地区概況及び
地区課題</v>
      </c>
      <c r="B3" s="168"/>
      <c r="C3" s="168"/>
      <c r="D3" s="159" t="str">
        <f>[22]年度当初提出!D3</f>
        <v xml:space="preserve">鎌取圏域の総人口61,070人、高齢者人口は、令和5年12月末現在11,171人（前期高齢者6,146人、後期高齢者5,025人）高齢化率は18.29％と、他の圏域と比較して最も低くなっているが、年々高齢化率は上昇している。人口構成としては40代～50代の割合が最も多く、今後10年の間に急速な高齢化が予測される。
高齢化の進行に伴い、認知症や貧困といった相談だけでなく、精神疾患や8050問題など、高齢者を取り巻く課題も複雑・多様化しており、より専門性が求められると同時に、多機関・多職種との連携が必要不可欠となっている。
それに加え、介護保険サービスでは需要と供給のバランスが崩れつつあり、ケアマネ不足や、生活援助型訪問サービスの不足が課題となっている。住民同士の共助が必要となっているが、見守り活動やサロン等では、担い手や後継者の問題を抱えているところも少なくない。 </v>
      </c>
      <c r="E3" s="159"/>
      <c r="F3" s="159"/>
      <c r="G3" s="21"/>
      <c r="H3" s="21"/>
      <c r="I3" s="21"/>
      <c r="J3" s="163" t="s">
        <v>2</v>
      </c>
      <c r="K3" s="164"/>
      <c r="L3" s="22"/>
    </row>
    <row r="4" spans="1:13" ht="91" customHeight="1" x14ac:dyDescent="0.55000000000000004">
      <c r="A4" s="168" t="s">
        <v>3</v>
      </c>
      <c r="B4" s="168"/>
      <c r="C4" s="168"/>
      <c r="D4" s="124" t="s">
        <v>580</v>
      </c>
      <c r="E4" s="124"/>
      <c r="F4" s="124"/>
      <c r="G4" s="21"/>
      <c r="H4" s="21"/>
      <c r="I4" s="21"/>
      <c r="J4" s="22"/>
      <c r="K4" s="22"/>
      <c r="L4" s="22"/>
    </row>
    <row r="5" spans="1:13" ht="18" customHeight="1" x14ac:dyDescent="0.55000000000000004">
      <c r="A5" s="169" t="s">
        <v>4</v>
      </c>
      <c r="B5" s="169"/>
      <c r="C5" s="169"/>
      <c r="D5" s="169"/>
      <c r="E5" s="169"/>
      <c r="F5" s="169"/>
      <c r="G5" s="23"/>
      <c r="H5" s="24"/>
      <c r="I5" s="24"/>
      <c r="J5" s="24"/>
      <c r="K5" s="24"/>
      <c r="L5" s="25"/>
    </row>
    <row r="6" spans="1:13" ht="76.5" customHeight="1" x14ac:dyDescent="0.55000000000000004">
      <c r="A6" s="170" t="s">
        <v>5</v>
      </c>
      <c r="B6" s="171" t="s">
        <v>6</v>
      </c>
      <c r="C6" s="171"/>
      <c r="D6" s="40" t="s">
        <v>70</v>
      </c>
      <c r="E6" s="40" t="s">
        <v>8</v>
      </c>
      <c r="F6" s="39" t="s">
        <v>306</v>
      </c>
      <c r="G6" s="26"/>
      <c r="H6" s="27"/>
      <c r="I6" s="27"/>
      <c r="J6" s="27"/>
      <c r="K6" s="27"/>
      <c r="L6" s="28"/>
    </row>
    <row r="7" spans="1:13" ht="75" customHeight="1" x14ac:dyDescent="0.55000000000000004">
      <c r="A7" s="170"/>
      <c r="B7" s="172" t="s">
        <v>10</v>
      </c>
      <c r="C7" s="173"/>
      <c r="D7" s="130" t="s">
        <v>582</v>
      </c>
      <c r="E7" s="131"/>
      <c r="F7" s="132"/>
      <c r="G7" s="29"/>
      <c r="H7" s="30"/>
      <c r="I7" s="30"/>
      <c r="J7" s="30"/>
      <c r="K7" s="30"/>
      <c r="L7" s="31"/>
    </row>
    <row r="8" spans="1:13" ht="18" customHeight="1" x14ac:dyDescent="0.55000000000000004">
      <c r="A8" s="169" t="s">
        <v>11</v>
      </c>
      <c r="B8" s="169"/>
      <c r="C8" s="169"/>
      <c r="D8" s="169"/>
      <c r="E8" s="169"/>
      <c r="F8" s="169"/>
      <c r="G8" s="174" t="s">
        <v>11</v>
      </c>
      <c r="H8" s="174"/>
      <c r="I8" s="174"/>
      <c r="J8" s="174"/>
      <c r="K8" s="174"/>
      <c r="L8" s="174"/>
    </row>
    <row r="9" spans="1:13" ht="52.5" customHeight="1" x14ac:dyDescent="0.55000000000000004">
      <c r="A9" s="41" t="s">
        <v>12</v>
      </c>
      <c r="B9" s="171" t="s">
        <v>13</v>
      </c>
      <c r="C9" s="171"/>
      <c r="D9" s="134" t="s">
        <v>581</v>
      </c>
      <c r="E9" s="134"/>
      <c r="F9" s="134"/>
      <c r="G9" s="32"/>
      <c r="H9" s="33"/>
      <c r="I9" s="33"/>
      <c r="J9" s="33"/>
      <c r="K9" s="33"/>
      <c r="L9" s="34"/>
    </row>
    <row r="10" spans="1:13" ht="60.5" customHeight="1" x14ac:dyDescent="0.55000000000000004">
      <c r="A10" s="41" t="s">
        <v>14</v>
      </c>
      <c r="B10" s="171" t="s">
        <v>13</v>
      </c>
      <c r="C10" s="171"/>
      <c r="D10" s="124" t="s">
        <v>583</v>
      </c>
      <c r="E10" s="124"/>
      <c r="F10" s="124"/>
      <c r="G10" s="175" t="s">
        <v>15</v>
      </c>
      <c r="H10" s="176" t="s">
        <v>16</v>
      </c>
      <c r="I10" s="176"/>
      <c r="J10" s="177" t="str">
        <f>[22]年度当初提出!D6</f>
        <v>対象者自らがその選択に基づき、課題解決に向けた取り組みを自発的に進められるよう、介護予防ケアマネジメントを適切かつ包括的に提供をしていく。</v>
      </c>
      <c r="K10" s="177"/>
      <c r="L10" s="177"/>
    </row>
    <row r="11" spans="1:13" ht="60" customHeight="1" x14ac:dyDescent="0.55000000000000004">
      <c r="A11" s="170" t="s">
        <v>5</v>
      </c>
      <c r="B11" s="171" t="s">
        <v>6</v>
      </c>
      <c r="C11" s="171"/>
      <c r="D11" s="40" t="s">
        <v>7</v>
      </c>
      <c r="E11" s="40" t="s">
        <v>8</v>
      </c>
      <c r="F11" s="39" t="s">
        <v>307</v>
      </c>
      <c r="G11" s="175"/>
      <c r="H11" s="176" t="s">
        <v>19</v>
      </c>
      <c r="I11" s="176"/>
      <c r="J11" s="177" t="str">
        <f>[22]年度当初提出!D7</f>
        <v>①生活支援コーディネーターの有する住民主体の通いの場・交流の場などのインフォーマルサービスの情報を対象者や委託先のケアマネジャーに発信をする。
②緑区高齢障害支援課や千葉市地域包括ケア推進課と自立促進ケア会議を協働で開催し、センター職員や委託先介護支援専門員の自立支援に関する実践力を高めていく。</v>
      </c>
      <c r="K11" s="177"/>
      <c r="L11" s="177"/>
    </row>
    <row r="12" spans="1:13" ht="60" customHeight="1" x14ac:dyDescent="0.55000000000000004">
      <c r="A12" s="170"/>
      <c r="B12" s="178" t="s">
        <v>10</v>
      </c>
      <c r="C12" s="179"/>
      <c r="D12" s="141" t="s">
        <v>308</v>
      </c>
      <c r="E12" s="142"/>
      <c r="F12" s="143"/>
      <c r="G12" s="180"/>
      <c r="H12" s="181"/>
      <c r="I12" s="181"/>
      <c r="J12" s="181"/>
      <c r="K12" s="181"/>
      <c r="L12" s="182"/>
    </row>
    <row r="13" spans="1:13" ht="18" customHeight="1" x14ac:dyDescent="0.55000000000000004">
      <c r="A13" s="169" t="s">
        <v>20</v>
      </c>
      <c r="B13" s="169"/>
      <c r="C13" s="169"/>
      <c r="D13" s="169"/>
      <c r="E13" s="169"/>
      <c r="F13" s="169"/>
      <c r="G13" s="174" t="s">
        <v>20</v>
      </c>
      <c r="H13" s="174"/>
      <c r="I13" s="174"/>
      <c r="J13" s="174"/>
      <c r="K13" s="174"/>
      <c r="L13" s="174"/>
    </row>
    <row r="14" spans="1:13" ht="60" customHeight="1" x14ac:dyDescent="0.55000000000000004">
      <c r="A14" s="41" t="s">
        <v>12</v>
      </c>
      <c r="B14" s="171" t="s">
        <v>13</v>
      </c>
      <c r="C14" s="171"/>
      <c r="D14" s="159" t="s">
        <v>309</v>
      </c>
      <c r="E14" s="159"/>
      <c r="F14" s="159"/>
      <c r="G14" s="32"/>
      <c r="H14" s="33"/>
      <c r="I14" s="33"/>
      <c r="J14" s="33"/>
      <c r="K14" s="33"/>
      <c r="L14" s="34"/>
    </row>
    <row r="15" spans="1:13" ht="60" customHeight="1" x14ac:dyDescent="0.55000000000000004">
      <c r="A15" s="41" t="s">
        <v>14</v>
      </c>
      <c r="B15" s="171" t="s">
        <v>13</v>
      </c>
      <c r="C15" s="171"/>
      <c r="D15" s="141" t="s">
        <v>310</v>
      </c>
      <c r="E15" s="142"/>
      <c r="F15" s="143"/>
      <c r="G15" s="175" t="s">
        <v>15</v>
      </c>
      <c r="H15" s="176" t="s">
        <v>16</v>
      </c>
      <c r="I15" s="176"/>
      <c r="J15" s="177" t="str">
        <f>[22]年度当初提出!D9</f>
        <v>①保健・医療・福祉に関するワンストップの相談窓口として誰もが住み慣れた地域で安心して生活を送ることができるよう支援する
②複雑・多様化している高齢者の課題に対し、包括３職種の専門性を活かしたチームアプローチを行うとともに、多機関・多職種との連携を強化し、包括的な支援を行う。</v>
      </c>
      <c r="K15" s="177"/>
      <c r="L15" s="177"/>
    </row>
    <row r="16" spans="1:13" ht="60" customHeight="1" x14ac:dyDescent="0.55000000000000004">
      <c r="A16" s="170" t="s">
        <v>5</v>
      </c>
      <c r="B16" s="171" t="s">
        <v>6</v>
      </c>
      <c r="C16" s="171"/>
      <c r="D16" s="40" t="s">
        <v>70</v>
      </c>
      <c r="E16" s="40" t="s">
        <v>114</v>
      </c>
      <c r="F16" s="39" t="s">
        <v>311</v>
      </c>
      <c r="G16" s="175"/>
      <c r="H16" s="176" t="s">
        <v>19</v>
      </c>
      <c r="I16" s="176"/>
      <c r="J16" s="177" t="str">
        <f>[22]年度当初提出!D10</f>
        <v>①相談者への適切な情報提供を行うため、保健・福祉・医療等に関する制度や動向を３職種で共有する。また相談者の気持ちに寄り添いながら、具体的な支援に結び付けられるよう心がける。
②民生委員をはじめとする様々な関係機関とのネットワークを活用し、支援を必要とする高齢者の早期発見、支援方法の協議、課題解決に努める。</v>
      </c>
      <c r="K16" s="177"/>
      <c r="L16" s="177"/>
    </row>
    <row r="17" spans="1:12" ht="37" customHeight="1" x14ac:dyDescent="0.55000000000000004">
      <c r="A17" s="170"/>
      <c r="B17" s="178" t="s">
        <v>10</v>
      </c>
      <c r="C17" s="179"/>
      <c r="D17" s="141" t="s">
        <v>312</v>
      </c>
      <c r="E17" s="142"/>
      <c r="F17" s="143"/>
      <c r="G17" s="180"/>
      <c r="H17" s="181"/>
      <c r="I17" s="181"/>
      <c r="J17" s="181"/>
      <c r="K17" s="181"/>
      <c r="L17" s="182"/>
    </row>
    <row r="18" spans="1:12" ht="18" customHeight="1" x14ac:dyDescent="0.55000000000000004">
      <c r="A18" s="169" t="s">
        <v>23</v>
      </c>
      <c r="B18" s="169"/>
      <c r="C18" s="169"/>
      <c r="D18" s="169"/>
      <c r="E18" s="169"/>
      <c r="F18" s="169"/>
      <c r="G18" s="174" t="s">
        <v>23</v>
      </c>
      <c r="H18" s="174"/>
      <c r="I18" s="174"/>
      <c r="J18" s="174"/>
      <c r="K18" s="174"/>
      <c r="L18" s="174"/>
    </row>
    <row r="19" spans="1:12" ht="64" customHeight="1" x14ac:dyDescent="0.55000000000000004">
      <c r="A19" s="41" t="s">
        <v>12</v>
      </c>
      <c r="B19" s="171" t="s">
        <v>13</v>
      </c>
      <c r="C19" s="171"/>
      <c r="D19" s="159" t="s">
        <v>313</v>
      </c>
      <c r="E19" s="159"/>
      <c r="F19" s="159"/>
      <c r="G19" s="32"/>
      <c r="H19" s="33"/>
      <c r="I19" s="33"/>
      <c r="J19" s="33"/>
      <c r="K19" s="33"/>
      <c r="L19" s="34"/>
    </row>
    <row r="20" spans="1:12" ht="60" customHeight="1" x14ac:dyDescent="0.55000000000000004">
      <c r="A20" s="41" t="s">
        <v>14</v>
      </c>
      <c r="B20" s="171" t="s">
        <v>13</v>
      </c>
      <c r="C20" s="171"/>
      <c r="D20" s="159" t="s">
        <v>314</v>
      </c>
      <c r="E20" s="159"/>
      <c r="F20" s="159"/>
      <c r="G20" s="175" t="s">
        <v>15</v>
      </c>
      <c r="H20" s="176" t="s">
        <v>16</v>
      </c>
      <c r="I20" s="176"/>
      <c r="J20" s="177" t="str">
        <f>[22]年度当初提出!D12</f>
        <v>①虐待防止に関する啓発や介護事業所等との連携から虐待事案の早期発見・早期解消に向けた支援を行う。
②千葉市成年後見支援センターなど関係機関との連携から制度の利用促進を図る。
③警察や消費生活センターと連携を図りながら、消費者被害を未然に防ぐための注意喚起を積極的に行う。</v>
      </c>
      <c r="K20" s="177"/>
      <c r="L20" s="177"/>
    </row>
    <row r="21" spans="1:12" ht="60" customHeight="1" x14ac:dyDescent="0.55000000000000004">
      <c r="A21" s="170" t="s">
        <v>5</v>
      </c>
      <c r="B21" s="171" t="s">
        <v>6</v>
      </c>
      <c r="C21" s="171"/>
      <c r="D21" s="40" t="s">
        <v>70</v>
      </c>
      <c r="E21" s="40" t="s">
        <v>8</v>
      </c>
      <c r="F21" s="39" t="s">
        <v>315</v>
      </c>
      <c r="G21" s="175"/>
      <c r="H21" s="176" t="s">
        <v>19</v>
      </c>
      <c r="I21" s="176"/>
      <c r="J21" s="177" t="str">
        <f>[22]年度当初提出!D13</f>
        <v>①高齢者虐待については、緑区高齢障害支援課との連携のもと、高齢者虐待防止マニュアルに沿って適切に対応する。
②関係機関との連携により、成年後見制度や日常生活自立支援事業が適切なタイミングで有効に活用できるよう周知に努める。
③消費者被害を防止するため、地域住民に限らず、高齢者を支援する事業所等の関係機関にも情報発信を行う。</v>
      </c>
      <c r="K21" s="177"/>
      <c r="L21" s="177"/>
    </row>
    <row r="22" spans="1:12" ht="60" customHeight="1" x14ac:dyDescent="0.55000000000000004">
      <c r="A22" s="170"/>
      <c r="B22" s="178" t="s">
        <v>10</v>
      </c>
      <c r="C22" s="179"/>
      <c r="D22" s="141" t="s">
        <v>316</v>
      </c>
      <c r="E22" s="142"/>
      <c r="F22" s="143"/>
      <c r="G22" s="180"/>
      <c r="H22" s="181"/>
      <c r="I22" s="181"/>
      <c r="J22" s="181"/>
      <c r="K22" s="181"/>
      <c r="L22" s="182"/>
    </row>
    <row r="23" spans="1:12" ht="18" customHeight="1" x14ac:dyDescent="0.55000000000000004">
      <c r="A23" s="169" t="s">
        <v>26</v>
      </c>
      <c r="B23" s="169"/>
      <c r="C23" s="169"/>
      <c r="D23" s="169"/>
      <c r="E23" s="169"/>
      <c r="F23" s="169"/>
      <c r="G23" s="174" t="s">
        <v>26</v>
      </c>
      <c r="H23" s="174"/>
      <c r="I23" s="174"/>
      <c r="J23" s="174"/>
      <c r="K23" s="174"/>
      <c r="L23" s="174"/>
    </row>
    <row r="24" spans="1:12" ht="81" customHeight="1" x14ac:dyDescent="0.55000000000000004">
      <c r="A24" s="41" t="s">
        <v>12</v>
      </c>
      <c r="B24" s="171" t="s">
        <v>13</v>
      </c>
      <c r="C24" s="171"/>
      <c r="D24" s="159" t="s">
        <v>317</v>
      </c>
      <c r="E24" s="159"/>
      <c r="F24" s="159"/>
      <c r="G24" s="32"/>
      <c r="H24" s="33"/>
      <c r="I24" s="33"/>
      <c r="J24" s="33"/>
      <c r="K24" s="33"/>
      <c r="L24" s="34"/>
    </row>
    <row r="25" spans="1:12" ht="60" customHeight="1" x14ac:dyDescent="0.55000000000000004">
      <c r="A25" s="41" t="s">
        <v>14</v>
      </c>
      <c r="B25" s="171" t="s">
        <v>13</v>
      </c>
      <c r="C25" s="171"/>
      <c r="D25" s="141" t="s">
        <v>318</v>
      </c>
      <c r="E25" s="142"/>
      <c r="F25" s="143"/>
      <c r="G25" s="175" t="s">
        <v>15</v>
      </c>
      <c r="H25" s="176" t="s">
        <v>16</v>
      </c>
      <c r="I25" s="176"/>
      <c r="J25" s="177" t="str">
        <f>[22]年度当初提出!D15</f>
        <v>①高齢者を取り巻く複合的な問題に対し、医療・介護及び多様な関係機関と連携を図り、高齢者が住み慣れた地域で生活を続けられるよう支援する。
②介護支援専門員の抱える課題やニーズの把握に努めるとともに、地域ケア会議や事例検討会を通じて介護支援専門員同士のネットワークを強化し、包括的・継続的ケアマネジメントが実践できるよう環境を整備する。</v>
      </c>
      <c r="K25" s="177"/>
      <c r="L25" s="177"/>
    </row>
    <row r="26" spans="1:12" ht="60" customHeight="1" x14ac:dyDescent="0.55000000000000004">
      <c r="A26" s="170" t="s">
        <v>5</v>
      </c>
      <c r="B26" s="171" t="s">
        <v>6</v>
      </c>
      <c r="C26" s="171"/>
      <c r="D26" s="40" t="s">
        <v>7</v>
      </c>
      <c r="E26" s="40" t="s">
        <v>8</v>
      </c>
      <c r="F26" s="39" t="s">
        <v>319</v>
      </c>
      <c r="G26" s="175"/>
      <c r="H26" s="176" t="s">
        <v>19</v>
      </c>
      <c r="I26" s="176"/>
      <c r="J26" s="177" t="str">
        <f>[22]年度当初提出!D16</f>
        <v>①関係機関及び関係者とのネットワークを構築、活用し、課題解決に向けた支援体制をつくる。
②地域ケア会議や多職種連携会議等は、対面以外にも情報共有が可能なZOOM を活用し会議を開催する。
③生活支援コーディネーターと連携し、地域住民や介護支援専門員に対し、インフォーマルに関する情報を発信をする。
④介護支援専門員の課題やニーズを把握し、課題解決の為に必要な事例検討会や勉強会を企画・運営する。</v>
      </c>
      <c r="K26" s="177"/>
      <c r="L26" s="177"/>
    </row>
    <row r="27" spans="1:12" ht="60" customHeight="1" x14ac:dyDescent="0.55000000000000004">
      <c r="A27" s="170"/>
      <c r="B27" s="178" t="s">
        <v>10</v>
      </c>
      <c r="C27" s="179"/>
      <c r="D27" s="159" t="s">
        <v>320</v>
      </c>
      <c r="E27" s="159"/>
      <c r="F27" s="159"/>
      <c r="G27" s="180"/>
      <c r="H27" s="181"/>
      <c r="I27" s="181"/>
      <c r="J27" s="181"/>
      <c r="K27" s="181"/>
      <c r="L27" s="182"/>
    </row>
    <row r="28" spans="1:12" ht="18" customHeight="1" x14ac:dyDescent="0.55000000000000004">
      <c r="A28" s="169" t="s">
        <v>28</v>
      </c>
      <c r="B28" s="169"/>
      <c r="C28" s="169"/>
      <c r="D28" s="169"/>
      <c r="E28" s="169"/>
      <c r="F28" s="169"/>
      <c r="G28" s="174" t="s">
        <v>28</v>
      </c>
      <c r="H28" s="174"/>
      <c r="I28" s="174"/>
      <c r="J28" s="174"/>
      <c r="K28" s="174"/>
      <c r="L28" s="174"/>
    </row>
    <row r="29" spans="1:12" ht="60" customHeight="1" x14ac:dyDescent="0.55000000000000004">
      <c r="A29" s="41" t="s">
        <v>12</v>
      </c>
      <c r="B29" s="171" t="s">
        <v>13</v>
      </c>
      <c r="C29" s="171"/>
      <c r="D29" s="159" t="str">
        <f>'[22]前期終了時提出（10月頃）'!D22</f>
        <v>・サロン（6団体）、シニアリーダー体操教室（9団体）へ参加し、オーラルフレイル予防、熱中症予防、夏バテによる低栄養予防、食中毒予防などの健康に関する講座を13回開催した。
・シニアリーダー体操教室の1団体にて、いきいき活動手帳に活動記録をつけ、活動状況やニーズの把握に努めた。
・椎名公民館より出張講座の依頼を受け、認知症に関する講座を行った。</v>
      </c>
      <c r="E29" s="159"/>
      <c r="F29" s="159"/>
      <c r="G29" s="32"/>
      <c r="H29" s="33"/>
      <c r="I29" s="33"/>
      <c r="J29" s="33"/>
      <c r="K29" s="33"/>
      <c r="L29" s="34"/>
    </row>
    <row r="30" spans="1:12" ht="60" customHeight="1" x14ac:dyDescent="0.55000000000000004">
      <c r="A30" s="41" t="s">
        <v>14</v>
      </c>
      <c r="B30" s="171" t="s">
        <v>13</v>
      </c>
      <c r="C30" s="171"/>
      <c r="D30" s="159" t="s">
        <v>321</v>
      </c>
      <c r="E30" s="159"/>
      <c r="F30" s="159"/>
      <c r="G30" s="175" t="s">
        <v>15</v>
      </c>
      <c r="H30" s="176" t="s">
        <v>16</v>
      </c>
      <c r="I30" s="176"/>
      <c r="J30" s="177" t="str">
        <f>[22]年度当初提出!D18</f>
        <v>①元気なうちから積極的に健康づくりや介護予防に取り組むきっかけとなるように、地域に向けた幅広い介護予防の普及啓発に努める。
②介護予防に向けた取り組みが自主的に実施されるように、地域活動団体への支援を行う。</v>
      </c>
      <c r="K30" s="177"/>
      <c r="L30" s="177"/>
    </row>
    <row r="31" spans="1:12" ht="60" customHeight="1" x14ac:dyDescent="0.55000000000000004">
      <c r="A31" s="170" t="s">
        <v>5</v>
      </c>
      <c r="B31" s="171" t="s">
        <v>6</v>
      </c>
      <c r="C31" s="171"/>
      <c r="D31" s="40" t="s">
        <v>70</v>
      </c>
      <c r="E31" s="40" t="s">
        <v>8</v>
      </c>
      <c r="F31" s="39" t="s">
        <v>322</v>
      </c>
      <c r="G31" s="175"/>
      <c r="H31" s="176" t="s">
        <v>19</v>
      </c>
      <c r="I31" s="176"/>
      <c r="J31" s="177" t="str">
        <f>[22]年度当初提出!D19</f>
        <v>①ミニ講座を住民主体の通いの場・交流の場で実施し、高齢者自らが健康について考えるきっかけを作る。
②地域住民の活動状況やニーズを把握し、より効果的な介護予防普及啓発活動を行う。
③いきいき活動手帳の活用や声かけにより、地域住民の介護予防活動に対するモチベーションの維持や向上を図り、自主活動に取り組めるように支援する。</v>
      </c>
      <c r="K31" s="177"/>
      <c r="L31" s="177"/>
    </row>
    <row r="32" spans="1:12" ht="60" customHeight="1" x14ac:dyDescent="0.55000000000000004">
      <c r="A32" s="170"/>
      <c r="B32" s="178" t="s">
        <v>10</v>
      </c>
      <c r="C32" s="179"/>
      <c r="D32" s="141" t="s">
        <v>323</v>
      </c>
      <c r="E32" s="142"/>
      <c r="F32" s="143"/>
      <c r="G32" s="180"/>
      <c r="H32" s="181"/>
      <c r="I32" s="181"/>
      <c r="J32" s="181"/>
      <c r="K32" s="181"/>
      <c r="L32" s="182"/>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WVR6:WVR7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D26" xr:uid="{E21557D8-50AB-43DB-BF83-AE35BC8A5DA9}">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F12E9-21E9-43D3-B9D0-A8AA1B64B911}">
  <sheetPr>
    <pageSetUpPr fitToPage="1"/>
  </sheetPr>
  <dimension ref="A1:M32"/>
  <sheetViews>
    <sheetView view="pageBreakPreview" topLeftCell="A43" zoomScale="90" zoomScaleNormal="100" zoomScaleSheetLayoutView="90" zoomScalePageLayoutView="70" workbookViewId="0">
      <selection activeCell="A8" sqref="A8:F8"/>
    </sheetView>
  </sheetViews>
  <sheetFormatPr defaultRowHeight="15" x14ac:dyDescent="0.55000000000000004"/>
  <cols>
    <col min="1" max="2" width="2.9140625" style="84" customWidth="1"/>
    <col min="3" max="4" width="6.58203125" style="84" customWidth="1"/>
    <col min="5" max="5" width="9.58203125" style="84" customWidth="1"/>
    <col min="6" max="6" width="61.58203125" style="84" customWidth="1"/>
    <col min="7" max="8" width="2.9140625" style="19" hidden="1" customWidth="1"/>
    <col min="9" max="9" width="6.58203125" style="19" hidden="1" customWidth="1"/>
    <col min="10" max="10" width="13.58203125" style="19" hidden="1" customWidth="1"/>
    <col min="11" max="11" width="30.58203125" style="19" hidden="1" customWidth="1"/>
    <col min="12" max="12" width="33.58203125" style="19" hidden="1" customWidth="1"/>
    <col min="13" max="255" width="8.6640625" style="19"/>
    <col min="256" max="256" width="2.9140625" style="19" customWidth="1"/>
    <col min="257" max="257" width="6.58203125" style="19" customWidth="1"/>
    <col min="258" max="258" width="15.58203125" style="19" customWidth="1"/>
    <col min="259" max="260" width="37.58203125" style="19" customWidth="1"/>
    <col min="261" max="261" width="30.58203125" style="19" customWidth="1"/>
    <col min="262" max="262" width="8.6640625" style="19" bestFit="1" customWidth="1"/>
    <col min="263" max="265" width="30.58203125" style="19" customWidth="1"/>
    <col min="266" max="266" width="8.6640625" style="19" bestFit="1" customWidth="1"/>
    <col min="267" max="268" width="30.58203125" style="19" customWidth="1"/>
    <col min="269" max="511" width="8.6640625" style="19"/>
    <col min="512" max="512" width="2.9140625" style="19" customWidth="1"/>
    <col min="513" max="513" width="6.58203125" style="19" customWidth="1"/>
    <col min="514" max="514" width="15.58203125" style="19" customWidth="1"/>
    <col min="515" max="516" width="37.58203125" style="19" customWidth="1"/>
    <col min="517" max="517" width="30.58203125" style="19" customWidth="1"/>
    <col min="518" max="518" width="8.6640625" style="19" bestFit="1" customWidth="1"/>
    <col min="519" max="521" width="30.58203125" style="19" customWidth="1"/>
    <col min="522" max="522" width="8.6640625" style="19" bestFit="1" customWidth="1"/>
    <col min="523" max="524" width="30.58203125" style="19" customWidth="1"/>
    <col min="525" max="767" width="8.6640625" style="19"/>
    <col min="768" max="768" width="2.9140625" style="19" customWidth="1"/>
    <col min="769" max="769" width="6.58203125" style="19" customWidth="1"/>
    <col min="770" max="770" width="15.58203125" style="19" customWidth="1"/>
    <col min="771" max="772" width="37.58203125" style="19" customWidth="1"/>
    <col min="773" max="773" width="30.58203125" style="19" customWidth="1"/>
    <col min="774" max="774" width="8.6640625" style="19" bestFit="1" customWidth="1"/>
    <col min="775" max="777" width="30.58203125" style="19" customWidth="1"/>
    <col min="778" max="778" width="8.6640625" style="19" bestFit="1" customWidth="1"/>
    <col min="779" max="780" width="30.58203125" style="19" customWidth="1"/>
    <col min="781" max="1023" width="8.6640625" style="19"/>
    <col min="1024" max="1024" width="2.9140625" style="19" customWidth="1"/>
    <col min="1025" max="1025" width="6.58203125" style="19" customWidth="1"/>
    <col min="1026" max="1026" width="15.58203125" style="19" customWidth="1"/>
    <col min="1027" max="1028" width="37.58203125" style="19" customWidth="1"/>
    <col min="1029" max="1029" width="30.58203125" style="19" customWidth="1"/>
    <col min="1030" max="1030" width="8.6640625" style="19" bestFit="1" customWidth="1"/>
    <col min="1031" max="1033" width="30.58203125" style="19" customWidth="1"/>
    <col min="1034" max="1034" width="8.6640625" style="19" bestFit="1" customWidth="1"/>
    <col min="1035" max="1036" width="30.58203125" style="19" customWidth="1"/>
    <col min="1037" max="1279" width="8.6640625" style="19"/>
    <col min="1280" max="1280" width="2.9140625" style="19" customWidth="1"/>
    <col min="1281" max="1281" width="6.58203125" style="19" customWidth="1"/>
    <col min="1282" max="1282" width="15.58203125" style="19" customWidth="1"/>
    <col min="1283" max="1284" width="37.58203125" style="19" customWidth="1"/>
    <col min="1285" max="1285" width="30.58203125" style="19" customWidth="1"/>
    <col min="1286" max="1286" width="8.6640625" style="19" bestFit="1" customWidth="1"/>
    <col min="1287" max="1289" width="30.58203125" style="19" customWidth="1"/>
    <col min="1290" max="1290" width="8.6640625" style="19" bestFit="1" customWidth="1"/>
    <col min="1291" max="1292" width="30.58203125" style="19" customWidth="1"/>
    <col min="1293" max="1535" width="8.6640625" style="19"/>
    <col min="1536" max="1536" width="2.9140625" style="19" customWidth="1"/>
    <col min="1537" max="1537" width="6.58203125" style="19" customWidth="1"/>
    <col min="1538" max="1538" width="15.58203125" style="19" customWidth="1"/>
    <col min="1539" max="1540" width="37.58203125" style="19" customWidth="1"/>
    <col min="1541" max="1541" width="30.58203125" style="19" customWidth="1"/>
    <col min="1542" max="1542" width="8.6640625" style="19" bestFit="1" customWidth="1"/>
    <col min="1543" max="1545" width="30.58203125" style="19" customWidth="1"/>
    <col min="1546" max="1546" width="8.6640625" style="19" bestFit="1" customWidth="1"/>
    <col min="1547" max="1548" width="30.58203125" style="19" customWidth="1"/>
    <col min="1549" max="1791" width="8.6640625" style="19"/>
    <col min="1792" max="1792" width="2.9140625" style="19" customWidth="1"/>
    <col min="1793" max="1793" width="6.58203125" style="19" customWidth="1"/>
    <col min="1794" max="1794" width="15.58203125" style="19" customWidth="1"/>
    <col min="1795" max="1796" width="37.58203125" style="19" customWidth="1"/>
    <col min="1797" max="1797" width="30.58203125" style="19" customWidth="1"/>
    <col min="1798" max="1798" width="8.6640625" style="19" bestFit="1" customWidth="1"/>
    <col min="1799" max="1801" width="30.58203125" style="19" customWidth="1"/>
    <col min="1802" max="1802" width="8.6640625" style="19" bestFit="1" customWidth="1"/>
    <col min="1803" max="1804" width="30.58203125" style="19" customWidth="1"/>
    <col min="1805" max="2047" width="8.6640625" style="19"/>
    <col min="2048" max="2048" width="2.9140625" style="19" customWidth="1"/>
    <col min="2049" max="2049" width="6.58203125" style="19" customWidth="1"/>
    <col min="2050" max="2050" width="15.58203125" style="19" customWidth="1"/>
    <col min="2051" max="2052" width="37.58203125" style="19" customWidth="1"/>
    <col min="2053" max="2053" width="30.58203125" style="19" customWidth="1"/>
    <col min="2054" max="2054" width="8.6640625" style="19" bestFit="1" customWidth="1"/>
    <col min="2055" max="2057" width="30.58203125" style="19" customWidth="1"/>
    <col min="2058" max="2058" width="8.6640625" style="19" bestFit="1" customWidth="1"/>
    <col min="2059" max="2060" width="30.58203125" style="19" customWidth="1"/>
    <col min="2061" max="2303" width="8.6640625" style="19"/>
    <col min="2304" max="2304" width="2.9140625" style="19" customWidth="1"/>
    <col min="2305" max="2305" width="6.58203125" style="19" customWidth="1"/>
    <col min="2306" max="2306" width="15.58203125" style="19" customWidth="1"/>
    <col min="2307" max="2308" width="37.58203125" style="19" customWidth="1"/>
    <col min="2309" max="2309" width="30.58203125" style="19" customWidth="1"/>
    <col min="2310" max="2310" width="8.6640625" style="19" bestFit="1" customWidth="1"/>
    <col min="2311" max="2313" width="30.58203125" style="19" customWidth="1"/>
    <col min="2314" max="2314" width="8.6640625" style="19" bestFit="1" customWidth="1"/>
    <col min="2315" max="2316" width="30.58203125" style="19" customWidth="1"/>
    <col min="2317" max="2559" width="8.6640625" style="19"/>
    <col min="2560" max="2560" width="2.9140625" style="19" customWidth="1"/>
    <col min="2561" max="2561" width="6.58203125" style="19" customWidth="1"/>
    <col min="2562" max="2562" width="15.58203125" style="19" customWidth="1"/>
    <col min="2563" max="2564" width="37.58203125" style="19" customWidth="1"/>
    <col min="2565" max="2565" width="30.58203125" style="19" customWidth="1"/>
    <col min="2566" max="2566" width="8.6640625" style="19" bestFit="1" customWidth="1"/>
    <col min="2567" max="2569" width="30.58203125" style="19" customWidth="1"/>
    <col min="2570" max="2570" width="8.6640625" style="19" bestFit="1" customWidth="1"/>
    <col min="2571" max="2572" width="30.58203125" style="19" customWidth="1"/>
    <col min="2573" max="2815" width="8.6640625" style="19"/>
    <col min="2816" max="2816" width="2.9140625" style="19" customWidth="1"/>
    <col min="2817" max="2817" width="6.58203125" style="19" customWidth="1"/>
    <col min="2818" max="2818" width="15.58203125" style="19" customWidth="1"/>
    <col min="2819" max="2820" width="37.58203125" style="19" customWidth="1"/>
    <col min="2821" max="2821" width="30.58203125" style="19" customWidth="1"/>
    <col min="2822" max="2822" width="8.6640625" style="19" bestFit="1" customWidth="1"/>
    <col min="2823" max="2825" width="30.58203125" style="19" customWidth="1"/>
    <col min="2826" max="2826" width="8.6640625" style="19" bestFit="1" customWidth="1"/>
    <col min="2827" max="2828" width="30.58203125" style="19" customWidth="1"/>
    <col min="2829" max="3071" width="8.6640625" style="19"/>
    <col min="3072" max="3072" width="2.9140625" style="19" customWidth="1"/>
    <col min="3073" max="3073" width="6.58203125" style="19" customWidth="1"/>
    <col min="3074" max="3074" width="15.58203125" style="19" customWidth="1"/>
    <col min="3075" max="3076" width="37.58203125" style="19" customWidth="1"/>
    <col min="3077" max="3077" width="30.58203125" style="19" customWidth="1"/>
    <col min="3078" max="3078" width="8.6640625" style="19" bestFit="1" customWidth="1"/>
    <col min="3079" max="3081" width="30.58203125" style="19" customWidth="1"/>
    <col min="3082" max="3082" width="8.6640625" style="19" bestFit="1" customWidth="1"/>
    <col min="3083" max="3084" width="30.58203125" style="19" customWidth="1"/>
    <col min="3085" max="3327" width="8.6640625" style="19"/>
    <col min="3328" max="3328" width="2.9140625" style="19" customWidth="1"/>
    <col min="3329" max="3329" width="6.58203125" style="19" customWidth="1"/>
    <col min="3330" max="3330" width="15.58203125" style="19" customWidth="1"/>
    <col min="3331" max="3332" width="37.58203125" style="19" customWidth="1"/>
    <col min="3333" max="3333" width="30.58203125" style="19" customWidth="1"/>
    <col min="3334" max="3334" width="8.6640625" style="19" bestFit="1" customWidth="1"/>
    <col min="3335" max="3337" width="30.58203125" style="19" customWidth="1"/>
    <col min="3338" max="3338" width="8.6640625" style="19" bestFit="1" customWidth="1"/>
    <col min="3339" max="3340" width="30.58203125" style="19" customWidth="1"/>
    <col min="3341" max="3583" width="8.6640625" style="19"/>
    <col min="3584" max="3584" width="2.9140625" style="19" customWidth="1"/>
    <col min="3585" max="3585" width="6.58203125" style="19" customWidth="1"/>
    <col min="3586" max="3586" width="15.58203125" style="19" customWidth="1"/>
    <col min="3587" max="3588" width="37.58203125" style="19" customWidth="1"/>
    <col min="3589" max="3589" width="30.58203125" style="19" customWidth="1"/>
    <col min="3590" max="3590" width="8.6640625" style="19" bestFit="1" customWidth="1"/>
    <col min="3591" max="3593" width="30.58203125" style="19" customWidth="1"/>
    <col min="3594" max="3594" width="8.6640625" style="19" bestFit="1" customWidth="1"/>
    <col min="3595" max="3596" width="30.58203125" style="19" customWidth="1"/>
    <col min="3597" max="3839" width="8.6640625" style="19"/>
    <col min="3840" max="3840" width="2.9140625" style="19" customWidth="1"/>
    <col min="3841" max="3841" width="6.58203125" style="19" customWidth="1"/>
    <col min="3842" max="3842" width="15.58203125" style="19" customWidth="1"/>
    <col min="3843" max="3844" width="37.58203125" style="19" customWidth="1"/>
    <col min="3845" max="3845" width="30.58203125" style="19" customWidth="1"/>
    <col min="3846" max="3846" width="8.6640625" style="19" bestFit="1" customWidth="1"/>
    <col min="3847" max="3849" width="30.58203125" style="19" customWidth="1"/>
    <col min="3850" max="3850" width="8.6640625" style="19" bestFit="1" customWidth="1"/>
    <col min="3851" max="3852" width="30.58203125" style="19" customWidth="1"/>
    <col min="3853" max="4095" width="8.6640625" style="19"/>
    <col min="4096" max="4096" width="2.9140625" style="19" customWidth="1"/>
    <col min="4097" max="4097" width="6.58203125" style="19" customWidth="1"/>
    <col min="4098" max="4098" width="15.58203125" style="19" customWidth="1"/>
    <col min="4099" max="4100" width="37.58203125" style="19" customWidth="1"/>
    <col min="4101" max="4101" width="30.58203125" style="19" customWidth="1"/>
    <col min="4102" max="4102" width="8.6640625" style="19" bestFit="1" customWidth="1"/>
    <col min="4103" max="4105" width="30.58203125" style="19" customWidth="1"/>
    <col min="4106" max="4106" width="8.6640625" style="19" bestFit="1" customWidth="1"/>
    <col min="4107" max="4108" width="30.58203125" style="19" customWidth="1"/>
    <col min="4109" max="4351" width="8.6640625" style="19"/>
    <col min="4352" max="4352" width="2.9140625" style="19" customWidth="1"/>
    <col min="4353" max="4353" width="6.58203125" style="19" customWidth="1"/>
    <col min="4354" max="4354" width="15.58203125" style="19" customWidth="1"/>
    <col min="4355" max="4356" width="37.58203125" style="19" customWidth="1"/>
    <col min="4357" max="4357" width="30.58203125" style="19" customWidth="1"/>
    <col min="4358" max="4358" width="8.6640625" style="19" bestFit="1" customWidth="1"/>
    <col min="4359" max="4361" width="30.58203125" style="19" customWidth="1"/>
    <col min="4362" max="4362" width="8.6640625" style="19" bestFit="1" customWidth="1"/>
    <col min="4363" max="4364" width="30.58203125" style="19" customWidth="1"/>
    <col min="4365" max="4607" width="8.6640625" style="19"/>
    <col min="4608" max="4608" width="2.9140625" style="19" customWidth="1"/>
    <col min="4609" max="4609" width="6.58203125" style="19" customWidth="1"/>
    <col min="4610" max="4610" width="15.58203125" style="19" customWidth="1"/>
    <col min="4611" max="4612" width="37.58203125" style="19" customWidth="1"/>
    <col min="4613" max="4613" width="30.58203125" style="19" customWidth="1"/>
    <col min="4614" max="4614" width="8.6640625" style="19" bestFit="1" customWidth="1"/>
    <col min="4615" max="4617" width="30.58203125" style="19" customWidth="1"/>
    <col min="4618" max="4618" width="8.6640625" style="19" bestFit="1" customWidth="1"/>
    <col min="4619" max="4620" width="30.58203125" style="19" customWidth="1"/>
    <col min="4621" max="4863" width="8.6640625" style="19"/>
    <col min="4864" max="4864" width="2.9140625" style="19" customWidth="1"/>
    <col min="4865" max="4865" width="6.58203125" style="19" customWidth="1"/>
    <col min="4866" max="4866" width="15.58203125" style="19" customWidth="1"/>
    <col min="4867" max="4868" width="37.58203125" style="19" customWidth="1"/>
    <col min="4869" max="4869" width="30.58203125" style="19" customWidth="1"/>
    <col min="4870" max="4870" width="8.6640625" style="19" bestFit="1" customWidth="1"/>
    <col min="4871" max="4873" width="30.58203125" style="19" customWidth="1"/>
    <col min="4874" max="4874" width="8.6640625" style="19" bestFit="1" customWidth="1"/>
    <col min="4875" max="4876" width="30.58203125" style="19" customWidth="1"/>
    <col min="4877" max="5119" width="8.6640625" style="19"/>
    <col min="5120" max="5120" width="2.9140625" style="19" customWidth="1"/>
    <col min="5121" max="5121" width="6.58203125" style="19" customWidth="1"/>
    <col min="5122" max="5122" width="15.58203125" style="19" customWidth="1"/>
    <col min="5123" max="5124" width="37.58203125" style="19" customWidth="1"/>
    <col min="5125" max="5125" width="30.58203125" style="19" customWidth="1"/>
    <col min="5126" max="5126" width="8.6640625" style="19" bestFit="1" customWidth="1"/>
    <col min="5127" max="5129" width="30.58203125" style="19" customWidth="1"/>
    <col min="5130" max="5130" width="8.6640625" style="19" bestFit="1" customWidth="1"/>
    <col min="5131" max="5132" width="30.58203125" style="19" customWidth="1"/>
    <col min="5133" max="5375" width="8.6640625" style="19"/>
    <col min="5376" max="5376" width="2.9140625" style="19" customWidth="1"/>
    <col min="5377" max="5377" width="6.58203125" style="19" customWidth="1"/>
    <col min="5378" max="5378" width="15.58203125" style="19" customWidth="1"/>
    <col min="5379" max="5380" width="37.58203125" style="19" customWidth="1"/>
    <col min="5381" max="5381" width="30.58203125" style="19" customWidth="1"/>
    <col min="5382" max="5382" width="8.6640625" style="19" bestFit="1" customWidth="1"/>
    <col min="5383" max="5385" width="30.58203125" style="19" customWidth="1"/>
    <col min="5386" max="5386" width="8.6640625" style="19" bestFit="1" customWidth="1"/>
    <col min="5387" max="5388" width="30.58203125" style="19" customWidth="1"/>
    <col min="5389" max="5631" width="8.6640625" style="19"/>
    <col min="5632" max="5632" width="2.9140625" style="19" customWidth="1"/>
    <col min="5633" max="5633" width="6.58203125" style="19" customWidth="1"/>
    <col min="5634" max="5634" width="15.58203125" style="19" customWidth="1"/>
    <col min="5635" max="5636" width="37.58203125" style="19" customWidth="1"/>
    <col min="5637" max="5637" width="30.58203125" style="19" customWidth="1"/>
    <col min="5638" max="5638" width="8.6640625" style="19" bestFit="1" customWidth="1"/>
    <col min="5639" max="5641" width="30.58203125" style="19" customWidth="1"/>
    <col min="5642" max="5642" width="8.6640625" style="19" bestFit="1" customWidth="1"/>
    <col min="5643" max="5644" width="30.58203125" style="19" customWidth="1"/>
    <col min="5645" max="5887" width="8.6640625" style="19"/>
    <col min="5888" max="5888" width="2.9140625" style="19" customWidth="1"/>
    <col min="5889" max="5889" width="6.58203125" style="19" customWidth="1"/>
    <col min="5890" max="5890" width="15.58203125" style="19" customWidth="1"/>
    <col min="5891" max="5892" width="37.58203125" style="19" customWidth="1"/>
    <col min="5893" max="5893" width="30.58203125" style="19" customWidth="1"/>
    <col min="5894" max="5894" width="8.6640625" style="19" bestFit="1" customWidth="1"/>
    <col min="5895" max="5897" width="30.58203125" style="19" customWidth="1"/>
    <col min="5898" max="5898" width="8.6640625" style="19" bestFit="1" customWidth="1"/>
    <col min="5899" max="5900" width="30.58203125" style="19" customWidth="1"/>
    <col min="5901" max="6143" width="8.6640625" style="19"/>
    <col min="6144" max="6144" width="2.9140625" style="19" customWidth="1"/>
    <col min="6145" max="6145" width="6.58203125" style="19" customWidth="1"/>
    <col min="6146" max="6146" width="15.58203125" style="19" customWidth="1"/>
    <col min="6147" max="6148" width="37.58203125" style="19" customWidth="1"/>
    <col min="6149" max="6149" width="30.58203125" style="19" customWidth="1"/>
    <col min="6150" max="6150" width="8.6640625" style="19" bestFit="1" customWidth="1"/>
    <col min="6151" max="6153" width="30.58203125" style="19" customWidth="1"/>
    <col min="6154" max="6154" width="8.6640625" style="19" bestFit="1" customWidth="1"/>
    <col min="6155" max="6156" width="30.58203125" style="19" customWidth="1"/>
    <col min="6157" max="6399" width="8.6640625" style="19"/>
    <col min="6400" max="6400" width="2.9140625" style="19" customWidth="1"/>
    <col min="6401" max="6401" width="6.58203125" style="19" customWidth="1"/>
    <col min="6402" max="6402" width="15.58203125" style="19" customWidth="1"/>
    <col min="6403" max="6404" width="37.58203125" style="19" customWidth="1"/>
    <col min="6405" max="6405" width="30.58203125" style="19" customWidth="1"/>
    <col min="6406" max="6406" width="8.6640625" style="19" bestFit="1" customWidth="1"/>
    <col min="6407" max="6409" width="30.58203125" style="19" customWidth="1"/>
    <col min="6410" max="6410" width="8.6640625" style="19" bestFit="1" customWidth="1"/>
    <col min="6411" max="6412" width="30.58203125" style="19" customWidth="1"/>
    <col min="6413" max="6655" width="8.6640625" style="19"/>
    <col min="6656" max="6656" width="2.9140625" style="19" customWidth="1"/>
    <col min="6657" max="6657" width="6.58203125" style="19" customWidth="1"/>
    <col min="6658" max="6658" width="15.58203125" style="19" customWidth="1"/>
    <col min="6659" max="6660" width="37.58203125" style="19" customWidth="1"/>
    <col min="6661" max="6661" width="30.58203125" style="19" customWidth="1"/>
    <col min="6662" max="6662" width="8.6640625" style="19" bestFit="1" customWidth="1"/>
    <col min="6663" max="6665" width="30.58203125" style="19" customWidth="1"/>
    <col min="6666" max="6666" width="8.6640625" style="19" bestFit="1" customWidth="1"/>
    <col min="6667" max="6668" width="30.58203125" style="19" customWidth="1"/>
    <col min="6669" max="6911" width="8.6640625" style="19"/>
    <col min="6912" max="6912" width="2.9140625" style="19" customWidth="1"/>
    <col min="6913" max="6913" width="6.58203125" style="19" customWidth="1"/>
    <col min="6914" max="6914" width="15.58203125" style="19" customWidth="1"/>
    <col min="6915" max="6916" width="37.58203125" style="19" customWidth="1"/>
    <col min="6917" max="6917" width="30.58203125" style="19" customWidth="1"/>
    <col min="6918" max="6918" width="8.6640625" style="19" bestFit="1" customWidth="1"/>
    <col min="6919" max="6921" width="30.58203125" style="19" customWidth="1"/>
    <col min="6922" max="6922" width="8.6640625" style="19" bestFit="1" customWidth="1"/>
    <col min="6923" max="6924" width="30.58203125" style="19" customWidth="1"/>
    <col min="6925" max="7167" width="8.6640625" style="19"/>
    <col min="7168" max="7168" width="2.9140625" style="19" customWidth="1"/>
    <col min="7169" max="7169" width="6.58203125" style="19" customWidth="1"/>
    <col min="7170" max="7170" width="15.58203125" style="19" customWidth="1"/>
    <col min="7171" max="7172" width="37.58203125" style="19" customWidth="1"/>
    <col min="7173" max="7173" width="30.58203125" style="19" customWidth="1"/>
    <col min="7174" max="7174" width="8.6640625" style="19" bestFit="1" customWidth="1"/>
    <col min="7175" max="7177" width="30.58203125" style="19" customWidth="1"/>
    <col min="7178" max="7178" width="8.6640625" style="19" bestFit="1" customWidth="1"/>
    <col min="7179" max="7180" width="30.58203125" style="19" customWidth="1"/>
    <col min="7181" max="7423" width="8.6640625" style="19"/>
    <col min="7424" max="7424" width="2.9140625" style="19" customWidth="1"/>
    <col min="7425" max="7425" width="6.58203125" style="19" customWidth="1"/>
    <col min="7426" max="7426" width="15.58203125" style="19" customWidth="1"/>
    <col min="7427" max="7428" width="37.58203125" style="19" customWidth="1"/>
    <col min="7429" max="7429" width="30.58203125" style="19" customWidth="1"/>
    <col min="7430" max="7430" width="8.6640625" style="19" bestFit="1" customWidth="1"/>
    <col min="7431" max="7433" width="30.58203125" style="19" customWidth="1"/>
    <col min="7434" max="7434" width="8.6640625" style="19" bestFit="1" customWidth="1"/>
    <col min="7435" max="7436" width="30.58203125" style="19" customWidth="1"/>
    <col min="7437" max="7679" width="8.6640625" style="19"/>
    <col min="7680" max="7680" width="2.9140625" style="19" customWidth="1"/>
    <col min="7681" max="7681" width="6.58203125" style="19" customWidth="1"/>
    <col min="7682" max="7682" width="15.58203125" style="19" customWidth="1"/>
    <col min="7683" max="7684" width="37.58203125" style="19" customWidth="1"/>
    <col min="7685" max="7685" width="30.58203125" style="19" customWidth="1"/>
    <col min="7686" max="7686" width="8.6640625" style="19" bestFit="1" customWidth="1"/>
    <col min="7687" max="7689" width="30.58203125" style="19" customWidth="1"/>
    <col min="7690" max="7690" width="8.6640625" style="19" bestFit="1" customWidth="1"/>
    <col min="7691" max="7692" width="30.58203125" style="19" customWidth="1"/>
    <col min="7693" max="7935" width="8.6640625" style="19"/>
    <col min="7936" max="7936" width="2.9140625" style="19" customWidth="1"/>
    <col min="7937" max="7937" width="6.58203125" style="19" customWidth="1"/>
    <col min="7938" max="7938" width="15.58203125" style="19" customWidth="1"/>
    <col min="7939" max="7940" width="37.58203125" style="19" customWidth="1"/>
    <col min="7941" max="7941" width="30.58203125" style="19" customWidth="1"/>
    <col min="7942" max="7942" width="8.6640625" style="19" bestFit="1" customWidth="1"/>
    <col min="7943" max="7945" width="30.58203125" style="19" customWidth="1"/>
    <col min="7946" max="7946" width="8.6640625" style="19" bestFit="1" customWidth="1"/>
    <col min="7947" max="7948" width="30.58203125" style="19" customWidth="1"/>
    <col min="7949" max="8191" width="8.6640625" style="19"/>
    <col min="8192" max="8192" width="2.9140625" style="19" customWidth="1"/>
    <col min="8193" max="8193" width="6.58203125" style="19" customWidth="1"/>
    <col min="8194" max="8194" width="15.58203125" style="19" customWidth="1"/>
    <col min="8195" max="8196" width="37.58203125" style="19" customWidth="1"/>
    <col min="8197" max="8197" width="30.58203125" style="19" customWidth="1"/>
    <col min="8198" max="8198" width="8.6640625" style="19" bestFit="1" customWidth="1"/>
    <col min="8199" max="8201" width="30.58203125" style="19" customWidth="1"/>
    <col min="8202" max="8202" width="8.6640625" style="19" bestFit="1" customWidth="1"/>
    <col min="8203" max="8204" width="30.58203125" style="19" customWidth="1"/>
    <col min="8205" max="8447" width="8.6640625" style="19"/>
    <col min="8448" max="8448" width="2.9140625" style="19" customWidth="1"/>
    <col min="8449" max="8449" width="6.58203125" style="19" customWidth="1"/>
    <col min="8450" max="8450" width="15.58203125" style="19" customWidth="1"/>
    <col min="8451" max="8452" width="37.58203125" style="19" customWidth="1"/>
    <col min="8453" max="8453" width="30.58203125" style="19" customWidth="1"/>
    <col min="8454" max="8454" width="8.6640625" style="19" bestFit="1" customWidth="1"/>
    <col min="8455" max="8457" width="30.58203125" style="19" customWidth="1"/>
    <col min="8458" max="8458" width="8.6640625" style="19" bestFit="1" customWidth="1"/>
    <col min="8459" max="8460" width="30.58203125" style="19" customWidth="1"/>
    <col min="8461" max="8703" width="8.6640625" style="19"/>
    <col min="8704" max="8704" width="2.9140625" style="19" customWidth="1"/>
    <col min="8705" max="8705" width="6.58203125" style="19" customWidth="1"/>
    <col min="8706" max="8706" width="15.58203125" style="19" customWidth="1"/>
    <col min="8707" max="8708" width="37.58203125" style="19" customWidth="1"/>
    <col min="8709" max="8709" width="30.58203125" style="19" customWidth="1"/>
    <col min="8710" max="8710" width="8.6640625" style="19" bestFit="1" customWidth="1"/>
    <col min="8711" max="8713" width="30.58203125" style="19" customWidth="1"/>
    <col min="8714" max="8714" width="8.6640625" style="19" bestFit="1" customWidth="1"/>
    <col min="8715" max="8716" width="30.58203125" style="19" customWidth="1"/>
    <col min="8717" max="8959" width="8.6640625" style="19"/>
    <col min="8960" max="8960" width="2.9140625" style="19" customWidth="1"/>
    <col min="8961" max="8961" width="6.58203125" style="19" customWidth="1"/>
    <col min="8962" max="8962" width="15.58203125" style="19" customWidth="1"/>
    <col min="8963" max="8964" width="37.58203125" style="19" customWidth="1"/>
    <col min="8965" max="8965" width="30.58203125" style="19" customWidth="1"/>
    <col min="8966" max="8966" width="8.6640625" style="19" bestFit="1" customWidth="1"/>
    <col min="8967" max="8969" width="30.58203125" style="19" customWidth="1"/>
    <col min="8970" max="8970" width="8.6640625" style="19" bestFit="1" customWidth="1"/>
    <col min="8971" max="8972" width="30.58203125" style="19" customWidth="1"/>
    <col min="8973" max="9215" width="8.6640625" style="19"/>
    <col min="9216" max="9216" width="2.9140625" style="19" customWidth="1"/>
    <col min="9217" max="9217" width="6.58203125" style="19" customWidth="1"/>
    <col min="9218" max="9218" width="15.58203125" style="19" customWidth="1"/>
    <col min="9219" max="9220" width="37.58203125" style="19" customWidth="1"/>
    <col min="9221" max="9221" width="30.58203125" style="19" customWidth="1"/>
    <col min="9222" max="9222" width="8.6640625" style="19" bestFit="1" customWidth="1"/>
    <col min="9223" max="9225" width="30.58203125" style="19" customWidth="1"/>
    <col min="9226" max="9226" width="8.6640625" style="19" bestFit="1" customWidth="1"/>
    <col min="9227" max="9228" width="30.58203125" style="19" customWidth="1"/>
    <col min="9229" max="9471" width="8.6640625" style="19"/>
    <col min="9472" max="9472" width="2.9140625" style="19" customWidth="1"/>
    <col min="9473" max="9473" width="6.58203125" style="19" customWidth="1"/>
    <col min="9474" max="9474" width="15.58203125" style="19" customWidth="1"/>
    <col min="9475" max="9476" width="37.58203125" style="19" customWidth="1"/>
    <col min="9477" max="9477" width="30.58203125" style="19" customWidth="1"/>
    <col min="9478" max="9478" width="8.6640625" style="19" bestFit="1" customWidth="1"/>
    <col min="9479" max="9481" width="30.58203125" style="19" customWidth="1"/>
    <col min="9482" max="9482" width="8.6640625" style="19" bestFit="1" customWidth="1"/>
    <col min="9483" max="9484" width="30.58203125" style="19" customWidth="1"/>
    <col min="9485" max="9727" width="8.6640625" style="19"/>
    <col min="9728" max="9728" width="2.9140625" style="19" customWidth="1"/>
    <col min="9729" max="9729" width="6.58203125" style="19" customWidth="1"/>
    <col min="9730" max="9730" width="15.58203125" style="19" customWidth="1"/>
    <col min="9731" max="9732" width="37.58203125" style="19" customWidth="1"/>
    <col min="9733" max="9733" width="30.58203125" style="19" customWidth="1"/>
    <col min="9734" max="9734" width="8.6640625" style="19" bestFit="1" customWidth="1"/>
    <col min="9735" max="9737" width="30.58203125" style="19" customWidth="1"/>
    <col min="9738" max="9738" width="8.6640625" style="19" bestFit="1" customWidth="1"/>
    <col min="9739" max="9740" width="30.58203125" style="19" customWidth="1"/>
    <col min="9741" max="9983" width="8.6640625" style="19"/>
    <col min="9984" max="9984" width="2.9140625" style="19" customWidth="1"/>
    <col min="9985" max="9985" width="6.58203125" style="19" customWidth="1"/>
    <col min="9986" max="9986" width="15.58203125" style="19" customWidth="1"/>
    <col min="9987" max="9988" width="37.58203125" style="19" customWidth="1"/>
    <col min="9989" max="9989" width="30.58203125" style="19" customWidth="1"/>
    <col min="9990" max="9990" width="8.6640625" style="19" bestFit="1" customWidth="1"/>
    <col min="9991" max="9993" width="30.58203125" style="19" customWidth="1"/>
    <col min="9994" max="9994" width="8.6640625" style="19" bestFit="1" customWidth="1"/>
    <col min="9995" max="9996" width="30.58203125" style="19" customWidth="1"/>
    <col min="9997" max="10239" width="8.6640625" style="19"/>
    <col min="10240" max="10240" width="2.9140625" style="19" customWidth="1"/>
    <col min="10241" max="10241" width="6.58203125" style="19" customWidth="1"/>
    <col min="10242" max="10242" width="15.58203125" style="19" customWidth="1"/>
    <col min="10243" max="10244" width="37.58203125" style="19" customWidth="1"/>
    <col min="10245" max="10245" width="30.58203125" style="19" customWidth="1"/>
    <col min="10246" max="10246" width="8.6640625" style="19" bestFit="1" customWidth="1"/>
    <col min="10247" max="10249" width="30.58203125" style="19" customWidth="1"/>
    <col min="10250" max="10250" width="8.6640625" style="19" bestFit="1" customWidth="1"/>
    <col min="10251" max="10252" width="30.58203125" style="19" customWidth="1"/>
    <col min="10253" max="10495" width="8.6640625" style="19"/>
    <col min="10496" max="10496" width="2.9140625" style="19" customWidth="1"/>
    <col min="10497" max="10497" width="6.58203125" style="19" customWidth="1"/>
    <col min="10498" max="10498" width="15.58203125" style="19" customWidth="1"/>
    <col min="10499" max="10500" width="37.58203125" style="19" customWidth="1"/>
    <col min="10501" max="10501" width="30.58203125" style="19" customWidth="1"/>
    <col min="10502" max="10502" width="8.6640625" style="19" bestFit="1" customWidth="1"/>
    <col min="10503" max="10505" width="30.58203125" style="19" customWidth="1"/>
    <col min="10506" max="10506" width="8.6640625" style="19" bestFit="1" customWidth="1"/>
    <col min="10507" max="10508" width="30.58203125" style="19" customWidth="1"/>
    <col min="10509" max="10751" width="8.6640625" style="19"/>
    <col min="10752" max="10752" width="2.9140625" style="19" customWidth="1"/>
    <col min="10753" max="10753" width="6.58203125" style="19" customWidth="1"/>
    <col min="10754" max="10754" width="15.58203125" style="19" customWidth="1"/>
    <col min="10755" max="10756" width="37.58203125" style="19" customWidth="1"/>
    <col min="10757" max="10757" width="30.58203125" style="19" customWidth="1"/>
    <col min="10758" max="10758" width="8.6640625" style="19" bestFit="1" customWidth="1"/>
    <col min="10759" max="10761" width="30.58203125" style="19" customWidth="1"/>
    <col min="10762" max="10762" width="8.6640625" style="19" bestFit="1" customWidth="1"/>
    <col min="10763" max="10764" width="30.58203125" style="19" customWidth="1"/>
    <col min="10765" max="11007" width="8.6640625" style="19"/>
    <col min="11008" max="11008" width="2.9140625" style="19" customWidth="1"/>
    <col min="11009" max="11009" width="6.58203125" style="19" customWidth="1"/>
    <col min="11010" max="11010" width="15.58203125" style="19" customWidth="1"/>
    <col min="11011" max="11012" width="37.58203125" style="19" customWidth="1"/>
    <col min="11013" max="11013" width="30.58203125" style="19" customWidth="1"/>
    <col min="11014" max="11014" width="8.6640625" style="19" bestFit="1" customWidth="1"/>
    <col min="11015" max="11017" width="30.58203125" style="19" customWidth="1"/>
    <col min="11018" max="11018" width="8.6640625" style="19" bestFit="1" customWidth="1"/>
    <col min="11019" max="11020" width="30.58203125" style="19" customWidth="1"/>
    <col min="11021" max="11263" width="8.6640625" style="19"/>
    <col min="11264" max="11264" width="2.9140625" style="19" customWidth="1"/>
    <col min="11265" max="11265" width="6.58203125" style="19" customWidth="1"/>
    <col min="11266" max="11266" width="15.58203125" style="19" customWidth="1"/>
    <col min="11267" max="11268" width="37.58203125" style="19" customWidth="1"/>
    <col min="11269" max="11269" width="30.58203125" style="19" customWidth="1"/>
    <col min="11270" max="11270" width="8.6640625" style="19" bestFit="1" customWidth="1"/>
    <col min="11271" max="11273" width="30.58203125" style="19" customWidth="1"/>
    <col min="11274" max="11274" width="8.6640625" style="19" bestFit="1" customWidth="1"/>
    <col min="11275" max="11276" width="30.58203125" style="19" customWidth="1"/>
    <col min="11277" max="11519" width="8.6640625" style="19"/>
    <col min="11520" max="11520" width="2.9140625" style="19" customWidth="1"/>
    <col min="11521" max="11521" width="6.58203125" style="19" customWidth="1"/>
    <col min="11522" max="11522" width="15.58203125" style="19" customWidth="1"/>
    <col min="11523" max="11524" width="37.58203125" style="19" customWidth="1"/>
    <col min="11525" max="11525" width="30.58203125" style="19" customWidth="1"/>
    <col min="11526" max="11526" width="8.6640625" style="19" bestFit="1" customWidth="1"/>
    <col min="11527" max="11529" width="30.58203125" style="19" customWidth="1"/>
    <col min="11530" max="11530" width="8.6640625" style="19" bestFit="1" customWidth="1"/>
    <col min="11531" max="11532" width="30.58203125" style="19" customWidth="1"/>
    <col min="11533" max="11775" width="8.6640625" style="19"/>
    <col min="11776" max="11776" width="2.9140625" style="19" customWidth="1"/>
    <col min="11777" max="11777" width="6.58203125" style="19" customWidth="1"/>
    <col min="11778" max="11778" width="15.58203125" style="19" customWidth="1"/>
    <col min="11779" max="11780" width="37.58203125" style="19" customWidth="1"/>
    <col min="11781" max="11781" width="30.58203125" style="19" customWidth="1"/>
    <col min="11782" max="11782" width="8.6640625" style="19" bestFit="1" customWidth="1"/>
    <col min="11783" max="11785" width="30.58203125" style="19" customWidth="1"/>
    <col min="11786" max="11786" width="8.6640625" style="19" bestFit="1" customWidth="1"/>
    <col min="11787" max="11788" width="30.58203125" style="19" customWidth="1"/>
    <col min="11789" max="12031" width="8.6640625" style="19"/>
    <col min="12032" max="12032" width="2.9140625" style="19" customWidth="1"/>
    <col min="12033" max="12033" width="6.58203125" style="19" customWidth="1"/>
    <col min="12034" max="12034" width="15.58203125" style="19" customWidth="1"/>
    <col min="12035" max="12036" width="37.58203125" style="19" customWidth="1"/>
    <col min="12037" max="12037" width="30.58203125" style="19" customWidth="1"/>
    <col min="12038" max="12038" width="8.6640625" style="19" bestFit="1" customWidth="1"/>
    <col min="12039" max="12041" width="30.58203125" style="19" customWidth="1"/>
    <col min="12042" max="12042" width="8.6640625" style="19" bestFit="1" customWidth="1"/>
    <col min="12043" max="12044" width="30.58203125" style="19" customWidth="1"/>
    <col min="12045" max="12287" width="8.6640625" style="19"/>
    <col min="12288" max="12288" width="2.9140625" style="19" customWidth="1"/>
    <col min="12289" max="12289" width="6.58203125" style="19" customWidth="1"/>
    <col min="12290" max="12290" width="15.58203125" style="19" customWidth="1"/>
    <col min="12291" max="12292" width="37.58203125" style="19" customWidth="1"/>
    <col min="12293" max="12293" width="30.58203125" style="19" customWidth="1"/>
    <col min="12294" max="12294" width="8.6640625" style="19" bestFit="1" customWidth="1"/>
    <col min="12295" max="12297" width="30.58203125" style="19" customWidth="1"/>
    <col min="12298" max="12298" width="8.6640625" style="19" bestFit="1" customWidth="1"/>
    <col min="12299" max="12300" width="30.58203125" style="19" customWidth="1"/>
    <col min="12301" max="12543" width="8.6640625" style="19"/>
    <col min="12544" max="12544" width="2.9140625" style="19" customWidth="1"/>
    <col min="12545" max="12545" width="6.58203125" style="19" customWidth="1"/>
    <col min="12546" max="12546" width="15.58203125" style="19" customWidth="1"/>
    <col min="12547" max="12548" width="37.58203125" style="19" customWidth="1"/>
    <col min="12549" max="12549" width="30.58203125" style="19" customWidth="1"/>
    <col min="12550" max="12550" width="8.6640625" style="19" bestFit="1" customWidth="1"/>
    <col min="12551" max="12553" width="30.58203125" style="19" customWidth="1"/>
    <col min="12554" max="12554" width="8.6640625" style="19" bestFit="1" customWidth="1"/>
    <col min="12555" max="12556" width="30.58203125" style="19" customWidth="1"/>
    <col min="12557" max="12799" width="8.6640625" style="19"/>
    <col min="12800" max="12800" width="2.9140625" style="19" customWidth="1"/>
    <col min="12801" max="12801" width="6.58203125" style="19" customWidth="1"/>
    <col min="12802" max="12802" width="15.58203125" style="19" customWidth="1"/>
    <col min="12803" max="12804" width="37.58203125" style="19" customWidth="1"/>
    <col min="12805" max="12805" width="30.58203125" style="19" customWidth="1"/>
    <col min="12806" max="12806" width="8.6640625" style="19" bestFit="1" customWidth="1"/>
    <col min="12807" max="12809" width="30.58203125" style="19" customWidth="1"/>
    <col min="12810" max="12810" width="8.6640625" style="19" bestFit="1" customWidth="1"/>
    <col min="12811" max="12812" width="30.58203125" style="19" customWidth="1"/>
    <col min="12813" max="13055" width="8.6640625" style="19"/>
    <col min="13056" max="13056" width="2.9140625" style="19" customWidth="1"/>
    <col min="13057" max="13057" width="6.58203125" style="19" customWidth="1"/>
    <col min="13058" max="13058" width="15.58203125" style="19" customWidth="1"/>
    <col min="13059" max="13060" width="37.58203125" style="19" customWidth="1"/>
    <col min="13061" max="13061" width="30.58203125" style="19" customWidth="1"/>
    <col min="13062" max="13062" width="8.6640625" style="19" bestFit="1" customWidth="1"/>
    <col min="13063" max="13065" width="30.58203125" style="19" customWidth="1"/>
    <col min="13066" max="13066" width="8.6640625" style="19" bestFit="1" customWidth="1"/>
    <col min="13067" max="13068" width="30.58203125" style="19" customWidth="1"/>
    <col min="13069" max="13311" width="8.6640625" style="19"/>
    <col min="13312" max="13312" width="2.9140625" style="19" customWidth="1"/>
    <col min="13313" max="13313" width="6.58203125" style="19" customWidth="1"/>
    <col min="13314" max="13314" width="15.58203125" style="19" customWidth="1"/>
    <col min="13315" max="13316" width="37.58203125" style="19" customWidth="1"/>
    <col min="13317" max="13317" width="30.58203125" style="19" customWidth="1"/>
    <col min="13318" max="13318" width="8.6640625" style="19" bestFit="1" customWidth="1"/>
    <col min="13319" max="13321" width="30.58203125" style="19" customWidth="1"/>
    <col min="13322" max="13322" width="8.6640625" style="19" bestFit="1" customWidth="1"/>
    <col min="13323" max="13324" width="30.58203125" style="19" customWidth="1"/>
    <col min="13325" max="13567" width="8.6640625" style="19"/>
    <col min="13568" max="13568" width="2.9140625" style="19" customWidth="1"/>
    <col min="13569" max="13569" width="6.58203125" style="19" customWidth="1"/>
    <col min="13570" max="13570" width="15.58203125" style="19" customWidth="1"/>
    <col min="13571" max="13572" width="37.58203125" style="19" customWidth="1"/>
    <col min="13573" max="13573" width="30.58203125" style="19" customWidth="1"/>
    <col min="13574" max="13574" width="8.6640625" style="19" bestFit="1" customWidth="1"/>
    <col min="13575" max="13577" width="30.58203125" style="19" customWidth="1"/>
    <col min="13578" max="13578" width="8.6640625" style="19" bestFit="1" customWidth="1"/>
    <col min="13579" max="13580" width="30.58203125" style="19" customWidth="1"/>
    <col min="13581" max="13823" width="8.6640625" style="19"/>
    <col min="13824" max="13824" width="2.9140625" style="19" customWidth="1"/>
    <col min="13825" max="13825" width="6.58203125" style="19" customWidth="1"/>
    <col min="13826" max="13826" width="15.58203125" style="19" customWidth="1"/>
    <col min="13827" max="13828" width="37.58203125" style="19" customWidth="1"/>
    <col min="13829" max="13829" width="30.58203125" style="19" customWidth="1"/>
    <col min="13830" max="13830" width="8.6640625" style="19" bestFit="1" customWidth="1"/>
    <col min="13831" max="13833" width="30.58203125" style="19" customWidth="1"/>
    <col min="13834" max="13834" width="8.6640625" style="19" bestFit="1" customWidth="1"/>
    <col min="13835" max="13836" width="30.58203125" style="19" customWidth="1"/>
    <col min="13837" max="14079" width="8.6640625" style="19"/>
    <col min="14080" max="14080" width="2.9140625" style="19" customWidth="1"/>
    <col min="14081" max="14081" width="6.58203125" style="19" customWidth="1"/>
    <col min="14082" max="14082" width="15.58203125" style="19" customWidth="1"/>
    <col min="14083" max="14084" width="37.58203125" style="19" customWidth="1"/>
    <col min="14085" max="14085" width="30.58203125" style="19" customWidth="1"/>
    <col min="14086" max="14086" width="8.6640625" style="19" bestFit="1" customWidth="1"/>
    <col min="14087" max="14089" width="30.58203125" style="19" customWidth="1"/>
    <col min="14090" max="14090" width="8.6640625" style="19" bestFit="1" customWidth="1"/>
    <col min="14091" max="14092" width="30.58203125" style="19" customWidth="1"/>
    <col min="14093" max="14335" width="8.6640625" style="19"/>
    <col min="14336" max="14336" width="2.9140625" style="19" customWidth="1"/>
    <col min="14337" max="14337" width="6.58203125" style="19" customWidth="1"/>
    <col min="14338" max="14338" width="15.58203125" style="19" customWidth="1"/>
    <col min="14339" max="14340" width="37.58203125" style="19" customWidth="1"/>
    <col min="14341" max="14341" width="30.58203125" style="19" customWidth="1"/>
    <col min="14342" max="14342" width="8.6640625" style="19" bestFit="1" customWidth="1"/>
    <col min="14343" max="14345" width="30.58203125" style="19" customWidth="1"/>
    <col min="14346" max="14346" width="8.6640625" style="19" bestFit="1" customWidth="1"/>
    <col min="14347" max="14348" width="30.58203125" style="19" customWidth="1"/>
    <col min="14349" max="14591" width="8.6640625" style="19"/>
    <col min="14592" max="14592" width="2.9140625" style="19" customWidth="1"/>
    <col min="14593" max="14593" width="6.58203125" style="19" customWidth="1"/>
    <col min="14594" max="14594" width="15.58203125" style="19" customWidth="1"/>
    <col min="14595" max="14596" width="37.58203125" style="19" customWidth="1"/>
    <col min="14597" max="14597" width="30.58203125" style="19" customWidth="1"/>
    <col min="14598" max="14598" width="8.6640625" style="19" bestFit="1" customWidth="1"/>
    <col min="14599" max="14601" width="30.58203125" style="19" customWidth="1"/>
    <col min="14602" max="14602" width="8.6640625" style="19" bestFit="1" customWidth="1"/>
    <col min="14603" max="14604" width="30.58203125" style="19" customWidth="1"/>
    <col min="14605" max="14847" width="8.6640625" style="19"/>
    <col min="14848" max="14848" width="2.9140625" style="19" customWidth="1"/>
    <col min="14849" max="14849" width="6.58203125" style="19" customWidth="1"/>
    <col min="14850" max="14850" width="15.58203125" style="19" customWidth="1"/>
    <col min="14851" max="14852" width="37.58203125" style="19" customWidth="1"/>
    <col min="14853" max="14853" width="30.58203125" style="19" customWidth="1"/>
    <col min="14854" max="14854" width="8.6640625" style="19" bestFit="1" customWidth="1"/>
    <col min="14855" max="14857" width="30.58203125" style="19" customWidth="1"/>
    <col min="14858" max="14858" width="8.6640625" style="19" bestFit="1" customWidth="1"/>
    <col min="14859" max="14860" width="30.58203125" style="19" customWidth="1"/>
    <col min="14861" max="15103" width="8.6640625" style="19"/>
    <col min="15104" max="15104" width="2.9140625" style="19" customWidth="1"/>
    <col min="15105" max="15105" width="6.58203125" style="19" customWidth="1"/>
    <col min="15106" max="15106" width="15.58203125" style="19" customWidth="1"/>
    <col min="15107" max="15108" width="37.58203125" style="19" customWidth="1"/>
    <col min="15109" max="15109" width="30.58203125" style="19" customWidth="1"/>
    <col min="15110" max="15110" width="8.6640625" style="19" bestFit="1" customWidth="1"/>
    <col min="15111" max="15113" width="30.58203125" style="19" customWidth="1"/>
    <col min="15114" max="15114" width="8.6640625" style="19" bestFit="1" customWidth="1"/>
    <col min="15115" max="15116" width="30.58203125" style="19" customWidth="1"/>
    <col min="15117" max="15359" width="8.6640625" style="19"/>
    <col min="15360" max="15360" width="2.9140625" style="19" customWidth="1"/>
    <col min="15361" max="15361" width="6.58203125" style="19" customWidth="1"/>
    <col min="15362" max="15362" width="15.58203125" style="19" customWidth="1"/>
    <col min="15363" max="15364" width="37.58203125" style="19" customWidth="1"/>
    <col min="15365" max="15365" width="30.58203125" style="19" customWidth="1"/>
    <col min="15366" max="15366" width="8.6640625" style="19" bestFit="1" customWidth="1"/>
    <col min="15367" max="15369" width="30.58203125" style="19" customWidth="1"/>
    <col min="15370" max="15370" width="8.6640625" style="19" bestFit="1" customWidth="1"/>
    <col min="15371" max="15372" width="30.58203125" style="19" customWidth="1"/>
    <col min="15373" max="15615" width="8.6640625" style="19"/>
    <col min="15616" max="15616" width="2.9140625" style="19" customWidth="1"/>
    <col min="15617" max="15617" width="6.58203125" style="19" customWidth="1"/>
    <col min="15618" max="15618" width="15.58203125" style="19" customWidth="1"/>
    <col min="15619" max="15620" width="37.58203125" style="19" customWidth="1"/>
    <col min="15621" max="15621" width="30.58203125" style="19" customWidth="1"/>
    <col min="15622" max="15622" width="8.6640625" style="19" bestFit="1" customWidth="1"/>
    <col min="15623" max="15625" width="30.58203125" style="19" customWidth="1"/>
    <col min="15626" max="15626" width="8.6640625" style="19" bestFit="1" customWidth="1"/>
    <col min="15627" max="15628" width="30.58203125" style="19" customWidth="1"/>
    <col min="15629" max="15871" width="8.6640625" style="19"/>
    <col min="15872" max="15872" width="2.9140625" style="19" customWidth="1"/>
    <col min="15873" max="15873" width="6.58203125" style="19" customWidth="1"/>
    <col min="15874" max="15874" width="15.58203125" style="19" customWidth="1"/>
    <col min="15875" max="15876" width="37.58203125" style="19" customWidth="1"/>
    <col min="15877" max="15877" width="30.58203125" style="19" customWidth="1"/>
    <col min="15878" max="15878" width="8.6640625" style="19" bestFit="1" customWidth="1"/>
    <col min="15879" max="15881" width="30.58203125" style="19" customWidth="1"/>
    <col min="15882" max="15882" width="8.6640625" style="19" bestFit="1" customWidth="1"/>
    <col min="15883" max="15884" width="30.58203125" style="19" customWidth="1"/>
    <col min="15885" max="16127" width="8.6640625" style="19"/>
    <col min="16128" max="16128" width="2.9140625" style="19" customWidth="1"/>
    <col min="16129" max="16129" width="6.58203125" style="19" customWidth="1"/>
    <col min="16130" max="16130" width="15.58203125" style="19" customWidth="1"/>
    <col min="16131" max="16132" width="37.58203125" style="19" customWidth="1"/>
    <col min="16133" max="16133" width="30.58203125" style="19" customWidth="1"/>
    <col min="16134" max="16134" width="8.6640625" style="19" bestFit="1" customWidth="1"/>
    <col min="16135" max="16137" width="30.58203125" style="19" customWidth="1"/>
    <col min="16138" max="16138" width="8.6640625" style="19" bestFit="1" customWidth="1"/>
    <col min="16139" max="16140" width="30.58203125" style="19" customWidth="1"/>
    <col min="16141" max="16384" width="8.6640625" style="19"/>
  </cols>
  <sheetData>
    <row r="1" spans="1:13" ht="24.9" customHeight="1" x14ac:dyDescent="0.55000000000000004">
      <c r="A1" s="165" t="s">
        <v>0</v>
      </c>
      <c r="B1" s="165"/>
      <c r="C1" s="165"/>
      <c r="D1" s="165"/>
      <c r="E1" s="165"/>
      <c r="F1" s="165"/>
      <c r="G1" s="18"/>
      <c r="H1" s="18"/>
      <c r="I1" s="18"/>
      <c r="J1" s="18"/>
      <c r="K1" s="18"/>
      <c r="L1" s="18"/>
      <c r="M1" s="18"/>
    </row>
    <row r="2" spans="1:13" ht="20.149999999999999" customHeight="1" thickBot="1" x14ac:dyDescent="0.6">
      <c r="A2" s="166" t="s">
        <v>1</v>
      </c>
      <c r="B2" s="166"/>
      <c r="C2" s="166"/>
      <c r="D2" s="167" t="str">
        <f>[23]年度当初提出!D2</f>
        <v>千葉市あんしんケアセンター誉田</v>
      </c>
      <c r="E2" s="167"/>
      <c r="F2" s="167"/>
      <c r="J2" s="20"/>
      <c r="K2" s="20"/>
      <c r="L2" s="20"/>
    </row>
    <row r="3" spans="1:13" ht="159" customHeight="1" thickBot="1" x14ac:dyDescent="0.6">
      <c r="A3" s="168" t="str">
        <f>[23]年度当初提出!A3</f>
        <v>担当圏域
地区概況及び
地区課題</v>
      </c>
      <c r="B3" s="168"/>
      <c r="C3" s="168"/>
      <c r="D3" s="229" t="s">
        <v>584</v>
      </c>
      <c r="E3" s="134"/>
      <c r="F3" s="134"/>
      <c r="G3" s="21"/>
      <c r="H3" s="21"/>
      <c r="I3" s="21"/>
      <c r="J3" s="163" t="s">
        <v>2</v>
      </c>
      <c r="K3" s="164"/>
      <c r="L3" s="22"/>
    </row>
    <row r="4" spans="1:13" ht="91" customHeight="1" x14ac:dyDescent="0.55000000000000004">
      <c r="A4" s="168" t="s">
        <v>3</v>
      </c>
      <c r="B4" s="168"/>
      <c r="C4" s="168"/>
      <c r="D4" s="158" t="s">
        <v>585</v>
      </c>
      <c r="E4" s="158"/>
      <c r="F4" s="158"/>
      <c r="G4" s="21"/>
      <c r="H4" s="21"/>
      <c r="I4" s="21"/>
      <c r="J4" s="22"/>
      <c r="K4" s="22"/>
      <c r="L4" s="22"/>
    </row>
    <row r="5" spans="1:13" ht="18" customHeight="1" x14ac:dyDescent="0.55000000000000004">
      <c r="A5" s="169" t="s">
        <v>4</v>
      </c>
      <c r="B5" s="169"/>
      <c r="C5" s="169"/>
      <c r="D5" s="169"/>
      <c r="E5" s="169"/>
      <c r="F5" s="169"/>
      <c r="G5" s="23"/>
      <c r="H5" s="24"/>
      <c r="I5" s="24"/>
      <c r="J5" s="24"/>
      <c r="K5" s="24"/>
      <c r="L5" s="25"/>
    </row>
    <row r="6" spans="1:13" ht="81" customHeight="1" x14ac:dyDescent="0.55000000000000004">
      <c r="A6" s="170" t="s">
        <v>5</v>
      </c>
      <c r="B6" s="171" t="s">
        <v>6</v>
      </c>
      <c r="C6" s="171"/>
      <c r="D6" s="40" t="s">
        <v>7</v>
      </c>
      <c r="E6" s="40" t="s">
        <v>8</v>
      </c>
      <c r="F6" s="39" t="s">
        <v>586</v>
      </c>
      <c r="G6" s="26"/>
      <c r="H6" s="27"/>
      <c r="I6" s="27"/>
      <c r="J6" s="27"/>
      <c r="K6" s="27"/>
      <c r="L6" s="28"/>
    </row>
    <row r="7" spans="1:13" ht="75" customHeight="1" x14ac:dyDescent="0.55000000000000004">
      <c r="A7" s="170"/>
      <c r="B7" s="172" t="s">
        <v>10</v>
      </c>
      <c r="C7" s="173"/>
      <c r="D7" s="130" t="s">
        <v>587</v>
      </c>
      <c r="E7" s="131"/>
      <c r="F7" s="132"/>
      <c r="G7" s="29"/>
      <c r="H7" s="30"/>
      <c r="I7" s="30"/>
      <c r="J7" s="30"/>
      <c r="K7" s="30"/>
      <c r="L7" s="31"/>
    </row>
    <row r="8" spans="1:13" ht="18" customHeight="1" x14ac:dyDescent="0.55000000000000004">
      <c r="A8" s="169" t="s">
        <v>11</v>
      </c>
      <c r="B8" s="169"/>
      <c r="C8" s="169"/>
      <c r="D8" s="169"/>
      <c r="E8" s="169"/>
      <c r="F8" s="169"/>
      <c r="G8" s="174" t="s">
        <v>11</v>
      </c>
      <c r="H8" s="174"/>
      <c r="I8" s="174"/>
      <c r="J8" s="174"/>
      <c r="K8" s="174"/>
      <c r="L8" s="174"/>
    </row>
    <row r="9" spans="1:13" ht="45.5" customHeight="1" x14ac:dyDescent="0.55000000000000004">
      <c r="A9" s="41" t="s">
        <v>12</v>
      </c>
      <c r="B9" s="171" t="s">
        <v>13</v>
      </c>
      <c r="C9" s="171"/>
      <c r="D9" s="134" t="s">
        <v>588</v>
      </c>
      <c r="E9" s="134"/>
      <c r="F9" s="134"/>
      <c r="G9" s="32"/>
      <c r="H9" s="33"/>
      <c r="I9" s="33"/>
      <c r="J9" s="33"/>
      <c r="K9" s="33"/>
      <c r="L9" s="34"/>
    </row>
    <row r="10" spans="1:13" ht="60" customHeight="1" x14ac:dyDescent="0.55000000000000004">
      <c r="A10" s="41" t="s">
        <v>14</v>
      </c>
      <c r="B10" s="171" t="s">
        <v>13</v>
      </c>
      <c r="C10" s="171"/>
      <c r="D10" s="124" t="s">
        <v>589</v>
      </c>
      <c r="E10" s="124"/>
      <c r="F10" s="124"/>
      <c r="G10" s="175" t="s">
        <v>15</v>
      </c>
      <c r="H10" s="176" t="s">
        <v>16</v>
      </c>
      <c r="I10" s="176"/>
      <c r="J10" s="177" t="str">
        <f>[23]年度当初提出!D6</f>
        <v>事業対象者や要支援者に対して、セルフケアの意識を高めるような働きかけを行い、重度化せず、自立した生活を維持できるように支援する。</v>
      </c>
      <c r="K10" s="177"/>
      <c r="L10" s="177"/>
    </row>
    <row r="11" spans="1:13" ht="60" customHeight="1" x14ac:dyDescent="0.55000000000000004">
      <c r="A11" s="170" t="s">
        <v>5</v>
      </c>
      <c r="B11" s="171" t="s">
        <v>6</v>
      </c>
      <c r="C11" s="171"/>
      <c r="D11" s="40" t="s">
        <v>7</v>
      </c>
      <c r="E11" s="40" t="s">
        <v>8</v>
      </c>
      <c r="F11" s="39" t="s">
        <v>324</v>
      </c>
      <c r="G11" s="175"/>
      <c r="H11" s="176" t="s">
        <v>19</v>
      </c>
      <c r="I11" s="176"/>
      <c r="J11" s="177" t="str">
        <f>[23]年度当初提出!D7</f>
        <v xml:space="preserve">・生活支援コーディネーターとともに介護予防に資する情報を集め、必要に応じて独自にわかりやすい資料を作り周知に役立てる。あわせて通いの場や集いの場を拡充し利用の機会を増やす。
・地域の介護支援専門員に対してインフォーマルサービスの情報を提供し、ケアプランに位置づけるように働きかける。
</v>
      </c>
      <c r="K11" s="177"/>
      <c r="L11" s="177"/>
    </row>
    <row r="12" spans="1:13" ht="60" customHeight="1" x14ac:dyDescent="0.55000000000000004">
      <c r="A12" s="170"/>
      <c r="B12" s="178" t="s">
        <v>10</v>
      </c>
      <c r="C12" s="179"/>
      <c r="D12" s="141" t="s">
        <v>325</v>
      </c>
      <c r="E12" s="142"/>
      <c r="F12" s="143"/>
      <c r="G12" s="180"/>
      <c r="H12" s="181"/>
      <c r="I12" s="181"/>
      <c r="J12" s="181"/>
      <c r="K12" s="181"/>
      <c r="L12" s="182"/>
    </row>
    <row r="13" spans="1:13" ht="18" customHeight="1" x14ac:dyDescent="0.55000000000000004">
      <c r="A13" s="169" t="s">
        <v>20</v>
      </c>
      <c r="B13" s="169"/>
      <c r="C13" s="169"/>
      <c r="D13" s="169"/>
      <c r="E13" s="169"/>
      <c r="F13" s="169"/>
      <c r="G13" s="174" t="s">
        <v>20</v>
      </c>
      <c r="H13" s="174"/>
      <c r="I13" s="174"/>
      <c r="J13" s="174"/>
      <c r="K13" s="174"/>
      <c r="L13" s="174"/>
    </row>
    <row r="14" spans="1:13" ht="60" customHeight="1" x14ac:dyDescent="0.55000000000000004">
      <c r="A14" s="41" t="s">
        <v>12</v>
      </c>
      <c r="B14" s="171" t="s">
        <v>13</v>
      </c>
      <c r="C14" s="171"/>
      <c r="D14" s="159" t="s">
        <v>326</v>
      </c>
      <c r="E14" s="159"/>
      <c r="F14" s="159"/>
      <c r="G14" s="32"/>
      <c r="H14" s="33"/>
      <c r="I14" s="33"/>
      <c r="J14" s="33"/>
      <c r="K14" s="33"/>
      <c r="L14" s="34"/>
    </row>
    <row r="15" spans="1:13" ht="60" customHeight="1" x14ac:dyDescent="0.55000000000000004">
      <c r="A15" s="41" t="s">
        <v>14</v>
      </c>
      <c r="B15" s="171" t="s">
        <v>13</v>
      </c>
      <c r="C15" s="171"/>
      <c r="D15" s="159" t="s">
        <v>459</v>
      </c>
      <c r="E15" s="159"/>
      <c r="F15" s="159"/>
      <c r="G15" s="175" t="s">
        <v>15</v>
      </c>
      <c r="H15" s="176" t="s">
        <v>16</v>
      </c>
      <c r="I15" s="176"/>
      <c r="J15" s="177" t="str">
        <f>[23]年度当初提出!D9</f>
        <v xml:space="preserve">寄せられた相談に対して的確な状況把握を行い、課題解決に必要なネットワークを活用し、その人にあった支援をチームで提供していく。また高齢者のみではなく、家族全体を対象ととらえて支援を行う。
</v>
      </c>
      <c r="K15" s="177"/>
      <c r="L15" s="177"/>
    </row>
    <row r="16" spans="1:13" ht="60" customHeight="1" x14ac:dyDescent="0.55000000000000004">
      <c r="A16" s="170" t="s">
        <v>5</v>
      </c>
      <c r="B16" s="171" t="s">
        <v>6</v>
      </c>
      <c r="C16" s="171"/>
      <c r="D16" s="40" t="s">
        <v>17</v>
      </c>
      <c r="E16" s="40" t="s">
        <v>8</v>
      </c>
      <c r="F16" s="39" t="s">
        <v>327</v>
      </c>
      <c r="G16" s="175"/>
      <c r="H16" s="176" t="s">
        <v>19</v>
      </c>
      <c r="I16" s="176"/>
      <c r="J16" s="177" t="str">
        <f>[23]年度当初提出!D10</f>
        <v>・生活困窮、障害あるいはひきこもりなど医療や介護以外の課題に対して、担当機関と連携を図りながら多角的な支援を提供する。そのため日頃から地域ケア会議などに参加を呼びかけ、課題を共有しておく。
・いろいろな機会を活用し、身近なところで相談できる機会を増やす。</v>
      </c>
      <c r="K16" s="177"/>
      <c r="L16" s="177"/>
    </row>
    <row r="17" spans="1:12" ht="60" customHeight="1" x14ac:dyDescent="0.55000000000000004">
      <c r="A17" s="170"/>
      <c r="B17" s="178" t="s">
        <v>10</v>
      </c>
      <c r="C17" s="179"/>
      <c r="D17" s="141" t="s">
        <v>328</v>
      </c>
      <c r="E17" s="142"/>
      <c r="F17" s="143"/>
      <c r="G17" s="180"/>
      <c r="H17" s="181"/>
      <c r="I17" s="181"/>
      <c r="J17" s="181"/>
      <c r="K17" s="181"/>
      <c r="L17" s="182"/>
    </row>
    <row r="18" spans="1:12" ht="18" customHeight="1" x14ac:dyDescent="0.55000000000000004">
      <c r="A18" s="169" t="s">
        <v>23</v>
      </c>
      <c r="B18" s="169"/>
      <c r="C18" s="169"/>
      <c r="D18" s="169"/>
      <c r="E18" s="169"/>
      <c r="F18" s="169"/>
      <c r="G18" s="174" t="s">
        <v>23</v>
      </c>
      <c r="H18" s="174"/>
      <c r="I18" s="174"/>
      <c r="J18" s="174"/>
      <c r="K18" s="174"/>
      <c r="L18" s="174"/>
    </row>
    <row r="19" spans="1:12" ht="60" customHeight="1" x14ac:dyDescent="0.55000000000000004">
      <c r="A19" s="41" t="s">
        <v>12</v>
      </c>
      <c r="B19" s="171" t="s">
        <v>13</v>
      </c>
      <c r="C19" s="171"/>
      <c r="D19" s="159" t="str">
        <f>'[23]前期終了時提出（10月頃）'!D14</f>
        <v>２か月に１回の緑区虐待対応連絡会で情報を共有した。また、虐待が疑われるケースについてに会議を行い、情報共有と今後の対応について、介護支援専門員や民生委員を含めて話し合いを開催した。また、緑区高齢支援班と相談し、措置ではないが虐待による分離をしたケースもあった。
消費者被害については、広報紙を通じて周知活動を行った。</v>
      </c>
      <c r="E19" s="159"/>
      <c r="F19" s="159"/>
      <c r="G19" s="32"/>
      <c r="H19" s="33"/>
      <c r="I19" s="33"/>
      <c r="J19" s="33"/>
      <c r="K19" s="33"/>
      <c r="L19" s="34"/>
    </row>
    <row r="20" spans="1:12" ht="60" customHeight="1" x14ac:dyDescent="0.55000000000000004">
      <c r="A20" s="41" t="s">
        <v>14</v>
      </c>
      <c r="B20" s="171" t="s">
        <v>13</v>
      </c>
      <c r="C20" s="171"/>
      <c r="D20" s="159" t="s">
        <v>329</v>
      </c>
      <c r="E20" s="159"/>
      <c r="F20" s="159"/>
      <c r="G20" s="175" t="s">
        <v>15</v>
      </c>
      <c r="H20" s="176" t="s">
        <v>16</v>
      </c>
      <c r="I20" s="176"/>
      <c r="J20" s="177" t="str">
        <f>[23]年度当初提出!D12</f>
        <v>高齢者の権利を守るため、「虐待防止」「消費者被害防止」「成年後見制度の活用」などを柱として、適切に対処するため、日頃から関係機関との連携を強化する。</v>
      </c>
      <c r="K20" s="177"/>
      <c r="L20" s="177"/>
    </row>
    <row r="21" spans="1:12" ht="60" customHeight="1" x14ac:dyDescent="0.55000000000000004">
      <c r="A21" s="170" t="s">
        <v>5</v>
      </c>
      <c r="B21" s="171" t="s">
        <v>6</v>
      </c>
      <c r="C21" s="171"/>
      <c r="D21" s="40" t="s">
        <v>7</v>
      </c>
      <c r="E21" s="40" t="s">
        <v>8</v>
      </c>
      <c r="F21" s="39" t="s">
        <v>330</v>
      </c>
      <c r="G21" s="175"/>
      <c r="H21" s="176" t="s">
        <v>19</v>
      </c>
      <c r="I21" s="176"/>
      <c r="J21" s="177" t="str">
        <f>[23]年度当初提出!D13</f>
        <v xml:space="preserve">・緑区虐待対応連絡会で、事例を通して対応方法を共有し、実践に備える。
・広報紙を活用し消費者被害にあわないよう注意喚起を行う。
</v>
      </c>
      <c r="K21" s="177"/>
      <c r="L21" s="177"/>
    </row>
    <row r="22" spans="1:12" ht="60" customHeight="1" x14ac:dyDescent="0.55000000000000004">
      <c r="A22" s="170"/>
      <c r="B22" s="178" t="s">
        <v>10</v>
      </c>
      <c r="C22" s="179"/>
      <c r="D22" s="141" t="s">
        <v>331</v>
      </c>
      <c r="E22" s="142"/>
      <c r="F22" s="143"/>
      <c r="G22" s="180"/>
      <c r="H22" s="181"/>
      <c r="I22" s="181"/>
      <c r="J22" s="181"/>
      <c r="K22" s="181"/>
      <c r="L22" s="182"/>
    </row>
    <row r="23" spans="1:12" ht="18" customHeight="1" x14ac:dyDescent="0.55000000000000004">
      <c r="A23" s="169" t="s">
        <v>26</v>
      </c>
      <c r="B23" s="169"/>
      <c r="C23" s="169"/>
      <c r="D23" s="169"/>
      <c r="E23" s="169"/>
      <c r="F23" s="169"/>
      <c r="G23" s="174" t="s">
        <v>26</v>
      </c>
      <c r="H23" s="174"/>
      <c r="I23" s="174"/>
      <c r="J23" s="174"/>
      <c r="K23" s="174"/>
      <c r="L23" s="174"/>
    </row>
    <row r="24" spans="1:12" ht="78" customHeight="1" x14ac:dyDescent="0.55000000000000004">
      <c r="A24" s="41" t="s">
        <v>12</v>
      </c>
      <c r="B24" s="171" t="s">
        <v>13</v>
      </c>
      <c r="C24" s="171"/>
      <c r="D24" s="159" t="str">
        <f>'[23]前期終了時提出（10月頃）'!D18</f>
        <v>・８月に予定していた生活困窮者支援団体と介護支援専門員の情報交換会は、台風で延期され、１月に開催予定となった。・個別ケース会議を２回開催し、家族・介護支援専門員・障害者支援団体・行政と情報共有・役割分担を行った。 ・鎌取と誉田圏域の居宅介護支援事業所合同で、①事例検討会を２回開催し、ヤングケアラーやケアマネジメント業務の負担軽減などについて検討した。　②今年度の介護保険改定について勉強会を１回開き、改定内容の理解を統一した。</v>
      </c>
      <c r="E24" s="159"/>
      <c r="F24" s="159"/>
      <c r="G24" s="32"/>
      <c r="H24" s="33"/>
      <c r="I24" s="33"/>
      <c r="J24" s="33"/>
      <c r="K24" s="33"/>
      <c r="L24" s="34"/>
    </row>
    <row r="25" spans="1:12" ht="63.5" customHeight="1" x14ac:dyDescent="0.55000000000000004">
      <c r="A25" s="41" t="s">
        <v>14</v>
      </c>
      <c r="B25" s="171" t="s">
        <v>13</v>
      </c>
      <c r="C25" s="171"/>
      <c r="D25" s="141" t="s">
        <v>332</v>
      </c>
      <c r="E25" s="142"/>
      <c r="F25" s="143"/>
      <c r="G25" s="175" t="s">
        <v>15</v>
      </c>
      <c r="H25" s="176" t="s">
        <v>16</v>
      </c>
      <c r="I25" s="176"/>
      <c r="J25" s="177" t="str">
        <f>[23]年度当初提出!D15</f>
        <v>生活支援コーディネーターや介護保険事業所、さらに地域の関係機関との連携を強化して、住民への支援が途切れない環境を整える。</v>
      </c>
      <c r="K25" s="177"/>
      <c r="L25" s="177"/>
    </row>
    <row r="26" spans="1:12" ht="60" customHeight="1" x14ac:dyDescent="0.55000000000000004">
      <c r="A26" s="170" t="s">
        <v>5</v>
      </c>
      <c r="B26" s="171" t="s">
        <v>6</v>
      </c>
      <c r="C26" s="171"/>
      <c r="D26" s="40" t="s">
        <v>70</v>
      </c>
      <c r="E26" s="40" t="s">
        <v>8</v>
      </c>
      <c r="F26" s="39" t="s">
        <v>333</v>
      </c>
      <c r="G26" s="175"/>
      <c r="H26" s="176" t="s">
        <v>19</v>
      </c>
      <c r="I26" s="176"/>
      <c r="J26" s="177" t="str">
        <f>[23]年度当初提出!D16</f>
        <v xml:space="preserve">・障害者基幹相談支援事業所や医療機関などと協力し、事例検討会を開催する。
・多職種連携会議や地域ケア会議に参加を呼びかけ、地域の課題や介護支援専門員の課題を共有し、解決策を生み出していく。そこで提案された解決策などを、誉田あんしんネットワーク会議でも検討する。
</v>
      </c>
      <c r="K26" s="177"/>
      <c r="L26" s="177"/>
    </row>
    <row r="27" spans="1:12" ht="60" customHeight="1" x14ac:dyDescent="0.55000000000000004">
      <c r="A27" s="170"/>
      <c r="B27" s="178" t="s">
        <v>10</v>
      </c>
      <c r="C27" s="179"/>
      <c r="D27" s="141" t="s">
        <v>334</v>
      </c>
      <c r="E27" s="142"/>
      <c r="F27" s="143"/>
      <c r="G27" s="180"/>
      <c r="H27" s="181"/>
      <c r="I27" s="181"/>
      <c r="J27" s="181"/>
      <c r="K27" s="181"/>
      <c r="L27" s="182"/>
    </row>
    <row r="28" spans="1:12" ht="18" customHeight="1" x14ac:dyDescent="0.55000000000000004">
      <c r="A28" s="169" t="s">
        <v>28</v>
      </c>
      <c r="B28" s="169"/>
      <c r="C28" s="169"/>
      <c r="D28" s="169"/>
      <c r="E28" s="169"/>
      <c r="F28" s="169"/>
      <c r="G28" s="174" t="s">
        <v>28</v>
      </c>
      <c r="H28" s="174"/>
      <c r="I28" s="174"/>
      <c r="J28" s="174"/>
      <c r="K28" s="174"/>
      <c r="L28" s="174"/>
    </row>
    <row r="29" spans="1:12" ht="64" customHeight="1" x14ac:dyDescent="0.55000000000000004">
      <c r="A29" s="41" t="s">
        <v>12</v>
      </c>
      <c r="B29" s="171" t="s">
        <v>13</v>
      </c>
      <c r="C29" s="171"/>
      <c r="D29" s="159" t="str">
        <f>'[23]前期終了時提出（10月頃）'!D22</f>
        <v>・ほんだ貯筋倶楽部を毎月開催し、健康課や緑いきいきプラザの協力によりセルフケアに繋がるアイデアを普及した。
・オレンジカフェを月2～3回開催し、地域住民の方の集まる場所として継続することができた。
・サロンや老人会など通いの場へ伺い、健康や介護に関する質問に答えたり、情報提供を通し、活動支援を行った。
・認知症声かけ訓練を１回開催した。</v>
      </c>
      <c r="E29" s="159"/>
      <c r="F29" s="159"/>
      <c r="G29" s="32"/>
      <c r="H29" s="33"/>
      <c r="I29" s="33"/>
      <c r="J29" s="33"/>
      <c r="K29" s="33"/>
      <c r="L29" s="34"/>
    </row>
    <row r="30" spans="1:12" ht="61" customHeight="1" x14ac:dyDescent="0.55000000000000004">
      <c r="A30" s="41" t="s">
        <v>14</v>
      </c>
      <c r="B30" s="171" t="s">
        <v>13</v>
      </c>
      <c r="C30" s="171"/>
      <c r="D30" s="159" t="s">
        <v>335</v>
      </c>
      <c r="E30" s="159"/>
      <c r="F30" s="159"/>
      <c r="G30" s="175" t="s">
        <v>15</v>
      </c>
      <c r="H30" s="176" t="s">
        <v>16</v>
      </c>
      <c r="I30" s="176"/>
      <c r="J30" s="177" t="str">
        <f>[23]年度当初提出!D18</f>
        <v>介護予防の意識を高めるための働きかけを行う。</v>
      </c>
      <c r="K30" s="177"/>
      <c r="L30" s="177"/>
    </row>
    <row r="31" spans="1:12" ht="62.5" customHeight="1" x14ac:dyDescent="0.55000000000000004">
      <c r="A31" s="170" t="s">
        <v>5</v>
      </c>
      <c r="B31" s="171" t="s">
        <v>6</v>
      </c>
      <c r="C31" s="171"/>
      <c r="D31" s="40" t="s">
        <v>7</v>
      </c>
      <c r="E31" s="40" t="s">
        <v>8</v>
      </c>
      <c r="F31" s="39" t="s">
        <v>336</v>
      </c>
      <c r="G31" s="175"/>
      <c r="H31" s="176" t="s">
        <v>19</v>
      </c>
      <c r="I31" s="176"/>
      <c r="J31" s="177" t="str">
        <f>[23]年度当初提出!D19</f>
        <v>・サロンなど地域住民の集まりに出向き、基本チェックリストを実施し、フレイルなどが疑われる高齢者には早めに介護予防にむけた介入をしていく。その際地域リハビリや健康課などにも呼びかけ、「その場で役立つ情報提供」に努める。
・生活支援コーディネーター、緑いきいきプラザ、緑区健康課などと協力して、運動教室を開催したり、気軽にセルフケアに取り組めるアイディアを提供していく。</v>
      </c>
      <c r="K31" s="177"/>
      <c r="L31" s="177"/>
    </row>
    <row r="32" spans="1:12" ht="60" customHeight="1" x14ac:dyDescent="0.55000000000000004">
      <c r="A32" s="170"/>
      <c r="B32" s="178" t="s">
        <v>10</v>
      </c>
      <c r="C32" s="179"/>
      <c r="D32" s="141" t="s">
        <v>337</v>
      </c>
      <c r="E32" s="142"/>
      <c r="F32" s="143"/>
      <c r="G32" s="180"/>
      <c r="H32" s="181"/>
      <c r="I32" s="181"/>
      <c r="J32" s="181"/>
      <c r="K32" s="181"/>
      <c r="L32" s="182"/>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F65B725A-E8CB-4ED6-B42A-6EAC3B6DBA6F}">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3A9B-2414-4097-8774-D067A77B55E9}">
  <sheetPr>
    <pageSetUpPr fitToPage="1"/>
  </sheetPr>
  <dimension ref="A1:M32"/>
  <sheetViews>
    <sheetView view="pageBreakPreview" topLeftCell="A3" zoomScale="90" zoomScaleNormal="100" zoomScaleSheetLayoutView="90" zoomScalePageLayoutView="70" workbookViewId="0">
      <selection activeCell="A8" sqref="A8:F8"/>
    </sheetView>
  </sheetViews>
  <sheetFormatPr defaultRowHeight="15" x14ac:dyDescent="0.55000000000000004"/>
  <cols>
    <col min="1" max="2" width="2.83203125" style="84" customWidth="1"/>
    <col min="3" max="4" width="6.58203125" style="84" customWidth="1"/>
    <col min="5" max="5" width="9.58203125" style="84" customWidth="1"/>
    <col min="6" max="6" width="61.58203125" style="84" customWidth="1"/>
    <col min="7" max="8" width="2.83203125" style="19" hidden="1" customWidth="1"/>
    <col min="9" max="9" width="6.58203125" style="19" hidden="1" customWidth="1"/>
    <col min="10" max="10" width="13.58203125" style="19" hidden="1" customWidth="1"/>
    <col min="11" max="11" width="30.58203125" style="19" hidden="1" customWidth="1"/>
    <col min="12" max="12" width="33.58203125" style="19" hidden="1" customWidth="1"/>
    <col min="13" max="255" width="8.6640625" style="19"/>
    <col min="256" max="256" width="2.83203125" style="19" customWidth="1"/>
    <col min="257" max="257" width="6.58203125" style="19" customWidth="1"/>
    <col min="258" max="258" width="15.58203125" style="19" customWidth="1"/>
    <col min="259" max="260" width="37.58203125" style="19" customWidth="1"/>
    <col min="261" max="261" width="30.58203125" style="19" customWidth="1"/>
    <col min="262" max="262" width="8.75" style="19" bestFit="1" customWidth="1"/>
    <col min="263" max="265" width="30.58203125" style="19" customWidth="1"/>
    <col min="266" max="266" width="8.75" style="19" bestFit="1" customWidth="1"/>
    <col min="267" max="268" width="30.58203125" style="19" customWidth="1"/>
    <col min="269" max="511" width="8.6640625" style="19"/>
    <col min="512" max="512" width="2.83203125" style="19" customWidth="1"/>
    <col min="513" max="513" width="6.58203125" style="19" customWidth="1"/>
    <col min="514" max="514" width="15.58203125" style="19" customWidth="1"/>
    <col min="515" max="516" width="37.58203125" style="19" customWidth="1"/>
    <col min="517" max="517" width="30.58203125" style="19" customWidth="1"/>
    <col min="518" max="518" width="8.75" style="19" bestFit="1" customWidth="1"/>
    <col min="519" max="521" width="30.58203125" style="19" customWidth="1"/>
    <col min="522" max="522" width="8.75" style="19" bestFit="1" customWidth="1"/>
    <col min="523" max="524" width="30.58203125" style="19" customWidth="1"/>
    <col min="525" max="767" width="8.6640625" style="19"/>
    <col min="768" max="768" width="2.83203125" style="19" customWidth="1"/>
    <col min="769" max="769" width="6.58203125" style="19" customWidth="1"/>
    <col min="770" max="770" width="15.58203125" style="19" customWidth="1"/>
    <col min="771" max="772" width="37.58203125" style="19" customWidth="1"/>
    <col min="773" max="773" width="30.58203125" style="19" customWidth="1"/>
    <col min="774" max="774" width="8.75" style="19" bestFit="1" customWidth="1"/>
    <col min="775" max="777" width="30.58203125" style="19" customWidth="1"/>
    <col min="778" max="778" width="8.75" style="19" bestFit="1" customWidth="1"/>
    <col min="779" max="780" width="30.58203125" style="19" customWidth="1"/>
    <col min="781" max="1023" width="8.6640625" style="19"/>
    <col min="1024" max="1024" width="2.83203125" style="19" customWidth="1"/>
    <col min="1025" max="1025" width="6.58203125" style="19" customWidth="1"/>
    <col min="1026" max="1026" width="15.58203125" style="19" customWidth="1"/>
    <col min="1027" max="1028" width="37.58203125" style="19" customWidth="1"/>
    <col min="1029" max="1029" width="30.58203125" style="19" customWidth="1"/>
    <col min="1030" max="1030" width="8.75" style="19" bestFit="1" customWidth="1"/>
    <col min="1031" max="1033" width="30.58203125" style="19" customWidth="1"/>
    <col min="1034" max="1034" width="8.75" style="19" bestFit="1" customWidth="1"/>
    <col min="1035" max="1036" width="30.58203125" style="19" customWidth="1"/>
    <col min="1037" max="1279" width="8.6640625" style="19"/>
    <col min="1280" max="1280" width="2.83203125" style="19" customWidth="1"/>
    <col min="1281" max="1281" width="6.58203125" style="19" customWidth="1"/>
    <col min="1282" max="1282" width="15.58203125" style="19" customWidth="1"/>
    <col min="1283" max="1284" width="37.58203125" style="19" customWidth="1"/>
    <col min="1285" max="1285" width="30.58203125" style="19" customWidth="1"/>
    <col min="1286" max="1286" width="8.75" style="19" bestFit="1" customWidth="1"/>
    <col min="1287" max="1289" width="30.58203125" style="19" customWidth="1"/>
    <col min="1290" max="1290" width="8.75" style="19" bestFit="1" customWidth="1"/>
    <col min="1291" max="1292" width="30.58203125" style="19" customWidth="1"/>
    <col min="1293" max="1535" width="8.6640625" style="19"/>
    <col min="1536" max="1536" width="2.83203125" style="19" customWidth="1"/>
    <col min="1537" max="1537" width="6.58203125" style="19" customWidth="1"/>
    <col min="1538" max="1538" width="15.58203125" style="19" customWidth="1"/>
    <col min="1539" max="1540" width="37.58203125" style="19" customWidth="1"/>
    <col min="1541" max="1541" width="30.58203125" style="19" customWidth="1"/>
    <col min="1542" max="1542" width="8.75" style="19" bestFit="1" customWidth="1"/>
    <col min="1543" max="1545" width="30.58203125" style="19" customWidth="1"/>
    <col min="1546" max="1546" width="8.75" style="19" bestFit="1" customWidth="1"/>
    <col min="1547" max="1548" width="30.58203125" style="19" customWidth="1"/>
    <col min="1549" max="1791" width="8.6640625" style="19"/>
    <col min="1792" max="1792" width="2.83203125" style="19" customWidth="1"/>
    <col min="1793" max="1793" width="6.58203125" style="19" customWidth="1"/>
    <col min="1794" max="1794" width="15.58203125" style="19" customWidth="1"/>
    <col min="1795" max="1796" width="37.58203125" style="19" customWidth="1"/>
    <col min="1797" max="1797" width="30.58203125" style="19" customWidth="1"/>
    <col min="1798" max="1798" width="8.75" style="19" bestFit="1" customWidth="1"/>
    <col min="1799" max="1801" width="30.58203125" style="19" customWidth="1"/>
    <col min="1802" max="1802" width="8.75" style="19" bestFit="1" customWidth="1"/>
    <col min="1803" max="1804" width="30.58203125" style="19" customWidth="1"/>
    <col min="1805" max="2047" width="8.6640625" style="19"/>
    <col min="2048" max="2048" width="2.83203125" style="19" customWidth="1"/>
    <col min="2049" max="2049" width="6.58203125" style="19" customWidth="1"/>
    <col min="2050" max="2050" width="15.58203125" style="19" customWidth="1"/>
    <col min="2051" max="2052" width="37.58203125" style="19" customWidth="1"/>
    <col min="2053" max="2053" width="30.58203125" style="19" customWidth="1"/>
    <col min="2054" max="2054" width="8.75" style="19" bestFit="1" customWidth="1"/>
    <col min="2055" max="2057" width="30.58203125" style="19" customWidth="1"/>
    <col min="2058" max="2058" width="8.75" style="19" bestFit="1" customWidth="1"/>
    <col min="2059" max="2060" width="30.58203125" style="19" customWidth="1"/>
    <col min="2061" max="2303" width="8.6640625" style="19"/>
    <col min="2304" max="2304" width="2.83203125" style="19" customWidth="1"/>
    <col min="2305" max="2305" width="6.58203125" style="19" customWidth="1"/>
    <col min="2306" max="2306" width="15.58203125" style="19" customWidth="1"/>
    <col min="2307" max="2308" width="37.58203125" style="19" customWidth="1"/>
    <col min="2309" max="2309" width="30.58203125" style="19" customWidth="1"/>
    <col min="2310" max="2310" width="8.75" style="19" bestFit="1" customWidth="1"/>
    <col min="2311" max="2313" width="30.58203125" style="19" customWidth="1"/>
    <col min="2314" max="2314" width="8.75" style="19" bestFit="1" customWidth="1"/>
    <col min="2315" max="2316" width="30.58203125" style="19" customWidth="1"/>
    <col min="2317" max="2559" width="8.6640625" style="19"/>
    <col min="2560" max="2560" width="2.83203125" style="19" customWidth="1"/>
    <col min="2561" max="2561" width="6.58203125" style="19" customWidth="1"/>
    <col min="2562" max="2562" width="15.58203125" style="19" customWidth="1"/>
    <col min="2563" max="2564" width="37.58203125" style="19" customWidth="1"/>
    <col min="2565" max="2565" width="30.58203125" style="19" customWidth="1"/>
    <col min="2566" max="2566" width="8.75" style="19" bestFit="1" customWidth="1"/>
    <col min="2567" max="2569" width="30.58203125" style="19" customWidth="1"/>
    <col min="2570" max="2570" width="8.75" style="19" bestFit="1" customWidth="1"/>
    <col min="2571" max="2572" width="30.58203125" style="19" customWidth="1"/>
    <col min="2573" max="2815" width="8.6640625" style="19"/>
    <col min="2816" max="2816" width="2.83203125" style="19" customWidth="1"/>
    <col min="2817" max="2817" width="6.58203125" style="19" customWidth="1"/>
    <col min="2818" max="2818" width="15.58203125" style="19" customWidth="1"/>
    <col min="2819" max="2820" width="37.58203125" style="19" customWidth="1"/>
    <col min="2821" max="2821" width="30.58203125" style="19" customWidth="1"/>
    <col min="2822" max="2822" width="8.75" style="19" bestFit="1" customWidth="1"/>
    <col min="2823" max="2825" width="30.58203125" style="19" customWidth="1"/>
    <col min="2826" max="2826" width="8.75" style="19" bestFit="1" customWidth="1"/>
    <col min="2827" max="2828" width="30.58203125" style="19" customWidth="1"/>
    <col min="2829" max="3071" width="8.6640625" style="19"/>
    <col min="3072" max="3072" width="2.83203125" style="19" customWidth="1"/>
    <col min="3073" max="3073" width="6.58203125" style="19" customWidth="1"/>
    <col min="3074" max="3074" width="15.58203125" style="19" customWidth="1"/>
    <col min="3075" max="3076" width="37.58203125" style="19" customWidth="1"/>
    <col min="3077" max="3077" width="30.58203125" style="19" customWidth="1"/>
    <col min="3078" max="3078" width="8.75" style="19" bestFit="1" customWidth="1"/>
    <col min="3079" max="3081" width="30.58203125" style="19" customWidth="1"/>
    <col min="3082" max="3082" width="8.75" style="19" bestFit="1" customWidth="1"/>
    <col min="3083" max="3084" width="30.58203125" style="19" customWidth="1"/>
    <col min="3085" max="3327" width="8.6640625" style="19"/>
    <col min="3328" max="3328" width="2.83203125" style="19" customWidth="1"/>
    <col min="3329" max="3329" width="6.58203125" style="19" customWidth="1"/>
    <col min="3330" max="3330" width="15.58203125" style="19" customWidth="1"/>
    <col min="3331" max="3332" width="37.58203125" style="19" customWidth="1"/>
    <col min="3333" max="3333" width="30.58203125" style="19" customWidth="1"/>
    <col min="3334" max="3334" width="8.75" style="19" bestFit="1" customWidth="1"/>
    <col min="3335" max="3337" width="30.58203125" style="19" customWidth="1"/>
    <col min="3338" max="3338" width="8.75" style="19" bestFit="1" customWidth="1"/>
    <col min="3339" max="3340" width="30.58203125" style="19" customWidth="1"/>
    <col min="3341" max="3583" width="8.6640625" style="19"/>
    <col min="3584" max="3584" width="2.83203125" style="19" customWidth="1"/>
    <col min="3585" max="3585" width="6.58203125" style="19" customWidth="1"/>
    <col min="3586" max="3586" width="15.58203125" style="19" customWidth="1"/>
    <col min="3587" max="3588" width="37.58203125" style="19" customWidth="1"/>
    <col min="3589" max="3589" width="30.58203125" style="19" customWidth="1"/>
    <col min="3590" max="3590" width="8.75" style="19" bestFit="1" customWidth="1"/>
    <col min="3591" max="3593" width="30.58203125" style="19" customWidth="1"/>
    <col min="3594" max="3594" width="8.75" style="19" bestFit="1" customWidth="1"/>
    <col min="3595" max="3596" width="30.58203125" style="19" customWidth="1"/>
    <col min="3597" max="3839" width="8.6640625" style="19"/>
    <col min="3840" max="3840" width="2.83203125" style="19" customWidth="1"/>
    <col min="3841" max="3841" width="6.58203125" style="19" customWidth="1"/>
    <col min="3842" max="3842" width="15.58203125" style="19" customWidth="1"/>
    <col min="3843" max="3844" width="37.58203125" style="19" customWidth="1"/>
    <col min="3845" max="3845" width="30.58203125" style="19" customWidth="1"/>
    <col min="3846" max="3846" width="8.75" style="19" bestFit="1" customWidth="1"/>
    <col min="3847" max="3849" width="30.58203125" style="19" customWidth="1"/>
    <col min="3850" max="3850" width="8.75" style="19" bestFit="1" customWidth="1"/>
    <col min="3851" max="3852" width="30.58203125" style="19" customWidth="1"/>
    <col min="3853" max="4095" width="8.6640625" style="19"/>
    <col min="4096" max="4096" width="2.83203125" style="19" customWidth="1"/>
    <col min="4097" max="4097" width="6.58203125" style="19" customWidth="1"/>
    <col min="4098" max="4098" width="15.58203125" style="19" customWidth="1"/>
    <col min="4099" max="4100" width="37.58203125" style="19" customWidth="1"/>
    <col min="4101" max="4101" width="30.58203125" style="19" customWidth="1"/>
    <col min="4102" max="4102" width="8.75" style="19" bestFit="1" customWidth="1"/>
    <col min="4103" max="4105" width="30.58203125" style="19" customWidth="1"/>
    <col min="4106" max="4106" width="8.75" style="19" bestFit="1" customWidth="1"/>
    <col min="4107" max="4108" width="30.58203125" style="19" customWidth="1"/>
    <col min="4109" max="4351" width="8.6640625" style="19"/>
    <col min="4352" max="4352" width="2.83203125" style="19" customWidth="1"/>
    <col min="4353" max="4353" width="6.58203125" style="19" customWidth="1"/>
    <col min="4354" max="4354" width="15.58203125" style="19" customWidth="1"/>
    <col min="4355" max="4356" width="37.58203125" style="19" customWidth="1"/>
    <col min="4357" max="4357" width="30.58203125" style="19" customWidth="1"/>
    <col min="4358" max="4358" width="8.75" style="19" bestFit="1" customWidth="1"/>
    <col min="4359" max="4361" width="30.58203125" style="19" customWidth="1"/>
    <col min="4362" max="4362" width="8.75" style="19" bestFit="1" customWidth="1"/>
    <col min="4363" max="4364" width="30.58203125" style="19" customWidth="1"/>
    <col min="4365" max="4607" width="8.6640625" style="19"/>
    <col min="4608" max="4608" width="2.83203125" style="19" customWidth="1"/>
    <col min="4609" max="4609" width="6.58203125" style="19" customWidth="1"/>
    <col min="4610" max="4610" width="15.58203125" style="19" customWidth="1"/>
    <col min="4611" max="4612" width="37.58203125" style="19" customWidth="1"/>
    <col min="4613" max="4613" width="30.58203125" style="19" customWidth="1"/>
    <col min="4614" max="4614" width="8.75" style="19" bestFit="1" customWidth="1"/>
    <col min="4615" max="4617" width="30.58203125" style="19" customWidth="1"/>
    <col min="4618" max="4618" width="8.75" style="19" bestFit="1" customWidth="1"/>
    <col min="4619" max="4620" width="30.58203125" style="19" customWidth="1"/>
    <col min="4621" max="4863" width="8.6640625" style="19"/>
    <col min="4864" max="4864" width="2.83203125" style="19" customWidth="1"/>
    <col min="4865" max="4865" width="6.58203125" style="19" customWidth="1"/>
    <col min="4866" max="4866" width="15.58203125" style="19" customWidth="1"/>
    <col min="4867" max="4868" width="37.58203125" style="19" customWidth="1"/>
    <col min="4869" max="4869" width="30.58203125" style="19" customWidth="1"/>
    <col min="4870" max="4870" width="8.75" style="19" bestFit="1" customWidth="1"/>
    <col min="4871" max="4873" width="30.58203125" style="19" customWidth="1"/>
    <col min="4874" max="4874" width="8.75" style="19" bestFit="1" customWidth="1"/>
    <col min="4875" max="4876" width="30.58203125" style="19" customWidth="1"/>
    <col min="4877" max="5119" width="8.6640625" style="19"/>
    <col min="5120" max="5120" width="2.83203125" style="19" customWidth="1"/>
    <col min="5121" max="5121" width="6.58203125" style="19" customWidth="1"/>
    <col min="5122" max="5122" width="15.58203125" style="19" customWidth="1"/>
    <col min="5123" max="5124" width="37.58203125" style="19" customWidth="1"/>
    <col min="5125" max="5125" width="30.58203125" style="19" customWidth="1"/>
    <col min="5126" max="5126" width="8.75" style="19" bestFit="1" customWidth="1"/>
    <col min="5127" max="5129" width="30.58203125" style="19" customWidth="1"/>
    <col min="5130" max="5130" width="8.75" style="19" bestFit="1" customWidth="1"/>
    <col min="5131" max="5132" width="30.58203125" style="19" customWidth="1"/>
    <col min="5133" max="5375" width="8.6640625" style="19"/>
    <col min="5376" max="5376" width="2.83203125" style="19" customWidth="1"/>
    <col min="5377" max="5377" width="6.58203125" style="19" customWidth="1"/>
    <col min="5378" max="5378" width="15.58203125" style="19" customWidth="1"/>
    <col min="5379" max="5380" width="37.58203125" style="19" customWidth="1"/>
    <col min="5381" max="5381" width="30.58203125" style="19" customWidth="1"/>
    <col min="5382" max="5382" width="8.75" style="19" bestFit="1" customWidth="1"/>
    <col min="5383" max="5385" width="30.58203125" style="19" customWidth="1"/>
    <col min="5386" max="5386" width="8.75" style="19" bestFit="1" customWidth="1"/>
    <col min="5387" max="5388" width="30.58203125" style="19" customWidth="1"/>
    <col min="5389" max="5631" width="8.6640625" style="19"/>
    <col min="5632" max="5632" width="2.83203125" style="19" customWidth="1"/>
    <col min="5633" max="5633" width="6.58203125" style="19" customWidth="1"/>
    <col min="5634" max="5634" width="15.58203125" style="19" customWidth="1"/>
    <col min="5635" max="5636" width="37.58203125" style="19" customWidth="1"/>
    <col min="5637" max="5637" width="30.58203125" style="19" customWidth="1"/>
    <col min="5638" max="5638" width="8.75" style="19" bestFit="1" customWidth="1"/>
    <col min="5639" max="5641" width="30.58203125" style="19" customWidth="1"/>
    <col min="5642" max="5642" width="8.75" style="19" bestFit="1" customWidth="1"/>
    <col min="5643" max="5644" width="30.58203125" style="19" customWidth="1"/>
    <col min="5645" max="5887" width="8.6640625" style="19"/>
    <col min="5888" max="5888" width="2.83203125" style="19" customWidth="1"/>
    <col min="5889" max="5889" width="6.58203125" style="19" customWidth="1"/>
    <col min="5890" max="5890" width="15.58203125" style="19" customWidth="1"/>
    <col min="5891" max="5892" width="37.58203125" style="19" customWidth="1"/>
    <col min="5893" max="5893" width="30.58203125" style="19" customWidth="1"/>
    <col min="5894" max="5894" width="8.75" style="19" bestFit="1" customWidth="1"/>
    <col min="5895" max="5897" width="30.58203125" style="19" customWidth="1"/>
    <col min="5898" max="5898" width="8.75" style="19" bestFit="1" customWidth="1"/>
    <col min="5899" max="5900" width="30.58203125" style="19" customWidth="1"/>
    <col min="5901" max="6143" width="8.6640625" style="19"/>
    <col min="6144" max="6144" width="2.83203125" style="19" customWidth="1"/>
    <col min="6145" max="6145" width="6.58203125" style="19" customWidth="1"/>
    <col min="6146" max="6146" width="15.58203125" style="19" customWidth="1"/>
    <col min="6147" max="6148" width="37.58203125" style="19" customWidth="1"/>
    <col min="6149" max="6149" width="30.58203125" style="19" customWidth="1"/>
    <col min="6150" max="6150" width="8.75" style="19" bestFit="1" customWidth="1"/>
    <col min="6151" max="6153" width="30.58203125" style="19" customWidth="1"/>
    <col min="6154" max="6154" width="8.75" style="19" bestFit="1" customWidth="1"/>
    <col min="6155" max="6156" width="30.58203125" style="19" customWidth="1"/>
    <col min="6157" max="6399" width="8.6640625" style="19"/>
    <col min="6400" max="6400" width="2.83203125" style="19" customWidth="1"/>
    <col min="6401" max="6401" width="6.58203125" style="19" customWidth="1"/>
    <col min="6402" max="6402" width="15.58203125" style="19" customWidth="1"/>
    <col min="6403" max="6404" width="37.58203125" style="19" customWidth="1"/>
    <col min="6405" max="6405" width="30.58203125" style="19" customWidth="1"/>
    <col min="6406" max="6406" width="8.75" style="19" bestFit="1" customWidth="1"/>
    <col min="6407" max="6409" width="30.58203125" style="19" customWidth="1"/>
    <col min="6410" max="6410" width="8.75" style="19" bestFit="1" customWidth="1"/>
    <col min="6411" max="6412" width="30.58203125" style="19" customWidth="1"/>
    <col min="6413" max="6655" width="8.6640625" style="19"/>
    <col min="6656" max="6656" width="2.83203125" style="19" customWidth="1"/>
    <col min="6657" max="6657" width="6.58203125" style="19" customWidth="1"/>
    <col min="6658" max="6658" width="15.58203125" style="19" customWidth="1"/>
    <col min="6659" max="6660" width="37.58203125" style="19" customWidth="1"/>
    <col min="6661" max="6661" width="30.58203125" style="19" customWidth="1"/>
    <col min="6662" max="6662" width="8.75" style="19" bestFit="1" customWidth="1"/>
    <col min="6663" max="6665" width="30.58203125" style="19" customWidth="1"/>
    <col min="6666" max="6666" width="8.75" style="19" bestFit="1" customWidth="1"/>
    <col min="6667" max="6668" width="30.58203125" style="19" customWidth="1"/>
    <col min="6669" max="6911" width="8.6640625" style="19"/>
    <col min="6912" max="6912" width="2.83203125" style="19" customWidth="1"/>
    <col min="6913" max="6913" width="6.58203125" style="19" customWidth="1"/>
    <col min="6914" max="6914" width="15.58203125" style="19" customWidth="1"/>
    <col min="6915" max="6916" width="37.58203125" style="19" customWidth="1"/>
    <col min="6917" max="6917" width="30.58203125" style="19" customWidth="1"/>
    <col min="6918" max="6918" width="8.75" style="19" bestFit="1" customWidth="1"/>
    <col min="6919" max="6921" width="30.58203125" style="19" customWidth="1"/>
    <col min="6922" max="6922" width="8.75" style="19" bestFit="1" customWidth="1"/>
    <col min="6923" max="6924" width="30.58203125" style="19" customWidth="1"/>
    <col min="6925" max="7167" width="8.6640625" style="19"/>
    <col min="7168" max="7168" width="2.83203125" style="19" customWidth="1"/>
    <col min="7169" max="7169" width="6.58203125" style="19" customWidth="1"/>
    <col min="7170" max="7170" width="15.58203125" style="19" customWidth="1"/>
    <col min="7171" max="7172" width="37.58203125" style="19" customWidth="1"/>
    <col min="7173" max="7173" width="30.58203125" style="19" customWidth="1"/>
    <col min="7174" max="7174" width="8.75" style="19" bestFit="1" customWidth="1"/>
    <col min="7175" max="7177" width="30.58203125" style="19" customWidth="1"/>
    <col min="7178" max="7178" width="8.75" style="19" bestFit="1" customWidth="1"/>
    <col min="7179" max="7180" width="30.58203125" style="19" customWidth="1"/>
    <col min="7181" max="7423" width="8.6640625" style="19"/>
    <col min="7424" max="7424" width="2.83203125" style="19" customWidth="1"/>
    <col min="7425" max="7425" width="6.58203125" style="19" customWidth="1"/>
    <col min="7426" max="7426" width="15.58203125" style="19" customWidth="1"/>
    <col min="7427" max="7428" width="37.58203125" style="19" customWidth="1"/>
    <col min="7429" max="7429" width="30.58203125" style="19" customWidth="1"/>
    <col min="7430" max="7430" width="8.75" style="19" bestFit="1" customWidth="1"/>
    <col min="7431" max="7433" width="30.58203125" style="19" customWidth="1"/>
    <col min="7434" max="7434" width="8.75" style="19" bestFit="1" customWidth="1"/>
    <col min="7435" max="7436" width="30.58203125" style="19" customWidth="1"/>
    <col min="7437" max="7679" width="8.6640625" style="19"/>
    <col min="7680" max="7680" width="2.83203125" style="19" customWidth="1"/>
    <col min="7681" max="7681" width="6.58203125" style="19" customWidth="1"/>
    <col min="7682" max="7682" width="15.58203125" style="19" customWidth="1"/>
    <col min="7683" max="7684" width="37.58203125" style="19" customWidth="1"/>
    <col min="7685" max="7685" width="30.58203125" style="19" customWidth="1"/>
    <col min="7686" max="7686" width="8.75" style="19" bestFit="1" customWidth="1"/>
    <col min="7687" max="7689" width="30.58203125" style="19" customWidth="1"/>
    <col min="7690" max="7690" width="8.75" style="19" bestFit="1" customWidth="1"/>
    <col min="7691" max="7692" width="30.58203125" style="19" customWidth="1"/>
    <col min="7693" max="7935" width="8.6640625" style="19"/>
    <col min="7936" max="7936" width="2.83203125" style="19" customWidth="1"/>
    <col min="7937" max="7937" width="6.58203125" style="19" customWidth="1"/>
    <col min="7938" max="7938" width="15.58203125" style="19" customWidth="1"/>
    <col min="7939" max="7940" width="37.58203125" style="19" customWidth="1"/>
    <col min="7941" max="7941" width="30.58203125" style="19" customWidth="1"/>
    <col min="7942" max="7942" width="8.75" style="19" bestFit="1" customWidth="1"/>
    <col min="7943" max="7945" width="30.58203125" style="19" customWidth="1"/>
    <col min="7946" max="7946" width="8.75" style="19" bestFit="1" customWidth="1"/>
    <col min="7947" max="7948" width="30.58203125" style="19" customWidth="1"/>
    <col min="7949" max="8191" width="8.6640625" style="19"/>
    <col min="8192" max="8192" width="2.83203125" style="19" customWidth="1"/>
    <col min="8193" max="8193" width="6.58203125" style="19" customWidth="1"/>
    <col min="8194" max="8194" width="15.58203125" style="19" customWidth="1"/>
    <col min="8195" max="8196" width="37.58203125" style="19" customWidth="1"/>
    <col min="8197" max="8197" width="30.58203125" style="19" customWidth="1"/>
    <col min="8198" max="8198" width="8.75" style="19" bestFit="1" customWidth="1"/>
    <col min="8199" max="8201" width="30.58203125" style="19" customWidth="1"/>
    <col min="8202" max="8202" width="8.75" style="19" bestFit="1" customWidth="1"/>
    <col min="8203" max="8204" width="30.58203125" style="19" customWidth="1"/>
    <col min="8205" max="8447" width="8.6640625" style="19"/>
    <col min="8448" max="8448" width="2.83203125" style="19" customWidth="1"/>
    <col min="8449" max="8449" width="6.58203125" style="19" customWidth="1"/>
    <col min="8450" max="8450" width="15.58203125" style="19" customWidth="1"/>
    <col min="8451" max="8452" width="37.58203125" style="19" customWidth="1"/>
    <col min="8453" max="8453" width="30.58203125" style="19" customWidth="1"/>
    <col min="8454" max="8454" width="8.75" style="19" bestFit="1" customWidth="1"/>
    <col min="8455" max="8457" width="30.58203125" style="19" customWidth="1"/>
    <col min="8458" max="8458" width="8.75" style="19" bestFit="1" customWidth="1"/>
    <col min="8459" max="8460" width="30.58203125" style="19" customWidth="1"/>
    <col min="8461" max="8703" width="8.6640625" style="19"/>
    <col min="8704" max="8704" width="2.83203125" style="19" customWidth="1"/>
    <col min="8705" max="8705" width="6.58203125" style="19" customWidth="1"/>
    <col min="8706" max="8706" width="15.58203125" style="19" customWidth="1"/>
    <col min="8707" max="8708" width="37.58203125" style="19" customWidth="1"/>
    <col min="8709" max="8709" width="30.58203125" style="19" customWidth="1"/>
    <col min="8710" max="8710" width="8.75" style="19" bestFit="1" customWidth="1"/>
    <col min="8711" max="8713" width="30.58203125" style="19" customWidth="1"/>
    <col min="8714" max="8714" width="8.75" style="19" bestFit="1" customWidth="1"/>
    <col min="8715" max="8716" width="30.58203125" style="19" customWidth="1"/>
    <col min="8717" max="8959" width="8.6640625" style="19"/>
    <col min="8960" max="8960" width="2.83203125" style="19" customWidth="1"/>
    <col min="8961" max="8961" width="6.58203125" style="19" customWidth="1"/>
    <col min="8962" max="8962" width="15.58203125" style="19" customWidth="1"/>
    <col min="8963" max="8964" width="37.58203125" style="19" customWidth="1"/>
    <col min="8965" max="8965" width="30.58203125" style="19" customWidth="1"/>
    <col min="8966" max="8966" width="8.75" style="19" bestFit="1" customWidth="1"/>
    <col min="8967" max="8969" width="30.58203125" style="19" customWidth="1"/>
    <col min="8970" max="8970" width="8.75" style="19" bestFit="1" customWidth="1"/>
    <col min="8971" max="8972" width="30.58203125" style="19" customWidth="1"/>
    <col min="8973" max="9215" width="8.6640625" style="19"/>
    <col min="9216" max="9216" width="2.83203125" style="19" customWidth="1"/>
    <col min="9217" max="9217" width="6.58203125" style="19" customWidth="1"/>
    <col min="9218" max="9218" width="15.58203125" style="19" customWidth="1"/>
    <col min="9219" max="9220" width="37.58203125" style="19" customWidth="1"/>
    <col min="9221" max="9221" width="30.58203125" style="19" customWidth="1"/>
    <col min="9222" max="9222" width="8.75" style="19" bestFit="1" customWidth="1"/>
    <col min="9223" max="9225" width="30.58203125" style="19" customWidth="1"/>
    <col min="9226" max="9226" width="8.75" style="19" bestFit="1" customWidth="1"/>
    <col min="9227" max="9228" width="30.58203125" style="19" customWidth="1"/>
    <col min="9229" max="9471" width="8.6640625" style="19"/>
    <col min="9472" max="9472" width="2.83203125" style="19" customWidth="1"/>
    <col min="9473" max="9473" width="6.58203125" style="19" customWidth="1"/>
    <col min="9474" max="9474" width="15.58203125" style="19" customWidth="1"/>
    <col min="9475" max="9476" width="37.58203125" style="19" customWidth="1"/>
    <col min="9477" max="9477" width="30.58203125" style="19" customWidth="1"/>
    <col min="9478" max="9478" width="8.75" style="19" bestFit="1" customWidth="1"/>
    <col min="9479" max="9481" width="30.58203125" style="19" customWidth="1"/>
    <col min="9482" max="9482" width="8.75" style="19" bestFit="1" customWidth="1"/>
    <col min="9483" max="9484" width="30.58203125" style="19" customWidth="1"/>
    <col min="9485" max="9727" width="8.6640625" style="19"/>
    <col min="9728" max="9728" width="2.83203125" style="19" customWidth="1"/>
    <col min="9729" max="9729" width="6.58203125" style="19" customWidth="1"/>
    <col min="9730" max="9730" width="15.58203125" style="19" customWidth="1"/>
    <col min="9731" max="9732" width="37.58203125" style="19" customWidth="1"/>
    <col min="9733" max="9733" width="30.58203125" style="19" customWidth="1"/>
    <col min="9734" max="9734" width="8.75" style="19" bestFit="1" customWidth="1"/>
    <col min="9735" max="9737" width="30.58203125" style="19" customWidth="1"/>
    <col min="9738" max="9738" width="8.75" style="19" bestFit="1" customWidth="1"/>
    <col min="9739" max="9740" width="30.58203125" style="19" customWidth="1"/>
    <col min="9741" max="9983" width="8.6640625" style="19"/>
    <col min="9984" max="9984" width="2.83203125" style="19" customWidth="1"/>
    <col min="9985" max="9985" width="6.58203125" style="19" customWidth="1"/>
    <col min="9986" max="9986" width="15.58203125" style="19" customWidth="1"/>
    <col min="9987" max="9988" width="37.58203125" style="19" customWidth="1"/>
    <col min="9989" max="9989" width="30.58203125" style="19" customWidth="1"/>
    <col min="9990" max="9990" width="8.75" style="19" bestFit="1" customWidth="1"/>
    <col min="9991" max="9993" width="30.58203125" style="19" customWidth="1"/>
    <col min="9994" max="9994" width="8.75" style="19" bestFit="1" customWidth="1"/>
    <col min="9995" max="9996" width="30.58203125" style="19" customWidth="1"/>
    <col min="9997" max="10239" width="8.6640625" style="19"/>
    <col min="10240" max="10240" width="2.83203125" style="19" customWidth="1"/>
    <col min="10241" max="10241" width="6.58203125" style="19" customWidth="1"/>
    <col min="10242" max="10242" width="15.58203125" style="19" customWidth="1"/>
    <col min="10243" max="10244" width="37.58203125" style="19" customWidth="1"/>
    <col min="10245" max="10245" width="30.58203125" style="19" customWidth="1"/>
    <col min="10246" max="10246" width="8.75" style="19" bestFit="1" customWidth="1"/>
    <col min="10247" max="10249" width="30.58203125" style="19" customWidth="1"/>
    <col min="10250" max="10250" width="8.75" style="19" bestFit="1" customWidth="1"/>
    <col min="10251" max="10252" width="30.58203125" style="19" customWidth="1"/>
    <col min="10253" max="10495" width="8.6640625" style="19"/>
    <col min="10496" max="10496" width="2.83203125" style="19" customWidth="1"/>
    <col min="10497" max="10497" width="6.58203125" style="19" customWidth="1"/>
    <col min="10498" max="10498" width="15.58203125" style="19" customWidth="1"/>
    <col min="10499" max="10500" width="37.58203125" style="19" customWidth="1"/>
    <col min="10501" max="10501" width="30.58203125" style="19" customWidth="1"/>
    <col min="10502" max="10502" width="8.75" style="19" bestFit="1" customWidth="1"/>
    <col min="10503" max="10505" width="30.58203125" style="19" customWidth="1"/>
    <col min="10506" max="10506" width="8.75" style="19" bestFit="1" customWidth="1"/>
    <col min="10507" max="10508" width="30.58203125" style="19" customWidth="1"/>
    <col min="10509" max="10751" width="8.6640625" style="19"/>
    <col min="10752" max="10752" width="2.83203125" style="19" customWidth="1"/>
    <col min="10753" max="10753" width="6.58203125" style="19" customWidth="1"/>
    <col min="10754" max="10754" width="15.58203125" style="19" customWidth="1"/>
    <col min="10755" max="10756" width="37.58203125" style="19" customWidth="1"/>
    <col min="10757" max="10757" width="30.58203125" style="19" customWidth="1"/>
    <col min="10758" max="10758" width="8.75" style="19" bestFit="1" customWidth="1"/>
    <col min="10759" max="10761" width="30.58203125" style="19" customWidth="1"/>
    <col min="10762" max="10762" width="8.75" style="19" bestFit="1" customWidth="1"/>
    <col min="10763" max="10764" width="30.58203125" style="19" customWidth="1"/>
    <col min="10765" max="11007" width="8.6640625" style="19"/>
    <col min="11008" max="11008" width="2.83203125" style="19" customWidth="1"/>
    <col min="11009" max="11009" width="6.58203125" style="19" customWidth="1"/>
    <col min="11010" max="11010" width="15.58203125" style="19" customWidth="1"/>
    <col min="11011" max="11012" width="37.58203125" style="19" customWidth="1"/>
    <col min="11013" max="11013" width="30.58203125" style="19" customWidth="1"/>
    <col min="11014" max="11014" width="8.75" style="19" bestFit="1" customWidth="1"/>
    <col min="11015" max="11017" width="30.58203125" style="19" customWidth="1"/>
    <col min="11018" max="11018" width="8.75" style="19" bestFit="1" customWidth="1"/>
    <col min="11019" max="11020" width="30.58203125" style="19" customWidth="1"/>
    <col min="11021" max="11263" width="8.6640625" style="19"/>
    <col min="11264" max="11264" width="2.83203125" style="19" customWidth="1"/>
    <col min="11265" max="11265" width="6.58203125" style="19" customWidth="1"/>
    <col min="11266" max="11266" width="15.58203125" style="19" customWidth="1"/>
    <col min="11267" max="11268" width="37.58203125" style="19" customWidth="1"/>
    <col min="11269" max="11269" width="30.58203125" style="19" customWidth="1"/>
    <col min="11270" max="11270" width="8.75" style="19" bestFit="1" customWidth="1"/>
    <col min="11271" max="11273" width="30.58203125" style="19" customWidth="1"/>
    <col min="11274" max="11274" width="8.75" style="19" bestFit="1" customWidth="1"/>
    <col min="11275" max="11276" width="30.58203125" style="19" customWidth="1"/>
    <col min="11277" max="11519" width="8.6640625" style="19"/>
    <col min="11520" max="11520" width="2.83203125" style="19" customWidth="1"/>
    <col min="11521" max="11521" width="6.58203125" style="19" customWidth="1"/>
    <col min="11522" max="11522" width="15.58203125" style="19" customWidth="1"/>
    <col min="11523" max="11524" width="37.58203125" style="19" customWidth="1"/>
    <col min="11525" max="11525" width="30.58203125" style="19" customWidth="1"/>
    <col min="11526" max="11526" width="8.75" style="19" bestFit="1" customWidth="1"/>
    <col min="11527" max="11529" width="30.58203125" style="19" customWidth="1"/>
    <col min="11530" max="11530" width="8.75" style="19" bestFit="1" customWidth="1"/>
    <col min="11531" max="11532" width="30.58203125" style="19" customWidth="1"/>
    <col min="11533" max="11775" width="8.6640625" style="19"/>
    <col min="11776" max="11776" width="2.83203125" style="19" customWidth="1"/>
    <col min="11777" max="11777" width="6.58203125" style="19" customWidth="1"/>
    <col min="11778" max="11778" width="15.58203125" style="19" customWidth="1"/>
    <col min="11779" max="11780" width="37.58203125" style="19" customWidth="1"/>
    <col min="11781" max="11781" width="30.58203125" style="19" customWidth="1"/>
    <col min="11782" max="11782" width="8.75" style="19" bestFit="1" customWidth="1"/>
    <col min="11783" max="11785" width="30.58203125" style="19" customWidth="1"/>
    <col min="11786" max="11786" width="8.75" style="19" bestFit="1" customWidth="1"/>
    <col min="11787" max="11788" width="30.58203125" style="19" customWidth="1"/>
    <col min="11789" max="12031" width="8.6640625" style="19"/>
    <col min="12032" max="12032" width="2.83203125" style="19" customWidth="1"/>
    <col min="12033" max="12033" width="6.58203125" style="19" customWidth="1"/>
    <col min="12034" max="12034" width="15.58203125" style="19" customWidth="1"/>
    <col min="12035" max="12036" width="37.58203125" style="19" customWidth="1"/>
    <col min="12037" max="12037" width="30.58203125" style="19" customWidth="1"/>
    <col min="12038" max="12038" width="8.75" style="19" bestFit="1" customWidth="1"/>
    <col min="12039" max="12041" width="30.58203125" style="19" customWidth="1"/>
    <col min="12042" max="12042" width="8.75" style="19" bestFit="1" customWidth="1"/>
    <col min="12043" max="12044" width="30.58203125" style="19" customWidth="1"/>
    <col min="12045" max="12287" width="8.6640625" style="19"/>
    <col min="12288" max="12288" width="2.83203125" style="19" customWidth="1"/>
    <col min="12289" max="12289" width="6.58203125" style="19" customWidth="1"/>
    <col min="12290" max="12290" width="15.58203125" style="19" customWidth="1"/>
    <col min="12291" max="12292" width="37.58203125" style="19" customWidth="1"/>
    <col min="12293" max="12293" width="30.58203125" style="19" customWidth="1"/>
    <col min="12294" max="12294" width="8.75" style="19" bestFit="1" customWidth="1"/>
    <col min="12295" max="12297" width="30.58203125" style="19" customWidth="1"/>
    <col min="12298" max="12298" width="8.75" style="19" bestFit="1" customWidth="1"/>
    <col min="12299" max="12300" width="30.58203125" style="19" customWidth="1"/>
    <col min="12301" max="12543" width="8.6640625" style="19"/>
    <col min="12544" max="12544" width="2.83203125" style="19" customWidth="1"/>
    <col min="12545" max="12545" width="6.58203125" style="19" customWidth="1"/>
    <col min="12546" max="12546" width="15.58203125" style="19" customWidth="1"/>
    <col min="12547" max="12548" width="37.58203125" style="19" customWidth="1"/>
    <col min="12549" max="12549" width="30.58203125" style="19" customWidth="1"/>
    <col min="12550" max="12550" width="8.75" style="19" bestFit="1" customWidth="1"/>
    <col min="12551" max="12553" width="30.58203125" style="19" customWidth="1"/>
    <col min="12554" max="12554" width="8.75" style="19" bestFit="1" customWidth="1"/>
    <col min="12555" max="12556" width="30.58203125" style="19" customWidth="1"/>
    <col min="12557" max="12799" width="8.6640625" style="19"/>
    <col min="12800" max="12800" width="2.83203125" style="19" customWidth="1"/>
    <col min="12801" max="12801" width="6.58203125" style="19" customWidth="1"/>
    <col min="12802" max="12802" width="15.58203125" style="19" customWidth="1"/>
    <col min="12803" max="12804" width="37.58203125" style="19" customWidth="1"/>
    <col min="12805" max="12805" width="30.58203125" style="19" customWidth="1"/>
    <col min="12806" max="12806" width="8.75" style="19" bestFit="1" customWidth="1"/>
    <col min="12807" max="12809" width="30.58203125" style="19" customWidth="1"/>
    <col min="12810" max="12810" width="8.75" style="19" bestFit="1" customWidth="1"/>
    <col min="12811" max="12812" width="30.58203125" style="19" customWidth="1"/>
    <col min="12813" max="13055" width="8.6640625" style="19"/>
    <col min="13056" max="13056" width="2.83203125" style="19" customWidth="1"/>
    <col min="13057" max="13057" width="6.58203125" style="19" customWidth="1"/>
    <col min="13058" max="13058" width="15.58203125" style="19" customWidth="1"/>
    <col min="13059" max="13060" width="37.58203125" style="19" customWidth="1"/>
    <col min="13061" max="13061" width="30.58203125" style="19" customWidth="1"/>
    <col min="13062" max="13062" width="8.75" style="19" bestFit="1" customWidth="1"/>
    <col min="13063" max="13065" width="30.58203125" style="19" customWidth="1"/>
    <col min="13066" max="13066" width="8.75" style="19" bestFit="1" customWidth="1"/>
    <col min="13067" max="13068" width="30.58203125" style="19" customWidth="1"/>
    <col min="13069" max="13311" width="8.6640625" style="19"/>
    <col min="13312" max="13312" width="2.83203125" style="19" customWidth="1"/>
    <col min="13313" max="13313" width="6.58203125" style="19" customWidth="1"/>
    <col min="13314" max="13314" width="15.58203125" style="19" customWidth="1"/>
    <col min="13315" max="13316" width="37.58203125" style="19" customWidth="1"/>
    <col min="13317" max="13317" width="30.58203125" style="19" customWidth="1"/>
    <col min="13318" max="13318" width="8.75" style="19" bestFit="1" customWidth="1"/>
    <col min="13319" max="13321" width="30.58203125" style="19" customWidth="1"/>
    <col min="13322" max="13322" width="8.75" style="19" bestFit="1" customWidth="1"/>
    <col min="13323" max="13324" width="30.58203125" style="19" customWidth="1"/>
    <col min="13325" max="13567" width="8.6640625" style="19"/>
    <col min="13568" max="13568" width="2.83203125" style="19" customWidth="1"/>
    <col min="13569" max="13569" width="6.58203125" style="19" customWidth="1"/>
    <col min="13570" max="13570" width="15.58203125" style="19" customWidth="1"/>
    <col min="13571" max="13572" width="37.58203125" style="19" customWidth="1"/>
    <col min="13573" max="13573" width="30.58203125" style="19" customWidth="1"/>
    <col min="13574" max="13574" width="8.75" style="19" bestFit="1" customWidth="1"/>
    <col min="13575" max="13577" width="30.58203125" style="19" customWidth="1"/>
    <col min="13578" max="13578" width="8.75" style="19" bestFit="1" customWidth="1"/>
    <col min="13579" max="13580" width="30.58203125" style="19" customWidth="1"/>
    <col min="13581" max="13823" width="8.6640625" style="19"/>
    <col min="13824" max="13824" width="2.83203125" style="19" customWidth="1"/>
    <col min="13825" max="13825" width="6.58203125" style="19" customWidth="1"/>
    <col min="13826" max="13826" width="15.58203125" style="19" customWidth="1"/>
    <col min="13827" max="13828" width="37.58203125" style="19" customWidth="1"/>
    <col min="13829" max="13829" width="30.58203125" style="19" customWidth="1"/>
    <col min="13830" max="13830" width="8.75" style="19" bestFit="1" customWidth="1"/>
    <col min="13831" max="13833" width="30.58203125" style="19" customWidth="1"/>
    <col min="13834" max="13834" width="8.75" style="19" bestFit="1" customWidth="1"/>
    <col min="13835" max="13836" width="30.58203125" style="19" customWidth="1"/>
    <col min="13837" max="14079" width="8.6640625" style="19"/>
    <col min="14080" max="14080" width="2.83203125" style="19" customWidth="1"/>
    <col min="14081" max="14081" width="6.58203125" style="19" customWidth="1"/>
    <col min="14082" max="14082" width="15.58203125" style="19" customWidth="1"/>
    <col min="14083" max="14084" width="37.58203125" style="19" customWidth="1"/>
    <col min="14085" max="14085" width="30.58203125" style="19" customWidth="1"/>
    <col min="14086" max="14086" width="8.75" style="19" bestFit="1" customWidth="1"/>
    <col min="14087" max="14089" width="30.58203125" style="19" customWidth="1"/>
    <col min="14090" max="14090" width="8.75" style="19" bestFit="1" customWidth="1"/>
    <col min="14091" max="14092" width="30.58203125" style="19" customWidth="1"/>
    <col min="14093" max="14335" width="8.6640625" style="19"/>
    <col min="14336" max="14336" width="2.83203125" style="19" customWidth="1"/>
    <col min="14337" max="14337" width="6.58203125" style="19" customWidth="1"/>
    <col min="14338" max="14338" width="15.58203125" style="19" customWidth="1"/>
    <col min="14339" max="14340" width="37.58203125" style="19" customWidth="1"/>
    <col min="14341" max="14341" width="30.58203125" style="19" customWidth="1"/>
    <col min="14342" max="14342" width="8.75" style="19" bestFit="1" customWidth="1"/>
    <col min="14343" max="14345" width="30.58203125" style="19" customWidth="1"/>
    <col min="14346" max="14346" width="8.75" style="19" bestFit="1" customWidth="1"/>
    <col min="14347" max="14348" width="30.58203125" style="19" customWidth="1"/>
    <col min="14349" max="14591" width="8.6640625" style="19"/>
    <col min="14592" max="14592" width="2.83203125" style="19" customWidth="1"/>
    <col min="14593" max="14593" width="6.58203125" style="19" customWidth="1"/>
    <col min="14594" max="14594" width="15.58203125" style="19" customWidth="1"/>
    <col min="14595" max="14596" width="37.58203125" style="19" customWidth="1"/>
    <col min="14597" max="14597" width="30.58203125" style="19" customWidth="1"/>
    <col min="14598" max="14598" width="8.75" style="19" bestFit="1" customWidth="1"/>
    <col min="14599" max="14601" width="30.58203125" style="19" customWidth="1"/>
    <col min="14602" max="14602" width="8.75" style="19" bestFit="1" customWidth="1"/>
    <col min="14603" max="14604" width="30.58203125" style="19" customWidth="1"/>
    <col min="14605" max="14847" width="8.6640625" style="19"/>
    <col min="14848" max="14848" width="2.83203125" style="19" customWidth="1"/>
    <col min="14849" max="14849" width="6.58203125" style="19" customWidth="1"/>
    <col min="14850" max="14850" width="15.58203125" style="19" customWidth="1"/>
    <col min="14851" max="14852" width="37.58203125" style="19" customWidth="1"/>
    <col min="14853" max="14853" width="30.58203125" style="19" customWidth="1"/>
    <col min="14854" max="14854" width="8.75" style="19" bestFit="1" customWidth="1"/>
    <col min="14855" max="14857" width="30.58203125" style="19" customWidth="1"/>
    <col min="14858" max="14858" width="8.75" style="19" bestFit="1" customWidth="1"/>
    <col min="14859" max="14860" width="30.58203125" style="19" customWidth="1"/>
    <col min="14861" max="15103" width="8.6640625" style="19"/>
    <col min="15104" max="15104" width="2.83203125" style="19" customWidth="1"/>
    <col min="15105" max="15105" width="6.58203125" style="19" customWidth="1"/>
    <col min="15106" max="15106" width="15.58203125" style="19" customWidth="1"/>
    <col min="15107" max="15108" width="37.58203125" style="19" customWidth="1"/>
    <col min="15109" max="15109" width="30.58203125" style="19" customWidth="1"/>
    <col min="15110" max="15110" width="8.75" style="19" bestFit="1" customWidth="1"/>
    <col min="15111" max="15113" width="30.58203125" style="19" customWidth="1"/>
    <col min="15114" max="15114" width="8.75" style="19" bestFit="1" customWidth="1"/>
    <col min="15115" max="15116" width="30.58203125" style="19" customWidth="1"/>
    <col min="15117" max="15359" width="8.6640625" style="19"/>
    <col min="15360" max="15360" width="2.83203125" style="19" customWidth="1"/>
    <col min="15361" max="15361" width="6.58203125" style="19" customWidth="1"/>
    <col min="15362" max="15362" width="15.58203125" style="19" customWidth="1"/>
    <col min="15363" max="15364" width="37.58203125" style="19" customWidth="1"/>
    <col min="15365" max="15365" width="30.58203125" style="19" customWidth="1"/>
    <col min="15366" max="15366" width="8.75" style="19" bestFit="1" customWidth="1"/>
    <col min="15367" max="15369" width="30.58203125" style="19" customWidth="1"/>
    <col min="15370" max="15370" width="8.75" style="19" bestFit="1" customWidth="1"/>
    <col min="15371" max="15372" width="30.58203125" style="19" customWidth="1"/>
    <col min="15373" max="15615" width="8.6640625" style="19"/>
    <col min="15616" max="15616" width="2.83203125" style="19" customWidth="1"/>
    <col min="15617" max="15617" width="6.58203125" style="19" customWidth="1"/>
    <col min="15618" max="15618" width="15.58203125" style="19" customWidth="1"/>
    <col min="15619" max="15620" width="37.58203125" style="19" customWidth="1"/>
    <col min="15621" max="15621" width="30.58203125" style="19" customWidth="1"/>
    <col min="15622" max="15622" width="8.75" style="19" bestFit="1" customWidth="1"/>
    <col min="15623" max="15625" width="30.58203125" style="19" customWidth="1"/>
    <col min="15626" max="15626" width="8.75" style="19" bestFit="1" customWidth="1"/>
    <col min="15627" max="15628" width="30.58203125" style="19" customWidth="1"/>
    <col min="15629" max="15871" width="8.6640625" style="19"/>
    <col min="15872" max="15872" width="2.83203125" style="19" customWidth="1"/>
    <col min="15873" max="15873" width="6.58203125" style="19" customWidth="1"/>
    <col min="15874" max="15874" width="15.58203125" style="19" customWidth="1"/>
    <col min="15875" max="15876" width="37.58203125" style="19" customWidth="1"/>
    <col min="15877" max="15877" width="30.58203125" style="19" customWidth="1"/>
    <col min="15878" max="15878" width="8.75" style="19" bestFit="1" customWidth="1"/>
    <col min="15879" max="15881" width="30.58203125" style="19" customWidth="1"/>
    <col min="15882" max="15882" width="8.75" style="19" bestFit="1" customWidth="1"/>
    <col min="15883" max="15884" width="30.58203125" style="19" customWidth="1"/>
    <col min="15885" max="16127" width="8.6640625" style="19"/>
    <col min="16128" max="16128" width="2.83203125" style="19" customWidth="1"/>
    <col min="16129" max="16129" width="6.58203125" style="19" customWidth="1"/>
    <col min="16130" max="16130" width="15.58203125" style="19" customWidth="1"/>
    <col min="16131" max="16132" width="37.58203125" style="19" customWidth="1"/>
    <col min="16133" max="16133" width="30.58203125" style="19" customWidth="1"/>
    <col min="16134" max="16134" width="8.75" style="19" bestFit="1" customWidth="1"/>
    <col min="16135" max="16137" width="30.58203125" style="19" customWidth="1"/>
    <col min="16138" max="16138" width="8.75" style="19" bestFit="1" customWidth="1"/>
    <col min="16139" max="16140" width="30.58203125" style="19" customWidth="1"/>
    <col min="16141" max="16384" width="8.6640625" style="19"/>
  </cols>
  <sheetData>
    <row r="1" spans="1:13" ht="25" customHeight="1" x14ac:dyDescent="0.55000000000000004">
      <c r="A1" s="165" t="s">
        <v>0</v>
      </c>
      <c r="B1" s="165"/>
      <c r="C1" s="165"/>
      <c r="D1" s="165"/>
      <c r="E1" s="165"/>
      <c r="F1" s="165"/>
      <c r="G1" s="18"/>
      <c r="H1" s="18"/>
      <c r="I1" s="18"/>
      <c r="J1" s="18"/>
      <c r="K1" s="18"/>
      <c r="L1" s="18"/>
      <c r="M1" s="18"/>
    </row>
    <row r="2" spans="1:13" ht="20.149999999999999" customHeight="1" thickBot="1" x14ac:dyDescent="0.6">
      <c r="A2" s="166" t="s">
        <v>1</v>
      </c>
      <c r="B2" s="166"/>
      <c r="C2" s="166"/>
      <c r="D2" s="167" t="str">
        <f>[24]年度当初提出!D2</f>
        <v>千葉市あんしんケアセンター土気</v>
      </c>
      <c r="E2" s="167"/>
      <c r="F2" s="167"/>
      <c r="J2" s="20"/>
      <c r="K2" s="20"/>
      <c r="L2" s="20"/>
    </row>
    <row r="3" spans="1:13" ht="245.5" customHeight="1" thickBot="1" x14ac:dyDescent="0.6">
      <c r="A3" s="168" t="str">
        <f>[24]年度当初提出!A3</f>
        <v>担当圏域
地区概況及び
地区課題</v>
      </c>
      <c r="B3" s="168"/>
      <c r="C3" s="168"/>
      <c r="D3" s="159" t="str">
        <f>[24]年度当初提出!D3</f>
        <v>【地区概況】　人口43,853人　　高齢者人口13,787人　　高齢化率31.44％（令和5年12月31日時点）　
・JR外房線を境に北部は旧農村地域で昔から居住する住民が多く、南部は３０年程前に開発された新興住宅地と宅地開発され４０年経過した戸建ての団地が混在する地域。
・子育て世代の転入で高齢化率が１０％に満たない新興住宅地がある一方、高齢化率が４５％を超えている戸建て団地も複数あり、圏域全体に高齢化が進行している。
【地区課題】
・高齢化率が高い地域では単身や高齢者夫婦のみの世帯が多く、孤独死や老老介護の状況が多く見られる。親族が遠方で疎遠であったり、頼れる親族がいない世帯も多く見られる。
・認知症の進行や持病が悪化していても適切な医療や介護サービスに繋がっていないなど、緊急性が高い相談が増えている。
・高齢者と同居する子などが精神疾患や障害を抱えている8050問題や複合的な課題を抱える世帯の相談が増加している。
・入院可能な医療機関が１か所で総合病院ではない為、入院治療が必要な場合は遠方の医療機関へ行かなければならない。
・バス路線の廃止や減便など、圏域全体に公共交通の課題があり、通院や買い物、通いの場等への移動に困る高齢者が多い。
・民生委員や社協地区部会、自治会等地域活動の担い手不足が深刻化している。</v>
      </c>
      <c r="E3" s="159"/>
      <c r="F3" s="159"/>
      <c r="G3" s="21"/>
      <c r="H3" s="21"/>
      <c r="I3" s="21"/>
      <c r="J3" s="163" t="s">
        <v>2</v>
      </c>
      <c r="K3" s="164"/>
      <c r="L3" s="22"/>
    </row>
    <row r="4" spans="1:13" ht="91" customHeight="1" x14ac:dyDescent="0.55000000000000004">
      <c r="A4" s="168" t="s">
        <v>3</v>
      </c>
      <c r="B4" s="168"/>
      <c r="C4" s="168"/>
      <c r="D4" s="230" t="s">
        <v>590</v>
      </c>
      <c r="E4" s="230"/>
      <c r="F4" s="230"/>
      <c r="G4" s="21"/>
      <c r="H4" s="21"/>
      <c r="I4" s="21"/>
      <c r="J4" s="22"/>
      <c r="K4" s="22"/>
      <c r="L4" s="22"/>
    </row>
    <row r="5" spans="1:13" ht="18" customHeight="1" x14ac:dyDescent="0.55000000000000004">
      <c r="A5" s="169" t="s">
        <v>4</v>
      </c>
      <c r="B5" s="169"/>
      <c r="C5" s="169"/>
      <c r="D5" s="169"/>
      <c r="E5" s="169"/>
      <c r="F5" s="169"/>
      <c r="G5" s="23"/>
      <c r="H5" s="24"/>
      <c r="I5" s="24"/>
      <c r="J5" s="24"/>
      <c r="K5" s="24"/>
      <c r="L5" s="25"/>
    </row>
    <row r="6" spans="1:13" ht="60.5" customHeight="1" x14ac:dyDescent="0.55000000000000004">
      <c r="A6" s="170" t="s">
        <v>5</v>
      </c>
      <c r="B6" s="171" t="s">
        <v>6</v>
      </c>
      <c r="C6" s="171"/>
      <c r="D6" s="40" t="s">
        <v>7</v>
      </c>
      <c r="E6" s="40" t="s">
        <v>8</v>
      </c>
      <c r="F6" s="39" t="s">
        <v>338</v>
      </c>
      <c r="G6" s="26"/>
      <c r="H6" s="27"/>
      <c r="I6" s="27"/>
      <c r="J6" s="27"/>
      <c r="K6" s="27"/>
      <c r="L6" s="28"/>
    </row>
    <row r="7" spans="1:13" ht="75" customHeight="1" x14ac:dyDescent="0.55000000000000004">
      <c r="A7" s="170"/>
      <c r="B7" s="172" t="s">
        <v>10</v>
      </c>
      <c r="C7" s="173"/>
      <c r="D7" s="130" t="s">
        <v>591</v>
      </c>
      <c r="E7" s="131"/>
      <c r="F7" s="132"/>
      <c r="G7" s="29"/>
      <c r="H7" s="30"/>
      <c r="I7" s="30"/>
      <c r="J7" s="30"/>
      <c r="K7" s="30"/>
      <c r="L7" s="31"/>
    </row>
    <row r="8" spans="1:13" ht="18" customHeight="1" x14ac:dyDescent="0.55000000000000004">
      <c r="A8" s="169" t="s">
        <v>11</v>
      </c>
      <c r="B8" s="169"/>
      <c r="C8" s="169"/>
      <c r="D8" s="169"/>
      <c r="E8" s="169"/>
      <c r="F8" s="169"/>
      <c r="G8" s="174" t="s">
        <v>11</v>
      </c>
      <c r="H8" s="174"/>
      <c r="I8" s="174"/>
      <c r="J8" s="174"/>
      <c r="K8" s="174"/>
      <c r="L8" s="174"/>
    </row>
    <row r="9" spans="1:13" ht="83.5" customHeight="1" x14ac:dyDescent="0.55000000000000004">
      <c r="A9" s="41" t="s">
        <v>12</v>
      </c>
      <c r="B9" s="171" t="s">
        <v>13</v>
      </c>
      <c r="C9" s="171"/>
      <c r="D9" s="124" t="s">
        <v>592</v>
      </c>
      <c r="E9" s="124"/>
      <c r="F9" s="124"/>
      <c r="G9" s="32"/>
      <c r="H9" s="33"/>
      <c r="I9" s="33"/>
      <c r="J9" s="33"/>
      <c r="K9" s="33"/>
      <c r="L9" s="34"/>
    </row>
    <row r="10" spans="1:13" ht="106" customHeight="1" x14ac:dyDescent="0.55000000000000004">
      <c r="A10" s="41" t="s">
        <v>14</v>
      </c>
      <c r="B10" s="171" t="s">
        <v>13</v>
      </c>
      <c r="C10" s="171"/>
      <c r="D10" s="124" t="s">
        <v>593</v>
      </c>
      <c r="E10" s="124"/>
      <c r="F10" s="124"/>
      <c r="G10" s="175" t="s">
        <v>15</v>
      </c>
      <c r="H10" s="176" t="s">
        <v>16</v>
      </c>
      <c r="I10" s="176"/>
      <c r="J10" s="177" t="str">
        <f>[24]年度当初提出!D6</f>
        <v>・対象者の心身の状況、置かれている環境等の状況に応じて、本人の選択に基づき適切なサービスが包括的かつ効率的に提供されるよう必要な支援を行う。
・地域での孤立や閉じこもり予防、社会参加、生きがいづくり等について、地域の通いの場やその他のインフォーマルサービスについて、個々のニーズに合わせて活用していく。</v>
      </c>
      <c r="K10" s="177"/>
      <c r="L10" s="177"/>
    </row>
    <row r="11" spans="1:13" ht="60" customHeight="1" x14ac:dyDescent="0.55000000000000004">
      <c r="A11" s="170" t="s">
        <v>5</v>
      </c>
      <c r="B11" s="171" t="s">
        <v>6</v>
      </c>
      <c r="C11" s="171"/>
      <c r="D11" s="40" t="s">
        <v>7</v>
      </c>
      <c r="E11" s="40" t="s">
        <v>8</v>
      </c>
      <c r="F11" s="39" t="s">
        <v>339</v>
      </c>
      <c r="G11" s="175"/>
      <c r="H11" s="176" t="s">
        <v>19</v>
      </c>
      <c r="I11" s="176"/>
      <c r="J11" s="177" t="str">
        <f>[24]年度当初提出!D7</f>
        <v>・対象者に対して多角的に生活課題の整理、分析を実施し、住民主体の通いの場や地域のインフォーマルサービス等個々のニーズに合わせてサービスを選択できるよう情報提供し、効果的なケアマネジメントを実施する。
・生活支援コーディネーター等と連携を図り、地域の社会資源の情報収集を行い、利用者や介護支援専門員に対し、情報発信をしていく。
・関係機関と連携し、インフォーマルケア会議を実施し、インフォーマル資源の意見交換や開発に向けた検討を行う。</v>
      </c>
      <c r="K11" s="177"/>
      <c r="L11" s="177"/>
    </row>
    <row r="12" spans="1:13" ht="60" customHeight="1" x14ac:dyDescent="0.55000000000000004">
      <c r="A12" s="170"/>
      <c r="B12" s="178" t="s">
        <v>10</v>
      </c>
      <c r="C12" s="179"/>
      <c r="D12" s="141" t="s">
        <v>340</v>
      </c>
      <c r="E12" s="142"/>
      <c r="F12" s="143"/>
      <c r="G12" s="180"/>
      <c r="H12" s="181"/>
      <c r="I12" s="181"/>
      <c r="J12" s="181"/>
      <c r="K12" s="181"/>
      <c r="L12" s="182"/>
    </row>
    <row r="13" spans="1:13" ht="18" customHeight="1" x14ac:dyDescent="0.55000000000000004">
      <c r="A13" s="169" t="s">
        <v>20</v>
      </c>
      <c r="B13" s="169"/>
      <c r="C13" s="169"/>
      <c r="D13" s="169"/>
      <c r="E13" s="169"/>
      <c r="F13" s="169"/>
      <c r="G13" s="174" t="s">
        <v>20</v>
      </c>
      <c r="H13" s="174"/>
      <c r="I13" s="174"/>
      <c r="J13" s="174"/>
      <c r="K13" s="174"/>
      <c r="L13" s="174"/>
    </row>
    <row r="14" spans="1:13" ht="80" customHeight="1" x14ac:dyDescent="0.55000000000000004">
      <c r="A14" s="41" t="s">
        <v>12</v>
      </c>
      <c r="B14" s="171" t="s">
        <v>13</v>
      </c>
      <c r="C14" s="171"/>
      <c r="D14" s="159" t="s">
        <v>341</v>
      </c>
      <c r="E14" s="159"/>
      <c r="F14" s="159"/>
      <c r="G14" s="32"/>
      <c r="H14" s="33"/>
      <c r="I14" s="33"/>
      <c r="J14" s="33"/>
      <c r="K14" s="33"/>
      <c r="L14" s="34"/>
    </row>
    <row r="15" spans="1:13" ht="74.5" customHeight="1" x14ac:dyDescent="0.55000000000000004">
      <c r="A15" s="41" t="s">
        <v>14</v>
      </c>
      <c r="B15" s="171" t="s">
        <v>13</v>
      </c>
      <c r="C15" s="171"/>
      <c r="D15" s="159" t="s">
        <v>342</v>
      </c>
      <c r="E15" s="159"/>
      <c r="F15" s="159"/>
      <c r="G15" s="175" t="s">
        <v>15</v>
      </c>
      <c r="H15" s="176" t="s">
        <v>16</v>
      </c>
      <c r="I15" s="176"/>
      <c r="J15" s="177" t="str">
        <f>[24]年度当初提出!D9</f>
        <v>・相談者に寄り添った丁寧な聞き取りを行い、対象者が住み慣れた地域で望む暮らしの実現ができるように共に考え、適切なサービス、または制度の利用に繋げる。
・複合的な課題を抱える世帯が多いことから、様々な相談に対し、的確に状況を把握し、要介護者のみならず家族介護者も相談支援の対象として、関係機関との連携を図り、世帯全体への支援を行う。</v>
      </c>
      <c r="K15" s="177"/>
      <c r="L15" s="177"/>
    </row>
    <row r="16" spans="1:13" ht="43" customHeight="1" x14ac:dyDescent="0.55000000000000004">
      <c r="A16" s="170" t="s">
        <v>5</v>
      </c>
      <c r="B16" s="171" t="s">
        <v>6</v>
      </c>
      <c r="C16" s="171"/>
      <c r="D16" s="40" t="s">
        <v>7</v>
      </c>
      <c r="E16" s="40" t="s">
        <v>8</v>
      </c>
      <c r="F16" s="39" t="s">
        <v>349</v>
      </c>
      <c r="G16" s="175"/>
      <c r="H16" s="176" t="s">
        <v>19</v>
      </c>
      <c r="I16" s="176"/>
      <c r="J16" s="177" t="str">
        <f>[24]年度当初提出!D10</f>
        <v>・相談事例についてセンター内で共有し、緊急性の判断や支援方針、終結を検討し、チームで支援する。
・必要に応じて様々な関係機関と連携し、個別ケース会議や地域ケア会議を実施し、課題解決に向けチームで取り組む。
・センターの周知や関係機関との顔の見える関係づくりを継続し、互いに相談しやすい体制をつくる。また、地域の統計や相談実績等について地域の関係者へ報告し、地域の現状を共有する。　・民生委員や自治会等の会合へ参加する。（年5回）
・生活自立・仕事相談センター、障害者基幹相談支援センターとの合同出張相談会を行う。（年4回）</v>
      </c>
      <c r="K16" s="177"/>
      <c r="L16" s="177"/>
    </row>
    <row r="17" spans="1:12" ht="33" customHeight="1" x14ac:dyDescent="0.55000000000000004">
      <c r="A17" s="170"/>
      <c r="B17" s="178" t="s">
        <v>10</v>
      </c>
      <c r="C17" s="179"/>
      <c r="D17" s="141" t="s">
        <v>594</v>
      </c>
      <c r="E17" s="142"/>
      <c r="F17" s="143"/>
      <c r="G17" s="180"/>
      <c r="H17" s="181"/>
      <c r="I17" s="181"/>
      <c r="J17" s="181"/>
      <c r="K17" s="181"/>
      <c r="L17" s="182"/>
    </row>
    <row r="18" spans="1:12" ht="18" customHeight="1" x14ac:dyDescent="0.55000000000000004">
      <c r="A18" s="169" t="s">
        <v>23</v>
      </c>
      <c r="B18" s="169"/>
      <c r="C18" s="169"/>
      <c r="D18" s="169"/>
      <c r="E18" s="169"/>
      <c r="F18" s="169"/>
      <c r="G18" s="174" t="s">
        <v>23</v>
      </c>
      <c r="H18" s="174"/>
      <c r="I18" s="174"/>
      <c r="J18" s="174"/>
      <c r="K18" s="174"/>
      <c r="L18" s="174"/>
    </row>
    <row r="19" spans="1:12" ht="96" customHeight="1" x14ac:dyDescent="0.55000000000000004">
      <c r="A19" s="41" t="s">
        <v>12</v>
      </c>
      <c r="B19" s="171" t="s">
        <v>13</v>
      </c>
      <c r="C19" s="171"/>
      <c r="D19" s="159" t="str">
        <f>'[24]前期終了時提出（10月頃）'!D14</f>
        <v>・虐待事例について、高齢障害支援課や関係機関と連携し、複数件高齢者を施設に分離保護し、並行して養護者への経済的な支援を整える等、迅速に対応した。虐待する側に、認知症や精神疾患の症状から暴力に繋がる事例も複数件見られ、警察や精神科病院と連携し、医療保護入院を調整した。・圏域の介護支援専門員に対して千葉市虐待対応マニュアルについての研修会を実施した。
・成年後見制度利用が必要な高齢者について、行政や法テラス、司法専門職と連携し、後見申し立てに繋いだ。
・消費者被害について、民生委員や介護支援専門員、地域の関係者や一般地域住民に対し、広く周知した。</v>
      </c>
      <c r="E19" s="159"/>
      <c r="F19" s="159"/>
      <c r="G19" s="32"/>
      <c r="H19" s="33"/>
      <c r="I19" s="33"/>
      <c r="J19" s="33"/>
      <c r="K19" s="33"/>
      <c r="L19" s="34"/>
    </row>
    <row r="20" spans="1:12" ht="111.5" customHeight="1" x14ac:dyDescent="0.55000000000000004">
      <c r="A20" s="41" t="s">
        <v>14</v>
      </c>
      <c r="B20" s="171" t="s">
        <v>13</v>
      </c>
      <c r="C20" s="171"/>
      <c r="D20" s="141" t="s">
        <v>343</v>
      </c>
      <c r="E20" s="142"/>
      <c r="F20" s="143"/>
      <c r="G20" s="175" t="s">
        <v>15</v>
      </c>
      <c r="H20" s="176" t="s">
        <v>16</v>
      </c>
      <c r="I20" s="176"/>
      <c r="J20" s="177" t="str">
        <f>[24]年度当初提出!D12</f>
        <v>・権利擁護を目的とする制度を活用し、ニーズに即したサービスや機関に繋ぐ支援をすることで、高齢者の尊厳のある生活の維持を図る。
・権利擁護の為の相談窓口の周知及び知識の普及の為、地域住民や関係機関に対し、高齢者虐待防止、成年後見制度、消費者被害防止の啓発に努める。</v>
      </c>
      <c r="K20" s="177"/>
      <c r="L20" s="177"/>
    </row>
    <row r="21" spans="1:12" ht="70.5" customHeight="1" x14ac:dyDescent="0.55000000000000004">
      <c r="A21" s="170" t="s">
        <v>5</v>
      </c>
      <c r="B21" s="171" t="s">
        <v>6</v>
      </c>
      <c r="C21" s="171"/>
      <c r="D21" s="40" t="s">
        <v>70</v>
      </c>
      <c r="E21" s="40" t="s">
        <v>8</v>
      </c>
      <c r="F21" s="39" t="s">
        <v>595</v>
      </c>
      <c r="G21" s="175"/>
      <c r="H21" s="176" t="s">
        <v>19</v>
      </c>
      <c r="I21" s="176"/>
      <c r="J21" s="177" t="str">
        <f>[24]年度当初提出!D13</f>
        <v>・高齢者虐待について高齢障害支援課や関係機関と連携し、高齢者の保護及び養護者への支援等迅速に対応する。
・成年後見制度利用が必要な高齢者について、行政や司法専門職と連携し、必要な支援を行う。
・高齢者虐待防止、成年後見制度、消費者被害について民生委員や介護支援専門員、地域の関係者や一般地域住民に対し広く周知し、権利擁護が必要な高齢者を早期に発見し、相談に繋がるよう体制づくりを行う。
・弁護士、司法書士等司法専門職や警察、金融機関と意見交換会を行う。（年1回）</v>
      </c>
      <c r="K21" s="177"/>
      <c r="L21" s="177"/>
    </row>
    <row r="22" spans="1:12" ht="63.5" customHeight="1" x14ac:dyDescent="0.55000000000000004">
      <c r="A22" s="170"/>
      <c r="B22" s="178" t="s">
        <v>10</v>
      </c>
      <c r="C22" s="179"/>
      <c r="D22" s="141" t="s">
        <v>344</v>
      </c>
      <c r="E22" s="142"/>
      <c r="F22" s="143"/>
      <c r="G22" s="180"/>
      <c r="H22" s="181"/>
      <c r="I22" s="181"/>
      <c r="J22" s="181"/>
      <c r="K22" s="181"/>
      <c r="L22" s="182"/>
    </row>
    <row r="23" spans="1:12" ht="18" customHeight="1" x14ac:dyDescent="0.55000000000000004">
      <c r="A23" s="169" t="s">
        <v>26</v>
      </c>
      <c r="B23" s="169"/>
      <c r="C23" s="169"/>
      <c r="D23" s="169"/>
      <c r="E23" s="169"/>
      <c r="F23" s="169"/>
      <c r="G23" s="174" t="s">
        <v>26</v>
      </c>
      <c r="H23" s="174"/>
      <c r="I23" s="174"/>
      <c r="J23" s="174"/>
      <c r="K23" s="174"/>
      <c r="L23" s="174"/>
    </row>
    <row r="24" spans="1:12" ht="133" customHeight="1" x14ac:dyDescent="0.55000000000000004">
      <c r="A24" s="41" t="s">
        <v>12</v>
      </c>
      <c r="B24" s="171" t="s">
        <v>13</v>
      </c>
      <c r="C24" s="171"/>
      <c r="D24" s="159" t="s">
        <v>345</v>
      </c>
      <c r="E24" s="159"/>
      <c r="F24" s="159"/>
      <c r="G24" s="32"/>
      <c r="H24" s="33"/>
      <c r="I24" s="33"/>
      <c r="J24" s="33"/>
      <c r="K24" s="33"/>
      <c r="L24" s="34"/>
    </row>
    <row r="25" spans="1:12" ht="98" customHeight="1" x14ac:dyDescent="0.55000000000000004">
      <c r="A25" s="41" t="s">
        <v>14</v>
      </c>
      <c r="B25" s="171" t="s">
        <v>13</v>
      </c>
      <c r="C25" s="171"/>
      <c r="D25" s="141" t="s">
        <v>346</v>
      </c>
      <c r="E25" s="142"/>
      <c r="F25" s="143"/>
      <c r="G25" s="175" t="s">
        <v>15</v>
      </c>
      <c r="H25" s="176" t="s">
        <v>16</v>
      </c>
      <c r="I25" s="176"/>
      <c r="J25" s="177" t="str">
        <f>[24]年度当初提出!D15</f>
        <v>・関係機関、地域の関係者との連携を強化する。
・圏域の介護支援専門員の資質向上と介護支援専門員同士のネットワークづくりの為、研修会や事例検討会を行う。
・困難事例やケアプラン等について相談しやすい体制を作り、地域の介護支援専門員に対して後方支援を行う。</v>
      </c>
      <c r="K25" s="177"/>
      <c r="L25" s="177"/>
    </row>
    <row r="26" spans="1:12" ht="96" customHeight="1" x14ac:dyDescent="0.55000000000000004">
      <c r="A26" s="170" t="s">
        <v>5</v>
      </c>
      <c r="B26" s="171" t="s">
        <v>6</v>
      </c>
      <c r="C26" s="171"/>
      <c r="D26" s="40" t="s">
        <v>70</v>
      </c>
      <c r="E26" s="40" t="s">
        <v>8</v>
      </c>
      <c r="F26" s="39" t="s">
        <v>462</v>
      </c>
      <c r="G26" s="175"/>
      <c r="H26" s="176" t="s">
        <v>19</v>
      </c>
      <c r="I26" s="176"/>
      <c r="J26" s="177" t="str">
        <f>[24]年度当初提出!D16</f>
        <v>・地域の関係機関と地域課題の分析、検討の為の地域ケア会議を行う。（年11回）
・医療と介護の連携体制強化を図る為、多職種連携会議や事例検討会を開催する。（年２回）
・圏域の介護支援専門員に対して、研修会や事例検討会を開催する。（圏域研修会年３回、圏域事例検討会年４回、圏域主任介護支援専門員との意見交換会年１回、緑区内あんしん合同研修会年２回）
・介護支援専門員が抱える困難事例に対し、支援体制構築や課題解決の為、個別ケース会議や地域ケア会議を実施する。</v>
      </c>
      <c r="K26" s="177"/>
      <c r="L26" s="177"/>
    </row>
    <row r="27" spans="1:12" ht="81" customHeight="1" x14ac:dyDescent="0.55000000000000004">
      <c r="A27" s="170"/>
      <c r="B27" s="178" t="s">
        <v>10</v>
      </c>
      <c r="C27" s="179"/>
      <c r="D27" s="159" t="s">
        <v>461</v>
      </c>
      <c r="E27" s="159"/>
      <c r="F27" s="159"/>
      <c r="G27" s="180"/>
      <c r="H27" s="181"/>
      <c r="I27" s="181"/>
      <c r="J27" s="181"/>
      <c r="K27" s="181"/>
      <c r="L27" s="182"/>
    </row>
    <row r="28" spans="1:12" ht="18" customHeight="1" x14ac:dyDescent="0.55000000000000004">
      <c r="A28" s="169" t="s">
        <v>28</v>
      </c>
      <c r="B28" s="169"/>
      <c r="C28" s="169"/>
      <c r="D28" s="169"/>
      <c r="E28" s="169"/>
      <c r="F28" s="169"/>
      <c r="G28" s="174" t="s">
        <v>28</v>
      </c>
      <c r="H28" s="174"/>
      <c r="I28" s="174"/>
      <c r="J28" s="174"/>
      <c r="K28" s="174"/>
      <c r="L28" s="174"/>
    </row>
    <row r="29" spans="1:12" ht="60" customHeight="1" x14ac:dyDescent="0.55000000000000004">
      <c r="A29" s="41" t="s">
        <v>12</v>
      </c>
      <c r="B29" s="171" t="s">
        <v>13</v>
      </c>
      <c r="C29" s="171"/>
      <c r="D29" s="159" t="str">
        <f>'[24]前期終了時提出（10月頃）'!D22</f>
        <v>・健康増進やフレイル対策の普及啓発は、サロン３カ所訪問、健康相談会は２回予定通り実施した。圏域内のシニアリーダー教室5か所へも訪問した。地域活動支援としては、地域活動の場５か所へ延べ21回訪問した。地域リハビリテーション活動支援事業として地域のPTとサロンへ6か所訪問した。事務所前広場でのラジオ体操は、前期は761人の参加があった。開始から10年目を迎え、毎回6～20人程度の参加があり、地域の健康づくりの場として定着している。</v>
      </c>
      <c r="E29" s="159"/>
      <c r="F29" s="159"/>
      <c r="G29" s="32"/>
      <c r="H29" s="33"/>
      <c r="I29" s="33"/>
      <c r="J29" s="33"/>
      <c r="K29" s="33"/>
      <c r="L29" s="34"/>
    </row>
    <row r="30" spans="1:12" ht="82.5" customHeight="1" x14ac:dyDescent="0.55000000000000004">
      <c r="A30" s="41" t="s">
        <v>14</v>
      </c>
      <c r="B30" s="171" t="s">
        <v>13</v>
      </c>
      <c r="C30" s="171"/>
      <c r="D30" s="159" t="s">
        <v>347</v>
      </c>
      <c r="E30" s="159"/>
      <c r="F30" s="159"/>
      <c r="G30" s="175" t="s">
        <v>15</v>
      </c>
      <c r="H30" s="176" t="s">
        <v>16</v>
      </c>
      <c r="I30" s="176"/>
      <c r="J30" s="177" t="str">
        <f>[24]年度当初提出!D18</f>
        <v>・元気なうちから自ら健康づくりや介護予防に取り組めるよう、様々な機会を通じて健康増進やフレイル対策の普及啓発を行う。
・住民が担い手となって地域の活動に参加し、生きがいづくりにつながるような集まりの場が展開され、活動が継続できるよう、生活支援コーディネーターや各関係機関との連携を図りながら地域課題やニーズの把握を行っていく。</v>
      </c>
      <c r="K30" s="177"/>
      <c r="L30" s="177"/>
    </row>
    <row r="31" spans="1:12" ht="60" customHeight="1" x14ac:dyDescent="0.55000000000000004">
      <c r="A31" s="170" t="s">
        <v>5</v>
      </c>
      <c r="B31" s="171" t="s">
        <v>6</v>
      </c>
      <c r="C31" s="171"/>
      <c r="D31" s="40" t="s">
        <v>7</v>
      </c>
      <c r="E31" s="40" t="s">
        <v>8</v>
      </c>
      <c r="F31" s="39" t="s">
        <v>460</v>
      </c>
      <c r="G31" s="175"/>
      <c r="H31" s="176" t="s">
        <v>19</v>
      </c>
      <c r="I31" s="176"/>
      <c r="J31" s="177" t="str">
        <f>[24]年度当初提出!D19</f>
        <v xml:space="preserve">・サロンへの訪問（年6カ所予定）
・出張健康相談会実施（年４回）
・地域の活動の場へ適宜訪問する。活動状況の把握、継続に向けての後方支援を行う。
・サロンや地域活動の場に向け、地域リハ活動支援事業の活用や健康課との連携を図り、様々な知識の普及啓発の機会をつくる。
</v>
      </c>
      <c r="K31" s="177"/>
      <c r="L31" s="177"/>
    </row>
    <row r="32" spans="1:12" ht="60" customHeight="1" x14ac:dyDescent="0.55000000000000004">
      <c r="A32" s="170"/>
      <c r="B32" s="178" t="s">
        <v>10</v>
      </c>
      <c r="C32" s="179"/>
      <c r="D32" s="141" t="s">
        <v>348</v>
      </c>
      <c r="E32" s="142"/>
      <c r="F32" s="143"/>
      <c r="G32" s="180"/>
      <c r="H32" s="181"/>
      <c r="I32" s="181"/>
      <c r="J32" s="181"/>
      <c r="K32" s="181"/>
      <c r="L32" s="182"/>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49BD23F3-2807-476C-BACA-6248925C536A}">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3" manualBreakCount="3">
    <brk id="7" max="5" man="1"/>
    <brk id="17" max="5" man="1"/>
    <brk id="22" max="5"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6FACD-4791-4A92-B2AD-5E04BE3C64B5}">
  <sheetPr>
    <pageSetUpPr fitToPage="1"/>
  </sheetPr>
  <dimension ref="A1:M32"/>
  <sheetViews>
    <sheetView view="pageBreakPreview" topLeftCell="A38" zoomScale="90" zoomScaleNormal="100" zoomScaleSheetLayoutView="90" zoomScalePageLayoutView="70" workbookViewId="0">
      <selection activeCell="D32" sqref="D32:F32"/>
    </sheetView>
  </sheetViews>
  <sheetFormatPr defaultRowHeight="15" x14ac:dyDescent="0.55000000000000004"/>
  <cols>
    <col min="1" max="2" width="2.83203125" style="43" customWidth="1"/>
    <col min="3" max="4" width="6.58203125" style="43" customWidth="1"/>
    <col min="5" max="5" width="9.58203125" style="43" customWidth="1"/>
    <col min="6" max="6" width="61.58203125" style="43"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[25]年度当初提出!D2</f>
        <v>千葉市あんしんケアセンター真砂</v>
      </c>
      <c r="E2" s="121"/>
      <c r="F2" s="121"/>
      <c r="J2" s="3"/>
      <c r="K2" s="3"/>
      <c r="L2" s="3"/>
    </row>
    <row r="3" spans="1:13" ht="150.5" customHeight="1" thickBot="1" x14ac:dyDescent="0.6">
      <c r="A3" s="122" t="str">
        <f>[25]年度当初提出!A3</f>
        <v>担当圏域
地区概況及び
地区課題</v>
      </c>
      <c r="B3" s="122"/>
      <c r="C3" s="122"/>
      <c r="D3" s="147" t="str">
        <f>[25]年度当初提出!D3</f>
        <v>●独居・高齢世帯の相談が増加している。
●認知症・精神・知的障害など複数の問題を抱える世帯が増え、高齢障害支援課、健康課、障害者基幹相談支援センター、生活自立仕事相談センター、福祉まるごとサポートセンターなど多機関・他制度への繋ぎ支援が必要である。
●高齢者虐待（疑いも含め）新規相談が増加傾向にある。
成年後見制度令和4年度延べ308回（新規8名）⇒※令和6年1月末時点延べ179回（新規7名）
高齢者虐待令和4年度延べ323回（新規11名）⇒※令和6年1月末時点延べ103回（新規7名）
●障害制度や法的な問題に対して、地域住民及び専門職や支援者のサポートが必要である。
●近隣の交流・見守り体制が希薄、生活困窮や介護状態の悪化時に相談先を知らないことで問題が潜在化し、事態の重症化を招き易い。
●エレベーターのない低中層住宅がおよそ80棟あり、居住する高齢者の閉じこもりや外出困難事例が増加する。</v>
      </c>
      <c r="E3" s="147"/>
      <c r="F3" s="147"/>
      <c r="G3" s="4"/>
      <c r="H3" s="4"/>
      <c r="I3" s="4"/>
      <c r="J3" s="117" t="s">
        <v>2</v>
      </c>
      <c r="K3" s="118"/>
      <c r="L3" s="5"/>
    </row>
    <row r="4" spans="1:13" ht="160.5" customHeight="1" x14ac:dyDescent="0.55000000000000004">
      <c r="A4" s="122" t="s">
        <v>3</v>
      </c>
      <c r="B4" s="122"/>
      <c r="C4" s="122"/>
      <c r="D4" s="134" t="s">
        <v>350</v>
      </c>
      <c r="E4" s="134"/>
      <c r="F4" s="134"/>
      <c r="G4" s="4"/>
      <c r="H4" s="4"/>
      <c r="I4" s="4"/>
      <c r="J4" s="5"/>
      <c r="K4" s="5"/>
      <c r="L4" s="5"/>
    </row>
    <row r="5" spans="1:13" ht="18" customHeight="1" x14ac:dyDescent="0.55000000000000004">
      <c r="A5" s="125" t="s">
        <v>4</v>
      </c>
      <c r="B5" s="125"/>
      <c r="C5" s="125"/>
      <c r="D5" s="125"/>
      <c r="E5" s="125"/>
      <c r="F5" s="125"/>
      <c r="G5" s="236" t="s">
        <v>350</v>
      </c>
      <c r="H5" s="237"/>
      <c r="I5" s="237"/>
      <c r="J5" s="237"/>
      <c r="K5" s="237"/>
      <c r="L5" s="238"/>
    </row>
    <row r="6" spans="1:13" ht="81" customHeight="1" x14ac:dyDescent="0.55000000000000004">
      <c r="A6" s="197" t="s">
        <v>5</v>
      </c>
      <c r="B6" s="196" t="s">
        <v>6</v>
      </c>
      <c r="C6" s="196"/>
      <c r="D6" s="63" t="s">
        <v>7</v>
      </c>
      <c r="E6" s="63" t="s">
        <v>8</v>
      </c>
      <c r="F6" s="38" t="s">
        <v>596</v>
      </c>
      <c r="G6" s="239"/>
      <c r="H6" s="240"/>
      <c r="I6" s="240"/>
      <c r="J6" s="240"/>
      <c r="K6" s="240"/>
      <c r="L6" s="241"/>
    </row>
    <row r="7" spans="1:13" ht="75" customHeight="1" x14ac:dyDescent="0.55000000000000004">
      <c r="A7" s="197"/>
      <c r="B7" s="204" t="s">
        <v>10</v>
      </c>
      <c r="C7" s="205"/>
      <c r="D7" s="130" t="s">
        <v>597</v>
      </c>
      <c r="E7" s="131"/>
      <c r="F7" s="132"/>
      <c r="G7" s="242"/>
      <c r="H7" s="243"/>
      <c r="I7" s="243"/>
      <c r="J7" s="243"/>
      <c r="K7" s="243"/>
      <c r="L7" s="244"/>
    </row>
    <row r="8" spans="1:13" ht="18" customHeight="1" x14ac:dyDescent="0.55000000000000004">
      <c r="A8" s="195" t="s">
        <v>11</v>
      </c>
      <c r="B8" s="195"/>
      <c r="C8" s="195"/>
      <c r="D8" s="195"/>
      <c r="E8" s="195"/>
      <c r="F8" s="195"/>
      <c r="G8" s="133" t="s">
        <v>11</v>
      </c>
      <c r="H8" s="133"/>
      <c r="I8" s="133"/>
      <c r="J8" s="133"/>
      <c r="K8" s="133"/>
      <c r="L8" s="133"/>
    </row>
    <row r="9" spans="1:13" ht="94.5" customHeight="1" x14ac:dyDescent="0.55000000000000004">
      <c r="A9" s="65" t="s">
        <v>12</v>
      </c>
      <c r="B9" s="196" t="s">
        <v>13</v>
      </c>
      <c r="C9" s="196"/>
      <c r="D9" s="134" t="s">
        <v>598</v>
      </c>
      <c r="E9" s="134"/>
      <c r="F9" s="134"/>
      <c r="G9" s="231" t="s">
        <v>351</v>
      </c>
      <c r="H9" s="234"/>
      <c r="I9" s="234"/>
      <c r="J9" s="234"/>
      <c r="K9" s="234"/>
      <c r="L9" s="235"/>
    </row>
    <row r="10" spans="1:13" ht="123" customHeight="1" x14ac:dyDescent="0.55000000000000004">
      <c r="A10" s="65" t="s">
        <v>14</v>
      </c>
      <c r="B10" s="196" t="s">
        <v>13</v>
      </c>
      <c r="C10" s="196"/>
      <c r="D10" s="124" t="s">
        <v>599</v>
      </c>
      <c r="E10" s="135"/>
      <c r="F10" s="135"/>
      <c r="G10" s="136" t="s">
        <v>15</v>
      </c>
      <c r="H10" s="137" t="s">
        <v>16</v>
      </c>
      <c r="I10" s="137"/>
      <c r="J10" s="138" t="str">
        <f>[25]年度当初提出!D6</f>
        <v>①介護予防及び日常生活の自立のため利用者の状況に応じて、適切なサービスが提供されるように援助を行う。
②介護保険サービスなど公的な支援の他、「地域コミュニティーの中での孤立・閉じこもり予防」「社会参加」「生きがいづくり」等についても配慮し、通いの場やインフォーマルサービスなども個々のニーズに合わせて活用する。</v>
      </c>
      <c r="K10" s="138"/>
      <c r="L10" s="138"/>
    </row>
    <row r="11" spans="1:13" ht="94.5" customHeight="1" x14ac:dyDescent="0.55000000000000004">
      <c r="A11" s="197" t="s">
        <v>5</v>
      </c>
      <c r="B11" s="196" t="s">
        <v>6</v>
      </c>
      <c r="C11" s="196"/>
      <c r="D11" s="63" t="s">
        <v>7</v>
      </c>
      <c r="E11" s="63" t="s">
        <v>8</v>
      </c>
      <c r="F11" s="38" t="s">
        <v>352</v>
      </c>
      <c r="G11" s="136"/>
      <c r="H11" s="137" t="s">
        <v>19</v>
      </c>
      <c r="I11" s="137"/>
      <c r="J11" s="138" t="str">
        <f>[25]年度当初提出!D7</f>
        <v>①千葉市総合事業、介護予防支援のケアマネジメントを一体的に実施するとともに、介護予防事業や住民主体のサービスやインフォーマルサービス等を活用し地域住民のニーズに合わせたサービスを提案し利用に繋げる。サービスの提案においてはケアプランに位置付けた事業所ごとの割合を確認し、公正中立を徹底する。
②住民主体の活動の場やインフォーマルサービスについて高齢者が地域活動に参加できるよう、2層生活支援コーディネーターと連携し、通いの場や地域活動のネットワーク構築を進める。
③-1委託先ケアプランチェックリストを作成し、ケアマネジャーへの指導助言を平準化する。
③-2プランチェックの際に、委託先ケアマネジャーに社会資源の活用を助言する。</v>
      </c>
      <c r="K11" s="138"/>
      <c r="L11" s="138"/>
    </row>
    <row r="12" spans="1:13" ht="46" customHeight="1" x14ac:dyDescent="0.55000000000000004">
      <c r="A12" s="197"/>
      <c r="B12" s="198" t="s">
        <v>10</v>
      </c>
      <c r="C12" s="199"/>
      <c r="D12" s="160" t="s">
        <v>353</v>
      </c>
      <c r="E12" s="161"/>
      <c r="F12" s="162"/>
      <c r="G12" s="144"/>
      <c r="H12" s="145"/>
      <c r="I12" s="145"/>
      <c r="J12" s="145"/>
      <c r="K12" s="145"/>
      <c r="L12" s="146"/>
    </row>
    <row r="13" spans="1:13" ht="18" customHeight="1" x14ac:dyDescent="0.55000000000000004">
      <c r="A13" s="195" t="s">
        <v>20</v>
      </c>
      <c r="B13" s="195"/>
      <c r="C13" s="195"/>
      <c r="D13" s="195"/>
      <c r="E13" s="195"/>
      <c r="F13" s="195"/>
      <c r="G13" s="133" t="s">
        <v>20</v>
      </c>
      <c r="H13" s="133"/>
      <c r="I13" s="133"/>
      <c r="J13" s="133"/>
      <c r="K13" s="133"/>
      <c r="L13" s="133"/>
    </row>
    <row r="14" spans="1:13" ht="94.5" customHeight="1" x14ac:dyDescent="0.55000000000000004">
      <c r="A14" s="65" t="s">
        <v>12</v>
      </c>
      <c r="B14" s="196" t="s">
        <v>13</v>
      </c>
      <c r="C14" s="196"/>
      <c r="D14" s="160" t="s">
        <v>606</v>
      </c>
      <c r="E14" s="161"/>
      <c r="F14" s="162"/>
      <c r="G14" s="231" t="s">
        <v>354</v>
      </c>
      <c r="H14" s="232"/>
      <c r="I14" s="232"/>
      <c r="J14" s="232"/>
      <c r="K14" s="232"/>
      <c r="L14" s="233"/>
    </row>
    <row r="15" spans="1:13" ht="133.5" customHeight="1" x14ac:dyDescent="0.55000000000000004">
      <c r="A15" s="65" t="s">
        <v>14</v>
      </c>
      <c r="B15" s="196" t="s">
        <v>13</v>
      </c>
      <c r="C15" s="196"/>
      <c r="D15" s="151" t="s">
        <v>600</v>
      </c>
      <c r="E15" s="151"/>
      <c r="F15" s="151"/>
      <c r="G15" s="136" t="s">
        <v>15</v>
      </c>
      <c r="H15" s="137" t="s">
        <v>16</v>
      </c>
      <c r="I15" s="137"/>
      <c r="J15" s="138" t="str">
        <f>[25]年度当初提出!D9</f>
        <v>①多様な相談に対し、ワンストップで対象者及び家族介護者を含む家族全体への支援を行う。支援にあたり的確な状況把握を行い支援方針の策定、進捗管理を行う。年2回支援継続・終結の判断を行う。
②地域特性やニーズ・課題の把握に努めると共に様々な関係者とネットワーク構築を図る。また、複合的かつ支援困難な事例に対しては行政及び関係機関・多職種と連携し対応する。</v>
      </c>
      <c r="K15" s="138"/>
      <c r="L15" s="138"/>
    </row>
    <row r="16" spans="1:13" ht="89.25" customHeight="1" x14ac:dyDescent="0.55000000000000004">
      <c r="A16" s="197" t="s">
        <v>5</v>
      </c>
      <c r="B16" s="196" t="s">
        <v>6</v>
      </c>
      <c r="C16" s="196"/>
      <c r="D16" s="63" t="s">
        <v>7</v>
      </c>
      <c r="E16" s="63" t="s">
        <v>8</v>
      </c>
      <c r="F16" s="38" t="s">
        <v>355</v>
      </c>
      <c r="G16" s="136"/>
      <c r="H16" s="137" t="s">
        <v>19</v>
      </c>
      <c r="I16" s="137"/>
      <c r="J16" s="138" t="str">
        <f>[25]年度当初提出!D10</f>
        <v>①-1新規及び変化のあるケースは朝礼で報告、情報共有を行う。緊急性の高いケースは随時支援方針を検討し、対応方針を決定する。困難ケースは地域ケア会議で対応を協議する。必要に応じて専門職2名体制で対応する。
①-2保健福祉制度、地域活動や自費サービスの情報提供、介護認定代行申請、介護支援専門員の紹介を行う。
②地域課題を把握するため、年に1回、総合相談支援の継続・終結確認及び実績集計を行う。</v>
      </c>
      <c r="K16" s="138"/>
      <c r="L16" s="138"/>
    </row>
    <row r="17" spans="1:12" ht="40.5" customHeight="1" x14ac:dyDescent="0.55000000000000004">
      <c r="A17" s="197"/>
      <c r="B17" s="198" t="s">
        <v>10</v>
      </c>
      <c r="C17" s="199"/>
      <c r="D17" s="160" t="s">
        <v>356</v>
      </c>
      <c r="E17" s="161"/>
      <c r="F17" s="162"/>
      <c r="G17" s="144"/>
      <c r="H17" s="145"/>
      <c r="I17" s="145"/>
      <c r="J17" s="145"/>
      <c r="K17" s="145"/>
      <c r="L17" s="146"/>
    </row>
    <row r="18" spans="1:12" ht="18" customHeight="1" x14ac:dyDescent="0.55000000000000004">
      <c r="A18" s="195" t="s">
        <v>23</v>
      </c>
      <c r="B18" s="195"/>
      <c r="C18" s="195"/>
      <c r="D18" s="195"/>
      <c r="E18" s="195"/>
      <c r="F18" s="195"/>
      <c r="G18" s="133" t="s">
        <v>23</v>
      </c>
      <c r="H18" s="133"/>
      <c r="I18" s="133"/>
      <c r="J18" s="133"/>
      <c r="K18" s="133"/>
      <c r="L18" s="133"/>
    </row>
    <row r="19" spans="1:12" ht="108.5" customHeight="1" x14ac:dyDescent="0.55000000000000004">
      <c r="A19" s="65" t="s">
        <v>12</v>
      </c>
      <c r="B19" s="196" t="s">
        <v>13</v>
      </c>
      <c r="C19" s="196"/>
      <c r="D19" s="159" t="s">
        <v>601</v>
      </c>
      <c r="E19" s="159"/>
      <c r="F19" s="159"/>
      <c r="G19" s="231" t="s">
        <v>357</v>
      </c>
      <c r="H19" s="232"/>
      <c r="I19" s="232"/>
      <c r="J19" s="232"/>
      <c r="K19" s="232"/>
      <c r="L19" s="233"/>
    </row>
    <row r="20" spans="1:12" ht="155.5" customHeight="1" x14ac:dyDescent="0.55000000000000004">
      <c r="A20" s="65" t="s">
        <v>14</v>
      </c>
      <c r="B20" s="196" t="s">
        <v>13</v>
      </c>
      <c r="C20" s="196"/>
      <c r="D20" s="151" t="s">
        <v>602</v>
      </c>
      <c r="E20" s="151"/>
      <c r="F20" s="151"/>
      <c r="G20" s="136" t="s">
        <v>15</v>
      </c>
      <c r="H20" s="137" t="s">
        <v>16</v>
      </c>
      <c r="I20" s="137"/>
      <c r="J20" s="138" t="str">
        <f>[25]年度当初提出!D12</f>
        <v>①高齢者虐待に対し、速やかに行政へ報告すると共に、千葉西警察署、ケアマネジャー、介護サービス事業者や医療機関など関係機関と連携し、適切に支援する。
②介護支援専門員に対し、権利擁護に関する研修を実施する。
③高齢者の詐欺・悪質商法被害を未然に防止するため、地域住民や関係機関に対し情報を提供し注意を促す。</v>
      </c>
      <c r="K20" s="138"/>
      <c r="L20" s="138"/>
    </row>
    <row r="21" spans="1:12" ht="114.75" customHeight="1" x14ac:dyDescent="0.55000000000000004">
      <c r="A21" s="197" t="s">
        <v>5</v>
      </c>
      <c r="B21" s="196" t="s">
        <v>6</v>
      </c>
      <c r="C21" s="196"/>
      <c r="D21" s="63" t="s">
        <v>17</v>
      </c>
      <c r="E21" s="63" t="s">
        <v>8</v>
      </c>
      <c r="F21" s="38" t="s">
        <v>625</v>
      </c>
      <c r="G21" s="136"/>
      <c r="H21" s="137" t="s">
        <v>19</v>
      </c>
      <c r="I21" s="137"/>
      <c r="J21" s="138" t="str">
        <f>[25]年度当初提出!D13</f>
        <v>①-1虐待（疑い）ケースに対し高齢障害支援課や警察・消防署と連携し、タイミングを逃さず適切な支援を行う。事実確認においては虐待対応アセスメントシートを活用し、対応についてはコアメンバー会議を活用する。
①-2虐待対応委員会会議の開催、指針の見直し。指定介護予防支援重要事項説明書へ委員会指針の記載。
②あんしんケアセンター専門職合同でケアマネジャー向け研修を開催する。
③特殊詐欺、悪質商法被害を未然に防止するため警察や千葉市消費生活センターと連携し、地域住民及び関係団体に被害内容と防止策等の情報を提供する。被害を把握した場合は直ちに関係機関と連携、対応する。　</v>
      </c>
      <c r="K21" s="138"/>
      <c r="L21" s="138"/>
    </row>
    <row r="22" spans="1:12" ht="73" customHeight="1" x14ac:dyDescent="0.55000000000000004">
      <c r="A22" s="197"/>
      <c r="B22" s="198" t="s">
        <v>10</v>
      </c>
      <c r="C22" s="199"/>
      <c r="D22" s="160" t="s">
        <v>358</v>
      </c>
      <c r="E22" s="161"/>
      <c r="F22" s="162"/>
      <c r="G22" s="144"/>
      <c r="H22" s="145"/>
      <c r="I22" s="145"/>
      <c r="J22" s="145"/>
      <c r="K22" s="145"/>
      <c r="L22" s="146"/>
    </row>
    <row r="23" spans="1:12" ht="18" customHeight="1" x14ac:dyDescent="0.55000000000000004">
      <c r="A23" s="195" t="s">
        <v>26</v>
      </c>
      <c r="B23" s="195"/>
      <c r="C23" s="195"/>
      <c r="D23" s="195"/>
      <c r="E23" s="195"/>
      <c r="F23" s="195"/>
      <c r="G23" s="133" t="s">
        <v>26</v>
      </c>
      <c r="H23" s="133"/>
      <c r="I23" s="133"/>
      <c r="J23" s="133"/>
      <c r="K23" s="133"/>
      <c r="L23" s="133"/>
    </row>
    <row r="24" spans="1:12" ht="166" customHeight="1" x14ac:dyDescent="0.55000000000000004">
      <c r="A24" s="65" t="s">
        <v>12</v>
      </c>
      <c r="B24" s="196" t="s">
        <v>13</v>
      </c>
      <c r="C24" s="196"/>
      <c r="D24" s="147" t="s">
        <v>603</v>
      </c>
      <c r="E24" s="147"/>
      <c r="F24" s="147"/>
      <c r="G24" s="231" t="s">
        <v>359</v>
      </c>
      <c r="H24" s="232"/>
      <c r="I24" s="232"/>
      <c r="J24" s="232"/>
      <c r="K24" s="232"/>
      <c r="L24" s="233"/>
    </row>
    <row r="25" spans="1:12" ht="161.5" customHeight="1" x14ac:dyDescent="0.55000000000000004">
      <c r="A25" s="65" t="s">
        <v>14</v>
      </c>
      <c r="B25" s="196" t="s">
        <v>13</v>
      </c>
      <c r="C25" s="196"/>
      <c r="D25" s="160" t="s">
        <v>604</v>
      </c>
      <c r="E25" s="161"/>
      <c r="F25" s="162"/>
      <c r="G25" s="136" t="s">
        <v>15</v>
      </c>
      <c r="H25" s="137" t="s">
        <v>16</v>
      </c>
      <c r="I25" s="137"/>
      <c r="J25" s="138" t="str">
        <f>[25]年度当初提出!D15</f>
        <v>①高齢者の適切な支援の為、地域の関係機関や団体とネットワークの構築・連携を図り、支援の環境整備を行う。　　　　　　　　　　　　　　　　　　　　　　　　　　　　　　　　　　　　　　　　　　　　　　　　　　　　　　　　　　　　
②ケアマネジャーに対し、支援困難事例への助言、指導を行う。
③ケアマネジャーのニーズ把握、資質の向上に取り組む。
④美浜区主任ケアマネネットワーク会議の自立支援。</v>
      </c>
      <c r="K25" s="138"/>
      <c r="L25" s="138"/>
    </row>
    <row r="26" spans="1:12" ht="118.5" customHeight="1" x14ac:dyDescent="0.55000000000000004">
      <c r="A26" s="197" t="s">
        <v>5</v>
      </c>
      <c r="B26" s="196" t="s">
        <v>6</v>
      </c>
      <c r="C26" s="196"/>
      <c r="D26" s="63" t="s">
        <v>7</v>
      </c>
      <c r="E26" s="63" t="s">
        <v>8</v>
      </c>
      <c r="F26" s="38" t="s">
        <v>626</v>
      </c>
      <c r="G26" s="136"/>
      <c r="H26" s="137" t="s">
        <v>19</v>
      </c>
      <c r="I26" s="137"/>
      <c r="J26" s="138" t="str">
        <f>[25]年度当初提出!D16</f>
        <v>①真砂地区地域運営委員会、美浜区あんしん運営会議、美浜区生活支援コーディネーター定例会、美浜区第１層協議体、ささえあいのまち推進協議会、その他の相談支援事業者の連携会議への参加する。
②支援困難事例に対し同行訪問、相談助言、関係機関とのケース会議の調整など担当ケアマネジャーへの支援を行う。
③圏域のケアマネ連絡会の開催、美浜区あんしん主任ケアマネ連絡会で研修会の企画・実施。
④美浜区主任ケアマネネットワーク会議の規約作成、役員選出の後方支援
⑤個別事例の検討（適宜）、多職種連携会議（圏域、区各１回）、地域課題分析（年3回）など地域ケア会議を実施する。美浜区が開催する自立促進ケア会議へ参加する。</v>
      </c>
      <c r="K26" s="138"/>
      <c r="L26" s="138"/>
    </row>
    <row r="27" spans="1:12" ht="45.75" customHeight="1" x14ac:dyDescent="0.55000000000000004">
      <c r="A27" s="197"/>
      <c r="B27" s="198" t="s">
        <v>10</v>
      </c>
      <c r="C27" s="199"/>
      <c r="D27" s="160" t="s">
        <v>360</v>
      </c>
      <c r="E27" s="161"/>
      <c r="F27" s="162"/>
      <c r="G27" s="144"/>
      <c r="H27" s="145"/>
      <c r="I27" s="145"/>
      <c r="J27" s="145"/>
      <c r="K27" s="145"/>
      <c r="L27" s="146"/>
    </row>
    <row r="28" spans="1:12" ht="18" customHeight="1" x14ac:dyDescent="0.55000000000000004">
      <c r="A28" s="195" t="s">
        <v>28</v>
      </c>
      <c r="B28" s="195"/>
      <c r="C28" s="195"/>
      <c r="D28" s="195"/>
      <c r="E28" s="195"/>
      <c r="F28" s="195"/>
      <c r="G28" s="133" t="s">
        <v>28</v>
      </c>
      <c r="H28" s="133"/>
      <c r="I28" s="133"/>
      <c r="J28" s="133"/>
      <c r="K28" s="133"/>
      <c r="L28" s="133"/>
    </row>
    <row r="29" spans="1:12" ht="144" customHeight="1" x14ac:dyDescent="0.55000000000000004">
      <c r="A29" s="65" t="s">
        <v>12</v>
      </c>
      <c r="B29" s="196" t="s">
        <v>13</v>
      </c>
      <c r="C29" s="196"/>
      <c r="D29" s="160" t="s">
        <v>607</v>
      </c>
      <c r="E29" s="161"/>
      <c r="F29" s="162"/>
      <c r="G29" s="231" t="s">
        <v>361</v>
      </c>
      <c r="H29" s="232"/>
      <c r="I29" s="232"/>
      <c r="J29" s="232"/>
      <c r="K29" s="232"/>
      <c r="L29" s="233"/>
    </row>
    <row r="30" spans="1:12" ht="177.5" customHeight="1" x14ac:dyDescent="0.55000000000000004">
      <c r="A30" s="65" t="s">
        <v>14</v>
      </c>
      <c r="B30" s="196" t="s">
        <v>13</v>
      </c>
      <c r="C30" s="196"/>
      <c r="D30" s="151" t="s">
        <v>605</v>
      </c>
      <c r="E30" s="151"/>
      <c r="F30" s="151"/>
      <c r="G30" s="136" t="s">
        <v>15</v>
      </c>
      <c r="H30" s="137" t="s">
        <v>16</v>
      </c>
      <c r="I30" s="137"/>
      <c r="J30" s="138" t="str">
        <f>[25]年度当初提出!D18</f>
        <v>①高齢者に対する保健事業と介護予防の一体的な実施の為、保健福祉センター等との連携を強化する。
②元気なうちに、自ら健康づくりや介護予防に取組めるよう、セルフケアの基礎知識・活動を周知する。
③住民主体の取組みが自主的に実施されるよう2層生活支援コーディネーターと連携、活動団体に対し支援を行う。</v>
      </c>
      <c r="K30" s="138"/>
      <c r="L30" s="138"/>
    </row>
    <row r="31" spans="1:12" ht="132" customHeight="1" x14ac:dyDescent="0.55000000000000004">
      <c r="A31" s="197" t="s">
        <v>5</v>
      </c>
      <c r="B31" s="196" t="s">
        <v>6</v>
      </c>
      <c r="C31" s="196"/>
      <c r="D31" s="63" t="s">
        <v>70</v>
      </c>
      <c r="E31" s="63" t="s">
        <v>8</v>
      </c>
      <c r="F31" s="38" t="s">
        <v>627</v>
      </c>
      <c r="G31" s="136"/>
      <c r="H31" s="137" t="s">
        <v>19</v>
      </c>
      <c r="I31" s="137"/>
      <c r="J31" s="138" t="str">
        <f>[25]年度当初提出!D19</f>
        <v>①千葉市の低栄養事業及びハイリスク高齢者へのアプローチに健康課と連携し、対象の住民に対し個別に電話及び訪問により栄養状態、身体機能や社会参加の状況を把握し、総合相談支援や千葉市の一般介護予防事業等へ繋げる。
②-1　住民向けの介護予防に関するミニ講座を開催する。
②-2　地域住民及び学校、企業等に対し、認知症サポーター養成講座を開催する。認知症地域支援推進員活動へ参加し、チームオレンジの構築に貢献する。真砂圏域のケアマップを新規に作成し、配布する。
②-3　介護認定が、非該当となる可能性が高い方へ基本チェックリストを実施、いきいき活動手帳の配布により健康づくりや介護予防への取り組みに繋げる。
③　2層の生活支援コーディネーターと連携し、新たな集いの場を発掘・開発する。</v>
      </c>
      <c r="K31" s="138"/>
      <c r="L31" s="138"/>
    </row>
    <row r="32" spans="1:12" ht="60" customHeight="1" x14ac:dyDescent="0.55000000000000004">
      <c r="A32" s="197"/>
      <c r="B32" s="198" t="s">
        <v>10</v>
      </c>
      <c r="C32" s="199"/>
      <c r="D32" s="160" t="s">
        <v>362</v>
      </c>
      <c r="E32" s="161"/>
      <c r="F32" s="162"/>
      <c r="G32" s="144"/>
      <c r="H32" s="145"/>
      <c r="I32" s="145"/>
      <c r="J32" s="145"/>
      <c r="K32" s="145"/>
      <c r="L32" s="146"/>
    </row>
  </sheetData>
  <mergeCells count="99">
    <mergeCell ref="J3:K3"/>
    <mergeCell ref="A1:F1"/>
    <mergeCell ref="A2:C2"/>
    <mergeCell ref="D2:F2"/>
    <mergeCell ref="A3:C3"/>
    <mergeCell ref="D3:F3"/>
    <mergeCell ref="A4:C4"/>
    <mergeCell ref="D4:F4"/>
    <mergeCell ref="A5:F5"/>
    <mergeCell ref="G5:L7"/>
    <mergeCell ref="A6:A7"/>
    <mergeCell ref="B6:C6"/>
    <mergeCell ref="B7:C7"/>
    <mergeCell ref="D7:F7"/>
    <mergeCell ref="B10:C10"/>
    <mergeCell ref="D10:F10"/>
    <mergeCell ref="G10:G11"/>
    <mergeCell ref="H10:I10"/>
    <mergeCell ref="J10:L10"/>
    <mergeCell ref="A8:F8"/>
    <mergeCell ref="G8:L8"/>
    <mergeCell ref="B9:C9"/>
    <mergeCell ref="D9:F9"/>
    <mergeCell ref="G9:L9"/>
    <mergeCell ref="A11:A12"/>
    <mergeCell ref="B11:C11"/>
    <mergeCell ref="H11:I11"/>
    <mergeCell ref="J11:L11"/>
    <mergeCell ref="B12:C12"/>
    <mergeCell ref="D12:F12"/>
    <mergeCell ref="G12:L12"/>
    <mergeCell ref="B15:C15"/>
    <mergeCell ref="D15:F15"/>
    <mergeCell ref="G15:G16"/>
    <mergeCell ref="H15:I15"/>
    <mergeCell ref="J15:L15"/>
    <mergeCell ref="A13:F13"/>
    <mergeCell ref="G13:L13"/>
    <mergeCell ref="B14:C14"/>
    <mergeCell ref="D14:F14"/>
    <mergeCell ref="G14:L14"/>
    <mergeCell ref="A16:A17"/>
    <mergeCell ref="B16:C16"/>
    <mergeCell ref="H16:I16"/>
    <mergeCell ref="J16:L16"/>
    <mergeCell ref="B17:C17"/>
    <mergeCell ref="D17:F17"/>
    <mergeCell ref="G17:L17"/>
    <mergeCell ref="B20:C20"/>
    <mergeCell ref="D20:F20"/>
    <mergeCell ref="G20:G21"/>
    <mergeCell ref="H20:I20"/>
    <mergeCell ref="J20:L20"/>
    <mergeCell ref="A18:F18"/>
    <mergeCell ref="G18:L18"/>
    <mergeCell ref="B19:C19"/>
    <mergeCell ref="D19:F19"/>
    <mergeCell ref="G19:L19"/>
    <mergeCell ref="A21:A22"/>
    <mergeCell ref="B21:C21"/>
    <mergeCell ref="H21:I21"/>
    <mergeCell ref="J21:L21"/>
    <mergeCell ref="B22:C22"/>
    <mergeCell ref="D22:F22"/>
    <mergeCell ref="G22:L22"/>
    <mergeCell ref="B25:C25"/>
    <mergeCell ref="D25:F25"/>
    <mergeCell ref="G25:G26"/>
    <mergeCell ref="H25:I25"/>
    <mergeCell ref="J25:L25"/>
    <mergeCell ref="A23:F23"/>
    <mergeCell ref="G23:L23"/>
    <mergeCell ref="B24:C24"/>
    <mergeCell ref="D24:F24"/>
    <mergeCell ref="G24:L24"/>
    <mergeCell ref="A26:A27"/>
    <mergeCell ref="B26:C26"/>
    <mergeCell ref="H26:I26"/>
    <mergeCell ref="J26:L26"/>
    <mergeCell ref="B27:C27"/>
    <mergeCell ref="D27:F27"/>
    <mergeCell ref="G27:L27"/>
    <mergeCell ref="B30:C30"/>
    <mergeCell ref="D30:F30"/>
    <mergeCell ref="G30:G31"/>
    <mergeCell ref="H30:I30"/>
    <mergeCell ref="J30:L30"/>
    <mergeCell ref="A28:F28"/>
    <mergeCell ref="G28:L28"/>
    <mergeCell ref="B29:C29"/>
    <mergeCell ref="D29:F29"/>
    <mergeCell ref="G29:L29"/>
    <mergeCell ref="A31:A32"/>
    <mergeCell ref="B31:C31"/>
    <mergeCell ref="H31:I31"/>
    <mergeCell ref="J31:L31"/>
    <mergeCell ref="B32:C32"/>
    <mergeCell ref="D32:F32"/>
    <mergeCell ref="G32:L32"/>
  </mergeCells>
  <phoneticPr fontId="2"/>
  <dataValidations count="1">
    <dataValidation type="list" allowBlank="1" showInputMessage="1" showErrorMessage="1" sqref="JB65552:JB65560 SX65552:SX65560 ACT65552:ACT65560 AMP65552:AMP65560 AWL65552:AWL65560 BGH65552:BGH65560 BQD65552:BQD65560 BZZ65552:BZZ65560 CJV65552:CJV65560 CTR65552:CTR65560 DDN65552:DDN65560 DNJ65552:DNJ65560 DXF65552:DXF65560 EHB65552:EHB65560 EQX65552:EQX65560 FAT65552:FAT65560 FKP65552:FKP65560 FUL65552:FUL65560 GEH65552:GEH65560 GOD65552:GOD65560 GXZ65552:GXZ65560 HHV65552:HHV65560 HRR65552:HRR65560 IBN65552:IBN65560 ILJ65552:ILJ65560 IVF65552:IVF65560 JFB65552:JFB65560 JOX65552:JOX65560 JYT65552:JYT65560 KIP65552:KIP65560 KSL65552:KSL65560 LCH65552:LCH65560 LMD65552:LMD65560 LVZ65552:LVZ65560 MFV65552:MFV65560 MPR65552:MPR65560 MZN65552:MZN65560 NJJ65552:NJJ65560 NTF65552:NTF65560 ODB65552:ODB65560 OMX65552:OMX65560 OWT65552:OWT65560 PGP65552:PGP65560 PQL65552:PQL65560 QAH65552:QAH65560 QKD65552:QKD65560 QTZ65552:QTZ65560 RDV65552:RDV65560 RNR65552:RNR65560 RXN65552:RXN65560 SHJ65552:SHJ65560 SRF65552:SRF65560 TBB65552:TBB65560 TKX65552:TKX65560 TUT65552:TUT65560 UEP65552:UEP65560 UOL65552:UOL65560 UYH65552:UYH65560 VID65552:VID65560 VRZ65552:VRZ65560 WBV65552:WBV65560 WLR65552:WLR65560 WVN65552:WVN65560 JB131088:JB131096 SX131088:SX131096 ACT131088:ACT131096 AMP131088:AMP131096 AWL131088:AWL131096 BGH131088:BGH131096 BQD131088:BQD131096 BZZ131088:BZZ131096 CJV131088:CJV131096 CTR131088:CTR131096 DDN131088:DDN131096 DNJ131088:DNJ131096 DXF131088:DXF131096 EHB131088:EHB131096 EQX131088:EQX131096 FAT131088:FAT131096 FKP131088:FKP131096 FUL131088:FUL131096 GEH131088:GEH131096 GOD131088:GOD131096 GXZ131088:GXZ131096 HHV131088:HHV131096 HRR131088:HRR131096 IBN131088:IBN131096 ILJ131088:ILJ131096 IVF131088:IVF131096 JFB131088:JFB131096 JOX131088:JOX131096 JYT131088:JYT131096 KIP131088:KIP131096 KSL131088:KSL131096 LCH131088:LCH131096 LMD131088:LMD131096 LVZ131088:LVZ131096 MFV131088:MFV131096 MPR131088:MPR131096 MZN131088:MZN131096 NJJ131088:NJJ131096 NTF131088:NTF131096 ODB131088:ODB131096 OMX131088:OMX131096 OWT131088:OWT131096 PGP131088:PGP131096 PQL131088:PQL131096 QAH131088:QAH131096 QKD131088:QKD131096 QTZ131088:QTZ131096 RDV131088:RDV131096 RNR131088:RNR131096 RXN131088:RXN131096 SHJ131088:SHJ131096 SRF131088:SRF131096 TBB131088:TBB131096 TKX131088:TKX131096 TUT131088:TUT131096 UEP131088:UEP131096 UOL131088:UOL131096 UYH131088:UYH131096 VID131088:VID131096 VRZ131088:VRZ131096 WBV131088:WBV131096 WLR131088:WLR131096 WVN131088:WVN131096 JB196624:JB196632 SX196624:SX196632 ACT196624:ACT196632 AMP196624:AMP196632 AWL196624:AWL196632 BGH196624:BGH196632 BQD196624:BQD196632 BZZ196624:BZZ196632 CJV196624:CJV196632 CTR196624:CTR196632 DDN196624:DDN196632 DNJ196624:DNJ196632 DXF196624:DXF196632 EHB196624:EHB196632 EQX196624:EQX196632 FAT196624:FAT196632 FKP196624:FKP196632 FUL196624:FUL196632 GEH196624:GEH196632 GOD196624:GOD196632 GXZ196624:GXZ196632 HHV196624:HHV196632 HRR196624:HRR196632 IBN196624:IBN196632 ILJ196624:ILJ196632 IVF196624:IVF196632 JFB196624:JFB196632 JOX196624:JOX196632 JYT196624:JYT196632 KIP196624:KIP196632 KSL196624:KSL196632 LCH196624:LCH196632 LMD196624:LMD196632 LVZ196624:LVZ196632 MFV196624:MFV196632 MPR196624:MPR196632 MZN196624:MZN196632 NJJ196624:NJJ196632 NTF196624:NTF196632 ODB196624:ODB196632 OMX196624:OMX196632 OWT196624:OWT196632 PGP196624:PGP196632 PQL196624:PQL196632 QAH196624:QAH196632 QKD196624:QKD196632 QTZ196624:QTZ196632 RDV196624:RDV196632 RNR196624:RNR196632 RXN196624:RXN196632 SHJ196624:SHJ196632 SRF196624:SRF196632 TBB196624:TBB196632 TKX196624:TKX196632 TUT196624:TUT196632 UEP196624:UEP196632 UOL196624:UOL196632 UYH196624:UYH196632 VID196624:VID196632 VRZ196624:VRZ196632 WBV196624:WBV196632 WLR196624:WLR196632 WVN196624:WVN196632 JB262160:JB262168 SX262160:SX262168 ACT262160:ACT262168 AMP262160:AMP262168 AWL262160:AWL262168 BGH262160:BGH262168 BQD262160:BQD262168 BZZ262160:BZZ262168 CJV262160:CJV262168 CTR262160:CTR262168 DDN262160:DDN262168 DNJ262160:DNJ262168 DXF262160:DXF262168 EHB262160:EHB262168 EQX262160:EQX262168 FAT262160:FAT262168 FKP262160:FKP262168 FUL262160:FUL262168 GEH262160:GEH262168 GOD262160:GOD262168 GXZ262160:GXZ262168 HHV262160:HHV262168 HRR262160:HRR262168 IBN262160:IBN262168 ILJ262160:ILJ262168 IVF262160:IVF262168 JFB262160:JFB262168 JOX262160:JOX262168 JYT262160:JYT262168 KIP262160:KIP262168 KSL262160:KSL262168 LCH262160:LCH262168 LMD262160:LMD262168 LVZ262160:LVZ262168 MFV262160:MFV262168 MPR262160:MPR262168 MZN262160:MZN262168 NJJ262160:NJJ262168 NTF262160:NTF262168 ODB262160:ODB262168 OMX262160:OMX262168 OWT262160:OWT262168 PGP262160:PGP262168 PQL262160:PQL262168 QAH262160:QAH262168 QKD262160:QKD262168 QTZ262160:QTZ262168 RDV262160:RDV262168 RNR262160:RNR262168 RXN262160:RXN262168 SHJ262160:SHJ262168 SRF262160:SRF262168 TBB262160:TBB262168 TKX262160:TKX262168 TUT262160:TUT262168 UEP262160:UEP262168 UOL262160:UOL262168 UYH262160:UYH262168 VID262160:VID262168 VRZ262160:VRZ262168 WBV262160:WBV262168 WLR262160:WLR262168 WVN262160:WVN262168 JB327696:JB327704 SX327696:SX327704 ACT327696:ACT327704 AMP327696:AMP327704 AWL327696:AWL327704 BGH327696:BGH327704 BQD327696:BQD327704 BZZ327696:BZZ327704 CJV327696:CJV327704 CTR327696:CTR327704 DDN327696:DDN327704 DNJ327696:DNJ327704 DXF327696:DXF327704 EHB327696:EHB327704 EQX327696:EQX327704 FAT327696:FAT327704 FKP327696:FKP327704 FUL327696:FUL327704 GEH327696:GEH327704 GOD327696:GOD327704 GXZ327696:GXZ327704 HHV327696:HHV327704 HRR327696:HRR327704 IBN327696:IBN327704 ILJ327696:ILJ327704 IVF327696:IVF327704 JFB327696:JFB327704 JOX327696:JOX327704 JYT327696:JYT327704 KIP327696:KIP327704 KSL327696:KSL327704 LCH327696:LCH327704 LMD327696:LMD327704 LVZ327696:LVZ327704 MFV327696:MFV327704 MPR327696:MPR327704 MZN327696:MZN327704 NJJ327696:NJJ327704 NTF327696:NTF327704 ODB327696:ODB327704 OMX327696:OMX327704 OWT327696:OWT327704 PGP327696:PGP327704 PQL327696:PQL327704 QAH327696:QAH327704 QKD327696:QKD327704 QTZ327696:QTZ327704 RDV327696:RDV327704 RNR327696:RNR327704 RXN327696:RXN327704 SHJ327696:SHJ327704 SRF327696:SRF327704 TBB327696:TBB327704 TKX327696:TKX327704 TUT327696:TUT327704 UEP327696:UEP327704 UOL327696:UOL327704 UYH327696:UYH327704 VID327696:VID327704 VRZ327696:VRZ327704 WBV327696:WBV327704 WLR327696:WLR327704 WVN327696:WVN327704 JB393232:JB393240 SX393232:SX393240 ACT393232:ACT393240 AMP393232:AMP393240 AWL393232:AWL393240 BGH393232:BGH393240 BQD393232:BQD393240 BZZ393232:BZZ393240 CJV393232:CJV393240 CTR393232:CTR393240 DDN393232:DDN393240 DNJ393232:DNJ393240 DXF393232:DXF393240 EHB393232:EHB393240 EQX393232:EQX393240 FAT393232:FAT393240 FKP393232:FKP393240 FUL393232:FUL393240 GEH393232:GEH393240 GOD393232:GOD393240 GXZ393232:GXZ393240 HHV393232:HHV393240 HRR393232:HRR393240 IBN393232:IBN393240 ILJ393232:ILJ393240 IVF393232:IVF393240 JFB393232:JFB393240 JOX393232:JOX393240 JYT393232:JYT393240 KIP393232:KIP393240 KSL393232:KSL393240 LCH393232:LCH393240 LMD393232:LMD393240 LVZ393232:LVZ393240 MFV393232:MFV393240 MPR393232:MPR393240 MZN393232:MZN393240 NJJ393232:NJJ393240 NTF393232:NTF393240 ODB393232:ODB393240 OMX393232:OMX393240 OWT393232:OWT393240 PGP393232:PGP393240 PQL393232:PQL393240 QAH393232:QAH393240 QKD393232:QKD393240 QTZ393232:QTZ393240 RDV393232:RDV393240 RNR393232:RNR393240 RXN393232:RXN393240 SHJ393232:SHJ393240 SRF393232:SRF393240 TBB393232:TBB393240 TKX393232:TKX393240 TUT393232:TUT393240 UEP393232:UEP393240 UOL393232:UOL393240 UYH393232:UYH393240 VID393232:VID393240 VRZ393232:VRZ393240 WBV393232:WBV393240 WLR393232:WLR393240 WVN393232:WVN393240 JB458768:JB458776 SX458768:SX458776 ACT458768:ACT458776 AMP458768:AMP458776 AWL458768:AWL458776 BGH458768:BGH458776 BQD458768:BQD458776 BZZ458768:BZZ458776 CJV458768:CJV458776 CTR458768:CTR458776 DDN458768:DDN458776 DNJ458768:DNJ458776 DXF458768:DXF458776 EHB458768:EHB458776 EQX458768:EQX458776 FAT458768:FAT458776 FKP458768:FKP458776 FUL458768:FUL458776 GEH458768:GEH458776 GOD458768:GOD458776 GXZ458768:GXZ458776 HHV458768:HHV458776 HRR458768:HRR458776 IBN458768:IBN458776 ILJ458768:ILJ458776 IVF458768:IVF458776 JFB458768:JFB458776 JOX458768:JOX458776 JYT458768:JYT458776 KIP458768:KIP458776 KSL458768:KSL458776 LCH458768:LCH458776 LMD458768:LMD458776 LVZ458768:LVZ458776 MFV458768:MFV458776 MPR458768:MPR458776 MZN458768:MZN458776 NJJ458768:NJJ458776 NTF458768:NTF458776 ODB458768:ODB458776 OMX458768:OMX458776 OWT458768:OWT458776 PGP458768:PGP458776 PQL458768:PQL458776 QAH458768:QAH458776 QKD458768:QKD458776 QTZ458768:QTZ458776 RDV458768:RDV458776 RNR458768:RNR458776 RXN458768:RXN458776 SHJ458768:SHJ458776 SRF458768:SRF458776 TBB458768:TBB458776 TKX458768:TKX458776 TUT458768:TUT458776 UEP458768:UEP458776 UOL458768:UOL458776 UYH458768:UYH458776 VID458768:VID458776 VRZ458768:VRZ458776 WBV458768:WBV458776 WLR458768:WLR458776 WVN458768:WVN458776 JB524304:JB524312 SX524304:SX524312 ACT524304:ACT524312 AMP524304:AMP524312 AWL524304:AWL524312 BGH524304:BGH524312 BQD524304:BQD524312 BZZ524304:BZZ524312 CJV524304:CJV524312 CTR524304:CTR524312 DDN524304:DDN524312 DNJ524304:DNJ524312 DXF524304:DXF524312 EHB524304:EHB524312 EQX524304:EQX524312 FAT524304:FAT524312 FKP524304:FKP524312 FUL524304:FUL524312 GEH524304:GEH524312 GOD524304:GOD524312 GXZ524304:GXZ524312 HHV524304:HHV524312 HRR524304:HRR524312 IBN524304:IBN524312 ILJ524304:ILJ524312 IVF524304:IVF524312 JFB524304:JFB524312 JOX524304:JOX524312 JYT524304:JYT524312 KIP524304:KIP524312 KSL524304:KSL524312 LCH524304:LCH524312 LMD524304:LMD524312 LVZ524304:LVZ524312 MFV524304:MFV524312 MPR524304:MPR524312 MZN524304:MZN524312 NJJ524304:NJJ524312 NTF524304:NTF524312 ODB524304:ODB524312 OMX524304:OMX524312 OWT524304:OWT524312 PGP524304:PGP524312 PQL524304:PQL524312 QAH524304:QAH524312 QKD524304:QKD524312 QTZ524304:QTZ524312 RDV524304:RDV524312 RNR524304:RNR524312 RXN524304:RXN524312 SHJ524304:SHJ524312 SRF524304:SRF524312 TBB524304:TBB524312 TKX524304:TKX524312 TUT524304:TUT524312 UEP524304:UEP524312 UOL524304:UOL524312 UYH524304:UYH524312 VID524304:VID524312 VRZ524304:VRZ524312 WBV524304:WBV524312 WLR524304:WLR524312 WVN524304:WVN524312 JB589840:JB589848 SX589840:SX589848 ACT589840:ACT589848 AMP589840:AMP589848 AWL589840:AWL589848 BGH589840:BGH589848 BQD589840:BQD589848 BZZ589840:BZZ589848 CJV589840:CJV589848 CTR589840:CTR589848 DDN589840:DDN589848 DNJ589840:DNJ589848 DXF589840:DXF589848 EHB589840:EHB589848 EQX589840:EQX589848 FAT589840:FAT589848 FKP589840:FKP589848 FUL589840:FUL589848 GEH589840:GEH589848 GOD589840:GOD589848 GXZ589840:GXZ589848 HHV589840:HHV589848 HRR589840:HRR589848 IBN589840:IBN589848 ILJ589840:ILJ589848 IVF589840:IVF589848 JFB589840:JFB589848 JOX589840:JOX589848 JYT589840:JYT589848 KIP589840:KIP589848 KSL589840:KSL589848 LCH589840:LCH589848 LMD589840:LMD589848 LVZ589840:LVZ589848 MFV589840:MFV589848 MPR589840:MPR589848 MZN589840:MZN589848 NJJ589840:NJJ589848 NTF589840:NTF589848 ODB589840:ODB589848 OMX589840:OMX589848 OWT589840:OWT589848 PGP589840:PGP589848 PQL589840:PQL589848 QAH589840:QAH589848 QKD589840:QKD589848 QTZ589840:QTZ589848 RDV589840:RDV589848 RNR589840:RNR589848 RXN589840:RXN589848 SHJ589840:SHJ589848 SRF589840:SRF589848 TBB589840:TBB589848 TKX589840:TKX589848 TUT589840:TUT589848 UEP589840:UEP589848 UOL589840:UOL589848 UYH589840:UYH589848 VID589840:VID589848 VRZ589840:VRZ589848 WBV589840:WBV589848 WLR589840:WLR589848 WVN589840:WVN589848 JB655376:JB655384 SX655376:SX655384 ACT655376:ACT655384 AMP655376:AMP655384 AWL655376:AWL655384 BGH655376:BGH655384 BQD655376:BQD655384 BZZ655376:BZZ655384 CJV655376:CJV655384 CTR655376:CTR655384 DDN655376:DDN655384 DNJ655376:DNJ655384 DXF655376:DXF655384 EHB655376:EHB655384 EQX655376:EQX655384 FAT655376:FAT655384 FKP655376:FKP655384 FUL655376:FUL655384 GEH655376:GEH655384 GOD655376:GOD655384 GXZ655376:GXZ655384 HHV655376:HHV655384 HRR655376:HRR655384 IBN655376:IBN655384 ILJ655376:ILJ655384 IVF655376:IVF655384 JFB655376:JFB655384 JOX655376:JOX655384 JYT655376:JYT655384 KIP655376:KIP655384 KSL655376:KSL655384 LCH655376:LCH655384 LMD655376:LMD655384 LVZ655376:LVZ655384 MFV655376:MFV655384 MPR655376:MPR655384 MZN655376:MZN655384 NJJ655376:NJJ655384 NTF655376:NTF655384 ODB655376:ODB655384 OMX655376:OMX655384 OWT655376:OWT655384 PGP655376:PGP655384 PQL655376:PQL655384 QAH655376:QAH655384 QKD655376:QKD655384 QTZ655376:QTZ655384 RDV655376:RDV655384 RNR655376:RNR655384 RXN655376:RXN655384 SHJ655376:SHJ655384 SRF655376:SRF655384 TBB655376:TBB655384 TKX655376:TKX655384 TUT655376:TUT655384 UEP655376:UEP655384 UOL655376:UOL655384 UYH655376:UYH655384 VID655376:VID655384 VRZ655376:VRZ655384 WBV655376:WBV655384 WLR655376:WLR655384 WVN655376:WVN655384 JB720912:JB720920 SX720912:SX720920 ACT720912:ACT720920 AMP720912:AMP720920 AWL720912:AWL720920 BGH720912:BGH720920 BQD720912:BQD720920 BZZ720912:BZZ720920 CJV720912:CJV720920 CTR720912:CTR720920 DDN720912:DDN720920 DNJ720912:DNJ720920 DXF720912:DXF720920 EHB720912:EHB720920 EQX720912:EQX720920 FAT720912:FAT720920 FKP720912:FKP720920 FUL720912:FUL720920 GEH720912:GEH720920 GOD720912:GOD720920 GXZ720912:GXZ720920 HHV720912:HHV720920 HRR720912:HRR720920 IBN720912:IBN720920 ILJ720912:ILJ720920 IVF720912:IVF720920 JFB720912:JFB720920 JOX720912:JOX720920 JYT720912:JYT720920 KIP720912:KIP720920 KSL720912:KSL720920 LCH720912:LCH720920 LMD720912:LMD720920 LVZ720912:LVZ720920 MFV720912:MFV720920 MPR720912:MPR720920 MZN720912:MZN720920 NJJ720912:NJJ720920 NTF720912:NTF720920 ODB720912:ODB720920 OMX720912:OMX720920 OWT720912:OWT720920 PGP720912:PGP720920 PQL720912:PQL720920 QAH720912:QAH720920 QKD720912:QKD720920 QTZ720912:QTZ720920 RDV720912:RDV720920 RNR720912:RNR720920 RXN720912:RXN720920 SHJ720912:SHJ720920 SRF720912:SRF720920 TBB720912:TBB720920 TKX720912:TKX720920 TUT720912:TUT720920 UEP720912:UEP720920 UOL720912:UOL720920 UYH720912:UYH720920 VID720912:VID720920 VRZ720912:VRZ720920 WBV720912:WBV720920 WLR720912:WLR720920 WVN720912:WVN720920 JB786448:JB786456 SX786448:SX786456 ACT786448:ACT786456 AMP786448:AMP786456 AWL786448:AWL786456 BGH786448:BGH786456 BQD786448:BQD786456 BZZ786448:BZZ786456 CJV786448:CJV786456 CTR786448:CTR786456 DDN786448:DDN786456 DNJ786448:DNJ786456 DXF786448:DXF786456 EHB786448:EHB786456 EQX786448:EQX786456 FAT786448:FAT786456 FKP786448:FKP786456 FUL786448:FUL786456 GEH786448:GEH786456 GOD786448:GOD786456 GXZ786448:GXZ786456 HHV786448:HHV786456 HRR786448:HRR786456 IBN786448:IBN786456 ILJ786448:ILJ786456 IVF786448:IVF786456 JFB786448:JFB786456 JOX786448:JOX786456 JYT786448:JYT786456 KIP786448:KIP786456 KSL786448:KSL786456 LCH786448:LCH786456 LMD786448:LMD786456 LVZ786448:LVZ786456 MFV786448:MFV786456 MPR786448:MPR786456 MZN786448:MZN786456 NJJ786448:NJJ786456 NTF786448:NTF786456 ODB786448:ODB786456 OMX786448:OMX786456 OWT786448:OWT786456 PGP786448:PGP786456 PQL786448:PQL786456 QAH786448:QAH786456 QKD786448:QKD786456 QTZ786448:QTZ786456 RDV786448:RDV786456 RNR786448:RNR786456 RXN786448:RXN786456 SHJ786448:SHJ786456 SRF786448:SRF786456 TBB786448:TBB786456 TKX786448:TKX786456 TUT786448:TUT786456 UEP786448:UEP786456 UOL786448:UOL786456 UYH786448:UYH786456 VID786448:VID786456 VRZ786448:VRZ786456 WBV786448:WBV786456 WLR786448:WLR786456 WVN786448:WVN786456 JB851984:JB851992 SX851984:SX851992 ACT851984:ACT851992 AMP851984:AMP851992 AWL851984:AWL851992 BGH851984:BGH851992 BQD851984:BQD851992 BZZ851984:BZZ851992 CJV851984:CJV851992 CTR851984:CTR851992 DDN851984:DDN851992 DNJ851984:DNJ851992 DXF851984:DXF851992 EHB851984:EHB851992 EQX851984:EQX851992 FAT851984:FAT851992 FKP851984:FKP851992 FUL851984:FUL851992 GEH851984:GEH851992 GOD851984:GOD851992 GXZ851984:GXZ851992 HHV851984:HHV851992 HRR851984:HRR851992 IBN851984:IBN851992 ILJ851984:ILJ851992 IVF851984:IVF851992 JFB851984:JFB851992 JOX851984:JOX851992 JYT851984:JYT851992 KIP851984:KIP851992 KSL851984:KSL851992 LCH851984:LCH851992 LMD851984:LMD851992 LVZ851984:LVZ851992 MFV851984:MFV851992 MPR851984:MPR851992 MZN851984:MZN851992 NJJ851984:NJJ851992 NTF851984:NTF851992 ODB851984:ODB851992 OMX851984:OMX851992 OWT851984:OWT851992 PGP851984:PGP851992 PQL851984:PQL851992 QAH851984:QAH851992 QKD851984:QKD851992 QTZ851984:QTZ851992 RDV851984:RDV851992 RNR851984:RNR851992 RXN851984:RXN851992 SHJ851984:SHJ851992 SRF851984:SRF851992 TBB851984:TBB851992 TKX851984:TKX851992 TUT851984:TUT851992 UEP851984:UEP851992 UOL851984:UOL851992 UYH851984:UYH851992 VID851984:VID851992 VRZ851984:VRZ851992 WBV851984:WBV851992 WLR851984:WLR851992 WVN851984:WVN851992 JB917520:JB917528 SX917520:SX917528 ACT917520:ACT917528 AMP917520:AMP917528 AWL917520:AWL917528 BGH917520:BGH917528 BQD917520:BQD917528 BZZ917520:BZZ917528 CJV917520:CJV917528 CTR917520:CTR917528 DDN917520:DDN917528 DNJ917520:DNJ917528 DXF917520:DXF917528 EHB917520:EHB917528 EQX917520:EQX917528 FAT917520:FAT917528 FKP917520:FKP917528 FUL917520:FUL917528 GEH917520:GEH917528 GOD917520:GOD917528 GXZ917520:GXZ917528 HHV917520:HHV917528 HRR917520:HRR917528 IBN917520:IBN917528 ILJ917520:ILJ917528 IVF917520:IVF917528 JFB917520:JFB917528 JOX917520:JOX917528 JYT917520:JYT917528 KIP917520:KIP917528 KSL917520:KSL917528 LCH917520:LCH917528 LMD917520:LMD917528 LVZ917520:LVZ917528 MFV917520:MFV917528 MPR917520:MPR917528 MZN917520:MZN917528 NJJ917520:NJJ917528 NTF917520:NTF917528 ODB917520:ODB917528 OMX917520:OMX917528 OWT917520:OWT917528 PGP917520:PGP917528 PQL917520:PQL917528 QAH917520:QAH917528 QKD917520:QKD917528 QTZ917520:QTZ917528 RDV917520:RDV917528 RNR917520:RNR917528 RXN917520:RXN917528 SHJ917520:SHJ917528 SRF917520:SRF917528 TBB917520:TBB917528 TKX917520:TKX917528 TUT917520:TUT917528 UEP917520:UEP917528 UOL917520:UOL917528 UYH917520:UYH917528 VID917520:VID917528 VRZ917520:VRZ917528 WBV917520:WBV917528 WLR917520:WLR917528 WVN917520:WVN917528 JB983056:JB983064 SX983056:SX983064 ACT983056:ACT983064 AMP983056:AMP983064 AWL983056:AWL983064 BGH983056:BGH983064 BQD983056:BQD983064 BZZ983056:BZZ983064 CJV983056:CJV983064 CTR983056:CTR983064 DDN983056:DDN983064 DNJ983056:DNJ983064 DXF983056:DXF983064 EHB983056:EHB983064 EQX983056:EQX983064 FAT983056:FAT983064 FKP983056:FKP983064 FUL983056:FUL983064 GEH983056:GEH983064 GOD983056:GOD983064 GXZ983056:GXZ983064 HHV983056:HHV983064 HRR983056:HRR983064 IBN983056:IBN983064 ILJ983056:ILJ983064 IVF983056:IVF983064 JFB983056:JFB983064 JOX983056:JOX983064 JYT983056:JYT983064 KIP983056:KIP983064 KSL983056:KSL983064 LCH983056:LCH983064 LMD983056:LMD983064 LVZ983056:LVZ983064 MFV983056:MFV983064 MPR983056:MPR983064 MZN983056:MZN983064 NJJ983056:NJJ983064 NTF983056:NTF983064 ODB983056:ODB983064 OMX983056:OMX983064 OWT983056:OWT983064 PGP983056:PGP983064 PQL983056:PQL983064 QAH983056:QAH983064 QKD983056:QKD983064 QTZ983056:QTZ983064 RDV983056:RDV983064 RNR983056:RNR983064 RXN983056:RXN983064 SHJ983056:SHJ983064 SRF983056:SRF983064 TBB983056:TBB983064 TKX983056:TKX983064 TUT983056:TUT983064 UEP983056:UEP983064 UOL983056:UOL983064 UYH983056:UYH983064 VID983056:VID983064 VRZ983056:VRZ983064 WBV983056:WBV983064 WLR983056:WLR983064 WVN983056:WVN983064 WVR983056:WVR983064 JF65552:JF65560 TB65552:TB65560 ACX65552:ACX65560 AMT65552:AMT65560 AWP65552:AWP65560 BGL65552:BGL65560 BQH65552:BQH65560 CAD65552:CAD65560 CJZ65552:CJZ65560 CTV65552:CTV65560 DDR65552:DDR65560 DNN65552:DNN65560 DXJ65552:DXJ65560 EHF65552:EHF65560 ERB65552:ERB65560 FAX65552:FAX65560 FKT65552:FKT65560 FUP65552:FUP65560 GEL65552:GEL65560 GOH65552:GOH65560 GYD65552:GYD65560 HHZ65552:HHZ65560 HRV65552:HRV65560 IBR65552:IBR65560 ILN65552:ILN65560 IVJ65552:IVJ65560 JFF65552:JFF65560 JPB65552:JPB65560 JYX65552:JYX65560 KIT65552:KIT65560 KSP65552:KSP65560 LCL65552:LCL65560 LMH65552:LMH65560 LWD65552:LWD65560 MFZ65552:MFZ65560 MPV65552:MPV65560 MZR65552:MZR65560 NJN65552:NJN65560 NTJ65552:NTJ65560 ODF65552:ODF65560 ONB65552:ONB65560 OWX65552:OWX65560 PGT65552:PGT65560 PQP65552:PQP65560 QAL65552:QAL65560 QKH65552:QKH65560 QUD65552:QUD65560 RDZ65552:RDZ65560 RNV65552:RNV65560 RXR65552:RXR65560 SHN65552:SHN65560 SRJ65552:SRJ65560 TBF65552:TBF65560 TLB65552:TLB65560 TUX65552:TUX65560 UET65552:UET65560 UOP65552:UOP65560 UYL65552:UYL65560 VIH65552:VIH65560 VSD65552:VSD65560 WBZ65552:WBZ65560 WLV65552:WLV65560 WVR65552:WVR65560 JF131088:JF131096 TB131088:TB131096 ACX131088:ACX131096 AMT131088:AMT131096 AWP131088:AWP131096 BGL131088:BGL131096 BQH131088:BQH131096 CAD131088:CAD131096 CJZ131088:CJZ131096 CTV131088:CTV131096 DDR131088:DDR131096 DNN131088:DNN131096 DXJ131088:DXJ131096 EHF131088:EHF131096 ERB131088:ERB131096 FAX131088:FAX131096 FKT131088:FKT131096 FUP131088:FUP131096 GEL131088:GEL131096 GOH131088:GOH131096 GYD131088:GYD131096 HHZ131088:HHZ131096 HRV131088:HRV131096 IBR131088:IBR131096 ILN131088:ILN131096 IVJ131088:IVJ131096 JFF131088:JFF131096 JPB131088:JPB131096 JYX131088:JYX131096 KIT131088:KIT131096 KSP131088:KSP131096 LCL131088:LCL131096 LMH131088:LMH131096 LWD131088:LWD131096 MFZ131088:MFZ131096 MPV131088:MPV131096 MZR131088:MZR131096 NJN131088:NJN131096 NTJ131088:NTJ131096 ODF131088:ODF131096 ONB131088:ONB131096 OWX131088:OWX131096 PGT131088:PGT131096 PQP131088:PQP131096 QAL131088:QAL131096 QKH131088:QKH131096 QUD131088:QUD131096 RDZ131088:RDZ131096 RNV131088:RNV131096 RXR131088:RXR131096 SHN131088:SHN131096 SRJ131088:SRJ131096 TBF131088:TBF131096 TLB131088:TLB131096 TUX131088:TUX131096 UET131088:UET131096 UOP131088:UOP131096 UYL131088:UYL131096 VIH131088:VIH131096 VSD131088:VSD131096 WBZ131088:WBZ131096 WLV131088:WLV131096 WVR131088:WVR131096 JF196624:JF196632 TB196624:TB196632 ACX196624:ACX196632 AMT196624:AMT196632 AWP196624:AWP196632 BGL196624:BGL196632 BQH196624:BQH196632 CAD196624:CAD196632 CJZ196624:CJZ196632 CTV196624:CTV196632 DDR196624:DDR196632 DNN196624:DNN196632 DXJ196624:DXJ196632 EHF196624:EHF196632 ERB196624:ERB196632 FAX196624:FAX196632 FKT196624:FKT196632 FUP196624:FUP196632 GEL196624:GEL196632 GOH196624:GOH196632 GYD196624:GYD196632 HHZ196624:HHZ196632 HRV196624:HRV196632 IBR196624:IBR196632 ILN196624:ILN196632 IVJ196624:IVJ196632 JFF196624:JFF196632 JPB196624:JPB196632 JYX196624:JYX196632 KIT196624:KIT196632 KSP196624:KSP196632 LCL196624:LCL196632 LMH196624:LMH196632 LWD196624:LWD196632 MFZ196624:MFZ196632 MPV196624:MPV196632 MZR196624:MZR196632 NJN196624:NJN196632 NTJ196624:NTJ196632 ODF196624:ODF196632 ONB196624:ONB196632 OWX196624:OWX196632 PGT196624:PGT196632 PQP196624:PQP196632 QAL196624:QAL196632 QKH196624:QKH196632 QUD196624:QUD196632 RDZ196624:RDZ196632 RNV196624:RNV196632 RXR196624:RXR196632 SHN196624:SHN196632 SRJ196624:SRJ196632 TBF196624:TBF196632 TLB196624:TLB196632 TUX196624:TUX196632 UET196624:UET196632 UOP196624:UOP196632 UYL196624:UYL196632 VIH196624:VIH196632 VSD196624:VSD196632 WBZ196624:WBZ196632 WLV196624:WLV196632 WVR196624:WVR196632 JF262160:JF262168 TB262160:TB262168 ACX262160:ACX262168 AMT262160:AMT262168 AWP262160:AWP262168 BGL262160:BGL262168 BQH262160:BQH262168 CAD262160:CAD262168 CJZ262160:CJZ262168 CTV262160:CTV262168 DDR262160:DDR262168 DNN262160:DNN262168 DXJ262160:DXJ262168 EHF262160:EHF262168 ERB262160:ERB262168 FAX262160:FAX262168 FKT262160:FKT262168 FUP262160:FUP262168 GEL262160:GEL262168 GOH262160:GOH262168 GYD262160:GYD262168 HHZ262160:HHZ262168 HRV262160:HRV262168 IBR262160:IBR262168 ILN262160:ILN262168 IVJ262160:IVJ262168 JFF262160:JFF262168 JPB262160:JPB262168 JYX262160:JYX262168 KIT262160:KIT262168 KSP262160:KSP262168 LCL262160:LCL262168 LMH262160:LMH262168 LWD262160:LWD262168 MFZ262160:MFZ262168 MPV262160:MPV262168 MZR262160:MZR262168 NJN262160:NJN262168 NTJ262160:NTJ262168 ODF262160:ODF262168 ONB262160:ONB262168 OWX262160:OWX262168 PGT262160:PGT262168 PQP262160:PQP262168 QAL262160:QAL262168 QKH262160:QKH262168 QUD262160:QUD262168 RDZ262160:RDZ262168 RNV262160:RNV262168 RXR262160:RXR262168 SHN262160:SHN262168 SRJ262160:SRJ262168 TBF262160:TBF262168 TLB262160:TLB262168 TUX262160:TUX262168 UET262160:UET262168 UOP262160:UOP262168 UYL262160:UYL262168 VIH262160:VIH262168 VSD262160:VSD262168 WBZ262160:WBZ262168 WLV262160:WLV262168 WVR262160:WVR262168 JF327696:JF327704 TB327696:TB327704 ACX327696:ACX327704 AMT327696:AMT327704 AWP327696:AWP327704 BGL327696:BGL327704 BQH327696:BQH327704 CAD327696:CAD327704 CJZ327696:CJZ327704 CTV327696:CTV327704 DDR327696:DDR327704 DNN327696:DNN327704 DXJ327696:DXJ327704 EHF327696:EHF327704 ERB327696:ERB327704 FAX327696:FAX327704 FKT327696:FKT327704 FUP327696:FUP327704 GEL327696:GEL327704 GOH327696:GOH327704 GYD327696:GYD327704 HHZ327696:HHZ327704 HRV327696:HRV327704 IBR327696:IBR327704 ILN327696:ILN327704 IVJ327696:IVJ327704 JFF327696:JFF327704 JPB327696:JPB327704 JYX327696:JYX327704 KIT327696:KIT327704 KSP327696:KSP327704 LCL327696:LCL327704 LMH327696:LMH327704 LWD327696:LWD327704 MFZ327696:MFZ327704 MPV327696:MPV327704 MZR327696:MZR327704 NJN327696:NJN327704 NTJ327696:NTJ327704 ODF327696:ODF327704 ONB327696:ONB327704 OWX327696:OWX327704 PGT327696:PGT327704 PQP327696:PQP327704 QAL327696:QAL327704 QKH327696:QKH327704 QUD327696:QUD327704 RDZ327696:RDZ327704 RNV327696:RNV327704 RXR327696:RXR327704 SHN327696:SHN327704 SRJ327696:SRJ327704 TBF327696:TBF327704 TLB327696:TLB327704 TUX327696:TUX327704 UET327696:UET327704 UOP327696:UOP327704 UYL327696:UYL327704 VIH327696:VIH327704 VSD327696:VSD327704 WBZ327696:WBZ327704 WLV327696:WLV327704 WVR327696:WVR327704 JF393232:JF393240 TB393232:TB393240 ACX393232:ACX393240 AMT393232:AMT393240 AWP393232:AWP393240 BGL393232:BGL393240 BQH393232:BQH393240 CAD393232:CAD393240 CJZ393232:CJZ393240 CTV393232:CTV393240 DDR393232:DDR393240 DNN393232:DNN393240 DXJ393232:DXJ393240 EHF393232:EHF393240 ERB393232:ERB393240 FAX393232:FAX393240 FKT393232:FKT393240 FUP393232:FUP393240 GEL393232:GEL393240 GOH393232:GOH393240 GYD393232:GYD393240 HHZ393232:HHZ393240 HRV393232:HRV393240 IBR393232:IBR393240 ILN393232:ILN393240 IVJ393232:IVJ393240 JFF393232:JFF393240 JPB393232:JPB393240 JYX393232:JYX393240 KIT393232:KIT393240 KSP393232:KSP393240 LCL393232:LCL393240 LMH393232:LMH393240 LWD393232:LWD393240 MFZ393232:MFZ393240 MPV393232:MPV393240 MZR393232:MZR393240 NJN393232:NJN393240 NTJ393232:NTJ393240 ODF393232:ODF393240 ONB393232:ONB393240 OWX393232:OWX393240 PGT393232:PGT393240 PQP393232:PQP393240 QAL393232:QAL393240 QKH393232:QKH393240 QUD393232:QUD393240 RDZ393232:RDZ393240 RNV393232:RNV393240 RXR393232:RXR393240 SHN393232:SHN393240 SRJ393232:SRJ393240 TBF393232:TBF393240 TLB393232:TLB393240 TUX393232:TUX393240 UET393232:UET393240 UOP393232:UOP393240 UYL393232:UYL393240 VIH393232:VIH393240 VSD393232:VSD393240 WBZ393232:WBZ393240 WLV393232:WLV393240 WVR393232:WVR393240 JF458768:JF458776 TB458768:TB458776 ACX458768:ACX458776 AMT458768:AMT458776 AWP458768:AWP458776 BGL458768:BGL458776 BQH458768:BQH458776 CAD458768:CAD458776 CJZ458768:CJZ458776 CTV458768:CTV458776 DDR458768:DDR458776 DNN458768:DNN458776 DXJ458768:DXJ458776 EHF458768:EHF458776 ERB458768:ERB458776 FAX458768:FAX458776 FKT458768:FKT458776 FUP458768:FUP458776 GEL458768:GEL458776 GOH458768:GOH458776 GYD458768:GYD458776 HHZ458768:HHZ458776 HRV458768:HRV458776 IBR458768:IBR458776 ILN458768:ILN458776 IVJ458768:IVJ458776 JFF458768:JFF458776 JPB458768:JPB458776 JYX458768:JYX458776 KIT458768:KIT458776 KSP458768:KSP458776 LCL458768:LCL458776 LMH458768:LMH458776 LWD458768:LWD458776 MFZ458768:MFZ458776 MPV458768:MPV458776 MZR458768:MZR458776 NJN458768:NJN458776 NTJ458768:NTJ458776 ODF458768:ODF458776 ONB458768:ONB458776 OWX458768:OWX458776 PGT458768:PGT458776 PQP458768:PQP458776 QAL458768:QAL458776 QKH458768:QKH458776 QUD458768:QUD458776 RDZ458768:RDZ458776 RNV458768:RNV458776 RXR458768:RXR458776 SHN458768:SHN458776 SRJ458768:SRJ458776 TBF458768:TBF458776 TLB458768:TLB458776 TUX458768:TUX458776 UET458768:UET458776 UOP458768:UOP458776 UYL458768:UYL458776 VIH458768:VIH458776 VSD458768:VSD458776 WBZ458768:WBZ458776 WLV458768:WLV458776 WVR458768:WVR458776 JF524304:JF524312 TB524304:TB524312 ACX524304:ACX524312 AMT524304:AMT524312 AWP524304:AWP524312 BGL524304:BGL524312 BQH524304:BQH524312 CAD524304:CAD524312 CJZ524304:CJZ524312 CTV524304:CTV524312 DDR524304:DDR524312 DNN524304:DNN524312 DXJ524304:DXJ524312 EHF524304:EHF524312 ERB524304:ERB524312 FAX524304:FAX524312 FKT524304:FKT524312 FUP524304:FUP524312 GEL524304:GEL524312 GOH524304:GOH524312 GYD524304:GYD524312 HHZ524304:HHZ524312 HRV524304:HRV524312 IBR524304:IBR524312 ILN524304:ILN524312 IVJ524304:IVJ524312 JFF524304:JFF524312 JPB524304:JPB524312 JYX524304:JYX524312 KIT524304:KIT524312 KSP524304:KSP524312 LCL524304:LCL524312 LMH524304:LMH524312 LWD524304:LWD524312 MFZ524304:MFZ524312 MPV524304:MPV524312 MZR524304:MZR524312 NJN524304:NJN524312 NTJ524304:NTJ524312 ODF524304:ODF524312 ONB524304:ONB524312 OWX524304:OWX524312 PGT524304:PGT524312 PQP524304:PQP524312 QAL524304:QAL524312 QKH524304:QKH524312 QUD524304:QUD524312 RDZ524304:RDZ524312 RNV524304:RNV524312 RXR524304:RXR524312 SHN524304:SHN524312 SRJ524304:SRJ524312 TBF524304:TBF524312 TLB524304:TLB524312 TUX524304:TUX524312 UET524304:UET524312 UOP524304:UOP524312 UYL524304:UYL524312 VIH524304:VIH524312 VSD524304:VSD524312 WBZ524304:WBZ524312 WLV524304:WLV524312 WVR524304:WVR524312 JF589840:JF589848 TB589840:TB589848 ACX589840:ACX589848 AMT589840:AMT589848 AWP589840:AWP589848 BGL589840:BGL589848 BQH589840:BQH589848 CAD589840:CAD589848 CJZ589840:CJZ589848 CTV589840:CTV589848 DDR589840:DDR589848 DNN589840:DNN589848 DXJ589840:DXJ589848 EHF589840:EHF589848 ERB589840:ERB589848 FAX589840:FAX589848 FKT589840:FKT589848 FUP589840:FUP589848 GEL589840:GEL589848 GOH589840:GOH589848 GYD589840:GYD589848 HHZ589840:HHZ589848 HRV589840:HRV589848 IBR589840:IBR589848 ILN589840:ILN589848 IVJ589840:IVJ589848 JFF589840:JFF589848 JPB589840:JPB589848 JYX589840:JYX589848 KIT589840:KIT589848 KSP589840:KSP589848 LCL589840:LCL589848 LMH589840:LMH589848 LWD589840:LWD589848 MFZ589840:MFZ589848 MPV589840:MPV589848 MZR589840:MZR589848 NJN589840:NJN589848 NTJ589840:NTJ589848 ODF589840:ODF589848 ONB589840:ONB589848 OWX589840:OWX589848 PGT589840:PGT589848 PQP589840:PQP589848 QAL589840:QAL589848 QKH589840:QKH589848 QUD589840:QUD589848 RDZ589840:RDZ589848 RNV589840:RNV589848 RXR589840:RXR589848 SHN589840:SHN589848 SRJ589840:SRJ589848 TBF589840:TBF589848 TLB589840:TLB589848 TUX589840:TUX589848 UET589840:UET589848 UOP589840:UOP589848 UYL589840:UYL589848 VIH589840:VIH589848 VSD589840:VSD589848 WBZ589840:WBZ589848 WLV589840:WLV589848 WVR589840:WVR589848 JF655376:JF655384 TB655376:TB655384 ACX655376:ACX655384 AMT655376:AMT655384 AWP655376:AWP655384 BGL655376:BGL655384 BQH655376:BQH655384 CAD655376:CAD655384 CJZ655376:CJZ655384 CTV655376:CTV655384 DDR655376:DDR655384 DNN655376:DNN655384 DXJ655376:DXJ655384 EHF655376:EHF655384 ERB655376:ERB655384 FAX655376:FAX655384 FKT655376:FKT655384 FUP655376:FUP655384 GEL655376:GEL655384 GOH655376:GOH655384 GYD655376:GYD655384 HHZ655376:HHZ655384 HRV655376:HRV655384 IBR655376:IBR655384 ILN655376:ILN655384 IVJ655376:IVJ655384 JFF655376:JFF655384 JPB655376:JPB655384 JYX655376:JYX655384 KIT655376:KIT655384 KSP655376:KSP655384 LCL655376:LCL655384 LMH655376:LMH655384 LWD655376:LWD655384 MFZ655376:MFZ655384 MPV655376:MPV655384 MZR655376:MZR655384 NJN655376:NJN655384 NTJ655376:NTJ655384 ODF655376:ODF655384 ONB655376:ONB655384 OWX655376:OWX655384 PGT655376:PGT655384 PQP655376:PQP655384 QAL655376:QAL655384 QKH655376:QKH655384 QUD655376:QUD655384 RDZ655376:RDZ655384 RNV655376:RNV655384 RXR655376:RXR655384 SHN655376:SHN655384 SRJ655376:SRJ655384 TBF655376:TBF655384 TLB655376:TLB655384 TUX655376:TUX655384 UET655376:UET655384 UOP655376:UOP655384 UYL655376:UYL655384 VIH655376:VIH655384 VSD655376:VSD655384 WBZ655376:WBZ655384 WLV655376:WLV655384 WVR655376:WVR655384 JF720912:JF720920 TB720912:TB720920 ACX720912:ACX720920 AMT720912:AMT720920 AWP720912:AWP720920 BGL720912:BGL720920 BQH720912:BQH720920 CAD720912:CAD720920 CJZ720912:CJZ720920 CTV720912:CTV720920 DDR720912:DDR720920 DNN720912:DNN720920 DXJ720912:DXJ720920 EHF720912:EHF720920 ERB720912:ERB720920 FAX720912:FAX720920 FKT720912:FKT720920 FUP720912:FUP720920 GEL720912:GEL720920 GOH720912:GOH720920 GYD720912:GYD720920 HHZ720912:HHZ720920 HRV720912:HRV720920 IBR720912:IBR720920 ILN720912:ILN720920 IVJ720912:IVJ720920 JFF720912:JFF720920 JPB720912:JPB720920 JYX720912:JYX720920 KIT720912:KIT720920 KSP720912:KSP720920 LCL720912:LCL720920 LMH720912:LMH720920 LWD720912:LWD720920 MFZ720912:MFZ720920 MPV720912:MPV720920 MZR720912:MZR720920 NJN720912:NJN720920 NTJ720912:NTJ720920 ODF720912:ODF720920 ONB720912:ONB720920 OWX720912:OWX720920 PGT720912:PGT720920 PQP720912:PQP720920 QAL720912:QAL720920 QKH720912:QKH720920 QUD720912:QUD720920 RDZ720912:RDZ720920 RNV720912:RNV720920 RXR720912:RXR720920 SHN720912:SHN720920 SRJ720912:SRJ720920 TBF720912:TBF720920 TLB720912:TLB720920 TUX720912:TUX720920 UET720912:UET720920 UOP720912:UOP720920 UYL720912:UYL720920 VIH720912:VIH720920 VSD720912:VSD720920 WBZ720912:WBZ720920 WLV720912:WLV720920 WVR720912:WVR720920 JF786448:JF786456 TB786448:TB786456 ACX786448:ACX786456 AMT786448:AMT786456 AWP786448:AWP786456 BGL786448:BGL786456 BQH786448:BQH786456 CAD786448:CAD786456 CJZ786448:CJZ786456 CTV786448:CTV786456 DDR786448:DDR786456 DNN786448:DNN786456 DXJ786448:DXJ786456 EHF786448:EHF786456 ERB786448:ERB786456 FAX786448:FAX786456 FKT786448:FKT786456 FUP786448:FUP786456 GEL786448:GEL786456 GOH786448:GOH786456 GYD786448:GYD786456 HHZ786448:HHZ786456 HRV786448:HRV786456 IBR786448:IBR786456 ILN786448:ILN786456 IVJ786448:IVJ786456 JFF786448:JFF786456 JPB786448:JPB786456 JYX786448:JYX786456 KIT786448:KIT786456 KSP786448:KSP786456 LCL786448:LCL786456 LMH786448:LMH786456 LWD786448:LWD786456 MFZ786448:MFZ786456 MPV786448:MPV786456 MZR786448:MZR786456 NJN786448:NJN786456 NTJ786448:NTJ786456 ODF786448:ODF786456 ONB786448:ONB786456 OWX786448:OWX786456 PGT786448:PGT786456 PQP786448:PQP786456 QAL786448:QAL786456 QKH786448:QKH786456 QUD786448:QUD786456 RDZ786448:RDZ786456 RNV786448:RNV786456 RXR786448:RXR786456 SHN786448:SHN786456 SRJ786448:SRJ786456 TBF786448:TBF786456 TLB786448:TLB786456 TUX786448:TUX786456 UET786448:UET786456 UOP786448:UOP786456 UYL786448:UYL786456 VIH786448:VIH786456 VSD786448:VSD786456 WBZ786448:WBZ786456 WLV786448:WLV786456 WVR786448:WVR786456 JF851984:JF851992 TB851984:TB851992 ACX851984:ACX851992 AMT851984:AMT851992 AWP851984:AWP851992 BGL851984:BGL851992 BQH851984:BQH851992 CAD851984:CAD851992 CJZ851984:CJZ851992 CTV851984:CTV851992 DDR851984:DDR851992 DNN851984:DNN851992 DXJ851984:DXJ851992 EHF851984:EHF851992 ERB851984:ERB851992 FAX851984:FAX851992 FKT851984:FKT851992 FUP851984:FUP851992 GEL851984:GEL851992 GOH851984:GOH851992 GYD851984:GYD851992 HHZ851984:HHZ851992 HRV851984:HRV851992 IBR851984:IBR851992 ILN851984:ILN851992 IVJ851984:IVJ851992 JFF851984:JFF851992 JPB851984:JPB851992 JYX851984:JYX851992 KIT851984:KIT851992 KSP851984:KSP851992 LCL851984:LCL851992 LMH851984:LMH851992 LWD851984:LWD851992 MFZ851984:MFZ851992 MPV851984:MPV851992 MZR851984:MZR851992 NJN851984:NJN851992 NTJ851984:NTJ851992 ODF851984:ODF851992 ONB851984:ONB851992 OWX851984:OWX851992 PGT851984:PGT851992 PQP851984:PQP851992 QAL851984:QAL851992 QKH851984:QKH851992 QUD851984:QUD851992 RDZ851984:RDZ851992 RNV851984:RNV851992 RXR851984:RXR851992 SHN851984:SHN851992 SRJ851984:SRJ851992 TBF851984:TBF851992 TLB851984:TLB851992 TUX851984:TUX851992 UET851984:UET851992 UOP851984:UOP851992 UYL851984:UYL851992 VIH851984:VIH851992 VSD851984:VSD851992 WBZ851984:WBZ851992 WLV851984:WLV851992 WVR851984:WVR851992 JF917520:JF917528 TB917520:TB917528 ACX917520:ACX917528 AMT917520:AMT917528 AWP917520:AWP917528 BGL917520:BGL917528 BQH917520:BQH917528 CAD917520:CAD917528 CJZ917520:CJZ917528 CTV917520:CTV917528 DDR917520:DDR917528 DNN917520:DNN917528 DXJ917520:DXJ917528 EHF917520:EHF917528 ERB917520:ERB917528 FAX917520:FAX917528 FKT917520:FKT917528 FUP917520:FUP917528 GEL917520:GEL917528 GOH917520:GOH917528 GYD917520:GYD917528 HHZ917520:HHZ917528 HRV917520:HRV917528 IBR917520:IBR917528 ILN917520:ILN917528 IVJ917520:IVJ917528 JFF917520:JFF917528 JPB917520:JPB917528 JYX917520:JYX917528 KIT917520:KIT917528 KSP917520:KSP917528 LCL917520:LCL917528 LMH917520:LMH917528 LWD917520:LWD917528 MFZ917520:MFZ917528 MPV917520:MPV917528 MZR917520:MZR917528 NJN917520:NJN917528 NTJ917520:NTJ917528 ODF917520:ODF917528 ONB917520:ONB917528 OWX917520:OWX917528 PGT917520:PGT917528 PQP917520:PQP917528 QAL917520:QAL917528 QKH917520:QKH917528 QUD917520:QUD917528 RDZ917520:RDZ917528 RNV917520:RNV917528 RXR917520:RXR917528 SHN917520:SHN917528 SRJ917520:SRJ917528 TBF917520:TBF917528 TLB917520:TLB917528 TUX917520:TUX917528 UET917520:UET917528 UOP917520:UOP917528 UYL917520:UYL917528 VIH917520:VIH917528 VSD917520:VSD917528 WBZ917520:WBZ917528 WLV917520:WLV917528 WVR917520:WVR917528 JF983056:JF983064 TB983056:TB983064 ACX983056:ACX983064 AMT983056:AMT983064 AWP983056:AWP983064 BGL983056:BGL983064 BQH983056:BQH983064 CAD983056:CAD983064 CJZ983056:CJZ983064 CTV983056:CTV983064 DDR983056:DDR983064 DNN983056:DNN983064 DXJ983056:DXJ983064 EHF983056:EHF983064 ERB983056:ERB983064 FAX983056:FAX983064 FKT983056:FKT983064 FUP983056:FUP983064 GEL983056:GEL983064 GOH983056:GOH983064 GYD983056:GYD983064 HHZ983056:HHZ983064 HRV983056:HRV983064 IBR983056:IBR983064 ILN983056:ILN983064 IVJ983056:IVJ983064 JFF983056:JFF983064 JPB983056:JPB983064 JYX983056:JYX983064 KIT983056:KIT983064 KSP983056:KSP983064 LCL983056:LCL983064 LMH983056:LMH983064 LWD983056:LWD983064 MFZ983056:MFZ983064 MPV983056:MPV983064 MZR983056:MZR983064 NJN983056:NJN983064 NTJ983056:NTJ983064 ODF983056:ODF983064 ONB983056:ONB983064 OWX983056:OWX983064 PGT983056:PGT983064 PQP983056:PQP983064 QAL983056:QAL983064 QKH983056:QKH983064 QUD983056:QUD983064 RDZ983056:RDZ983064 RNV983056:RNV983064 RXR983056:RXR983064 SHN983056:SHN983064 SRJ983056:SRJ983064 TBF983056:TBF983064 TLB983056:TLB983064 TUX983056:TUX983064 UET983056:UET983064 UOP983056:UOP983064 UYL983056:UYL983064 VIH983056:VIH983064 VSD983056:VSD983064 WBZ983056:WBZ983064 WLV983056:WLV983064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7F4C4077-CEE2-41FA-AFD6-643BFD7BB2B7}">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4" manualBreakCount="4">
    <brk id="7" max="5" man="1"/>
    <brk id="17" max="5" man="1"/>
    <brk id="22" max="5" man="1"/>
    <brk id="27" max="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7ADF-9551-4C40-A7BC-E2191AA838EB}">
  <sheetPr>
    <pageSetUpPr fitToPage="1"/>
  </sheetPr>
  <dimension ref="A1:M32"/>
  <sheetViews>
    <sheetView view="pageBreakPreview" topLeftCell="A38" zoomScale="90" zoomScaleNormal="100" zoomScaleSheetLayoutView="90" zoomScalePageLayoutView="70" workbookViewId="0">
      <selection activeCell="A8" sqref="A8:F8"/>
    </sheetView>
  </sheetViews>
  <sheetFormatPr defaultColWidth="8.83203125" defaultRowHeight="15" x14ac:dyDescent="0.55000000000000004"/>
  <cols>
    <col min="1" max="2" width="2.83203125" style="43" customWidth="1"/>
    <col min="3" max="4" width="6.58203125" style="43" customWidth="1"/>
    <col min="5" max="5" width="9.58203125" style="43" customWidth="1"/>
    <col min="6" max="6" width="61.58203125" style="43"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832031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58203125" style="2" bestFit="1" customWidth="1"/>
    <col min="263" max="265" width="30.58203125" style="2" customWidth="1"/>
    <col min="266" max="266" width="8.58203125" style="2" bestFit="1" customWidth="1"/>
    <col min="267" max="268" width="30.58203125" style="2" customWidth="1"/>
    <col min="269" max="511" width="8.832031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58203125" style="2" bestFit="1" customWidth="1"/>
    <col min="519" max="521" width="30.58203125" style="2" customWidth="1"/>
    <col min="522" max="522" width="8.58203125" style="2" bestFit="1" customWidth="1"/>
    <col min="523" max="524" width="30.58203125" style="2" customWidth="1"/>
    <col min="525" max="767" width="8.832031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58203125" style="2" bestFit="1" customWidth="1"/>
    <col min="775" max="777" width="30.58203125" style="2" customWidth="1"/>
    <col min="778" max="778" width="8.58203125" style="2" bestFit="1" customWidth="1"/>
    <col min="779" max="780" width="30.58203125" style="2" customWidth="1"/>
    <col min="781" max="1023" width="8.832031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58203125" style="2" bestFit="1" customWidth="1"/>
    <col min="1031" max="1033" width="30.58203125" style="2" customWidth="1"/>
    <col min="1034" max="1034" width="8.58203125" style="2" bestFit="1" customWidth="1"/>
    <col min="1035" max="1036" width="30.58203125" style="2" customWidth="1"/>
    <col min="1037" max="1279" width="8.832031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58203125" style="2" bestFit="1" customWidth="1"/>
    <col min="1287" max="1289" width="30.58203125" style="2" customWidth="1"/>
    <col min="1290" max="1290" width="8.58203125" style="2" bestFit="1" customWidth="1"/>
    <col min="1291" max="1292" width="30.58203125" style="2" customWidth="1"/>
    <col min="1293" max="1535" width="8.832031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58203125" style="2" bestFit="1" customWidth="1"/>
    <col min="1543" max="1545" width="30.58203125" style="2" customWidth="1"/>
    <col min="1546" max="1546" width="8.58203125" style="2" bestFit="1" customWidth="1"/>
    <col min="1547" max="1548" width="30.58203125" style="2" customWidth="1"/>
    <col min="1549" max="1791" width="8.832031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58203125" style="2" bestFit="1" customWidth="1"/>
    <col min="1799" max="1801" width="30.58203125" style="2" customWidth="1"/>
    <col min="1802" max="1802" width="8.58203125" style="2" bestFit="1" customWidth="1"/>
    <col min="1803" max="1804" width="30.58203125" style="2" customWidth="1"/>
    <col min="1805" max="2047" width="8.832031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58203125" style="2" bestFit="1" customWidth="1"/>
    <col min="2055" max="2057" width="30.58203125" style="2" customWidth="1"/>
    <col min="2058" max="2058" width="8.58203125" style="2" bestFit="1" customWidth="1"/>
    <col min="2059" max="2060" width="30.58203125" style="2" customWidth="1"/>
    <col min="2061" max="2303" width="8.832031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58203125" style="2" bestFit="1" customWidth="1"/>
    <col min="2311" max="2313" width="30.58203125" style="2" customWidth="1"/>
    <col min="2314" max="2314" width="8.58203125" style="2" bestFit="1" customWidth="1"/>
    <col min="2315" max="2316" width="30.58203125" style="2" customWidth="1"/>
    <col min="2317" max="2559" width="8.832031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58203125" style="2" bestFit="1" customWidth="1"/>
    <col min="2567" max="2569" width="30.58203125" style="2" customWidth="1"/>
    <col min="2570" max="2570" width="8.58203125" style="2" bestFit="1" customWidth="1"/>
    <col min="2571" max="2572" width="30.58203125" style="2" customWidth="1"/>
    <col min="2573" max="2815" width="8.832031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58203125" style="2" bestFit="1" customWidth="1"/>
    <col min="2823" max="2825" width="30.58203125" style="2" customWidth="1"/>
    <col min="2826" max="2826" width="8.58203125" style="2" bestFit="1" customWidth="1"/>
    <col min="2827" max="2828" width="30.58203125" style="2" customWidth="1"/>
    <col min="2829" max="3071" width="8.832031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58203125" style="2" bestFit="1" customWidth="1"/>
    <col min="3079" max="3081" width="30.58203125" style="2" customWidth="1"/>
    <col min="3082" max="3082" width="8.58203125" style="2" bestFit="1" customWidth="1"/>
    <col min="3083" max="3084" width="30.58203125" style="2" customWidth="1"/>
    <col min="3085" max="3327" width="8.832031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58203125" style="2" bestFit="1" customWidth="1"/>
    <col min="3335" max="3337" width="30.58203125" style="2" customWidth="1"/>
    <col min="3338" max="3338" width="8.58203125" style="2" bestFit="1" customWidth="1"/>
    <col min="3339" max="3340" width="30.58203125" style="2" customWidth="1"/>
    <col min="3341" max="3583" width="8.832031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58203125" style="2" bestFit="1" customWidth="1"/>
    <col min="3591" max="3593" width="30.58203125" style="2" customWidth="1"/>
    <col min="3594" max="3594" width="8.58203125" style="2" bestFit="1" customWidth="1"/>
    <col min="3595" max="3596" width="30.58203125" style="2" customWidth="1"/>
    <col min="3597" max="3839" width="8.832031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58203125" style="2" bestFit="1" customWidth="1"/>
    <col min="3847" max="3849" width="30.58203125" style="2" customWidth="1"/>
    <col min="3850" max="3850" width="8.58203125" style="2" bestFit="1" customWidth="1"/>
    <col min="3851" max="3852" width="30.58203125" style="2" customWidth="1"/>
    <col min="3853" max="4095" width="8.832031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58203125" style="2" bestFit="1" customWidth="1"/>
    <col min="4103" max="4105" width="30.58203125" style="2" customWidth="1"/>
    <col min="4106" max="4106" width="8.58203125" style="2" bestFit="1" customWidth="1"/>
    <col min="4107" max="4108" width="30.58203125" style="2" customWidth="1"/>
    <col min="4109" max="4351" width="8.832031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58203125" style="2" bestFit="1" customWidth="1"/>
    <col min="4359" max="4361" width="30.58203125" style="2" customWidth="1"/>
    <col min="4362" max="4362" width="8.58203125" style="2" bestFit="1" customWidth="1"/>
    <col min="4363" max="4364" width="30.58203125" style="2" customWidth="1"/>
    <col min="4365" max="4607" width="8.832031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58203125" style="2" bestFit="1" customWidth="1"/>
    <col min="4615" max="4617" width="30.58203125" style="2" customWidth="1"/>
    <col min="4618" max="4618" width="8.58203125" style="2" bestFit="1" customWidth="1"/>
    <col min="4619" max="4620" width="30.58203125" style="2" customWidth="1"/>
    <col min="4621" max="4863" width="8.832031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58203125" style="2" bestFit="1" customWidth="1"/>
    <col min="4871" max="4873" width="30.58203125" style="2" customWidth="1"/>
    <col min="4874" max="4874" width="8.58203125" style="2" bestFit="1" customWidth="1"/>
    <col min="4875" max="4876" width="30.58203125" style="2" customWidth="1"/>
    <col min="4877" max="5119" width="8.832031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58203125" style="2" bestFit="1" customWidth="1"/>
    <col min="5127" max="5129" width="30.58203125" style="2" customWidth="1"/>
    <col min="5130" max="5130" width="8.58203125" style="2" bestFit="1" customWidth="1"/>
    <col min="5131" max="5132" width="30.58203125" style="2" customWidth="1"/>
    <col min="5133" max="5375" width="8.832031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58203125" style="2" bestFit="1" customWidth="1"/>
    <col min="5383" max="5385" width="30.58203125" style="2" customWidth="1"/>
    <col min="5386" max="5386" width="8.58203125" style="2" bestFit="1" customWidth="1"/>
    <col min="5387" max="5388" width="30.58203125" style="2" customWidth="1"/>
    <col min="5389" max="5631" width="8.832031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58203125" style="2" bestFit="1" customWidth="1"/>
    <col min="5639" max="5641" width="30.58203125" style="2" customWidth="1"/>
    <col min="5642" max="5642" width="8.58203125" style="2" bestFit="1" customWidth="1"/>
    <col min="5643" max="5644" width="30.58203125" style="2" customWidth="1"/>
    <col min="5645" max="5887" width="8.832031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58203125" style="2" bestFit="1" customWidth="1"/>
    <col min="5895" max="5897" width="30.58203125" style="2" customWidth="1"/>
    <col min="5898" max="5898" width="8.58203125" style="2" bestFit="1" customWidth="1"/>
    <col min="5899" max="5900" width="30.58203125" style="2" customWidth="1"/>
    <col min="5901" max="6143" width="8.832031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58203125" style="2" bestFit="1" customWidth="1"/>
    <col min="6151" max="6153" width="30.58203125" style="2" customWidth="1"/>
    <col min="6154" max="6154" width="8.58203125" style="2" bestFit="1" customWidth="1"/>
    <col min="6155" max="6156" width="30.58203125" style="2" customWidth="1"/>
    <col min="6157" max="6399" width="8.832031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58203125" style="2" bestFit="1" customWidth="1"/>
    <col min="6407" max="6409" width="30.58203125" style="2" customWidth="1"/>
    <col min="6410" max="6410" width="8.58203125" style="2" bestFit="1" customWidth="1"/>
    <col min="6411" max="6412" width="30.58203125" style="2" customWidth="1"/>
    <col min="6413" max="6655" width="8.832031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58203125" style="2" bestFit="1" customWidth="1"/>
    <col min="6663" max="6665" width="30.58203125" style="2" customWidth="1"/>
    <col min="6666" max="6666" width="8.58203125" style="2" bestFit="1" customWidth="1"/>
    <col min="6667" max="6668" width="30.58203125" style="2" customWidth="1"/>
    <col min="6669" max="6911" width="8.832031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58203125" style="2" bestFit="1" customWidth="1"/>
    <col min="6919" max="6921" width="30.58203125" style="2" customWidth="1"/>
    <col min="6922" max="6922" width="8.58203125" style="2" bestFit="1" customWidth="1"/>
    <col min="6923" max="6924" width="30.58203125" style="2" customWidth="1"/>
    <col min="6925" max="7167" width="8.832031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58203125" style="2" bestFit="1" customWidth="1"/>
    <col min="7175" max="7177" width="30.58203125" style="2" customWidth="1"/>
    <col min="7178" max="7178" width="8.58203125" style="2" bestFit="1" customWidth="1"/>
    <col min="7179" max="7180" width="30.58203125" style="2" customWidth="1"/>
    <col min="7181" max="7423" width="8.832031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58203125" style="2" bestFit="1" customWidth="1"/>
    <col min="7431" max="7433" width="30.58203125" style="2" customWidth="1"/>
    <col min="7434" max="7434" width="8.58203125" style="2" bestFit="1" customWidth="1"/>
    <col min="7435" max="7436" width="30.58203125" style="2" customWidth="1"/>
    <col min="7437" max="7679" width="8.832031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58203125" style="2" bestFit="1" customWidth="1"/>
    <col min="7687" max="7689" width="30.58203125" style="2" customWidth="1"/>
    <col min="7690" max="7690" width="8.58203125" style="2" bestFit="1" customWidth="1"/>
    <col min="7691" max="7692" width="30.58203125" style="2" customWidth="1"/>
    <col min="7693" max="7935" width="8.832031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58203125" style="2" bestFit="1" customWidth="1"/>
    <col min="7943" max="7945" width="30.58203125" style="2" customWidth="1"/>
    <col min="7946" max="7946" width="8.58203125" style="2" bestFit="1" customWidth="1"/>
    <col min="7947" max="7948" width="30.58203125" style="2" customWidth="1"/>
    <col min="7949" max="8191" width="8.832031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58203125" style="2" bestFit="1" customWidth="1"/>
    <col min="8199" max="8201" width="30.58203125" style="2" customWidth="1"/>
    <col min="8202" max="8202" width="8.58203125" style="2" bestFit="1" customWidth="1"/>
    <col min="8203" max="8204" width="30.58203125" style="2" customWidth="1"/>
    <col min="8205" max="8447" width="8.832031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58203125" style="2" bestFit="1" customWidth="1"/>
    <col min="8455" max="8457" width="30.58203125" style="2" customWidth="1"/>
    <col min="8458" max="8458" width="8.58203125" style="2" bestFit="1" customWidth="1"/>
    <col min="8459" max="8460" width="30.58203125" style="2" customWidth="1"/>
    <col min="8461" max="8703" width="8.832031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58203125" style="2" bestFit="1" customWidth="1"/>
    <col min="8711" max="8713" width="30.58203125" style="2" customWidth="1"/>
    <col min="8714" max="8714" width="8.58203125" style="2" bestFit="1" customWidth="1"/>
    <col min="8715" max="8716" width="30.58203125" style="2" customWidth="1"/>
    <col min="8717" max="8959" width="8.832031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58203125" style="2" bestFit="1" customWidth="1"/>
    <col min="8967" max="8969" width="30.58203125" style="2" customWidth="1"/>
    <col min="8970" max="8970" width="8.58203125" style="2" bestFit="1" customWidth="1"/>
    <col min="8971" max="8972" width="30.58203125" style="2" customWidth="1"/>
    <col min="8973" max="9215" width="8.832031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58203125" style="2" bestFit="1" customWidth="1"/>
    <col min="9223" max="9225" width="30.58203125" style="2" customWidth="1"/>
    <col min="9226" max="9226" width="8.58203125" style="2" bestFit="1" customWidth="1"/>
    <col min="9227" max="9228" width="30.58203125" style="2" customWidth="1"/>
    <col min="9229" max="9471" width="8.832031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58203125" style="2" bestFit="1" customWidth="1"/>
    <col min="9479" max="9481" width="30.58203125" style="2" customWidth="1"/>
    <col min="9482" max="9482" width="8.58203125" style="2" bestFit="1" customWidth="1"/>
    <col min="9483" max="9484" width="30.58203125" style="2" customWidth="1"/>
    <col min="9485" max="9727" width="8.832031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58203125" style="2" bestFit="1" customWidth="1"/>
    <col min="9735" max="9737" width="30.58203125" style="2" customWidth="1"/>
    <col min="9738" max="9738" width="8.58203125" style="2" bestFit="1" customWidth="1"/>
    <col min="9739" max="9740" width="30.58203125" style="2" customWidth="1"/>
    <col min="9741" max="9983" width="8.832031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58203125" style="2" bestFit="1" customWidth="1"/>
    <col min="9991" max="9993" width="30.58203125" style="2" customWidth="1"/>
    <col min="9994" max="9994" width="8.58203125" style="2" bestFit="1" customWidth="1"/>
    <col min="9995" max="9996" width="30.58203125" style="2" customWidth="1"/>
    <col min="9997" max="10239" width="8.832031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58203125" style="2" bestFit="1" customWidth="1"/>
    <col min="10247" max="10249" width="30.58203125" style="2" customWidth="1"/>
    <col min="10250" max="10250" width="8.58203125" style="2" bestFit="1" customWidth="1"/>
    <col min="10251" max="10252" width="30.58203125" style="2" customWidth="1"/>
    <col min="10253" max="10495" width="8.832031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58203125" style="2" bestFit="1" customWidth="1"/>
    <col min="10503" max="10505" width="30.58203125" style="2" customWidth="1"/>
    <col min="10506" max="10506" width="8.58203125" style="2" bestFit="1" customWidth="1"/>
    <col min="10507" max="10508" width="30.58203125" style="2" customWidth="1"/>
    <col min="10509" max="10751" width="8.832031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58203125" style="2" bestFit="1" customWidth="1"/>
    <col min="10759" max="10761" width="30.58203125" style="2" customWidth="1"/>
    <col min="10762" max="10762" width="8.58203125" style="2" bestFit="1" customWidth="1"/>
    <col min="10763" max="10764" width="30.58203125" style="2" customWidth="1"/>
    <col min="10765" max="11007" width="8.832031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58203125" style="2" bestFit="1" customWidth="1"/>
    <col min="11015" max="11017" width="30.58203125" style="2" customWidth="1"/>
    <col min="11018" max="11018" width="8.58203125" style="2" bestFit="1" customWidth="1"/>
    <col min="11019" max="11020" width="30.58203125" style="2" customWidth="1"/>
    <col min="11021" max="11263" width="8.832031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58203125" style="2" bestFit="1" customWidth="1"/>
    <col min="11271" max="11273" width="30.58203125" style="2" customWidth="1"/>
    <col min="11274" max="11274" width="8.58203125" style="2" bestFit="1" customWidth="1"/>
    <col min="11275" max="11276" width="30.58203125" style="2" customWidth="1"/>
    <col min="11277" max="11519" width="8.832031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58203125" style="2" bestFit="1" customWidth="1"/>
    <col min="11527" max="11529" width="30.58203125" style="2" customWidth="1"/>
    <col min="11530" max="11530" width="8.58203125" style="2" bestFit="1" customWidth="1"/>
    <col min="11531" max="11532" width="30.58203125" style="2" customWidth="1"/>
    <col min="11533" max="11775" width="8.832031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58203125" style="2" bestFit="1" customWidth="1"/>
    <col min="11783" max="11785" width="30.58203125" style="2" customWidth="1"/>
    <col min="11786" max="11786" width="8.58203125" style="2" bestFit="1" customWidth="1"/>
    <col min="11787" max="11788" width="30.58203125" style="2" customWidth="1"/>
    <col min="11789" max="12031" width="8.832031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58203125" style="2" bestFit="1" customWidth="1"/>
    <col min="12039" max="12041" width="30.58203125" style="2" customWidth="1"/>
    <col min="12042" max="12042" width="8.58203125" style="2" bestFit="1" customWidth="1"/>
    <col min="12043" max="12044" width="30.58203125" style="2" customWidth="1"/>
    <col min="12045" max="12287" width="8.832031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58203125" style="2" bestFit="1" customWidth="1"/>
    <col min="12295" max="12297" width="30.58203125" style="2" customWidth="1"/>
    <col min="12298" max="12298" width="8.58203125" style="2" bestFit="1" customWidth="1"/>
    <col min="12299" max="12300" width="30.58203125" style="2" customWidth="1"/>
    <col min="12301" max="12543" width="8.832031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58203125" style="2" bestFit="1" customWidth="1"/>
    <col min="12551" max="12553" width="30.58203125" style="2" customWidth="1"/>
    <col min="12554" max="12554" width="8.58203125" style="2" bestFit="1" customWidth="1"/>
    <col min="12555" max="12556" width="30.58203125" style="2" customWidth="1"/>
    <col min="12557" max="12799" width="8.832031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58203125" style="2" bestFit="1" customWidth="1"/>
    <col min="12807" max="12809" width="30.58203125" style="2" customWidth="1"/>
    <col min="12810" max="12810" width="8.58203125" style="2" bestFit="1" customWidth="1"/>
    <col min="12811" max="12812" width="30.58203125" style="2" customWidth="1"/>
    <col min="12813" max="13055" width="8.832031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58203125" style="2" bestFit="1" customWidth="1"/>
    <col min="13063" max="13065" width="30.58203125" style="2" customWidth="1"/>
    <col min="13066" max="13066" width="8.58203125" style="2" bestFit="1" customWidth="1"/>
    <col min="13067" max="13068" width="30.58203125" style="2" customWidth="1"/>
    <col min="13069" max="13311" width="8.832031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58203125" style="2" bestFit="1" customWidth="1"/>
    <col min="13319" max="13321" width="30.58203125" style="2" customWidth="1"/>
    <col min="13322" max="13322" width="8.58203125" style="2" bestFit="1" customWidth="1"/>
    <col min="13323" max="13324" width="30.58203125" style="2" customWidth="1"/>
    <col min="13325" max="13567" width="8.832031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58203125" style="2" bestFit="1" customWidth="1"/>
    <col min="13575" max="13577" width="30.58203125" style="2" customWidth="1"/>
    <col min="13578" max="13578" width="8.58203125" style="2" bestFit="1" customWidth="1"/>
    <col min="13579" max="13580" width="30.58203125" style="2" customWidth="1"/>
    <col min="13581" max="13823" width="8.832031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58203125" style="2" bestFit="1" customWidth="1"/>
    <col min="13831" max="13833" width="30.58203125" style="2" customWidth="1"/>
    <col min="13834" max="13834" width="8.58203125" style="2" bestFit="1" customWidth="1"/>
    <col min="13835" max="13836" width="30.58203125" style="2" customWidth="1"/>
    <col min="13837" max="14079" width="8.832031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58203125" style="2" bestFit="1" customWidth="1"/>
    <col min="14087" max="14089" width="30.58203125" style="2" customWidth="1"/>
    <col min="14090" max="14090" width="8.58203125" style="2" bestFit="1" customWidth="1"/>
    <col min="14091" max="14092" width="30.58203125" style="2" customWidth="1"/>
    <col min="14093" max="14335" width="8.832031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58203125" style="2" bestFit="1" customWidth="1"/>
    <col min="14343" max="14345" width="30.58203125" style="2" customWidth="1"/>
    <col min="14346" max="14346" width="8.58203125" style="2" bestFit="1" customWidth="1"/>
    <col min="14347" max="14348" width="30.58203125" style="2" customWidth="1"/>
    <col min="14349" max="14591" width="8.832031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58203125" style="2" bestFit="1" customWidth="1"/>
    <col min="14599" max="14601" width="30.58203125" style="2" customWidth="1"/>
    <col min="14602" max="14602" width="8.58203125" style="2" bestFit="1" customWidth="1"/>
    <col min="14603" max="14604" width="30.58203125" style="2" customWidth="1"/>
    <col min="14605" max="14847" width="8.832031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58203125" style="2" bestFit="1" customWidth="1"/>
    <col min="14855" max="14857" width="30.58203125" style="2" customWidth="1"/>
    <col min="14858" max="14858" width="8.58203125" style="2" bestFit="1" customWidth="1"/>
    <col min="14859" max="14860" width="30.58203125" style="2" customWidth="1"/>
    <col min="14861" max="15103" width="8.832031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58203125" style="2" bestFit="1" customWidth="1"/>
    <col min="15111" max="15113" width="30.58203125" style="2" customWidth="1"/>
    <col min="15114" max="15114" width="8.58203125" style="2" bestFit="1" customWidth="1"/>
    <col min="15115" max="15116" width="30.58203125" style="2" customWidth="1"/>
    <col min="15117" max="15359" width="8.832031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58203125" style="2" bestFit="1" customWidth="1"/>
    <col min="15367" max="15369" width="30.58203125" style="2" customWidth="1"/>
    <col min="15370" max="15370" width="8.58203125" style="2" bestFit="1" customWidth="1"/>
    <col min="15371" max="15372" width="30.58203125" style="2" customWidth="1"/>
    <col min="15373" max="15615" width="8.832031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58203125" style="2" bestFit="1" customWidth="1"/>
    <col min="15623" max="15625" width="30.58203125" style="2" customWidth="1"/>
    <col min="15626" max="15626" width="8.58203125" style="2" bestFit="1" customWidth="1"/>
    <col min="15627" max="15628" width="30.58203125" style="2" customWidth="1"/>
    <col min="15629" max="15871" width="8.832031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58203125" style="2" bestFit="1" customWidth="1"/>
    <col min="15879" max="15881" width="30.58203125" style="2" customWidth="1"/>
    <col min="15882" max="15882" width="8.58203125" style="2" bestFit="1" customWidth="1"/>
    <col min="15883" max="15884" width="30.58203125" style="2" customWidth="1"/>
    <col min="15885" max="16127" width="8.832031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58203125" style="2" bestFit="1" customWidth="1"/>
    <col min="16135" max="16137" width="30.58203125" style="2" customWidth="1"/>
    <col min="16138" max="16138" width="8.58203125" style="2" bestFit="1" customWidth="1"/>
    <col min="16139" max="16140" width="30.58203125" style="2" customWidth="1"/>
    <col min="16141" max="16384" width="8.832031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[26]年度当初提出!D2</f>
        <v>千葉市あんしんケアセンター磯辺</v>
      </c>
      <c r="E2" s="121"/>
      <c r="F2" s="121"/>
      <c r="J2" s="3"/>
      <c r="K2" s="3"/>
      <c r="L2" s="3"/>
    </row>
    <row r="3" spans="1:13" ht="159" customHeight="1" thickBot="1" x14ac:dyDescent="0.6">
      <c r="A3" s="122" t="str">
        <f>[26]年度当初提出!A3</f>
        <v>担当圏域
地区概況及び
地区課題</v>
      </c>
      <c r="B3" s="122"/>
      <c r="C3" s="122"/>
      <c r="D3" s="147" t="str">
        <f>[26]年度当初提出!D3</f>
        <v>【高浜・磯辺】一部を除き、低層マンションや戸建地区。ほぼ全域が住居専用地域のため、商店も少ない。戸建地区では高齢化が高く、後期高齢化率は30％前後と高い。マンション地区では、エレベータがない低層マンションが多く、外出や地域活動などでも困難を生じることが多い。
【打瀬】オートロックの高層マンション群。ボランティアやサークルなどの社会参加の意識は比較的高いが、気軽な声かけや見守りがしにくいため、孤立化しやすい。
【幕張西・浜田】地域住民が共有して使用できる場所が公民館のみ。そのため地域全体で連携をとりながら活動できる場所がなく、地域全体の結びつきが希薄である。自治会単位での活動になりがちで、活動の差が大きい。これは介護予防などにも大きな影響があるのではないかと推測する。
【共通の特徴】圏域全体が埋立地で、地縁が薄い。しかし、地理的高低差が小さく、移動のしやすさはある。
【課題】介護サービス事業所が少なく、後期高齢者の占める割合の増加が顕著である。住民が主体的に介護予防にとりくめるようにする。</v>
      </c>
      <c r="E3" s="147"/>
      <c r="F3" s="147"/>
      <c r="G3" s="4"/>
      <c r="H3" s="4"/>
      <c r="I3" s="4"/>
      <c r="J3" s="117" t="s">
        <v>2</v>
      </c>
      <c r="K3" s="118"/>
      <c r="L3" s="5"/>
    </row>
    <row r="4" spans="1:13" ht="91" customHeight="1" x14ac:dyDescent="0.55000000000000004">
      <c r="A4" s="122" t="s">
        <v>3</v>
      </c>
      <c r="B4" s="122"/>
      <c r="C4" s="122"/>
      <c r="D4" s="124" t="s">
        <v>608</v>
      </c>
      <c r="E4" s="124"/>
      <c r="F4" s="124"/>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7</v>
      </c>
      <c r="E6" s="35" t="s">
        <v>8</v>
      </c>
      <c r="F6" s="36" t="s">
        <v>363</v>
      </c>
      <c r="G6" s="9"/>
      <c r="H6" s="10"/>
      <c r="I6" s="10"/>
      <c r="J6" s="10"/>
      <c r="K6" s="10"/>
      <c r="L6" s="11"/>
    </row>
    <row r="7" spans="1:13" ht="75" customHeight="1" x14ac:dyDescent="0.55000000000000004">
      <c r="A7" s="126"/>
      <c r="B7" s="128" t="s">
        <v>10</v>
      </c>
      <c r="C7" s="129"/>
      <c r="D7" s="154" t="s">
        <v>609</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80.25" customHeight="1" x14ac:dyDescent="0.55000000000000004">
      <c r="A9" s="37" t="s">
        <v>12</v>
      </c>
      <c r="B9" s="127" t="s">
        <v>13</v>
      </c>
      <c r="C9" s="127"/>
      <c r="D9" s="134" t="s">
        <v>610</v>
      </c>
      <c r="E9" s="134"/>
      <c r="F9" s="134"/>
      <c r="G9" s="15"/>
      <c r="H9" s="16"/>
      <c r="I9" s="16"/>
      <c r="J9" s="16"/>
      <c r="K9" s="16"/>
      <c r="L9" s="17"/>
    </row>
    <row r="10" spans="1:13" ht="113" customHeight="1" x14ac:dyDescent="0.55000000000000004">
      <c r="A10" s="37" t="s">
        <v>14</v>
      </c>
      <c r="B10" s="127" t="s">
        <v>13</v>
      </c>
      <c r="C10" s="127"/>
      <c r="D10" s="134" t="s">
        <v>611</v>
      </c>
      <c r="E10" s="134"/>
      <c r="F10" s="134"/>
      <c r="G10" s="136" t="s">
        <v>15</v>
      </c>
      <c r="H10" s="137" t="s">
        <v>16</v>
      </c>
      <c r="I10" s="137"/>
      <c r="J10" s="138" t="str">
        <f>[26]年度当初提出!D6</f>
        <v>・住み慣れた地域でその人らしい自立した生活ができるよう、社会参加による生きがいづくりを生活支援コーディネーターとの連携を図りながら、社会資源を作っていく。
・地域の社会資源をプランに取り入れ、より地域に密着した支援を提案する。</v>
      </c>
      <c r="K10" s="138"/>
      <c r="L10" s="138"/>
    </row>
    <row r="11" spans="1:13" ht="123.5" customHeight="1" x14ac:dyDescent="0.55000000000000004">
      <c r="A11" s="126" t="s">
        <v>5</v>
      </c>
      <c r="B11" s="127" t="s">
        <v>6</v>
      </c>
      <c r="C11" s="127"/>
      <c r="D11" s="35" t="s">
        <v>7</v>
      </c>
      <c r="E11" s="35" t="s">
        <v>8</v>
      </c>
      <c r="F11" s="36" t="s">
        <v>364</v>
      </c>
      <c r="G11" s="136"/>
      <c r="H11" s="137" t="s">
        <v>19</v>
      </c>
      <c r="I11" s="137"/>
      <c r="J11" s="138" t="str">
        <f>[26]年度当初提出!D7</f>
        <v>・生活支援コーディネーターと協力し、地域の課題に対応する活動計画を地域住民に提案する。
・住民主体の活動（支え合い、サークルなど）の実績発表の場を作り、活動支援を行う。
・介護予防ケアマネジメントを自立支援の観点から捉えられるよう、介護支援専門員、看護師、社会福祉士の三職種で内容を確認する。</v>
      </c>
      <c r="K11" s="138"/>
      <c r="L11" s="138"/>
    </row>
    <row r="12" spans="1:13" ht="60" customHeight="1" x14ac:dyDescent="0.55000000000000004">
      <c r="A12" s="126"/>
      <c r="B12" s="139" t="s">
        <v>10</v>
      </c>
      <c r="C12" s="140"/>
      <c r="D12" s="157" t="s">
        <v>365</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64.5" customHeight="1" x14ac:dyDescent="0.55000000000000004">
      <c r="A14" s="37" t="s">
        <v>12</v>
      </c>
      <c r="B14" s="127" t="s">
        <v>13</v>
      </c>
      <c r="C14" s="127"/>
      <c r="D14" s="134" t="s">
        <v>612</v>
      </c>
      <c r="E14" s="134"/>
      <c r="F14" s="134"/>
      <c r="G14" s="15"/>
      <c r="H14" s="16"/>
      <c r="I14" s="16"/>
      <c r="J14" s="16"/>
      <c r="K14" s="16"/>
      <c r="L14" s="17"/>
    </row>
    <row r="15" spans="1:13" ht="102" customHeight="1" x14ac:dyDescent="0.55000000000000004">
      <c r="A15" s="37" t="s">
        <v>14</v>
      </c>
      <c r="B15" s="127" t="s">
        <v>13</v>
      </c>
      <c r="C15" s="127"/>
      <c r="D15" s="147" t="s">
        <v>613</v>
      </c>
      <c r="E15" s="147"/>
      <c r="F15" s="147"/>
      <c r="G15" s="136" t="s">
        <v>15</v>
      </c>
      <c r="H15" s="137" t="s">
        <v>16</v>
      </c>
      <c r="I15" s="137"/>
      <c r="J15" s="138" t="str">
        <f>[26]年度当初提出!D9</f>
        <v>・複雑化している相談内容に対して、保健福祉センター、医療機関、介護サービス事業所、生活自立仕事相談センターなどチームでアプローチを行い、より的確な形でサービスの提供及び関係機関へ繋ぐ。
・地域住民による見守り活動を後方支援し、地域の繋がりを通して、問題の早期発見や対応に活かせるよう体制を整えていく。</v>
      </c>
      <c r="K15" s="138"/>
      <c r="L15" s="138"/>
    </row>
    <row r="16" spans="1:13" ht="60" customHeight="1" x14ac:dyDescent="0.55000000000000004">
      <c r="A16" s="126" t="s">
        <v>5</v>
      </c>
      <c r="B16" s="127" t="s">
        <v>6</v>
      </c>
      <c r="C16" s="127"/>
      <c r="D16" s="35" t="s">
        <v>7</v>
      </c>
      <c r="E16" s="35" t="s">
        <v>8</v>
      </c>
      <c r="F16" s="36" t="s">
        <v>366</v>
      </c>
      <c r="G16" s="136"/>
      <c r="H16" s="137" t="s">
        <v>19</v>
      </c>
      <c r="I16" s="137"/>
      <c r="J16" s="138" t="str">
        <f>[26]年度当初提出!D10</f>
        <v>・ケースを抱え込まず、あんしんケアセンター内外（保健福祉センター、医療機関、障害者基幹相談支援センターなど）で情報共有し、早期にアプローチする。
・普段から民生委員、自治会など地域住民と近い方々と顔の見える関係を続けていく。</v>
      </c>
      <c r="K16" s="138"/>
      <c r="L16" s="138"/>
    </row>
    <row r="17" spans="1:12" ht="60" customHeight="1" x14ac:dyDescent="0.55000000000000004">
      <c r="A17" s="126"/>
      <c r="B17" s="139" t="s">
        <v>10</v>
      </c>
      <c r="C17" s="140"/>
      <c r="D17" s="157" t="s">
        <v>367</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107.5" customHeight="1" x14ac:dyDescent="0.55000000000000004">
      <c r="A19" s="37" t="s">
        <v>12</v>
      </c>
      <c r="B19" s="127" t="s">
        <v>13</v>
      </c>
      <c r="C19" s="127"/>
      <c r="D19" s="147" t="str">
        <f>'[26]前期終了時提出（10月頃）'!D14</f>
        <v>保健福祉センター他事業所と虐待（疑い含む）１１件について連携してアプローチをしている。
そのうち後見制度の利用を働きかけたケースが１件あった。
後見制度や日常生活自立支援事業に関わる相談は２０件あった。他ケアマネジャーからの問合せ、相談も２件あった。
地域の体操教室で国民生活センターの見守り新鮮情報を配布し、消費者被害について注意喚起した。
虐待が疑われる通報・相談については、高齢障害支援課や医療機関、サービス事業所と連携、情報共有し方針を会議にて話しあった。</v>
      </c>
      <c r="E19" s="147"/>
      <c r="F19" s="147"/>
      <c r="G19" s="15"/>
      <c r="H19" s="16"/>
      <c r="I19" s="16"/>
      <c r="J19" s="16"/>
      <c r="K19" s="16"/>
      <c r="L19" s="17"/>
    </row>
    <row r="20" spans="1:12" ht="94.5" customHeight="1" x14ac:dyDescent="0.55000000000000004">
      <c r="A20" s="37" t="s">
        <v>14</v>
      </c>
      <c r="B20" s="127" t="s">
        <v>13</v>
      </c>
      <c r="C20" s="127"/>
      <c r="D20" s="147" t="s">
        <v>368</v>
      </c>
      <c r="E20" s="147"/>
      <c r="F20" s="147"/>
      <c r="G20" s="136" t="s">
        <v>15</v>
      </c>
      <c r="H20" s="137" t="s">
        <v>16</v>
      </c>
      <c r="I20" s="137"/>
      <c r="J20" s="138" t="str">
        <f>[26]年度当初提出!D12</f>
        <v>・権利擁護が必要とされるケースについて、千葉西警察署、ケアマネジャー、介護サービス事業所など多職種・多機関で情報共有し、アプローチする。
・地域住民自らが、個人の尊厳を意識することができるよう、権利擁護について普及啓発を行う。</v>
      </c>
      <c r="K20" s="138"/>
      <c r="L20" s="138"/>
    </row>
    <row r="21" spans="1:12" ht="60" customHeight="1" x14ac:dyDescent="0.55000000000000004">
      <c r="A21" s="126" t="s">
        <v>5</v>
      </c>
      <c r="B21" s="127" t="s">
        <v>6</v>
      </c>
      <c r="C21" s="127"/>
      <c r="D21" s="35" t="s">
        <v>7</v>
      </c>
      <c r="E21" s="35" t="s">
        <v>8</v>
      </c>
      <c r="F21" s="36" t="s">
        <v>369</v>
      </c>
      <c r="G21" s="136"/>
      <c r="H21" s="137" t="s">
        <v>19</v>
      </c>
      <c r="I21" s="137"/>
      <c r="J21" s="138" t="str">
        <f>[26]年度当初提出!D13</f>
        <v>・民生委員、自治会などの定例会に参加し、消費者被害・虐待・不適切な金銭管理などについて制度利用を含め理解を促進する。
・あんしんケアセンター内部でも、権利擁護に関する知識習得やスキル向上に取り組む。
・積極的にアウトリーチを行い、孤立しがちな高齢者の情報収集を行い、必要な支援につなげる。</v>
      </c>
      <c r="K21" s="138"/>
      <c r="L21" s="138"/>
    </row>
    <row r="22" spans="1:12" ht="60" customHeight="1" x14ac:dyDescent="0.55000000000000004">
      <c r="A22" s="126"/>
      <c r="B22" s="139" t="s">
        <v>10</v>
      </c>
      <c r="C22" s="140"/>
      <c r="D22" s="157" t="s">
        <v>370</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82" customHeight="1" x14ac:dyDescent="0.55000000000000004">
      <c r="A24" s="37" t="s">
        <v>12</v>
      </c>
      <c r="B24" s="127" t="s">
        <v>13</v>
      </c>
      <c r="C24" s="127"/>
      <c r="D24" s="147" t="str">
        <f>'[26]前期終了時提出（10月頃）'!D18</f>
        <v xml:space="preserve">個別地域ケア会議を５件おこなった。
資源づくりに関する地域ケア会議を1件行った。
美浜区内主任ケアマネネットワークを発足し、ケアマネ交流会の後方支援をおこなった。
ケアマネ、サービス事業所に対する講演会（カスタマーハラスメント）をケアマネ連絡会と合わせておこなった。
ケアマネ連絡会を通じて、ボランティアや地域の支え合い活動の情報を伝えた。
</v>
      </c>
      <c r="E24" s="147"/>
      <c r="F24" s="147"/>
      <c r="G24" s="15"/>
      <c r="H24" s="16"/>
      <c r="I24" s="16"/>
      <c r="J24" s="16"/>
      <c r="K24" s="16"/>
      <c r="L24" s="17"/>
    </row>
    <row r="25" spans="1:12" ht="121.5" customHeight="1" x14ac:dyDescent="0.55000000000000004">
      <c r="A25" s="37" t="s">
        <v>14</v>
      </c>
      <c r="B25" s="127" t="s">
        <v>13</v>
      </c>
      <c r="C25" s="127"/>
      <c r="D25" s="157" t="s">
        <v>371</v>
      </c>
      <c r="E25" s="149"/>
      <c r="F25" s="150"/>
      <c r="G25" s="136" t="s">
        <v>15</v>
      </c>
      <c r="H25" s="137" t="s">
        <v>16</v>
      </c>
      <c r="I25" s="137"/>
      <c r="J25" s="138" t="str">
        <f>[26]年度当初提出!D15</f>
        <v>・ケアマネジャーに対しては、個別的支援とネットワークによる支援により、資質向上を図る。
・地域ケア会議等を活用し、多角的視点による情報の共有を行い、課題解決に取り組む。</v>
      </c>
      <c r="K25" s="138"/>
      <c r="L25" s="138"/>
    </row>
    <row r="26" spans="1:12" ht="74.150000000000006" customHeight="1" x14ac:dyDescent="0.55000000000000004">
      <c r="A26" s="126" t="s">
        <v>5</v>
      </c>
      <c r="B26" s="127" t="s">
        <v>6</v>
      </c>
      <c r="C26" s="127"/>
      <c r="D26" s="35" t="s">
        <v>7</v>
      </c>
      <c r="E26" s="35" t="s">
        <v>8</v>
      </c>
      <c r="F26" s="36" t="s">
        <v>372</v>
      </c>
      <c r="G26" s="136"/>
      <c r="H26" s="137" t="s">
        <v>19</v>
      </c>
      <c r="I26" s="137"/>
      <c r="J26" s="138" t="str">
        <f>[26]年度当初提出!D16</f>
        <v xml:space="preserve">・主任ケアマネネットワークのさらなる構築および運営の支援を行う。
・ケアマネジャー向けの研修を開催する。
・地域ケア会議へのケアマネジャーの参加機会を増やす。
</v>
      </c>
      <c r="K26" s="138"/>
      <c r="L26" s="138"/>
    </row>
    <row r="27" spans="1:12" ht="60" customHeight="1" x14ac:dyDescent="0.55000000000000004">
      <c r="A27" s="126"/>
      <c r="B27" s="139" t="s">
        <v>10</v>
      </c>
      <c r="C27" s="140"/>
      <c r="D27" s="157" t="s">
        <v>373</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60" customHeight="1" x14ac:dyDescent="0.55000000000000004">
      <c r="A29" s="37" t="s">
        <v>12</v>
      </c>
      <c r="B29" s="127" t="s">
        <v>13</v>
      </c>
      <c r="C29" s="127"/>
      <c r="D29" s="147" t="str">
        <f>'[26]前期終了時提出（10月頃）'!D22</f>
        <v>打瀬地区においてキッズ認サポを行った。幕張西・浜田地区にて「介護保険の話」を2回行った。
健康課主催のフレイル予防の連続プログラムの開催支援を行った。圏域全体を通して、毎月体操サークルをはじめ住民活動のモニタリングや運営相談を行った。</v>
      </c>
      <c r="E29" s="147"/>
      <c r="F29" s="147"/>
      <c r="G29" s="15"/>
      <c r="H29" s="16"/>
      <c r="I29" s="16"/>
      <c r="J29" s="16"/>
      <c r="K29" s="16"/>
      <c r="L29" s="17"/>
    </row>
    <row r="30" spans="1:12" ht="136" customHeight="1" x14ac:dyDescent="0.55000000000000004">
      <c r="A30" s="37" t="s">
        <v>14</v>
      </c>
      <c r="B30" s="127" t="s">
        <v>13</v>
      </c>
      <c r="C30" s="127"/>
      <c r="D30" s="147" t="s">
        <v>374</v>
      </c>
      <c r="E30" s="147"/>
      <c r="F30" s="147"/>
      <c r="G30" s="136" t="s">
        <v>15</v>
      </c>
      <c r="H30" s="137" t="s">
        <v>16</v>
      </c>
      <c r="I30" s="137"/>
      <c r="J30" s="138" t="str">
        <f>[26]年度当初提出!D18</f>
        <v>・高齢者が自らの生活を振り、健康管理や介護予防について意識を高めることができるよう、普及啓発並びに自主活動支援を実施する。</v>
      </c>
      <c r="K30" s="138"/>
      <c r="L30" s="138"/>
    </row>
    <row r="31" spans="1:12" ht="68" customHeight="1" x14ac:dyDescent="0.55000000000000004">
      <c r="A31" s="126" t="s">
        <v>5</v>
      </c>
      <c r="B31" s="127" t="s">
        <v>6</v>
      </c>
      <c r="C31" s="127"/>
      <c r="D31" s="35" t="s">
        <v>70</v>
      </c>
      <c r="E31" s="35" t="s">
        <v>8</v>
      </c>
      <c r="F31" s="36" t="s">
        <v>375</v>
      </c>
      <c r="G31" s="136"/>
      <c r="H31" s="137" t="s">
        <v>19</v>
      </c>
      <c r="I31" s="137"/>
      <c r="J31" s="138" t="str">
        <f>[26]年度当初提出!D19</f>
        <v>・磯辺1丁目（2か所）7丁目を中心にいきいき活動手帳を活用し、基本チェックリスト、体力測定会を実施し、自ら身体機能の評価が行えるよう指導する（年2回）。自治会へのフィードバックも検討する。
・磯辺圏域内で健康講話を実施し、保健師職による個別健康相談等の企画をする。
・浜田出張所では昨年立ち上げたラジオ体操の活動支援を引き続き行い、休止している百歳体操の再開に向けた働きかけを行う。介護予防講座（骨粗鬆症　フレイル　感染予防など）を企画し実施する（年1回）。健康課と協働し健康教育講座を幕張東県営住宅にて実施する。
・高齢者の介護予防のため、通いの場などの参加率をあげる取り組みを検討する。</v>
      </c>
      <c r="K31" s="138"/>
      <c r="L31" s="138"/>
    </row>
    <row r="32" spans="1:12" ht="60" customHeight="1" x14ac:dyDescent="0.55000000000000004">
      <c r="A32" s="126"/>
      <c r="B32" s="139" t="s">
        <v>10</v>
      </c>
      <c r="C32" s="140"/>
      <c r="D32" s="157" t="s">
        <v>376</v>
      </c>
      <c r="E32" s="149"/>
      <c r="F32" s="150"/>
      <c r="G32" s="144"/>
      <c r="H32" s="145"/>
      <c r="I32" s="145"/>
      <c r="J32" s="145"/>
      <c r="K32" s="145"/>
      <c r="L32" s="146"/>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52:JB65560 SX65552:SX65560 ACT65552:ACT65560 AMP65552:AMP65560 AWL65552:AWL65560 BGH65552:BGH65560 BQD65552:BQD65560 BZZ65552:BZZ65560 CJV65552:CJV65560 CTR65552:CTR65560 DDN65552:DDN65560 DNJ65552:DNJ65560 DXF65552:DXF65560 EHB65552:EHB65560 EQX65552:EQX65560 FAT65552:FAT65560 FKP65552:FKP65560 FUL65552:FUL65560 GEH65552:GEH65560 GOD65552:GOD65560 GXZ65552:GXZ65560 HHV65552:HHV65560 HRR65552:HRR65560 IBN65552:IBN65560 ILJ65552:ILJ65560 IVF65552:IVF65560 JFB65552:JFB65560 JOX65552:JOX65560 JYT65552:JYT65560 KIP65552:KIP65560 KSL65552:KSL65560 LCH65552:LCH65560 LMD65552:LMD65560 LVZ65552:LVZ65560 MFV65552:MFV65560 MPR65552:MPR65560 MZN65552:MZN65560 NJJ65552:NJJ65560 NTF65552:NTF65560 ODB65552:ODB65560 OMX65552:OMX65560 OWT65552:OWT65560 PGP65552:PGP65560 PQL65552:PQL65560 QAH65552:QAH65560 QKD65552:QKD65560 QTZ65552:QTZ65560 RDV65552:RDV65560 RNR65552:RNR65560 RXN65552:RXN65560 SHJ65552:SHJ65560 SRF65552:SRF65560 TBB65552:TBB65560 TKX65552:TKX65560 TUT65552:TUT65560 UEP65552:UEP65560 UOL65552:UOL65560 UYH65552:UYH65560 VID65552:VID65560 VRZ65552:VRZ65560 WBV65552:WBV65560 WLR65552:WLR65560 WVN65552:WVN65560 JB131088:JB131096 SX131088:SX131096 ACT131088:ACT131096 AMP131088:AMP131096 AWL131088:AWL131096 BGH131088:BGH131096 BQD131088:BQD131096 BZZ131088:BZZ131096 CJV131088:CJV131096 CTR131088:CTR131096 DDN131088:DDN131096 DNJ131088:DNJ131096 DXF131088:DXF131096 EHB131088:EHB131096 EQX131088:EQX131096 FAT131088:FAT131096 FKP131088:FKP131096 FUL131088:FUL131096 GEH131088:GEH131096 GOD131088:GOD131096 GXZ131088:GXZ131096 HHV131088:HHV131096 HRR131088:HRR131096 IBN131088:IBN131096 ILJ131088:ILJ131096 IVF131088:IVF131096 JFB131088:JFB131096 JOX131088:JOX131096 JYT131088:JYT131096 KIP131088:KIP131096 KSL131088:KSL131096 LCH131088:LCH131096 LMD131088:LMD131096 LVZ131088:LVZ131096 MFV131088:MFV131096 MPR131088:MPR131096 MZN131088:MZN131096 NJJ131088:NJJ131096 NTF131088:NTF131096 ODB131088:ODB131096 OMX131088:OMX131096 OWT131088:OWT131096 PGP131088:PGP131096 PQL131088:PQL131096 QAH131088:QAH131096 QKD131088:QKD131096 QTZ131088:QTZ131096 RDV131088:RDV131096 RNR131088:RNR131096 RXN131088:RXN131096 SHJ131088:SHJ131096 SRF131088:SRF131096 TBB131088:TBB131096 TKX131088:TKX131096 TUT131088:TUT131096 UEP131088:UEP131096 UOL131088:UOL131096 UYH131088:UYH131096 VID131088:VID131096 VRZ131088:VRZ131096 WBV131088:WBV131096 WLR131088:WLR131096 WVN131088:WVN131096 JB196624:JB196632 SX196624:SX196632 ACT196624:ACT196632 AMP196624:AMP196632 AWL196624:AWL196632 BGH196624:BGH196632 BQD196624:BQD196632 BZZ196624:BZZ196632 CJV196624:CJV196632 CTR196624:CTR196632 DDN196624:DDN196632 DNJ196624:DNJ196632 DXF196624:DXF196632 EHB196624:EHB196632 EQX196624:EQX196632 FAT196624:FAT196632 FKP196624:FKP196632 FUL196624:FUL196632 GEH196624:GEH196632 GOD196624:GOD196632 GXZ196624:GXZ196632 HHV196624:HHV196632 HRR196624:HRR196632 IBN196624:IBN196632 ILJ196624:ILJ196632 IVF196624:IVF196632 JFB196624:JFB196632 JOX196624:JOX196632 JYT196624:JYT196632 KIP196624:KIP196632 KSL196624:KSL196632 LCH196624:LCH196632 LMD196624:LMD196632 LVZ196624:LVZ196632 MFV196624:MFV196632 MPR196624:MPR196632 MZN196624:MZN196632 NJJ196624:NJJ196632 NTF196624:NTF196632 ODB196624:ODB196632 OMX196624:OMX196632 OWT196624:OWT196632 PGP196624:PGP196632 PQL196624:PQL196632 QAH196624:QAH196632 QKD196624:QKD196632 QTZ196624:QTZ196632 RDV196624:RDV196632 RNR196624:RNR196632 RXN196624:RXN196632 SHJ196624:SHJ196632 SRF196624:SRF196632 TBB196624:TBB196632 TKX196624:TKX196632 TUT196624:TUT196632 UEP196624:UEP196632 UOL196624:UOL196632 UYH196624:UYH196632 VID196624:VID196632 VRZ196624:VRZ196632 WBV196624:WBV196632 WLR196624:WLR196632 WVN196624:WVN196632 JB262160:JB262168 SX262160:SX262168 ACT262160:ACT262168 AMP262160:AMP262168 AWL262160:AWL262168 BGH262160:BGH262168 BQD262160:BQD262168 BZZ262160:BZZ262168 CJV262160:CJV262168 CTR262160:CTR262168 DDN262160:DDN262168 DNJ262160:DNJ262168 DXF262160:DXF262168 EHB262160:EHB262168 EQX262160:EQX262168 FAT262160:FAT262168 FKP262160:FKP262168 FUL262160:FUL262168 GEH262160:GEH262168 GOD262160:GOD262168 GXZ262160:GXZ262168 HHV262160:HHV262168 HRR262160:HRR262168 IBN262160:IBN262168 ILJ262160:ILJ262168 IVF262160:IVF262168 JFB262160:JFB262168 JOX262160:JOX262168 JYT262160:JYT262168 KIP262160:KIP262168 KSL262160:KSL262168 LCH262160:LCH262168 LMD262160:LMD262168 LVZ262160:LVZ262168 MFV262160:MFV262168 MPR262160:MPR262168 MZN262160:MZN262168 NJJ262160:NJJ262168 NTF262160:NTF262168 ODB262160:ODB262168 OMX262160:OMX262168 OWT262160:OWT262168 PGP262160:PGP262168 PQL262160:PQL262168 QAH262160:QAH262168 QKD262160:QKD262168 QTZ262160:QTZ262168 RDV262160:RDV262168 RNR262160:RNR262168 RXN262160:RXN262168 SHJ262160:SHJ262168 SRF262160:SRF262168 TBB262160:TBB262168 TKX262160:TKX262168 TUT262160:TUT262168 UEP262160:UEP262168 UOL262160:UOL262168 UYH262160:UYH262168 VID262160:VID262168 VRZ262160:VRZ262168 WBV262160:WBV262168 WLR262160:WLR262168 WVN262160:WVN262168 JB327696:JB327704 SX327696:SX327704 ACT327696:ACT327704 AMP327696:AMP327704 AWL327696:AWL327704 BGH327696:BGH327704 BQD327696:BQD327704 BZZ327696:BZZ327704 CJV327696:CJV327704 CTR327696:CTR327704 DDN327696:DDN327704 DNJ327696:DNJ327704 DXF327696:DXF327704 EHB327696:EHB327704 EQX327696:EQX327704 FAT327696:FAT327704 FKP327696:FKP327704 FUL327696:FUL327704 GEH327696:GEH327704 GOD327696:GOD327704 GXZ327696:GXZ327704 HHV327696:HHV327704 HRR327696:HRR327704 IBN327696:IBN327704 ILJ327696:ILJ327704 IVF327696:IVF327704 JFB327696:JFB327704 JOX327696:JOX327704 JYT327696:JYT327704 KIP327696:KIP327704 KSL327696:KSL327704 LCH327696:LCH327704 LMD327696:LMD327704 LVZ327696:LVZ327704 MFV327696:MFV327704 MPR327696:MPR327704 MZN327696:MZN327704 NJJ327696:NJJ327704 NTF327696:NTF327704 ODB327696:ODB327704 OMX327696:OMX327704 OWT327696:OWT327704 PGP327696:PGP327704 PQL327696:PQL327704 QAH327696:QAH327704 QKD327696:QKD327704 QTZ327696:QTZ327704 RDV327696:RDV327704 RNR327696:RNR327704 RXN327696:RXN327704 SHJ327696:SHJ327704 SRF327696:SRF327704 TBB327696:TBB327704 TKX327696:TKX327704 TUT327696:TUT327704 UEP327696:UEP327704 UOL327696:UOL327704 UYH327696:UYH327704 VID327696:VID327704 VRZ327696:VRZ327704 WBV327696:WBV327704 WLR327696:WLR327704 WVN327696:WVN327704 JB393232:JB393240 SX393232:SX393240 ACT393232:ACT393240 AMP393232:AMP393240 AWL393232:AWL393240 BGH393232:BGH393240 BQD393232:BQD393240 BZZ393232:BZZ393240 CJV393232:CJV393240 CTR393232:CTR393240 DDN393232:DDN393240 DNJ393232:DNJ393240 DXF393232:DXF393240 EHB393232:EHB393240 EQX393232:EQX393240 FAT393232:FAT393240 FKP393232:FKP393240 FUL393232:FUL393240 GEH393232:GEH393240 GOD393232:GOD393240 GXZ393232:GXZ393240 HHV393232:HHV393240 HRR393232:HRR393240 IBN393232:IBN393240 ILJ393232:ILJ393240 IVF393232:IVF393240 JFB393232:JFB393240 JOX393232:JOX393240 JYT393232:JYT393240 KIP393232:KIP393240 KSL393232:KSL393240 LCH393232:LCH393240 LMD393232:LMD393240 LVZ393232:LVZ393240 MFV393232:MFV393240 MPR393232:MPR393240 MZN393232:MZN393240 NJJ393232:NJJ393240 NTF393232:NTF393240 ODB393232:ODB393240 OMX393232:OMX393240 OWT393232:OWT393240 PGP393232:PGP393240 PQL393232:PQL393240 QAH393232:QAH393240 QKD393232:QKD393240 QTZ393232:QTZ393240 RDV393232:RDV393240 RNR393232:RNR393240 RXN393232:RXN393240 SHJ393232:SHJ393240 SRF393232:SRF393240 TBB393232:TBB393240 TKX393232:TKX393240 TUT393232:TUT393240 UEP393232:UEP393240 UOL393232:UOL393240 UYH393232:UYH393240 VID393232:VID393240 VRZ393232:VRZ393240 WBV393232:WBV393240 WLR393232:WLR393240 WVN393232:WVN393240 JB458768:JB458776 SX458768:SX458776 ACT458768:ACT458776 AMP458768:AMP458776 AWL458768:AWL458776 BGH458768:BGH458776 BQD458768:BQD458776 BZZ458768:BZZ458776 CJV458768:CJV458776 CTR458768:CTR458776 DDN458768:DDN458776 DNJ458768:DNJ458776 DXF458768:DXF458776 EHB458768:EHB458776 EQX458768:EQX458776 FAT458768:FAT458776 FKP458768:FKP458776 FUL458768:FUL458776 GEH458768:GEH458776 GOD458768:GOD458776 GXZ458768:GXZ458776 HHV458768:HHV458776 HRR458768:HRR458776 IBN458768:IBN458776 ILJ458768:ILJ458776 IVF458768:IVF458776 JFB458768:JFB458776 JOX458768:JOX458776 JYT458768:JYT458776 KIP458768:KIP458776 KSL458768:KSL458776 LCH458768:LCH458776 LMD458768:LMD458776 LVZ458768:LVZ458776 MFV458768:MFV458776 MPR458768:MPR458776 MZN458768:MZN458776 NJJ458768:NJJ458776 NTF458768:NTF458776 ODB458768:ODB458776 OMX458768:OMX458776 OWT458768:OWT458776 PGP458768:PGP458776 PQL458768:PQL458776 QAH458768:QAH458776 QKD458768:QKD458776 QTZ458768:QTZ458776 RDV458768:RDV458776 RNR458768:RNR458776 RXN458768:RXN458776 SHJ458768:SHJ458776 SRF458768:SRF458776 TBB458768:TBB458776 TKX458768:TKX458776 TUT458768:TUT458776 UEP458768:UEP458776 UOL458768:UOL458776 UYH458768:UYH458776 VID458768:VID458776 VRZ458768:VRZ458776 WBV458768:WBV458776 WLR458768:WLR458776 WVN458768:WVN458776 JB524304:JB524312 SX524304:SX524312 ACT524304:ACT524312 AMP524304:AMP524312 AWL524304:AWL524312 BGH524304:BGH524312 BQD524304:BQD524312 BZZ524304:BZZ524312 CJV524304:CJV524312 CTR524304:CTR524312 DDN524304:DDN524312 DNJ524304:DNJ524312 DXF524304:DXF524312 EHB524304:EHB524312 EQX524304:EQX524312 FAT524304:FAT524312 FKP524304:FKP524312 FUL524304:FUL524312 GEH524304:GEH524312 GOD524304:GOD524312 GXZ524304:GXZ524312 HHV524304:HHV524312 HRR524304:HRR524312 IBN524304:IBN524312 ILJ524304:ILJ524312 IVF524304:IVF524312 JFB524304:JFB524312 JOX524304:JOX524312 JYT524304:JYT524312 KIP524304:KIP524312 KSL524304:KSL524312 LCH524304:LCH524312 LMD524304:LMD524312 LVZ524304:LVZ524312 MFV524304:MFV524312 MPR524304:MPR524312 MZN524304:MZN524312 NJJ524304:NJJ524312 NTF524304:NTF524312 ODB524304:ODB524312 OMX524304:OMX524312 OWT524304:OWT524312 PGP524304:PGP524312 PQL524304:PQL524312 QAH524304:QAH524312 QKD524304:QKD524312 QTZ524304:QTZ524312 RDV524304:RDV524312 RNR524304:RNR524312 RXN524304:RXN524312 SHJ524304:SHJ524312 SRF524304:SRF524312 TBB524304:TBB524312 TKX524304:TKX524312 TUT524304:TUT524312 UEP524304:UEP524312 UOL524304:UOL524312 UYH524304:UYH524312 VID524304:VID524312 VRZ524304:VRZ524312 WBV524304:WBV524312 WLR524304:WLR524312 WVN524304:WVN524312 JB589840:JB589848 SX589840:SX589848 ACT589840:ACT589848 AMP589840:AMP589848 AWL589840:AWL589848 BGH589840:BGH589848 BQD589840:BQD589848 BZZ589840:BZZ589848 CJV589840:CJV589848 CTR589840:CTR589848 DDN589840:DDN589848 DNJ589840:DNJ589848 DXF589840:DXF589848 EHB589840:EHB589848 EQX589840:EQX589848 FAT589840:FAT589848 FKP589840:FKP589848 FUL589840:FUL589848 GEH589840:GEH589848 GOD589840:GOD589848 GXZ589840:GXZ589848 HHV589840:HHV589848 HRR589840:HRR589848 IBN589840:IBN589848 ILJ589840:ILJ589848 IVF589840:IVF589848 JFB589840:JFB589848 JOX589840:JOX589848 JYT589840:JYT589848 KIP589840:KIP589848 KSL589840:KSL589848 LCH589840:LCH589848 LMD589840:LMD589848 LVZ589840:LVZ589848 MFV589840:MFV589848 MPR589840:MPR589848 MZN589840:MZN589848 NJJ589840:NJJ589848 NTF589840:NTF589848 ODB589840:ODB589848 OMX589840:OMX589848 OWT589840:OWT589848 PGP589840:PGP589848 PQL589840:PQL589848 QAH589840:QAH589848 QKD589840:QKD589848 QTZ589840:QTZ589848 RDV589840:RDV589848 RNR589840:RNR589848 RXN589840:RXN589848 SHJ589840:SHJ589848 SRF589840:SRF589848 TBB589840:TBB589848 TKX589840:TKX589848 TUT589840:TUT589848 UEP589840:UEP589848 UOL589840:UOL589848 UYH589840:UYH589848 VID589840:VID589848 VRZ589840:VRZ589848 WBV589840:WBV589848 WLR589840:WLR589848 WVN589840:WVN589848 JB655376:JB655384 SX655376:SX655384 ACT655376:ACT655384 AMP655376:AMP655384 AWL655376:AWL655384 BGH655376:BGH655384 BQD655376:BQD655384 BZZ655376:BZZ655384 CJV655376:CJV655384 CTR655376:CTR655384 DDN655376:DDN655384 DNJ655376:DNJ655384 DXF655376:DXF655384 EHB655376:EHB655384 EQX655376:EQX655384 FAT655376:FAT655384 FKP655376:FKP655384 FUL655376:FUL655384 GEH655376:GEH655384 GOD655376:GOD655384 GXZ655376:GXZ655384 HHV655376:HHV655384 HRR655376:HRR655384 IBN655376:IBN655384 ILJ655376:ILJ655384 IVF655376:IVF655384 JFB655376:JFB655384 JOX655376:JOX655384 JYT655376:JYT655384 KIP655376:KIP655384 KSL655376:KSL655384 LCH655376:LCH655384 LMD655376:LMD655384 LVZ655376:LVZ655384 MFV655376:MFV655384 MPR655376:MPR655384 MZN655376:MZN655384 NJJ655376:NJJ655384 NTF655376:NTF655384 ODB655376:ODB655384 OMX655376:OMX655384 OWT655376:OWT655384 PGP655376:PGP655384 PQL655376:PQL655384 QAH655376:QAH655384 QKD655376:QKD655384 QTZ655376:QTZ655384 RDV655376:RDV655384 RNR655376:RNR655384 RXN655376:RXN655384 SHJ655376:SHJ655384 SRF655376:SRF655384 TBB655376:TBB655384 TKX655376:TKX655384 TUT655376:TUT655384 UEP655376:UEP655384 UOL655376:UOL655384 UYH655376:UYH655384 VID655376:VID655384 VRZ655376:VRZ655384 WBV655376:WBV655384 WLR655376:WLR655384 WVN655376:WVN655384 JB720912:JB720920 SX720912:SX720920 ACT720912:ACT720920 AMP720912:AMP720920 AWL720912:AWL720920 BGH720912:BGH720920 BQD720912:BQD720920 BZZ720912:BZZ720920 CJV720912:CJV720920 CTR720912:CTR720920 DDN720912:DDN720920 DNJ720912:DNJ720920 DXF720912:DXF720920 EHB720912:EHB720920 EQX720912:EQX720920 FAT720912:FAT720920 FKP720912:FKP720920 FUL720912:FUL720920 GEH720912:GEH720920 GOD720912:GOD720920 GXZ720912:GXZ720920 HHV720912:HHV720920 HRR720912:HRR720920 IBN720912:IBN720920 ILJ720912:ILJ720920 IVF720912:IVF720920 JFB720912:JFB720920 JOX720912:JOX720920 JYT720912:JYT720920 KIP720912:KIP720920 KSL720912:KSL720920 LCH720912:LCH720920 LMD720912:LMD720920 LVZ720912:LVZ720920 MFV720912:MFV720920 MPR720912:MPR720920 MZN720912:MZN720920 NJJ720912:NJJ720920 NTF720912:NTF720920 ODB720912:ODB720920 OMX720912:OMX720920 OWT720912:OWT720920 PGP720912:PGP720920 PQL720912:PQL720920 QAH720912:QAH720920 QKD720912:QKD720920 QTZ720912:QTZ720920 RDV720912:RDV720920 RNR720912:RNR720920 RXN720912:RXN720920 SHJ720912:SHJ720920 SRF720912:SRF720920 TBB720912:TBB720920 TKX720912:TKX720920 TUT720912:TUT720920 UEP720912:UEP720920 UOL720912:UOL720920 UYH720912:UYH720920 VID720912:VID720920 VRZ720912:VRZ720920 WBV720912:WBV720920 WLR720912:WLR720920 WVN720912:WVN720920 JB786448:JB786456 SX786448:SX786456 ACT786448:ACT786456 AMP786448:AMP786456 AWL786448:AWL786456 BGH786448:BGH786456 BQD786448:BQD786456 BZZ786448:BZZ786456 CJV786448:CJV786456 CTR786448:CTR786456 DDN786448:DDN786456 DNJ786448:DNJ786456 DXF786448:DXF786456 EHB786448:EHB786456 EQX786448:EQX786456 FAT786448:FAT786456 FKP786448:FKP786456 FUL786448:FUL786456 GEH786448:GEH786456 GOD786448:GOD786456 GXZ786448:GXZ786456 HHV786448:HHV786456 HRR786448:HRR786456 IBN786448:IBN786456 ILJ786448:ILJ786456 IVF786448:IVF786456 JFB786448:JFB786456 JOX786448:JOX786456 JYT786448:JYT786456 KIP786448:KIP786456 KSL786448:KSL786456 LCH786448:LCH786456 LMD786448:LMD786456 LVZ786448:LVZ786456 MFV786448:MFV786456 MPR786448:MPR786456 MZN786448:MZN786456 NJJ786448:NJJ786456 NTF786448:NTF786456 ODB786448:ODB786456 OMX786448:OMX786456 OWT786448:OWT786456 PGP786448:PGP786456 PQL786448:PQL786456 QAH786448:QAH786456 QKD786448:QKD786456 QTZ786448:QTZ786456 RDV786448:RDV786456 RNR786448:RNR786456 RXN786448:RXN786456 SHJ786448:SHJ786456 SRF786448:SRF786456 TBB786448:TBB786456 TKX786448:TKX786456 TUT786448:TUT786456 UEP786448:UEP786456 UOL786448:UOL786456 UYH786448:UYH786456 VID786448:VID786456 VRZ786448:VRZ786456 WBV786448:WBV786456 WLR786448:WLR786456 WVN786448:WVN786456 JB851984:JB851992 SX851984:SX851992 ACT851984:ACT851992 AMP851984:AMP851992 AWL851984:AWL851992 BGH851984:BGH851992 BQD851984:BQD851992 BZZ851984:BZZ851992 CJV851984:CJV851992 CTR851984:CTR851992 DDN851984:DDN851992 DNJ851984:DNJ851992 DXF851984:DXF851992 EHB851984:EHB851992 EQX851984:EQX851992 FAT851984:FAT851992 FKP851984:FKP851992 FUL851984:FUL851992 GEH851984:GEH851992 GOD851984:GOD851992 GXZ851984:GXZ851992 HHV851984:HHV851992 HRR851984:HRR851992 IBN851984:IBN851992 ILJ851984:ILJ851992 IVF851984:IVF851992 JFB851984:JFB851992 JOX851984:JOX851992 JYT851984:JYT851992 KIP851984:KIP851992 KSL851984:KSL851992 LCH851984:LCH851992 LMD851984:LMD851992 LVZ851984:LVZ851992 MFV851984:MFV851992 MPR851984:MPR851992 MZN851984:MZN851992 NJJ851984:NJJ851992 NTF851984:NTF851992 ODB851984:ODB851992 OMX851984:OMX851992 OWT851984:OWT851992 PGP851984:PGP851992 PQL851984:PQL851992 QAH851984:QAH851992 QKD851984:QKD851992 QTZ851984:QTZ851992 RDV851984:RDV851992 RNR851984:RNR851992 RXN851984:RXN851992 SHJ851984:SHJ851992 SRF851984:SRF851992 TBB851984:TBB851992 TKX851984:TKX851992 TUT851984:TUT851992 UEP851984:UEP851992 UOL851984:UOL851992 UYH851984:UYH851992 VID851984:VID851992 VRZ851984:VRZ851992 WBV851984:WBV851992 WLR851984:WLR851992 WVN851984:WVN851992 JB917520:JB917528 SX917520:SX917528 ACT917520:ACT917528 AMP917520:AMP917528 AWL917520:AWL917528 BGH917520:BGH917528 BQD917520:BQD917528 BZZ917520:BZZ917528 CJV917520:CJV917528 CTR917520:CTR917528 DDN917520:DDN917528 DNJ917520:DNJ917528 DXF917520:DXF917528 EHB917520:EHB917528 EQX917520:EQX917528 FAT917520:FAT917528 FKP917520:FKP917528 FUL917520:FUL917528 GEH917520:GEH917528 GOD917520:GOD917528 GXZ917520:GXZ917528 HHV917520:HHV917528 HRR917520:HRR917528 IBN917520:IBN917528 ILJ917520:ILJ917528 IVF917520:IVF917528 JFB917520:JFB917528 JOX917520:JOX917528 JYT917520:JYT917528 KIP917520:KIP917528 KSL917520:KSL917528 LCH917520:LCH917528 LMD917520:LMD917528 LVZ917520:LVZ917528 MFV917520:MFV917528 MPR917520:MPR917528 MZN917520:MZN917528 NJJ917520:NJJ917528 NTF917520:NTF917528 ODB917520:ODB917528 OMX917520:OMX917528 OWT917520:OWT917528 PGP917520:PGP917528 PQL917520:PQL917528 QAH917520:QAH917528 QKD917520:QKD917528 QTZ917520:QTZ917528 RDV917520:RDV917528 RNR917520:RNR917528 RXN917520:RXN917528 SHJ917520:SHJ917528 SRF917520:SRF917528 TBB917520:TBB917528 TKX917520:TKX917528 TUT917520:TUT917528 UEP917520:UEP917528 UOL917520:UOL917528 UYH917520:UYH917528 VID917520:VID917528 VRZ917520:VRZ917528 WBV917520:WBV917528 WLR917520:WLR917528 WVN917520:WVN917528 JB983056:JB983064 SX983056:SX983064 ACT983056:ACT983064 AMP983056:AMP983064 AWL983056:AWL983064 BGH983056:BGH983064 BQD983056:BQD983064 BZZ983056:BZZ983064 CJV983056:CJV983064 CTR983056:CTR983064 DDN983056:DDN983064 DNJ983056:DNJ983064 DXF983056:DXF983064 EHB983056:EHB983064 EQX983056:EQX983064 FAT983056:FAT983064 FKP983056:FKP983064 FUL983056:FUL983064 GEH983056:GEH983064 GOD983056:GOD983064 GXZ983056:GXZ983064 HHV983056:HHV983064 HRR983056:HRR983064 IBN983056:IBN983064 ILJ983056:ILJ983064 IVF983056:IVF983064 JFB983056:JFB983064 JOX983056:JOX983064 JYT983056:JYT983064 KIP983056:KIP983064 KSL983056:KSL983064 LCH983056:LCH983064 LMD983056:LMD983064 LVZ983056:LVZ983064 MFV983056:MFV983064 MPR983056:MPR983064 MZN983056:MZN983064 NJJ983056:NJJ983064 NTF983056:NTF983064 ODB983056:ODB983064 OMX983056:OMX983064 OWT983056:OWT983064 PGP983056:PGP983064 PQL983056:PQL983064 QAH983056:QAH983064 QKD983056:QKD983064 QTZ983056:QTZ983064 RDV983056:RDV983064 RNR983056:RNR983064 RXN983056:RXN983064 SHJ983056:SHJ983064 SRF983056:SRF983064 TBB983056:TBB983064 TKX983056:TKX983064 TUT983056:TUT983064 UEP983056:UEP983064 UOL983056:UOL983064 UYH983056:UYH983064 VID983056:VID983064 VRZ983056:VRZ983064 WBV983056:WBV983064 WLR983056:WLR983064 WVN983056:WVN983064 WVR983056:WVR983064 JF65552:JF65560 TB65552:TB65560 ACX65552:ACX65560 AMT65552:AMT65560 AWP65552:AWP65560 BGL65552:BGL65560 BQH65552:BQH65560 CAD65552:CAD65560 CJZ65552:CJZ65560 CTV65552:CTV65560 DDR65552:DDR65560 DNN65552:DNN65560 DXJ65552:DXJ65560 EHF65552:EHF65560 ERB65552:ERB65560 FAX65552:FAX65560 FKT65552:FKT65560 FUP65552:FUP65560 GEL65552:GEL65560 GOH65552:GOH65560 GYD65552:GYD65560 HHZ65552:HHZ65560 HRV65552:HRV65560 IBR65552:IBR65560 ILN65552:ILN65560 IVJ65552:IVJ65560 JFF65552:JFF65560 JPB65552:JPB65560 JYX65552:JYX65560 KIT65552:KIT65560 KSP65552:KSP65560 LCL65552:LCL65560 LMH65552:LMH65560 LWD65552:LWD65560 MFZ65552:MFZ65560 MPV65552:MPV65560 MZR65552:MZR65560 NJN65552:NJN65560 NTJ65552:NTJ65560 ODF65552:ODF65560 ONB65552:ONB65560 OWX65552:OWX65560 PGT65552:PGT65560 PQP65552:PQP65560 QAL65552:QAL65560 QKH65552:QKH65560 QUD65552:QUD65560 RDZ65552:RDZ65560 RNV65552:RNV65560 RXR65552:RXR65560 SHN65552:SHN65560 SRJ65552:SRJ65560 TBF65552:TBF65560 TLB65552:TLB65560 TUX65552:TUX65560 UET65552:UET65560 UOP65552:UOP65560 UYL65552:UYL65560 VIH65552:VIH65560 VSD65552:VSD65560 WBZ65552:WBZ65560 WLV65552:WLV65560 WVR65552:WVR65560 JF131088:JF131096 TB131088:TB131096 ACX131088:ACX131096 AMT131088:AMT131096 AWP131088:AWP131096 BGL131088:BGL131096 BQH131088:BQH131096 CAD131088:CAD131096 CJZ131088:CJZ131096 CTV131088:CTV131096 DDR131088:DDR131096 DNN131088:DNN131096 DXJ131088:DXJ131096 EHF131088:EHF131096 ERB131088:ERB131096 FAX131088:FAX131096 FKT131088:FKT131096 FUP131088:FUP131096 GEL131088:GEL131096 GOH131088:GOH131096 GYD131088:GYD131096 HHZ131088:HHZ131096 HRV131088:HRV131096 IBR131088:IBR131096 ILN131088:ILN131096 IVJ131088:IVJ131096 JFF131088:JFF131096 JPB131088:JPB131096 JYX131088:JYX131096 KIT131088:KIT131096 KSP131088:KSP131096 LCL131088:LCL131096 LMH131088:LMH131096 LWD131088:LWD131096 MFZ131088:MFZ131096 MPV131088:MPV131096 MZR131088:MZR131096 NJN131088:NJN131096 NTJ131088:NTJ131096 ODF131088:ODF131096 ONB131088:ONB131096 OWX131088:OWX131096 PGT131088:PGT131096 PQP131088:PQP131096 QAL131088:QAL131096 QKH131088:QKH131096 QUD131088:QUD131096 RDZ131088:RDZ131096 RNV131088:RNV131096 RXR131088:RXR131096 SHN131088:SHN131096 SRJ131088:SRJ131096 TBF131088:TBF131096 TLB131088:TLB131096 TUX131088:TUX131096 UET131088:UET131096 UOP131088:UOP131096 UYL131088:UYL131096 VIH131088:VIH131096 VSD131088:VSD131096 WBZ131088:WBZ131096 WLV131088:WLV131096 WVR131088:WVR131096 JF196624:JF196632 TB196624:TB196632 ACX196624:ACX196632 AMT196624:AMT196632 AWP196624:AWP196632 BGL196624:BGL196632 BQH196624:BQH196632 CAD196624:CAD196632 CJZ196624:CJZ196632 CTV196624:CTV196632 DDR196624:DDR196632 DNN196624:DNN196632 DXJ196624:DXJ196632 EHF196624:EHF196632 ERB196624:ERB196632 FAX196624:FAX196632 FKT196624:FKT196632 FUP196624:FUP196632 GEL196624:GEL196632 GOH196624:GOH196632 GYD196624:GYD196632 HHZ196624:HHZ196632 HRV196624:HRV196632 IBR196624:IBR196632 ILN196624:ILN196632 IVJ196624:IVJ196632 JFF196624:JFF196632 JPB196624:JPB196632 JYX196624:JYX196632 KIT196624:KIT196632 KSP196624:KSP196632 LCL196624:LCL196632 LMH196624:LMH196632 LWD196624:LWD196632 MFZ196624:MFZ196632 MPV196624:MPV196632 MZR196624:MZR196632 NJN196624:NJN196632 NTJ196624:NTJ196632 ODF196624:ODF196632 ONB196624:ONB196632 OWX196624:OWX196632 PGT196624:PGT196632 PQP196624:PQP196632 QAL196624:QAL196632 QKH196624:QKH196632 QUD196624:QUD196632 RDZ196624:RDZ196632 RNV196624:RNV196632 RXR196624:RXR196632 SHN196624:SHN196632 SRJ196624:SRJ196632 TBF196624:TBF196632 TLB196624:TLB196632 TUX196624:TUX196632 UET196624:UET196632 UOP196624:UOP196632 UYL196624:UYL196632 VIH196624:VIH196632 VSD196624:VSD196632 WBZ196624:WBZ196632 WLV196624:WLV196632 WVR196624:WVR196632 JF262160:JF262168 TB262160:TB262168 ACX262160:ACX262168 AMT262160:AMT262168 AWP262160:AWP262168 BGL262160:BGL262168 BQH262160:BQH262168 CAD262160:CAD262168 CJZ262160:CJZ262168 CTV262160:CTV262168 DDR262160:DDR262168 DNN262160:DNN262168 DXJ262160:DXJ262168 EHF262160:EHF262168 ERB262160:ERB262168 FAX262160:FAX262168 FKT262160:FKT262168 FUP262160:FUP262168 GEL262160:GEL262168 GOH262160:GOH262168 GYD262160:GYD262168 HHZ262160:HHZ262168 HRV262160:HRV262168 IBR262160:IBR262168 ILN262160:ILN262168 IVJ262160:IVJ262168 JFF262160:JFF262168 JPB262160:JPB262168 JYX262160:JYX262168 KIT262160:KIT262168 KSP262160:KSP262168 LCL262160:LCL262168 LMH262160:LMH262168 LWD262160:LWD262168 MFZ262160:MFZ262168 MPV262160:MPV262168 MZR262160:MZR262168 NJN262160:NJN262168 NTJ262160:NTJ262168 ODF262160:ODF262168 ONB262160:ONB262168 OWX262160:OWX262168 PGT262160:PGT262168 PQP262160:PQP262168 QAL262160:QAL262168 QKH262160:QKH262168 QUD262160:QUD262168 RDZ262160:RDZ262168 RNV262160:RNV262168 RXR262160:RXR262168 SHN262160:SHN262168 SRJ262160:SRJ262168 TBF262160:TBF262168 TLB262160:TLB262168 TUX262160:TUX262168 UET262160:UET262168 UOP262160:UOP262168 UYL262160:UYL262168 VIH262160:VIH262168 VSD262160:VSD262168 WBZ262160:WBZ262168 WLV262160:WLV262168 WVR262160:WVR262168 JF327696:JF327704 TB327696:TB327704 ACX327696:ACX327704 AMT327696:AMT327704 AWP327696:AWP327704 BGL327696:BGL327704 BQH327696:BQH327704 CAD327696:CAD327704 CJZ327696:CJZ327704 CTV327696:CTV327704 DDR327696:DDR327704 DNN327696:DNN327704 DXJ327696:DXJ327704 EHF327696:EHF327704 ERB327696:ERB327704 FAX327696:FAX327704 FKT327696:FKT327704 FUP327696:FUP327704 GEL327696:GEL327704 GOH327696:GOH327704 GYD327696:GYD327704 HHZ327696:HHZ327704 HRV327696:HRV327704 IBR327696:IBR327704 ILN327696:ILN327704 IVJ327696:IVJ327704 JFF327696:JFF327704 JPB327696:JPB327704 JYX327696:JYX327704 KIT327696:KIT327704 KSP327696:KSP327704 LCL327696:LCL327704 LMH327696:LMH327704 LWD327696:LWD327704 MFZ327696:MFZ327704 MPV327696:MPV327704 MZR327696:MZR327704 NJN327696:NJN327704 NTJ327696:NTJ327704 ODF327696:ODF327704 ONB327696:ONB327704 OWX327696:OWX327704 PGT327696:PGT327704 PQP327696:PQP327704 QAL327696:QAL327704 QKH327696:QKH327704 QUD327696:QUD327704 RDZ327696:RDZ327704 RNV327696:RNV327704 RXR327696:RXR327704 SHN327696:SHN327704 SRJ327696:SRJ327704 TBF327696:TBF327704 TLB327696:TLB327704 TUX327696:TUX327704 UET327696:UET327704 UOP327696:UOP327704 UYL327696:UYL327704 VIH327696:VIH327704 VSD327696:VSD327704 WBZ327696:WBZ327704 WLV327696:WLV327704 WVR327696:WVR327704 JF393232:JF393240 TB393232:TB393240 ACX393232:ACX393240 AMT393232:AMT393240 AWP393232:AWP393240 BGL393232:BGL393240 BQH393232:BQH393240 CAD393232:CAD393240 CJZ393232:CJZ393240 CTV393232:CTV393240 DDR393232:DDR393240 DNN393232:DNN393240 DXJ393232:DXJ393240 EHF393232:EHF393240 ERB393232:ERB393240 FAX393232:FAX393240 FKT393232:FKT393240 FUP393232:FUP393240 GEL393232:GEL393240 GOH393232:GOH393240 GYD393232:GYD393240 HHZ393232:HHZ393240 HRV393232:HRV393240 IBR393232:IBR393240 ILN393232:ILN393240 IVJ393232:IVJ393240 JFF393232:JFF393240 JPB393232:JPB393240 JYX393232:JYX393240 KIT393232:KIT393240 KSP393232:KSP393240 LCL393232:LCL393240 LMH393232:LMH393240 LWD393232:LWD393240 MFZ393232:MFZ393240 MPV393232:MPV393240 MZR393232:MZR393240 NJN393232:NJN393240 NTJ393232:NTJ393240 ODF393232:ODF393240 ONB393232:ONB393240 OWX393232:OWX393240 PGT393232:PGT393240 PQP393232:PQP393240 QAL393232:QAL393240 QKH393232:QKH393240 QUD393232:QUD393240 RDZ393232:RDZ393240 RNV393232:RNV393240 RXR393232:RXR393240 SHN393232:SHN393240 SRJ393232:SRJ393240 TBF393232:TBF393240 TLB393232:TLB393240 TUX393232:TUX393240 UET393232:UET393240 UOP393232:UOP393240 UYL393232:UYL393240 VIH393232:VIH393240 VSD393232:VSD393240 WBZ393232:WBZ393240 WLV393232:WLV393240 WVR393232:WVR393240 JF458768:JF458776 TB458768:TB458776 ACX458768:ACX458776 AMT458768:AMT458776 AWP458768:AWP458776 BGL458768:BGL458776 BQH458768:BQH458776 CAD458768:CAD458776 CJZ458768:CJZ458776 CTV458768:CTV458776 DDR458768:DDR458776 DNN458768:DNN458776 DXJ458768:DXJ458776 EHF458768:EHF458776 ERB458768:ERB458776 FAX458768:FAX458776 FKT458768:FKT458776 FUP458768:FUP458776 GEL458768:GEL458776 GOH458768:GOH458776 GYD458768:GYD458776 HHZ458768:HHZ458776 HRV458768:HRV458776 IBR458768:IBR458776 ILN458768:ILN458776 IVJ458768:IVJ458776 JFF458768:JFF458776 JPB458768:JPB458776 JYX458768:JYX458776 KIT458768:KIT458776 KSP458768:KSP458776 LCL458768:LCL458776 LMH458768:LMH458776 LWD458768:LWD458776 MFZ458768:MFZ458776 MPV458768:MPV458776 MZR458768:MZR458776 NJN458768:NJN458776 NTJ458768:NTJ458776 ODF458768:ODF458776 ONB458768:ONB458776 OWX458768:OWX458776 PGT458768:PGT458776 PQP458768:PQP458776 QAL458768:QAL458776 QKH458768:QKH458776 QUD458768:QUD458776 RDZ458768:RDZ458776 RNV458768:RNV458776 RXR458768:RXR458776 SHN458768:SHN458776 SRJ458768:SRJ458776 TBF458768:TBF458776 TLB458768:TLB458776 TUX458768:TUX458776 UET458768:UET458776 UOP458768:UOP458776 UYL458768:UYL458776 VIH458768:VIH458776 VSD458768:VSD458776 WBZ458768:WBZ458776 WLV458768:WLV458776 WVR458768:WVR458776 JF524304:JF524312 TB524304:TB524312 ACX524304:ACX524312 AMT524304:AMT524312 AWP524304:AWP524312 BGL524304:BGL524312 BQH524304:BQH524312 CAD524304:CAD524312 CJZ524304:CJZ524312 CTV524304:CTV524312 DDR524304:DDR524312 DNN524304:DNN524312 DXJ524304:DXJ524312 EHF524304:EHF524312 ERB524304:ERB524312 FAX524304:FAX524312 FKT524304:FKT524312 FUP524304:FUP524312 GEL524304:GEL524312 GOH524304:GOH524312 GYD524304:GYD524312 HHZ524304:HHZ524312 HRV524304:HRV524312 IBR524304:IBR524312 ILN524304:ILN524312 IVJ524304:IVJ524312 JFF524304:JFF524312 JPB524304:JPB524312 JYX524304:JYX524312 KIT524304:KIT524312 KSP524304:KSP524312 LCL524304:LCL524312 LMH524304:LMH524312 LWD524304:LWD524312 MFZ524304:MFZ524312 MPV524304:MPV524312 MZR524304:MZR524312 NJN524304:NJN524312 NTJ524304:NTJ524312 ODF524304:ODF524312 ONB524304:ONB524312 OWX524304:OWX524312 PGT524304:PGT524312 PQP524304:PQP524312 QAL524304:QAL524312 QKH524304:QKH524312 QUD524304:QUD524312 RDZ524304:RDZ524312 RNV524304:RNV524312 RXR524304:RXR524312 SHN524304:SHN524312 SRJ524304:SRJ524312 TBF524304:TBF524312 TLB524304:TLB524312 TUX524304:TUX524312 UET524304:UET524312 UOP524304:UOP524312 UYL524304:UYL524312 VIH524304:VIH524312 VSD524304:VSD524312 WBZ524304:WBZ524312 WLV524304:WLV524312 WVR524304:WVR524312 JF589840:JF589848 TB589840:TB589848 ACX589840:ACX589848 AMT589840:AMT589848 AWP589840:AWP589848 BGL589840:BGL589848 BQH589840:BQH589848 CAD589840:CAD589848 CJZ589840:CJZ589848 CTV589840:CTV589848 DDR589840:DDR589848 DNN589840:DNN589848 DXJ589840:DXJ589848 EHF589840:EHF589848 ERB589840:ERB589848 FAX589840:FAX589848 FKT589840:FKT589848 FUP589840:FUP589848 GEL589840:GEL589848 GOH589840:GOH589848 GYD589840:GYD589848 HHZ589840:HHZ589848 HRV589840:HRV589848 IBR589840:IBR589848 ILN589840:ILN589848 IVJ589840:IVJ589848 JFF589840:JFF589848 JPB589840:JPB589848 JYX589840:JYX589848 KIT589840:KIT589848 KSP589840:KSP589848 LCL589840:LCL589848 LMH589840:LMH589848 LWD589840:LWD589848 MFZ589840:MFZ589848 MPV589840:MPV589848 MZR589840:MZR589848 NJN589840:NJN589848 NTJ589840:NTJ589848 ODF589840:ODF589848 ONB589840:ONB589848 OWX589840:OWX589848 PGT589840:PGT589848 PQP589840:PQP589848 QAL589840:QAL589848 QKH589840:QKH589848 QUD589840:QUD589848 RDZ589840:RDZ589848 RNV589840:RNV589848 RXR589840:RXR589848 SHN589840:SHN589848 SRJ589840:SRJ589848 TBF589840:TBF589848 TLB589840:TLB589848 TUX589840:TUX589848 UET589840:UET589848 UOP589840:UOP589848 UYL589840:UYL589848 VIH589840:VIH589848 VSD589840:VSD589848 WBZ589840:WBZ589848 WLV589840:WLV589848 WVR589840:WVR589848 JF655376:JF655384 TB655376:TB655384 ACX655376:ACX655384 AMT655376:AMT655384 AWP655376:AWP655384 BGL655376:BGL655384 BQH655376:BQH655384 CAD655376:CAD655384 CJZ655376:CJZ655384 CTV655376:CTV655384 DDR655376:DDR655384 DNN655376:DNN655384 DXJ655376:DXJ655384 EHF655376:EHF655384 ERB655376:ERB655384 FAX655376:FAX655384 FKT655376:FKT655384 FUP655376:FUP655384 GEL655376:GEL655384 GOH655376:GOH655384 GYD655376:GYD655384 HHZ655376:HHZ655384 HRV655376:HRV655384 IBR655376:IBR655384 ILN655376:ILN655384 IVJ655376:IVJ655384 JFF655376:JFF655384 JPB655376:JPB655384 JYX655376:JYX655384 KIT655376:KIT655384 KSP655376:KSP655384 LCL655376:LCL655384 LMH655376:LMH655384 LWD655376:LWD655384 MFZ655376:MFZ655384 MPV655376:MPV655384 MZR655376:MZR655384 NJN655376:NJN655384 NTJ655376:NTJ655384 ODF655376:ODF655384 ONB655376:ONB655384 OWX655376:OWX655384 PGT655376:PGT655384 PQP655376:PQP655384 QAL655376:QAL655384 QKH655376:QKH655384 QUD655376:QUD655384 RDZ655376:RDZ655384 RNV655376:RNV655384 RXR655376:RXR655384 SHN655376:SHN655384 SRJ655376:SRJ655384 TBF655376:TBF655384 TLB655376:TLB655384 TUX655376:TUX655384 UET655376:UET655384 UOP655376:UOP655384 UYL655376:UYL655384 VIH655376:VIH655384 VSD655376:VSD655384 WBZ655376:WBZ655384 WLV655376:WLV655384 WVR655376:WVR655384 JF720912:JF720920 TB720912:TB720920 ACX720912:ACX720920 AMT720912:AMT720920 AWP720912:AWP720920 BGL720912:BGL720920 BQH720912:BQH720920 CAD720912:CAD720920 CJZ720912:CJZ720920 CTV720912:CTV720920 DDR720912:DDR720920 DNN720912:DNN720920 DXJ720912:DXJ720920 EHF720912:EHF720920 ERB720912:ERB720920 FAX720912:FAX720920 FKT720912:FKT720920 FUP720912:FUP720920 GEL720912:GEL720920 GOH720912:GOH720920 GYD720912:GYD720920 HHZ720912:HHZ720920 HRV720912:HRV720920 IBR720912:IBR720920 ILN720912:ILN720920 IVJ720912:IVJ720920 JFF720912:JFF720920 JPB720912:JPB720920 JYX720912:JYX720920 KIT720912:KIT720920 KSP720912:KSP720920 LCL720912:LCL720920 LMH720912:LMH720920 LWD720912:LWD720920 MFZ720912:MFZ720920 MPV720912:MPV720920 MZR720912:MZR720920 NJN720912:NJN720920 NTJ720912:NTJ720920 ODF720912:ODF720920 ONB720912:ONB720920 OWX720912:OWX720920 PGT720912:PGT720920 PQP720912:PQP720920 QAL720912:QAL720920 QKH720912:QKH720920 QUD720912:QUD720920 RDZ720912:RDZ720920 RNV720912:RNV720920 RXR720912:RXR720920 SHN720912:SHN720920 SRJ720912:SRJ720920 TBF720912:TBF720920 TLB720912:TLB720920 TUX720912:TUX720920 UET720912:UET720920 UOP720912:UOP720920 UYL720912:UYL720920 VIH720912:VIH720920 VSD720912:VSD720920 WBZ720912:WBZ720920 WLV720912:WLV720920 WVR720912:WVR720920 JF786448:JF786456 TB786448:TB786456 ACX786448:ACX786456 AMT786448:AMT786456 AWP786448:AWP786456 BGL786448:BGL786456 BQH786448:BQH786456 CAD786448:CAD786456 CJZ786448:CJZ786456 CTV786448:CTV786456 DDR786448:DDR786456 DNN786448:DNN786456 DXJ786448:DXJ786456 EHF786448:EHF786456 ERB786448:ERB786456 FAX786448:FAX786456 FKT786448:FKT786456 FUP786448:FUP786456 GEL786448:GEL786456 GOH786448:GOH786456 GYD786448:GYD786456 HHZ786448:HHZ786456 HRV786448:HRV786456 IBR786448:IBR786456 ILN786448:ILN786456 IVJ786448:IVJ786456 JFF786448:JFF786456 JPB786448:JPB786456 JYX786448:JYX786456 KIT786448:KIT786456 KSP786448:KSP786456 LCL786448:LCL786456 LMH786448:LMH786456 LWD786448:LWD786456 MFZ786448:MFZ786456 MPV786448:MPV786456 MZR786448:MZR786456 NJN786448:NJN786456 NTJ786448:NTJ786456 ODF786448:ODF786456 ONB786448:ONB786456 OWX786448:OWX786456 PGT786448:PGT786456 PQP786448:PQP786456 QAL786448:QAL786456 QKH786448:QKH786456 QUD786448:QUD786456 RDZ786448:RDZ786456 RNV786448:RNV786456 RXR786448:RXR786456 SHN786448:SHN786456 SRJ786448:SRJ786456 TBF786448:TBF786456 TLB786448:TLB786456 TUX786448:TUX786456 UET786448:UET786456 UOP786448:UOP786456 UYL786448:UYL786456 VIH786448:VIH786456 VSD786448:VSD786456 WBZ786448:WBZ786456 WLV786448:WLV786456 WVR786448:WVR786456 JF851984:JF851992 TB851984:TB851992 ACX851984:ACX851992 AMT851984:AMT851992 AWP851984:AWP851992 BGL851984:BGL851992 BQH851984:BQH851992 CAD851984:CAD851992 CJZ851984:CJZ851992 CTV851984:CTV851992 DDR851984:DDR851992 DNN851984:DNN851992 DXJ851984:DXJ851992 EHF851984:EHF851992 ERB851984:ERB851992 FAX851984:FAX851992 FKT851984:FKT851992 FUP851984:FUP851992 GEL851984:GEL851992 GOH851984:GOH851992 GYD851984:GYD851992 HHZ851984:HHZ851992 HRV851984:HRV851992 IBR851984:IBR851992 ILN851984:ILN851992 IVJ851984:IVJ851992 JFF851984:JFF851992 JPB851984:JPB851992 JYX851984:JYX851992 KIT851984:KIT851992 KSP851984:KSP851992 LCL851984:LCL851992 LMH851984:LMH851992 LWD851984:LWD851992 MFZ851984:MFZ851992 MPV851984:MPV851992 MZR851984:MZR851992 NJN851984:NJN851992 NTJ851984:NTJ851992 ODF851984:ODF851992 ONB851984:ONB851992 OWX851984:OWX851992 PGT851984:PGT851992 PQP851984:PQP851992 QAL851984:QAL851992 QKH851984:QKH851992 QUD851984:QUD851992 RDZ851984:RDZ851992 RNV851984:RNV851992 RXR851984:RXR851992 SHN851984:SHN851992 SRJ851984:SRJ851992 TBF851984:TBF851992 TLB851984:TLB851992 TUX851984:TUX851992 UET851984:UET851992 UOP851984:UOP851992 UYL851984:UYL851992 VIH851984:VIH851992 VSD851984:VSD851992 WBZ851984:WBZ851992 WLV851984:WLV851992 WVR851984:WVR851992 JF917520:JF917528 TB917520:TB917528 ACX917520:ACX917528 AMT917520:AMT917528 AWP917520:AWP917528 BGL917520:BGL917528 BQH917520:BQH917528 CAD917520:CAD917528 CJZ917520:CJZ917528 CTV917520:CTV917528 DDR917520:DDR917528 DNN917520:DNN917528 DXJ917520:DXJ917528 EHF917520:EHF917528 ERB917520:ERB917528 FAX917520:FAX917528 FKT917520:FKT917528 FUP917520:FUP917528 GEL917520:GEL917528 GOH917520:GOH917528 GYD917520:GYD917528 HHZ917520:HHZ917528 HRV917520:HRV917528 IBR917520:IBR917528 ILN917520:ILN917528 IVJ917520:IVJ917528 JFF917520:JFF917528 JPB917520:JPB917528 JYX917520:JYX917528 KIT917520:KIT917528 KSP917520:KSP917528 LCL917520:LCL917528 LMH917520:LMH917528 LWD917520:LWD917528 MFZ917520:MFZ917528 MPV917520:MPV917528 MZR917520:MZR917528 NJN917520:NJN917528 NTJ917520:NTJ917528 ODF917520:ODF917528 ONB917520:ONB917528 OWX917520:OWX917528 PGT917520:PGT917528 PQP917520:PQP917528 QAL917520:QAL917528 QKH917520:QKH917528 QUD917520:QUD917528 RDZ917520:RDZ917528 RNV917520:RNV917528 RXR917520:RXR917528 SHN917520:SHN917528 SRJ917520:SRJ917528 TBF917520:TBF917528 TLB917520:TLB917528 TUX917520:TUX917528 UET917520:UET917528 UOP917520:UOP917528 UYL917520:UYL917528 VIH917520:VIH917528 VSD917520:VSD917528 WBZ917520:WBZ917528 WLV917520:WLV917528 WVR917520:WVR917528 JF983056:JF983064 TB983056:TB983064 ACX983056:ACX983064 AMT983056:AMT983064 AWP983056:AWP983064 BGL983056:BGL983064 BQH983056:BQH983064 CAD983056:CAD983064 CJZ983056:CJZ983064 CTV983056:CTV983064 DDR983056:DDR983064 DNN983056:DNN983064 DXJ983056:DXJ983064 EHF983056:EHF983064 ERB983056:ERB983064 FAX983056:FAX983064 FKT983056:FKT983064 FUP983056:FUP983064 GEL983056:GEL983064 GOH983056:GOH983064 GYD983056:GYD983064 HHZ983056:HHZ983064 HRV983056:HRV983064 IBR983056:IBR983064 ILN983056:ILN983064 IVJ983056:IVJ983064 JFF983056:JFF983064 JPB983056:JPB983064 JYX983056:JYX983064 KIT983056:KIT983064 KSP983056:KSP983064 LCL983056:LCL983064 LMH983056:LMH983064 LWD983056:LWD983064 MFZ983056:MFZ983064 MPV983056:MPV983064 MZR983056:MZR983064 NJN983056:NJN983064 NTJ983056:NTJ983064 ODF983056:ODF983064 ONB983056:ONB983064 OWX983056:OWX983064 PGT983056:PGT983064 PQP983056:PQP983064 QAL983056:QAL983064 QKH983056:QKH983064 QUD983056:QUD983064 RDZ983056:RDZ983064 RNV983056:RNV983064 RXR983056:RXR983064 SHN983056:SHN983064 SRJ983056:SRJ983064 TBF983056:TBF983064 TLB983056:TLB983064 TUX983056:TUX983064 UET983056:UET983064 UOP983056:UOP983064 UYL983056:UYL983064 VIH983056:VIH983064 VSD983056:VSD983064 WBZ983056:WBZ983064 WLV983056:WLV983064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E3BAB6A6-D834-4BF1-8243-5A4B70DCD191}">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3" manualBreakCount="3">
    <brk id="7" max="5" man="1"/>
    <brk id="17" max="5" man="1"/>
    <brk id="27" max="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49F8-E1EB-4BF3-B51E-EC4EEED34B36}">
  <sheetPr>
    <pageSetUpPr fitToPage="1"/>
  </sheetPr>
  <dimension ref="A1:M32"/>
  <sheetViews>
    <sheetView view="pageBreakPreview" topLeftCell="A53" zoomScaleNormal="100" zoomScaleSheetLayoutView="100" zoomScalePageLayoutView="70" workbookViewId="0">
      <selection activeCell="A8" sqref="A8:F8"/>
    </sheetView>
  </sheetViews>
  <sheetFormatPr defaultRowHeight="15" x14ac:dyDescent="0.55000000000000004"/>
  <cols>
    <col min="1" max="2" width="2.83203125" style="43" customWidth="1"/>
    <col min="3" max="4" width="6.58203125" style="43" customWidth="1"/>
    <col min="5" max="5" width="9.58203125" style="43" customWidth="1"/>
    <col min="6" max="6" width="61.58203125" style="43"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[27]年度当初提出!D2</f>
        <v>千葉市あんしんケアセンター高洲</v>
      </c>
      <c r="E2" s="121"/>
      <c r="F2" s="121"/>
      <c r="J2" s="3"/>
      <c r="K2" s="3"/>
      <c r="L2" s="3"/>
    </row>
    <row r="3" spans="1:13" ht="154.5" customHeight="1" thickBot="1" x14ac:dyDescent="0.6">
      <c r="A3" s="122" t="str">
        <f>[27]年度当初提出!A3</f>
        <v>担当圏域
地区概況及び
地区課題</v>
      </c>
      <c r="B3" s="122"/>
      <c r="C3" s="122"/>
      <c r="D3" s="147" t="s">
        <v>467</v>
      </c>
      <c r="E3" s="147"/>
      <c r="F3" s="147"/>
      <c r="G3" s="4"/>
      <c r="H3" s="4"/>
      <c r="I3" s="4"/>
      <c r="J3" s="117" t="s">
        <v>2</v>
      </c>
      <c r="K3" s="118"/>
      <c r="L3" s="5"/>
    </row>
    <row r="4" spans="1:13" ht="56.5" customHeight="1" x14ac:dyDescent="0.55000000000000004">
      <c r="A4" s="122" t="s">
        <v>3</v>
      </c>
      <c r="B4" s="122"/>
      <c r="C4" s="122"/>
      <c r="D4" s="124" t="s">
        <v>614</v>
      </c>
      <c r="E4" s="124"/>
      <c r="F4" s="124"/>
      <c r="G4" s="4"/>
      <c r="H4" s="4"/>
      <c r="I4" s="4"/>
      <c r="J4" s="5"/>
      <c r="K4" s="5"/>
      <c r="L4" s="5"/>
    </row>
    <row r="5" spans="1:13" ht="18" customHeight="1" x14ac:dyDescent="0.55000000000000004">
      <c r="A5" s="125" t="s">
        <v>4</v>
      </c>
      <c r="B5" s="125"/>
      <c r="C5" s="125"/>
      <c r="D5" s="125"/>
      <c r="E5" s="125"/>
      <c r="F5" s="125"/>
      <c r="G5" s="6"/>
      <c r="H5" s="7"/>
      <c r="I5" s="7"/>
      <c r="J5" s="7"/>
      <c r="K5" s="7"/>
      <c r="L5" s="8"/>
    </row>
    <row r="6" spans="1:13" ht="84.5" customHeight="1" x14ac:dyDescent="0.55000000000000004">
      <c r="A6" s="126" t="s">
        <v>5</v>
      </c>
      <c r="B6" s="127" t="s">
        <v>6</v>
      </c>
      <c r="C6" s="127"/>
      <c r="D6" s="35" t="s">
        <v>17</v>
      </c>
      <c r="E6" s="35" t="s">
        <v>8</v>
      </c>
      <c r="F6" s="38" t="s">
        <v>396</v>
      </c>
      <c r="G6" s="9"/>
      <c r="H6" s="10"/>
      <c r="I6" s="10"/>
      <c r="J6" s="10"/>
      <c r="K6" s="10"/>
      <c r="L6" s="11"/>
    </row>
    <row r="7" spans="1:13" ht="75" customHeight="1" x14ac:dyDescent="0.55000000000000004">
      <c r="A7" s="126"/>
      <c r="B7" s="128" t="s">
        <v>10</v>
      </c>
      <c r="C7" s="129"/>
      <c r="D7" s="130" t="s">
        <v>617</v>
      </c>
      <c r="E7" s="131"/>
      <c r="F7" s="132"/>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69.75" customHeight="1" x14ac:dyDescent="0.55000000000000004">
      <c r="A9" s="37" t="s">
        <v>12</v>
      </c>
      <c r="B9" s="127" t="s">
        <v>13</v>
      </c>
      <c r="C9" s="127"/>
      <c r="D9" s="154" t="s">
        <v>618</v>
      </c>
      <c r="E9" s="155"/>
      <c r="F9" s="156"/>
      <c r="G9" s="15"/>
      <c r="H9" s="16"/>
      <c r="I9" s="16"/>
      <c r="J9" s="16"/>
      <c r="K9" s="16"/>
      <c r="L9" s="17"/>
    </row>
    <row r="10" spans="1:13" ht="60" customHeight="1" x14ac:dyDescent="0.55000000000000004">
      <c r="A10" s="37" t="s">
        <v>14</v>
      </c>
      <c r="B10" s="127" t="s">
        <v>13</v>
      </c>
      <c r="C10" s="127"/>
      <c r="D10" s="124" t="s">
        <v>619</v>
      </c>
      <c r="E10" s="135"/>
      <c r="F10" s="135"/>
      <c r="G10" s="136" t="s">
        <v>15</v>
      </c>
      <c r="H10" s="137" t="s">
        <v>16</v>
      </c>
      <c r="I10" s="137"/>
      <c r="J10" s="138" t="str">
        <f>[27]年度当初提出!D6</f>
        <v>　介護予防・日常生活支援総合事業利用対象者に対し、心身の状況や生活環境を踏まえ、適切なサービスが提供出来るよう支援する。介護予防ケアマネジメントの質の向上を図り、必要とされるニーズを効果的に位置づけていく中で、総合支援事業の理解、地域資源の把握に努める。</v>
      </c>
      <c r="K10" s="138"/>
      <c r="L10" s="138"/>
    </row>
    <row r="11" spans="1:13" ht="60" customHeight="1" x14ac:dyDescent="0.55000000000000004">
      <c r="A11" s="126" t="s">
        <v>5</v>
      </c>
      <c r="B11" s="127" t="s">
        <v>6</v>
      </c>
      <c r="C11" s="127"/>
      <c r="D11" s="35" t="s">
        <v>17</v>
      </c>
      <c r="E11" s="35" t="s">
        <v>8</v>
      </c>
      <c r="F11" s="38" t="s">
        <v>397</v>
      </c>
      <c r="G11" s="136"/>
      <c r="H11" s="137" t="s">
        <v>19</v>
      </c>
      <c r="I11" s="137"/>
      <c r="J11" s="138" t="str">
        <f>[27]年度当初提出!D7</f>
        <v>・基本チェックリストの活用、適切なアセスメントによりケアマネジメントの質を高めていく。その為、センター内外の研修や自立促進ケア会議へ積極的に参加する。　　　　　　　　　　　　　　　　　　　　　　　　　　　　　　　　　　　　　　
・ケアマネージャーの選定が難しく支援までに時間を費やしていることから、代替えの支援、サービスを提案することで住民に選択肢を与えていく。　　　　　　　　　　　　　　　　　　　　　　
・利用者の支援に必要な事業者の選定は公正中立に行い、インフォーマルサービスの活用も常に検討していく。　　　　　　　　　　　　　　　　　　　　　　　　　　　　　　　</v>
      </c>
      <c r="K11" s="138"/>
      <c r="L11" s="138"/>
    </row>
    <row r="12" spans="1:13" ht="60" customHeight="1" x14ac:dyDescent="0.55000000000000004">
      <c r="A12" s="126"/>
      <c r="B12" s="139" t="s">
        <v>10</v>
      </c>
      <c r="C12" s="140"/>
      <c r="D12" s="157" t="s">
        <v>377</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80" customHeight="1" x14ac:dyDescent="0.55000000000000004">
      <c r="A14" s="37" t="s">
        <v>12</v>
      </c>
      <c r="B14" s="127" t="s">
        <v>13</v>
      </c>
      <c r="C14" s="127"/>
      <c r="D14" s="147" t="s">
        <v>378</v>
      </c>
      <c r="E14" s="147"/>
      <c r="F14" s="147"/>
      <c r="G14" s="15"/>
      <c r="H14" s="16"/>
      <c r="I14" s="16"/>
      <c r="J14" s="16"/>
      <c r="K14" s="16"/>
      <c r="L14" s="17"/>
    </row>
    <row r="15" spans="1:13" ht="60" customHeight="1" x14ac:dyDescent="0.55000000000000004">
      <c r="A15" s="37" t="s">
        <v>14</v>
      </c>
      <c r="B15" s="127" t="s">
        <v>13</v>
      </c>
      <c r="C15" s="127"/>
      <c r="D15" s="147" t="s">
        <v>615</v>
      </c>
      <c r="E15" s="147"/>
      <c r="F15" s="147"/>
      <c r="G15" s="136" t="s">
        <v>15</v>
      </c>
      <c r="H15" s="137" t="s">
        <v>16</v>
      </c>
      <c r="I15" s="137"/>
      <c r="J15" s="138" t="str">
        <f>[27]年度当初提出!D9</f>
        <v>　居住する地域において住民が安心して過ごすことが出来るよう、相談内容に応じて必要な支援をセンター内で協議し、介護保険サービス、地域の健康づくり、ボランティア活動、支え合い等総合的な支援につなげる。行政、民生委員、自治会、医療機関、サービス事業者等と連携を積極的に図り、たらい回しされることのない相談窓口となることを目指す。</v>
      </c>
      <c r="K15" s="138"/>
      <c r="L15" s="138"/>
    </row>
    <row r="16" spans="1:13" ht="60" customHeight="1" x14ac:dyDescent="0.55000000000000004">
      <c r="A16" s="126" t="s">
        <v>5</v>
      </c>
      <c r="B16" s="127" t="s">
        <v>6</v>
      </c>
      <c r="C16" s="127"/>
      <c r="D16" s="35" t="s">
        <v>7</v>
      </c>
      <c r="E16" s="35" t="s">
        <v>8</v>
      </c>
      <c r="F16" s="38" t="s">
        <v>616</v>
      </c>
      <c r="G16" s="136"/>
      <c r="H16" s="137" t="s">
        <v>19</v>
      </c>
      <c r="I16" s="137"/>
      <c r="J16" s="138" t="str">
        <f>[27]年度当初提出!D10</f>
        <v>・未解決ケースはセンター内の定期会議にて方針や役割を明確にした上で、積極的なアプローチを行う。
・どのような相談がどの地域で起きているか地域分析を行い（９月・３月）、対応策を検討する。　　　　　　　　　　　　　　　　　　　　　　　　　　　　　　　　　　　　　　　　　　　　　　　　　　　　　　　　・困難事例は高齢障害支援課をはじめとする関係機関と連携を図り、解決に向けて活動する。　　　　　　　　　　　　　　　　　　　　　　　　　　　　　　　　　　　　　　　　　　　　　　　　　　　　　　　　　　　・生活支援コーディネーターと相談対応していく機会を増やしていくことで相談力の向上を目指していく。</v>
      </c>
      <c r="K16" s="138"/>
      <c r="L16" s="138"/>
    </row>
    <row r="17" spans="1:12" ht="60" customHeight="1" x14ac:dyDescent="0.55000000000000004">
      <c r="A17" s="126"/>
      <c r="B17" s="139" t="s">
        <v>10</v>
      </c>
      <c r="C17" s="140"/>
      <c r="D17" s="157" t="s">
        <v>379</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62" customHeight="1" x14ac:dyDescent="0.55000000000000004">
      <c r="A19" s="37" t="s">
        <v>12</v>
      </c>
      <c r="B19" s="127" t="s">
        <v>13</v>
      </c>
      <c r="C19" s="127"/>
      <c r="D19" s="147" t="s">
        <v>466</v>
      </c>
      <c r="E19" s="147"/>
      <c r="F19" s="147"/>
      <c r="G19" s="15"/>
      <c r="H19" s="16"/>
      <c r="I19" s="16"/>
      <c r="J19" s="16"/>
      <c r="K19" s="16"/>
      <c r="L19" s="17"/>
    </row>
    <row r="20" spans="1:12" ht="77.25" customHeight="1" x14ac:dyDescent="0.55000000000000004">
      <c r="A20" s="37" t="s">
        <v>14</v>
      </c>
      <c r="B20" s="127" t="s">
        <v>13</v>
      </c>
      <c r="C20" s="127"/>
      <c r="D20" s="151" t="s">
        <v>398</v>
      </c>
      <c r="E20" s="151"/>
      <c r="F20" s="151"/>
      <c r="G20" s="136" t="s">
        <v>15</v>
      </c>
      <c r="H20" s="137" t="s">
        <v>16</v>
      </c>
      <c r="I20" s="137"/>
      <c r="J20" s="138" t="str">
        <f>[27]年度当初提出!D12</f>
        <v>　地域住民の人権や財産を守るため、成年後見制度の利用が円滑に図れるように支援する。「高齢者虐待の防止、高齢者の養護者に対する支援等に関する法律」に照らし合わせ、,問題の早期発見、適切な処置を行い防止に努めるための啓蒙活動を行う。また警察との連携により高齢者被害の情報把握に努め、素早い対応が出来る体制を作る。</v>
      </c>
      <c r="K20" s="138"/>
      <c r="L20" s="138"/>
    </row>
    <row r="21" spans="1:12" ht="71.25" customHeight="1" x14ac:dyDescent="0.55000000000000004">
      <c r="A21" s="126" t="s">
        <v>5</v>
      </c>
      <c r="B21" s="127" t="s">
        <v>6</v>
      </c>
      <c r="C21" s="127"/>
      <c r="D21" s="35" t="s">
        <v>7</v>
      </c>
      <c r="E21" s="35" t="s">
        <v>8</v>
      </c>
      <c r="F21" s="38" t="s">
        <v>399</v>
      </c>
      <c r="G21" s="136"/>
      <c r="H21" s="137" t="s">
        <v>19</v>
      </c>
      <c r="I21" s="137"/>
      <c r="J21" s="138" t="str">
        <f>[27]年度当初提出!D13</f>
        <v>・成年後見制度の普及啓発活動を行っていくと同時に、個別の相談から制度の必要性を見極め結び付けていく体制を作っていく。その後においても関係機関との連携、フォロー対策を継続していく。　　　　　　　　　　　　　　　　　　　　　　　　　　　　　　　　　　　　　　　　　　　　　　　　　　　　　　　　　　　　　　　　　　　　　　　　　　　　　　　　　　　　　　　　　　　　　　　　　　　　　　　　　　　　　　　　　　　　　　　　　　　　　　　　　　　　　　　　　・虐待事案は区高齢障害支援課や関係機関との連携を図り、早期且つタイムリーな支援を進める。
・認知症初期集中支援チームとの協働により、認知症の早期発見・早期対応を推進していく。　　　　　　　　　　　　　　　　　　　　　　　　　　　　　　　　　
・地域の消費者被害に関する警察からの情報を掲示、配布することで、住民への普及啓発と注意喚起を図る。</v>
      </c>
      <c r="K21" s="138"/>
      <c r="L21" s="138"/>
    </row>
    <row r="22" spans="1:12" ht="65.5" customHeight="1" x14ac:dyDescent="0.55000000000000004">
      <c r="A22" s="126"/>
      <c r="B22" s="139" t="s">
        <v>10</v>
      </c>
      <c r="C22" s="140"/>
      <c r="D22" s="160" t="s">
        <v>400</v>
      </c>
      <c r="E22" s="161"/>
      <c r="F22" s="162"/>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60" customHeight="1" x14ac:dyDescent="0.55000000000000004">
      <c r="A24" s="37" t="s">
        <v>12</v>
      </c>
      <c r="B24" s="127" t="s">
        <v>13</v>
      </c>
      <c r="C24" s="127"/>
      <c r="D24" s="147" t="s">
        <v>468</v>
      </c>
      <c r="E24" s="147"/>
      <c r="F24" s="147"/>
      <c r="G24" s="15"/>
      <c r="H24" s="16"/>
      <c r="I24" s="16"/>
      <c r="J24" s="16"/>
      <c r="K24" s="16"/>
      <c r="L24" s="17"/>
    </row>
    <row r="25" spans="1:12" ht="72.75" customHeight="1" x14ac:dyDescent="0.55000000000000004">
      <c r="A25" s="37" t="s">
        <v>14</v>
      </c>
      <c r="B25" s="127" t="s">
        <v>13</v>
      </c>
      <c r="C25" s="127"/>
      <c r="D25" s="160" t="s">
        <v>469</v>
      </c>
      <c r="E25" s="161"/>
      <c r="F25" s="162"/>
      <c r="G25" s="136" t="s">
        <v>15</v>
      </c>
      <c r="H25" s="137" t="s">
        <v>16</v>
      </c>
      <c r="I25" s="137"/>
      <c r="J25" s="138" t="str">
        <f>[27]年度当初提出!D15</f>
        <v>　地域の特性や状況に応じ、関係機関及び関係者とのネットワークを構築していく。また介護支援専門員が円滑に活動が行えるように現場の声を集約し、課題解決の為の支援を行う。
　介護支援専門員に対し困難ケースの相談、支援を実施していくほか、連絡会の開催、事業所訪問等により、質の向上やネットワークの構築を目指す。</v>
      </c>
      <c r="K25" s="138"/>
      <c r="L25" s="138"/>
    </row>
    <row r="26" spans="1:12" ht="60" customHeight="1" x14ac:dyDescent="0.55000000000000004">
      <c r="A26" s="126" t="s">
        <v>5</v>
      </c>
      <c r="B26" s="127" t="s">
        <v>6</v>
      </c>
      <c r="C26" s="127"/>
      <c r="D26" s="63" t="s">
        <v>17</v>
      </c>
      <c r="E26" s="63" t="s">
        <v>8</v>
      </c>
      <c r="F26" s="38" t="s">
        <v>470</v>
      </c>
      <c r="G26" s="136"/>
      <c r="H26" s="137" t="s">
        <v>19</v>
      </c>
      <c r="I26" s="137"/>
      <c r="J26" s="138" t="str">
        <f>[27]年度当初提出!D16</f>
        <v>・介護支援専門員からの相談を分かりやすく記録に残し、センター職員全員が対応出来る体制を作る。（相談に対しての記録、話し合いを随時行っていく）　　　　　　　　　　　　　　　　　　　　　　　　　　　　　　　　　　　　　　　　　　・連絡会においては圏域のケアマネージャーを集め事例検討会、社会資源の情報提供、関係機関の紹介等を行う。（２月予定）　　　　　　　　　　　　　　　　　　　　　　　　　　　　　　　　　　　　　　　　　　　　　　　　　　　　　　　　　　　　　　　　　　　　　　　　　　　　　　　　　　　　　　　　　　　　　　　　　　　　　・多職種連携会議（年２回）、自立促進ケア会議（年３回）の参加を促し、顔の見える関係作りを支援していく。</v>
      </c>
      <c r="K26" s="138"/>
      <c r="L26" s="138"/>
    </row>
    <row r="27" spans="1:12" ht="60" customHeight="1" x14ac:dyDescent="0.55000000000000004">
      <c r="A27" s="126"/>
      <c r="B27" s="139" t="s">
        <v>10</v>
      </c>
      <c r="C27" s="140"/>
      <c r="D27" s="160" t="s">
        <v>471</v>
      </c>
      <c r="E27" s="161"/>
      <c r="F27" s="162"/>
      <c r="G27" s="144"/>
      <c r="H27" s="145"/>
      <c r="I27" s="145"/>
      <c r="J27" s="145"/>
      <c r="K27" s="145"/>
      <c r="L27" s="146"/>
    </row>
    <row r="28" spans="1:12" ht="18" customHeight="1" x14ac:dyDescent="0.55000000000000004">
      <c r="A28" s="125" t="s">
        <v>380</v>
      </c>
      <c r="B28" s="125"/>
      <c r="C28" s="125"/>
      <c r="D28" s="125"/>
      <c r="E28" s="125"/>
      <c r="F28" s="125"/>
      <c r="G28" s="133" t="s">
        <v>28</v>
      </c>
      <c r="H28" s="133"/>
      <c r="I28" s="133"/>
      <c r="J28" s="133"/>
      <c r="K28" s="133"/>
      <c r="L28" s="133"/>
    </row>
    <row r="29" spans="1:12" ht="68.5" customHeight="1" x14ac:dyDescent="0.55000000000000004">
      <c r="A29" s="37" t="s">
        <v>12</v>
      </c>
      <c r="B29" s="127" t="s">
        <v>13</v>
      </c>
      <c r="C29" s="127"/>
      <c r="D29" s="147" t="s">
        <v>401</v>
      </c>
      <c r="E29" s="147"/>
      <c r="F29" s="147"/>
      <c r="G29" s="15"/>
      <c r="H29" s="16"/>
      <c r="I29" s="16"/>
      <c r="J29" s="16"/>
      <c r="K29" s="16"/>
      <c r="L29" s="17"/>
    </row>
    <row r="30" spans="1:12" ht="60" customHeight="1" x14ac:dyDescent="0.55000000000000004">
      <c r="A30" s="37" t="s">
        <v>14</v>
      </c>
      <c r="B30" s="127" t="s">
        <v>13</v>
      </c>
      <c r="C30" s="127"/>
      <c r="D30" s="147" t="s">
        <v>402</v>
      </c>
      <c r="E30" s="147"/>
      <c r="F30" s="147"/>
      <c r="G30" s="136" t="s">
        <v>15</v>
      </c>
      <c r="H30" s="137" t="s">
        <v>16</v>
      </c>
      <c r="I30" s="137"/>
      <c r="J30" s="138" t="str">
        <f>[27]年度当初提出!D18</f>
        <v>　元気なうちから積極的に健康づくりや介護予防に取り組むきっかけを作れるよう介護予防の普及啓発に努め、対象者に合った予防事業への参加を促していく。
　高齢者対応に留まることなく、自助努力によって支え合う地域の方々と介護予防に取り組める体制を作っていく。</v>
      </c>
      <c r="K30" s="138"/>
      <c r="L30" s="138"/>
    </row>
    <row r="31" spans="1:12" ht="60" customHeight="1" x14ac:dyDescent="0.55000000000000004">
      <c r="A31" s="126" t="s">
        <v>5</v>
      </c>
      <c r="B31" s="127" t="s">
        <v>6</v>
      </c>
      <c r="C31" s="127"/>
      <c r="D31" s="35" t="s">
        <v>7</v>
      </c>
      <c r="E31" s="35" t="s">
        <v>8</v>
      </c>
      <c r="F31" s="36" t="s">
        <v>381</v>
      </c>
      <c r="G31" s="136"/>
      <c r="H31" s="137" t="s">
        <v>19</v>
      </c>
      <c r="I31" s="137"/>
      <c r="J31" s="138" t="str">
        <f>[27]年度当初提出!D19</f>
        <v>・介護予防活動の自主サークルやイベントは、ＵＲ・シニアリーダー等の各関係機関と連携を図り、運動だけでなく、認知症や引きこもり・消費者被害の予防啓発など幅広い視点で取り組む。
・生活支援コーディネーターと積極的に地域の通いの場に出向き、活動状況を把握し、住民へ情報提供を行い支援につなげていく。</v>
      </c>
      <c r="K31" s="138"/>
      <c r="L31" s="138"/>
    </row>
    <row r="32" spans="1:12" ht="60" customHeight="1" x14ac:dyDescent="0.55000000000000004">
      <c r="A32" s="126"/>
      <c r="B32" s="139" t="s">
        <v>10</v>
      </c>
      <c r="C32" s="140"/>
      <c r="D32" s="157" t="s">
        <v>382</v>
      </c>
      <c r="E32" s="149"/>
      <c r="F32" s="150"/>
      <c r="G32" s="144"/>
      <c r="H32" s="145"/>
      <c r="I32" s="145"/>
      <c r="J32" s="145"/>
      <c r="K32" s="145"/>
      <c r="L32" s="146"/>
    </row>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3AD4BC0F-9EAB-47FB-A174-7C71BD4DDDB9}">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AB82-38E1-4C46-A643-2934E345C557}">
  <sheetPr codeName="Sheet3"/>
  <dimension ref="A1:M32"/>
  <sheetViews>
    <sheetView view="pageBreakPreview" zoomScale="90" zoomScaleNormal="100" zoomScaleSheetLayoutView="90" zoomScalePageLayoutView="70" workbookViewId="0">
      <selection activeCell="F6" sqref="F6"/>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x14ac:dyDescent="0.55000000000000004">
      <c r="A2" s="120" t="s">
        <v>1</v>
      </c>
      <c r="B2" s="120"/>
      <c r="C2" s="120"/>
      <c r="D2" s="121" t="str">
        <f>[1]年度当初提出!D2</f>
        <v>千葉市あんしんケアセンター弁天</v>
      </c>
      <c r="E2" s="121"/>
      <c r="F2" s="121"/>
      <c r="J2" s="3"/>
      <c r="K2" s="3"/>
      <c r="L2" s="3"/>
    </row>
    <row r="3" spans="1:13" ht="140.15" hidden="1" customHeight="1" thickBot="1" x14ac:dyDescent="0.6">
      <c r="A3" s="122" t="str">
        <f>[1]年度当初提出!A3</f>
        <v>担当圏域
地区概況及び
地区課題</v>
      </c>
      <c r="B3" s="122"/>
      <c r="C3" s="122"/>
      <c r="D3" s="123" t="str">
        <f>[1]年度当初提出!D3</f>
        <v>千葉市中央区の北部に位置して、JR千葉駅・西千葉駅・東千葉駅・京成千葉駅・京成新千葉駅・西登戸駅・モノレール千葉公園駅があり、都心部への利便性が高い地区である。JR西千葉駅エリアは、飲食店や商業店舗が多いが、中心地から少し離れると閑静な戸建てやマンションが連なっている。周辺には大学や高校があり文教地区の一部である。日常生活で利用できる小売店が少なく、買い物ニーズが高い地区である。モノレール千葉公園駅エリアは企業、飲食店、生涯学習センター、千葉公園、公民館、病院などがある。住宅地は戸建てとアパート等が混在している。坂道が多く高低差がある。道幅が広く整備されているエリアもあるが、緊急車輌などが進入できない道幅が極端に狭い地区もある。JR東千葉駅エリアは戸建てとマンションが立ち並び、開発当時は同世代が一斉に移り住んだこともあり、高齢化率が急激に高くなり、住民組織の支え合い活動や交流の場が盛んな地区もある。一方で大通りに飲食店や娯楽施設が多く、交流の場・通いの場、見守り活動が不足している地区もある。地区課題は都市部と住宅街の混在や住民の代替わりなどで、独居や高齢者夫婦世帯、地域との関係が希薄な世帯が多い。近隣者等から安否確認や通報を受けるケースがあり、地域の繋がりが少なくなっていると推測される。</v>
      </c>
      <c r="E3" s="123"/>
      <c r="F3" s="123"/>
      <c r="G3" s="4"/>
      <c r="H3" s="4"/>
      <c r="I3" s="4"/>
      <c r="J3" s="117" t="s">
        <v>2</v>
      </c>
      <c r="K3" s="118"/>
      <c r="L3" s="5"/>
    </row>
    <row r="4" spans="1:13" ht="91" customHeight="1" x14ac:dyDescent="0.55000000000000004">
      <c r="A4" s="122" t="s">
        <v>3</v>
      </c>
      <c r="B4" s="122"/>
      <c r="C4" s="122"/>
      <c r="D4" s="124" t="s">
        <v>472</v>
      </c>
      <c r="E4" s="124"/>
      <c r="F4" s="124"/>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7</v>
      </c>
      <c r="E6" s="35" t="s">
        <v>8</v>
      </c>
      <c r="F6" s="38" t="s">
        <v>9</v>
      </c>
      <c r="G6" s="9"/>
      <c r="H6" s="10"/>
      <c r="I6" s="10"/>
      <c r="J6" s="10"/>
      <c r="K6" s="10"/>
      <c r="L6" s="11"/>
    </row>
    <row r="7" spans="1:13" ht="75" customHeight="1" x14ac:dyDescent="0.55000000000000004">
      <c r="A7" s="126"/>
      <c r="B7" s="128" t="s">
        <v>10</v>
      </c>
      <c r="C7" s="129"/>
      <c r="D7" s="130" t="s">
        <v>473</v>
      </c>
      <c r="E7" s="131"/>
      <c r="F7" s="132"/>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117.65" customHeight="1" x14ac:dyDescent="0.55000000000000004">
      <c r="A9" s="37" t="s">
        <v>12</v>
      </c>
      <c r="B9" s="127" t="s">
        <v>13</v>
      </c>
      <c r="C9" s="127"/>
      <c r="D9" s="134" t="s">
        <v>476</v>
      </c>
      <c r="E9" s="134"/>
      <c r="F9" s="134"/>
      <c r="G9" s="15"/>
      <c r="H9" s="16"/>
      <c r="I9" s="16"/>
      <c r="J9" s="16"/>
      <c r="K9" s="16"/>
      <c r="L9" s="17"/>
    </row>
    <row r="10" spans="1:13" ht="99.5" customHeight="1" x14ac:dyDescent="0.55000000000000004">
      <c r="A10" s="37" t="s">
        <v>14</v>
      </c>
      <c r="B10" s="127" t="s">
        <v>13</v>
      </c>
      <c r="C10" s="127"/>
      <c r="D10" s="135" t="s">
        <v>477</v>
      </c>
      <c r="E10" s="135"/>
      <c r="F10" s="135"/>
      <c r="G10" s="136" t="s">
        <v>15</v>
      </c>
      <c r="H10" s="137" t="s">
        <v>16</v>
      </c>
      <c r="I10" s="137"/>
      <c r="J10" s="138" t="str">
        <f>[1]年度当初提出!D6</f>
        <v>・介護予防・日常生活支援総合事業の利用者が、セルフケアに向けた取り組みや生活が出来るように環境整備を行う。</v>
      </c>
      <c r="K10" s="138"/>
      <c r="L10" s="138"/>
    </row>
    <row r="11" spans="1:13" ht="57.65" customHeight="1" x14ac:dyDescent="0.55000000000000004">
      <c r="A11" s="126" t="s">
        <v>5</v>
      </c>
      <c r="B11" s="127" t="s">
        <v>6</v>
      </c>
      <c r="C11" s="127"/>
      <c r="D11" s="35" t="s">
        <v>17</v>
      </c>
      <c r="E11" s="35" t="s">
        <v>8</v>
      </c>
      <c r="F11" s="39" t="s">
        <v>18</v>
      </c>
      <c r="G11" s="136"/>
      <c r="H11" s="137" t="s">
        <v>19</v>
      </c>
      <c r="I11" s="137"/>
      <c r="J11" s="138" t="str">
        <f>[1]年度当初提出!D7</f>
        <v xml:space="preserve">・地域、地域団体、関係機関の社会資源収集に努める（適宜）　　　　　　　　　　　　　　　　　　　　　　　　　　　　　　　　　　　　　　　　　　　　　　　　　　　　　　　・社会資源の情報収集後は、回覧や会議等を活用してセンター内の情報共有や資料を掲示する（適宜）　　　　　　　　　　　　　　　　　　　　　　　　　　　　　　　　　　　　　　　　　　　　　　　　　　　　　　　　　　　　　　　　　　　　　　　　　　・地域住民・地域団体・介護支援専門員に向けて、インフォーマルサービス等の情報提供をする（適宜）　　　　　　　　　　　　　　　　　　　　　　　　　　　　　　　　　　　　　　　　　　　　　　　　　　　　　　　　　　　　　　　　　　　　　　　　　　　　　　　　　　　　　　　　　　　　　　　　　　　　　　　　　　　　　　　　　　　　　　　　　　　　　　　　　　　　　　　　　　　　　　　　　　　　　　　　　　　　　　　　　　　　　　　　　　　　　　　　　　　　　　　　　　　　　　　　　　　　　　　　　　　　　　　　　　　　　　　　　　　　　　　　　　　　　　　　　　
</v>
      </c>
      <c r="K11" s="138"/>
      <c r="L11" s="138"/>
    </row>
    <row r="12" spans="1:13" ht="43.5" customHeight="1" x14ac:dyDescent="0.55000000000000004">
      <c r="A12" s="126"/>
      <c r="B12" s="139" t="s">
        <v>10</v>
      </c>
      <c r="C12" s="140"/>
      <c r="D12" s="141" t="s">
        <v>474</v>
      </c>
      <c r="E12" s="142"/>
      <c r="F12" s="143"/>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122.15" customHeight="1" x14ac:dyDescent="0.55000000000000004">
      <c r="A14" s="37" t="s">
        <v>12</v>
      </c>
      <c r="B14" s="127" t="s">
        <v>13</v>
      </c>
      <c r="C14" s="127"/>
      <c r="D14" s="147" t="s">
        <v>408</v>
      </c>
      <c r="E14" s="147"/>
      <c r="F14" s="147"/>
      <c r="G14" s="15"/>
      <c r="H14" s="16"/>
      <c r="I14" s="16"/>
      <c r="J14" s="16"/>
      <c r="K14" s="16"/>
      <c r="L14" s="17"/>
    </row>
    <row r="15" spans="1:13" ht="89.5" customHeight="1" x14ac:dyDescent="0.55000000000000004">
      <c r="A15" s="37" t="s">
        <v>14</v>
      </c>
      <c r="B15" s="127" t="s">
        <v>13</v>
      </c>
      <c r="C15" s="127"/>
      <c r="D15" s="148" t="s">
        <v>409</v>
      </c>
      <c r="E15" s="148"/>
      <c r="F15" s="148"/>
      <c r="G15" s="136" t="s">
        <v>15</v>
      </c>
      <c r="H15" s="137" t="s">
        <v>16</v>
      </c>
      <c r="I15" s="137"/>
      <c r="J15" s="138" t="str">
        <f>[1]年度当初提出!D9</f>
        <v>・地域の身近な相談機関として窓口機能の充実を図る。
・高齢者機関のみに限らず、様々な関係機関とのネットワーク構築を図る。</v>
      </c>
      <c r="K15" s="138"/>
      <c r="L15" s="138"/>
    </row>
    <row r="16" spans="1:13" ht="50.15" customHeight="1" x14ac:dyDescent="0.55000000000000004">
      <c r="A16" s="126" t="s">
        <v>5</v>
      </c>
      <c r="B16" s="127" t="s">
        <v>6</v>
      </c>
      <c r="C16" s="127"/>
      <c r="D16" s="35" t="s">
        <v>17</v>
      </c>
      <c r="E16" s="35" t="s">
        <v>8</v>
      </c>
      <c r="F16" s="36" t="s">
        <v>21</v>
      </c>
      <c r="G16" s="136"/>
      <c r="H16" s="137" t="s">
        <v>19</v>
      </c>
      <c r="I16" s="137"/>
      <c r="J16" s="138" t="str">
        <f>[1]年度当初提出!D10</f>
        <v>・三職種による新規受付ケースの報告・検討・情報共有を継続、適切な支援に繋げていく（毎日）
・三職種で随時方針を検討して、支援困難なケースでも適切なアプローチに繋げる（適宜）
・複合的課題は、関係機関と連携して地域ケア会議の開催をする（適宜）
・生活支援コーディネーター第2層と連携して、社会資源の情報提供や支援に繋げる（適宜）
・出張相談会を開催する（年6回）　　　　　　　　　　　　　　　　　　　　　　　　　　　　　　　　　　　　　　　　　　　　　　　　　　　　　　　　　　　　　　　　　　　　　　　　　　　　　　　　　　・孤立死ケースは支援開始から終結までを振り返る（適宜）　　　</v>
      </c>
      <c r="K16" s="138"/>
      <c r="L16" s="138"/>
    </row>
    <row r="17" spans="1:12" ht="36.65" customHeight="1" x14ac:dyDescent="0.55000000000000004">
      <c r="A17" s="126"/>
      <c r="B17" s="139" t="s">
        <v>10</v>
      </c>
      <c r="C17" s="140"/>
      <c r="D17" s="141" t="s">
        <v>22</v>
      </c>
      <c r="E17" s="142"/>
      <c r="F17" s="143"/>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85" customHeight="1" x14ac:dyDescent="0.55000000000000004">
      <c r="A19" s="37" t="s">
        <v>12</v>
      </c>
      <c r="B19" s="127" t="s">
        <v>13</v>
      </c>
      <c r="C19" s="127"/>
      <c r="D19" s="147" t="str">
        <f>'[1]前期終了時提出（10月頃）'!D14</f>
        <v>・認知症サポーター養成講座を開催した（２回）
・高齢者虐待防止に関する多職種連携会議を圏域内の医療機関や介護サービス事業所に向けて、地域包括ケア推進課、在宅医療・介護連携支援センターと共催した（1回）
・認知症初期集中支援チームと情報共有し、支援方法の検討や同行訪問などに繋げた（1件）
・地域住民、民生委員向けに認知症の疑似体験会を開催した（1回）
・民生委員向けに終活セミナーを開催した（1回）</v>
      </c>
      <c r="E19" s="147"/>
      <c r="F19" s="147"/>
      <c r="G19" s="15"/>
      <c r="H19" s="16"/>
      <c r="I19" s="16"/>
      <c r="J19" s="16"/>
      <c r="K19" s="16"/>
      <c r="L19" s="17"/>
    </row>
    <row r="20" spans="1:12" ht="113.15" customHeight="1" x14ac:dyDescent="0.55000000000000004">
      <c r="A20" s="37" t="s">
        <v>14</v>
      </c>
      <c r="B20" s="127" t="s">
        <v>13</v>
      </c>
      <c r="C20" s="127"/>
      <c r="D20" s="148" t="s">
        <v>405</v>
      </c>
      <c r="E20" s="147"/>
      <c r="F20" s="147"/>
      <c r="G20" s="136" t="s">
        <v>15</v>
      </c>
      <c r="H20" s="137" t="s">
        <v>16</v>
      </c>
      <c r="I20" s="137"/>
      <c r="J20" s="138" t="str">
        <f>[1]年度当初提出!D12</f>
        <v>・地域住民や関係機関に普及啓発や周知活動を継続的に実施する。
・高齢者虐待や消費者被害などの早期発見・課題解決に努める。</v>
      </c>
      <c r="K20" s="138"/>
      <c r="L20" s="138"/>
    </row>
    <row r="21" spans="1:12" ht="60" customHeight="1" x14ac:dyDescent="0.55000000000000004">
      <c r="A21" s="126" t="s">
        <v>5</v>
      </c>
      <c r="B21" s="127" t="s">
        <v>6</v>
      </c>
      <c r="C21" s="127"/>
      <c r="D21" s="35" t="s">
        <v>7</v>
      </c>
      <c r="E21" s="35" t="s">
        <v>8</v>
      </c>
      <c r="F21" s="38" t="s">
        <v>24</v>
      </c>
      <c r="G21" s="136"/>
      <c r="H21" s="137" t="s">
        <v>19</v>
      </c>
      <c r="I21" s="137"/>
      <c r="J21" s="138" t="str">
        <f>[1]年度当初提出!D13</f>
        <v>・地域ケア会議等を活用して、関係者間の連携強化を図り、権利侵害に関するケース対応に取り組む（適宜）
・消費者被害に関する講話や啓発活動を実施する（年1回）
・くらしの巡回講座を開催する（年1回）
・高齢者虐待防止の研修開催や周知活動を実施する（年1回）
・中央区あんしんケアセンター社会福祉士が共同して、成年後見制度に関する講座を開催する（年1回）</v>
      </c>
      <c r="K21" s="138"/>
      <c r="L21" s="138"/>
    </row>
    <row r="22" spans="1:12" ht="52" customHeight="1" x14ac:dyDescent="0.55000000000000004">
      <c r="A22" s="126"/>
      <c r="B22" s="139" t="s">
        <v>10</v>
      </c>
      <c r="C22" s="140"/>
      <c r="D22" s="141" t="s">
        <v>25</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103.5" customHeight="1" x14ac:dyDescent="0.55000000000000004">
      <c r="A24" s="37" t="s">
        <v>12</v>
      </c>
      <c r="B24" s="127" t="s">
        <v>13</v>
      </c>
      <c r="C24" s="127"/>
      <c r="D24" s="147" t="s">
        <v>406</v>
      </c>
      <c r="E24" s="147"/>
      <c r="F24" s="147"/>
      <c r="G24" s="15"/>
      <c r="H24" s="16"/>
      <c r="I24" s="16"/>
      <c r="J24" s="16"/>
      <c r="K24" s="16"/>
      <c r="L24" s="17"/>
    </row>
    <row r="25" spans="1:12" ht="129.5" customHeight="1" x14ac:dyDescent="0.55000000000000004">
      <c r="A25" s="37" t="s">
        <v>14</v>
      </c>
      <c r="B25" s="127" t="s">
        <v>13</v>
      </c>
      <c r="C25" s="127"/>
      <c r="D25" s="151" t="s">
        <v>404</v>
      </c>
      <c r="E25" s="151"/>
      <c r="F25" s="151"/>
      <c r="G25" s="136" t="s">
        <v>15</v>
      </c>
      <c r="H25" s="137" t="s">
        <v>16</v>
      </c>
      <c r="I25" s="137"/>
      <c r="J25" s="138" t="str">
        <f>[1]年度当初提出!D15</f>
        <v>・関係機関および関係者とのネットワーク構築や連携、情報共有を継続する。　　　　　　　　　　　　　　　　　　　　　　　　　　　　　　　　　　　　　　　　　　　　　　　　　　　　　・地域の情報収集や実態把握を継続する。　　　　　　　　　　　　　　　　　　　　　　　　　　　　　　　　　　　　　　　　　　　　　　　　　　　　　　　　　　　　　　・地域ケア会議等を活用して、地域課題や支援困難ケースの解決に向けて関係機関と取り組む。　　　　　　　　　　　　　　　　　　　　　　　　　　　　　　　　　　　　　　　</v>
      </c>
      <c r="K25" s="138"/>
      <c r="L25" s="138"/>
    </row>
    <row r="26" spans="1:12" ht="60" customHeight="1" x14ac:dyDescent="0.55000000000000004">
      <c r="A26" s="126" t="s">
        <v>5</v>
      </c>
      <c r="B26" s="127" t="s">
        <v>6</v>
      </c>
      <c r="C26" s="127"/>
      <c r="D26" s="35" t="s">
        <v>7</v>
      </c>
      <c r="E26" s="35" t="s">
        <v>8</v>
      </c>
      <c r="F26" s="36" t="s">
        <v>27</v>
      </c>
      <c r="G26" s="136"/>
      <c r="H26" s="137" t="s">
        <v>19</v>
      </c>
      <c r="I26" s="137"/>
      <c r="J26" s="138" t="str">
        <f>[1]年度当初提出!D16</f>
        <v>・支援困難ケース相談、同行訪問、地域ケア会議など、介護支援専門員の後方支援を実施する（適宜）　　　　　　　　　　　　　　　　　　　　　　　　　　　　　　　　　　　　　　　　　　　　　　　　　　　　　　　　　　　　　　・居宅介護支援事業所に向けて複合的課題の事例検討会を開催する（年1回）　　　　　　　　　　　　　　　　　　　　　　　　　　　　　　　　　　　　　　　　　　　　　　　　　　　　　　　・圏域、中央区全体に向けた多職種連携会議を開催する（年2回）　　　　　　　　　　　　　　　　　　　　　　　　　　　　　　　　　　　　　　　　　　　　　　　　　　　　　　　　　　　　　　　　　　　　　　　　　　　　　・精神疾患に関する理解を深めるため研修会を開催する（年1回）　　　　　　　　　　　　　　　　　　　　　　　　　　　　　　　　　　　　　　　　　　　　　　　　　　　　　　　　　　　　　　　　　　　　　　　　　　　　　　　　　　　　　　　　　　　　　　　　　　　　　　　　　　　　　　　　　　　　　　　　　　　　　　　　　　　　　　　　　　　　　　　　　　　　　　　　　　　　　　　　　　　　　　　　　　　・重点地域における介護・医療、学校、金融機関、飲食店など多職種のネットワーク構築を図る（適宜）　　　　　　　　　　　　　　　　　　　　　　　　　　　　　　　　　　　　　　　　　　　　　　　　　　　　　　　　　　　　　　　　　　　　　　　　　　　・中央区高齢障害支援課と自立促進ケア会議を開催する（年1回）　　　　　　　　　　　　　　　　　　　　　　　　　　　　　　　　　　　　　　　　　　　　　　　　　　　　　・介護支援専門員向けに研修を開催して終了証を発行する（年1回）　　　　　　　　　　　　　　　　　　　　　　　　　　　　　　　　　　　　　　　　　　　　　　　　　　　　　　　　　　　　　　　　　　　　・民児協、運営推進会議、地域の災害対策会議等に参加してネットワーク構築を図る（適宜）　　　　　　　　　　　　　　　　　　　　　　　　　　　　　　　　　　　　　　　　　　　　　　　　　　　　　　　　　　　　　　　　　　　　　　　　　　　　　　　　　　　　　　　　　　　　　　　　　　　　　　　　　　　　　　　　　　　　　　　　　　　　　　　　　　　　　　　　　　　　　　　　　　　　　　　　　　　　　　　　　　　　　　　　　　　　　　　　　　</v>
      </c>
      <c r="K26" s="138"/>
      <c r="L26" s="138"/>
    </row>
    <row r="27" spans="1:12" ht="51" customHeight="1" x14ac:dyDescent="0.55000000000000004">
      <c r="A27" s="126"/>
      <c r="B27" s="139" t="s">
        <v>10</v>
      </c>
      <c r="C27" s="140"/>
      <c r="D27" s="141" t="s">
        <v>403</v>
      </c>
      <c r="E27" s="142"/>
      <c r="F27" s="143"/>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116.5" customHeight="1" x14ac:dyDescent="0.55000000000000004">
      <c r="A29" s="37" t="s">
        <v>12</v>
      </c>
      <c r="B29" s="127" t="s">
        <v>13</v>
      </c>
      <c r="C29" s="127"/>
      <c r="D29" s="147" t="s">
        <v>407</v>
      </c>
      <c r="E29" s="147"/>
      <c r="F29" s="147"/>
      <c r="G29" s="15"/>
      <c r="H29" s="16"/>
      <c r="I29" s="16"/>
      <c r="J29" s="16"/>
      <c r="K29" s="16"/>
      <c r="L29" s="17"/>
    </row>
    <row r="30" spans="1:12" ht="160" customHeight="1" x14ac:dyDescent="0.55000000000000004">
      <c r="A30" s="37" t="s">
        <v>14</v>
      </c>
      <c r="B30" s="127" t="s">
        <v>13</v>
      </c>
      <c r="C30" s="127"/>
      <c r="D30" s="151" t="s">
        <v>29</v>
      </c>
      <c r="E30" s="151"/>
      <c r="F30" s="151"/>
      <c r="G30" s="136" t="s">
        <v>15</v>
      </c>
      <c r="H30" s="137" t="s">
        <v>16</v>
      </c>
      <c r="I30" s="137"/>
      <c r="J30" s="138" t="str">
        <f>[1]年度当初提出!D18</f>
        <v>・自主的な健康づくり・フレイル予防を目指し、健康教育や状態把握の機会の提供を図る。
・関係者と協力して、介護予防のためのイベントの企画を図り、普及啓発や地域の力の向上を目指す。
・地域活動が展開・継続できるよう、地域活動の発掘や担い手の育成・支援を行う。</v>
      </c>
      <c r="K30" s="138"/>
      <c r="L30" s="138"/>
    </row>
    <row r="31" spans="1:12" ht="61" customHeight="1" x14ac:dyDescent="0.55000000000000004">
      <c r="A31" s="126" t="s">
        <v>5</v>
      </c>
      <c r="B31" s="127" t="s">
        <v>6</v>
      </c>
      <c r="C31" s="127"/>
      <c r="D31" s="35" t="s">
        <v>7</v>
      </c>
      <c r="E31" s="35" t="s">
        <v>8</v>
      </c>
      <c r="F31" s="36" t="s">
        <v>30</v>
      </c>
      <c r="G31" s="136"/>
      <c r="H31" s="137" t="s">
        <v>19</v>
      </c>
      <c r="I31" s="137"/>
      <c r="J31" s="138" t="str">
        <f>[1]年度当初提出!D19</f>
        <v xml:space="preserve">・登戸・祐光・道場北地区の体操教室を継続支援する(毎月各２回)
･自主活動に赴き、活動の把握と継続支援を実施する(活動により年１～４回)
・基本チェックリスト・いきいき活動手帳の交付を継続する(各活動年１回)
・フレイル予防に関する講話、測定会などを実施する(時期・回数未定)
・行政や介護保険事業者・民間事業者等と協同し、地域との連携強化を図る(時期・回数未定)
</v>
      </c>
      <c r="K31" s="138"/>
      <c r="L31" s="138"/>
    </row>
    <row r="32" spans="1:12" ht="44.15" customHeight="1" x14ac:dyDescent="0.55000000000000004">
      <c r="A32" s="126"/>
      <c r="B32" s="139" t="s">
        <v>10</v>
      </c>
      <c r="C32" s="140"/>
      <c r="D32" s="141" t="s">
        <v>181</v>
      </c>
      <c r="E32" s="152"/>
      <c r="F32" s="153"/>
      <c r="G32" s="144"/>
      <c r="H32" s="145"/>
      <c r="I32" s="145"/>
      <c r="J32" s="145"/>
      <c r="K32" s="145"/>
      <c r="L32" s="146"/>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FF470C07-D4EC-4938-A162-51CF386DB372}">
      <formula1>"A,B,C,D,E"</formula1>
    </dataValidation>
  </dataValidations>
  <printOptions horizontalCentered="1"/>
  <pageMargins left="0.70866141732283472" right="0.70866141732283472" top="0.74803149606299213" bottom="0.74803149606299213" header="0.31496062992125984" footer="0.31496062992125984"/>
  <pageSetup paperSize="9" scale="89" fitToWidth="0" fitToHeight="0" orientation="portrait" r:id="rId1"/>
  <headerFooter>
    <oddFooter>&amp;C&amp;P</oddFooter>
  </headerFooter>
  <rowBreaks count="3" manualBreakCount="3">
    <brk id="12" max="5" man="1"/>
    <brk id="22" max="5" man="1"/>
    <brk id="27" max="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03DF6-4007-414F-873E-D8324AF157D1}">
  <dimension ref="A1:M59"/>
  <sheetViews>
    <sheetView view="pageBreakPreview" topLeftCell="A24" zoomScale="90" zoomScaleNormal="100" zoomScaleSheetLayoutView="90" zoomScalePageLayoutView="70" workbookViewId="0">
      <selection activeCell="A8" sqref="A8:F8"/>
    </sheetView>
  </sheetViews>
  <sheetFormatPr defaultRowHeight="15" x14ac:dyDescent="0.55000000000000004"/>
  <cols>
    <col min="1" max="2" width="2.83203125" style="43" customWidth="1"/>
    <col min="3" max="4" width="6.58203125" style="43" customWidth="1"/>
    <col min="5" max="5" width="9.58203125" style="43" customWidth="1"/>
    <col min="6" max="6" width="61.58203125" style="43"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[28]年度当初提出!D2</f>
        <v>千葉市あんしんケアセンター幸町</v>
      </c>
      <c r="E2" s="121"/>
      <c r="F2" s="121"/>
      <c r="J2" s="3"/>
      <c r="K2" s="3"/>
      <c r="L2" s="3"/>
    </row>
    <row r="3" spans="1:13" ht="242" customHeight="1" thickBot="1" x14ac:dyDescent="0.6">
      <c r="A3" s="122" t="str">
        <f>[28]年度当初提出!A3</f>
        <v>担当圏域
地区概況及び
地区課題</v>
      </c>
      <c r="B3" s="122"/>
      <c r="C3" s="122"/>
      <c r="D3" s="147" t="str">
        <f>[28]年度当初提出!D3</f>
        <v>＜地区概況＞
・令和5年12月現在の圏域人口は約1.9万人。うち高齢者は約6千人（高齢化率と75歳以上高齢者数については市内28圏域中
  どちらも第7位と高い）。コロナ禍の影響による急激な生活不活発化が進行した。
・一部にエレベーター付き集合住宅と分譲住宅があるが、地域の大部分をエレベーターがない中低層の集合住宅が占めている。
  交通手段は電車やバスだが最寄り駅はなく、路線バスの本数も少ない。
・高齢独居または高齢者世帯が多い。町内自治会や民生委員などとのつながりは強いが少子化や、
　現役世代が独立後に他地域で生活している場合も多い。外国人居住者は増えている。
・コロナ禍の影響による地域活動再開、社会生活制限解除は感染症予防や対策に留意しながら進んでいる。
＜地区課題＞
・移乗、移動困難な高齢者の孤立化、経済的困窮、認知症、精神疾患、家族間問題、虐待などが複合的に生じている。
・多世代交流の機会が少ない。外国人居住者の増加に伴い、言葉や文化の違いなどの課題も増えつつある。
・もともと公的社会資源が少ない。地域特有の設定や規制が他地域・他分野からの進出や活動を制限・制約している。
・支える側の高齢化も進行し、次の担い手不足が常態化しつつある。</v>
      </c>
      <c r="E3" s="147"/>
      <c r="F3" s="147"/>
      <c r="G3" s="4"/>
      <c r="H3" s="4"/>
      <c r="I3" s="4"/>
      <c r="J3" s="117" t="s">
        <v>2</v>
      </c>
      <c r="K3" s="118"/>
      <c r="L3" s="5"/>
    </row>
    <row r="4" spans="1:13" ht="91" customHeight="1" x14ac:dyDescent="0.55000000000000004">
      <c r="A4" s="122" t="s">
        <v>3</v>
      </c>
      <c r="B4" s="122"/>
      <c r="C4" s="122"/>
      <c r="D4" s="124" t="s">
        <v>620</v>
      </c>
      <c r="E4" s="124"/>
      <c r="F4" s="124"/>
      <c r="G4" s="4"/>
      <c r="H4" s="4"/>
      <c r="I4" s="4"/>
      <c r="J4" s="5"/>
      <c r="K4" s="5"/>
      <c r="L4" s="5"/>
    </row>
    <row r="5" spans="1:13" ht="18" customHeight="1" x14ac:dyDescent="0.55000000000000004">
      <c r="A5" s="125" t="s">
        <v>4</v>
      </c>
      <c r="B5" s="125"/>
      <c r="C5" s="125"/>
      <c r="D5" s="125"/>
      <c r="E5" s="125"/>
      <c r="F5" s="125"/>
      <c r="G5" s="6"/>
      <c r="H5" s="7"/>
      <c r="I5" s="7"/>
      <c r="J5" s="7"/>
      <c r="K5" s="7"/>
      <c r="L5" s="8"/>
    </row>
    <row r="6" spans="1:13" ht="78" customHeight="1" x14ac:dyDescent="0.55000000000000004">
      <c r="A6" s="126" t="s">
        <v>5</v>
      </c>
      <c r="B6" s="127" t="s">
        <v>6</v>
      </c>
      <c r="C6" s="127"/>
      <c r="D6" s="35" t="s">
        <v>7</v>
      </c>
      <c r="E6" s="35" t="s">
        <v>8</v>
      </c>
      <c r="F6" s="36" t="s">
        <v>383</v>
      </c>
      <c r="G6" s="9"/>
      <c r="H6" s="10"/>
      <c r="I6" s="10"/>
      <c r="J6" s="10"/>
      <c r="K6" s="10"/>
      <c r="L6" s="11"/>
    </row>
    <row r="7" spans="1:13" ht="75" customHeight="1" x14ac:dyDescent="0.55000000000000004">
      <c r="A7" s="126"/>
      <c r="B7" s="128" t="s">
        <v>10</v>
      </c>
      <c r="C7" s="129"/>
      <c r="D7" s="154" t="s">
        <v>621</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126.75" customHeight="1" x14ac:dyDescent="0.55000000000000004">
      <c r="A9" s="37" t="s">
        <v>12</v>
      </c>
      <c r="B9" s="127" t="s">
        <v>13</v>
      </c>
      <c r="C9" s="127"/>
      <c r="D9" s="134" t="s">
        <v>622</v>
      </c>
      <c r="E9" s="134"/>
      <c r="F9" s="134"/>
      <c r="G9" s="252" t="s">
        <v>15</v>
      </c>
      <c r="H9" s="257" t="s">
        <v>16</v>
      </c>
      <c r="I9" s="258"/>
      <c r="J9" s="261" t="str">
        <f>[28]年度当初提出!D6</f>
        <v>対象高齢者が、地域で自立した日常生活が送れるよう「自助」「互助」を促す介護予防への取り組みを行う。</v>
      </c>
      <c r="K9" s="248"/>
      <c r="L9" s="249"/>
    </row>
    <row r="10" spans="1:13" ht="103.5" customHeight="1" x14ac:dyDescent="0.55000000000000004">
      <c r="A10" s="37" t="s">
        <v>14</v>
      </c>
      <c r="B10" s="127" t="s">
        <v>13</v>
      </c>
      <c r="C10" s="127"/>
      <c r="D10" s="158" t="s">
        <v>623</v>
      </c>
      <c r="E10" s="158"/>
      <c r="F10" s="158"/>
      <c r="G10" s="253"/>
      <c r="H10" s="259"/>
      <c r="I10" s="260"/>
      <c r="J10" s="262"/>
      <c r="K10" s="250"/>
      <c r="L10" s="251"/>
    </row>
    <row r="11" spans="1:13" ht="62" customHeight="1" x14ac:dyDescent="0.55000000000000004">
      <c r="A11" s="126" t="s">
        <v>5</v>
      </c>
      <c r="B11" s="127" t="s">
        <v>6</v>
      </c>
      <c r="C11" s="127"/>
      <c r="D11" s="35" t="s">
        <v>7</v>
      </c>
      <c r="E11" s="35" t="s">
        <v>8</v>
      </c>
      <c r="F11" s="36" t="s">
        <v>384</v>
      </c>
      <c r="G11" s="254"/>
      <c r="H11" s="137" t="s">
        <v>19</v>
      </c>
      <c r="I11" s="137"/>
      <c r="J11" s="138" t="str">
        <f>[28]年度当初提出!D7</f>
        <v>①対象者のセルフケア・セルフマネジメントに係る意識を高めるような介護予防ケアマネジメントを行う。
②対象者に適した介護予防ケアマネジメントを行い、要介護状態にならないようにする。
③委託先の居宅介護支援事業所のケアプラン及び、サービス内容についての確認を随時行う。
④ケアマネジメントCの作成を行い、地域支え合い支援事業への支援を行う。
⑤ケアマネジメント・ケアプランに、インフォーマルな社会資源の活用を積極的に取り入れる。</v>
      </c>
      <c r="K11" s="138"/>
      <c r="L11" s="138"/>
    </row>
    <row r="12" spans="1:13" ht="80" customHeight="1" x14ac:dyDescent="0.55000000000000004">
      <c r="A12" s="126"/>
      <c r="B12" s="139" t="s">
        <v>10</v>
      </c>
      <c r="C12" s="140"/>
      <c r="D12" s="159" t="s">
        <v>385</v>
      </c>
      <c r="E12" s="159"/>
      <c r="F12" s="159"/>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153" customHeight="1" x14ac:dyDescent="0.55000000000000004">
      <c r="A14" s="37" t="s">
        <v>12</v>
      </c>
      <c r="B14" s="127" t="s">
        <v>13</v>
      </c>
      <c r="C14" s="127"/>
      <c r="D14" s="147" t="str">
        <f>'[28]前期終了時提出（10月頃）'!D10</f>
        <v>①②認知症、経済的困窮、家族問題、権利擁護等複合的な問題を抱える高齢者の相談対応が増加している。地域の関係機関や各種相談機関と連携を図り、支援を行った。
・若年性認知症者への対応として本人、家族支援を区や若年性認知症班、生活自立仕事相談センターと連携し支援を行った。
・8050問題（経済的搾取）のケースに対し、高齢障害支援課、生活自立仕事相談センター、障害者基幹相談支援センター、成年後見支援センター、福祉まるごとサポートセンター、就労移行支援事業所等とケース会議を開催し、対応を検討した。
③生活支援コーディネーターと協働しながら、社会資源を活用し、相談の対応を行った。また支援体制を整えるために生活支援コーディネーターとともに地域のニーズに合わせた社会資源の立ち上げを支援した。
④センター内で情報を共有し、チームとして適切な支援につなぐことができた。</v>
      </c>
      <c r="E14" s="147"/>
      <c r="F14" s="147"/>
      <c r="G14" s="245" t="s">
        <v>15</v>
      </c>
      <c r="H14" s="137" t="s">
        <v>16</v>
      </c>
      <c r="I14" s="137"/>
      <c r="J14" s="248" t="str">
        <f>[28]年度当初提出!D9</f>
        <v>・継続的に支援が必要なケースをリスト化し、地域と寄り添う支援体制を整える。
・複雑多様化する相談に対して3職種が協働し関係機関と連携しながら課題解決に向けた支援を行う。
・あんしんケアセンターの更なる周知活動を行い支援体制を強化して行く。</v>
      </c>
      <c r="K14" s="248"/>
      <c r="L14" s="249"/>
    </row>
    <row r="15" spans="1:13" ht="82.5" customHeight="1" x14ac:dyDescent="0.55000000000000004">
      <c r="A15" s="37" t="s">
        <v>14</v>
      </c>
      <c r="B15" s="127" t="s">
        <v>13</v>
      </c>
      <c r="C15" s="127"/>
      <c r="D15" s="159" t="s">
        <v>386</v>
      </c>
      <c r="E15" s="159"/>
      <c r="F15" s="159"/>
      <c r="G15" s="246"/>
      <c r="H15" s="137"/>
      <c r="I15" s="137"/>
      <c r="J15" s="250"/>
      <c r="K15" s="250"/>
      <c r="L15" s="251"/>
    </row>
    <row r="16" spans="1:13" ht="68" customHeight="1" x14ac:dyDescent="0.55000000000000004">
      <c r="A16" s="126" t="s">
        <v>5</v>
      </c>
      <c r="B16" s="127" t="s">
        <v>6</v>
      </c>
      <c r="C16" s="127"/>
      <c r="D16" s="35" t="s">
        <v>7</v>
      </c>
      <c r="E16" s="35" t="s">
        <v>8</v>
      </c>
      <c r="F16" s="36" t="s">
        <v>387</v>
      </c>
      <c r="G16" s="247"/>
      <c r="H16" s="137" t="s">
        <v>19</v>
      </c>
      <c r="I16" s="137"/>
      <c r="J16" s="138" t="str">
        <f>[28]年度当初提出!D10</f>
        <v>①自治会、社会福祉協議会、民生児童委員やUR等地域の関係機関と連携し支援を行う。
②生活自立仕事相談センター、障害者基幹相談支援センター、成年後見支援センター、福祉まるごとサポートセンターなど
   各種相談機関と連携し、複合的な問題を抱える高齢者の支援を行う。
③生活支援コーディネーターと協働しながら支援体制を整える。
④3職種が専門的見地から的確な状況把握を行い適切な支援を行う。</v>
      </c>
      <c r="K16" s="138"/>
      <c r="L16" s="138"/>
    </row>
    <row r="17" spans="1:12" ht="78" customHeight="1" x14ac:dyDescent="0.55000000000000004">
      <c r="A17" s="126"/>
      <c r="B17" s="139" t="s">
        <v>10</v>
      </c>
      <c r="C17" s="140"/>
      <c r="D17" s="147" t="s">
        <v>388</v>
      </c>
      <c r="E17" s="147"/>
      <c r="F17" s="147"/>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79.5" customHeight="1" x14ac:dyDescent="0.55000000000000004">
      <c r="A19" s="37" t="s">
        <v>12</v>
      </c>
      <c r="B19" s="127" t="s">
        <v>13</v>
      </c>
      <c r="C19" s="127"/>
      <c r="D19" s="147" t="str">
        <f>'[28]前期終了時提出（10月頃）'!D14</f>
        <v xml:space="preserve">①権利擁護に関わるケースに対し、本人の意思を尊重し、センター内で支援の方法を検討し関係機関と連携しながら支援を行った。
②関係機関と随時ケース会議を行い、顔の見える関係性を強化することができた。
③権利擁護に関して、地域への周知、啓発活動の方法を検討した。
④区社会福祉士連絡会にて、成年後見支援センターと身元保証サービスの勉強会を行った。（4月）
</v>
      </c>
      <c r="E19" s="147"/>
      <c r="F19" s="147"/>
      <c r="G19" s="252" t="s">
        <v>15</v>
      </c>
      <c r="H19" s="137" t="s">
        <v>16</v>
      </c>
      <c r="I19" s="137"/>
      <c r="J19" s="248" t="str">
        <f>[28]年度当初提出!D12</f>
        <v>高齢者が安心して尊厳のある暮らしが出来るように支援を行う。</v>
      </c>
      <c r="K19" s="248"/>
      <c r="L19" s="249"/>
    </row>
    <row r="20" spans="1:12" ht="92.25" customHeight="1" x14ac:dyDescent="0.55000000000000004">
      <c r="A20" s="37" t="s">
        <v>14</v>
      </c>
      <c r="B20" s="127" t="s">
        <v>13</v>
      </c>
      <c r="C20" s="127"/>
      <c r="D20" s="147" t="s">
        <v>389</v>
      </c>
      <c r="E20" s="147"/>
      <c r="F20" s="147"/>
      <c r="G20" s="253"/>
      <c r="H20" s="137"/>
      <c r="I20" s="137"/>
      <c r="J20" s="250"/>
      <c r="K20" s="250"/>
      <c r="L20" s="251"/>
    </row>
    <row r="21" spans="1:12" ht="71.5" customHeight="1" x14ac:dyDescent="0.55000000000000004">
      <c r="A21" s="126" t="s">
        <v>5</v>
      </c>
      <c r="B21" s="127" t="s">
        <v>6</v>
      </c>
      <c r="C21" s="127"/>
      <c r="D21" s="35" t="s">
        <v>7</v>
      </c>
      <c r="E21" s="35" t="s">
        <v>8</v>
      </c>
      <c r="F21" s="36" t="s">
        <v>390</v>
      </c>
      <c r="G21" s="254"/>
      <c r="H21" s="255" t="s">
        <v>19</v>
      </c>
      <c r="I21" s="256"/>
      <c r="J21" s="138" t="str">
        <f>[28]年度当初提出!D13</f>
        <v>①センター内職員及び関係機関と連携を図り、権利擁護に関わるケースの対応を行う。
②迅速な対応ができるように、関係機関とのネットワークを強化する。
③被害の未然防止や早期発見、早期対応に繋げるため、高齢者虐待や成年後見制度、消費者被害に関する周知活動及び啓発活動を行う。
④障害者基幹相談支援センター、区高齢障害支援課、美浜区内あんしんケアセンター社会福祉士と年４回の連絡会を行い、情報の共有を図る。
　４月は「身元保証サービス」、１０月は「パーソナリティ障害」についての研修会を予定している。</v>
      </c>
      <c r="K21" s="138"/>
      <c r="L21" s="138"/>
    </row>
    <row r="22" spans="1:12" ht="80.25" customHeight="1" x14ac:dyDescent="0.55000000000000004">
      <c r="A22" s="126"/>
      <c r="B22" s="139" t="s">
        <v>10</v>
      </c>
      <c r="C22" s="140"/>
      <c r="D22" s="159" t="s">
        <v>391</v>
      </c>
      <c r="E22" s="159"/>
      <c r="F22" s="159"/>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117.75" customHeight="1" x14ac:dyDescent="0.55000000000000004">
      <c r="A24" s="37" t="s">
        <v>12</v>
      </c>
      <c r="B24" s="127" t="s">
        <v>13</v>
      </c>
      <c r="C24" s="127"/>
      <c r="D24" s="159" t="s">
        <v>464</v>
      </c>
      <c r="E24" s="159"/>
      <c r="F24" s="159"/>
      <c r="G24" s="245" t="s">
        <v>15</v>
      </c>
      <c r="H24" s="137" t="s">
        <v>16</v>
      </c>
      <c r="I24" s="137"/>
      <c r="J24" s="248" t="str">
        <f>[28]年度当初提出!D15</f>
        <v>・美浜区全体のネットワーク作りを強化して行く。
・地域課題解決に向けた、ケアマネジメント力の強化を図って行く。</v>
      </c>
      <c r="K24" s="248"/>
      <c r="L24" s="249"/>
    </row>
    <row r="25" spans="1:12" ht="100.5" customHeight="1" x14ac:dyDescent="0.55000000000000004">
      <c r="A25" s="37" t="s">
        <v>14</v>
      </c>
      <c r="B25" s="127" t="s">
        <v>13</v>
      </c>
      <c r="C25" s="127"/>
      <c r="D25" s="159" t="s">
        <v>463</v>
      </c>
      <c r="E25" s="159"/>
      <c r="F25" s="159"/>
      <c r="G25" s="246"/>
      <c r="H25" s="137"/>
      <c r="I25" s="137"/>
      <c r="J25" s="250"/>
      <c r="K25" s="250"/>
      <c r="L25" s="251"/>
    </row>
    <row r="26" spans="1:12" ht="105" customHeight="1" x14ac:dyDescent="0.55000000000000004">
      <c r="A26" s="126" t="s">
        <v>5</v>
      </c>
      <c r="B26" s="127" t="s">
        <v>6</v>
      </c>
      <c r="C26" s="127"/>
      <c r="D26" s="35" t="s">
        <v>7</v>
      </c>
      <c r="E26" s="35" t="s">
        <v>8</v>
      </c>
      <c r="F26" s="36" t="s">
        <v>392</v>
      </c>
      <c r="G26" s="247"/>
      <c r="H26" s="137" t="s">
        <v>19</v>
      </c>
      <c r="I26" s="137"/>
      <c r="J26" s="138" t="str">
        <f>[28]年度当初提出!D16</f>
        <v>①介護支援専門員が直面している解決が困難な課題を、寄り添いながら解決に向けた支援を行う。
②美浜区主任ケアマネネットワーク活動をサポートする。
③介護支援専門員の資質向上のための研修会や勉強会、事例検討会などを行う。
④多職種連携会議、認知症初期集中支援チーム会議等を通じて地域の実情に応じた在宅医療介護連携の推進を図る。
⑤生活支援コーディネーターと連携し、地域資源開発や担い手候補となる人材の発掘活動を行う。</v>
      </c>
      <c r="K26" s="138"/>
      <c r="L26" s="138"/>
    </row>
    <row r="27" spans="1:12" ht="39" customHeight="1" x14ac:dyDescent="0.55000000000000004">
      <c r="A27" s="126"/>
      <c r="B27" s="139" t="s">
        <v>10</v>
      </c>
      <c r="C27" s="140"/>
      <c r="D27" s="147" t="s">
        <v>393</v>
      </c>
      <c r="E27" s="147"/>
      <c r="F27" s="147"/>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60" customHeight="1" x14ac:dyDescent="0.55000000000000004">
      <c r="A29" s="37" t="s">
        <v>12</v>
      </c>
      <c r="B29" s="127" t="s">
        <v>13</v>
      </c>
      <c r="C29" s="127"/>
      <c r="D29" s="147" t="str">
        <f>'[28]前期終了時提出（10月頃）'!D22</f>
        <v>①②健康教室を通して、地域住民への介護予防の啓蒙を行った。
④生活支援コーディネーターと地域の社会資源について情報の共有化を図った。
・健康問題や介護予防について意識し、問題意識を持ちながら、相談業務や介護予防活動を行った。</v>
      </c>
      <c r="E29" s="147"/>
      <c r="F29" s="147"/>
      <c r="G29" s="245" t="s">
        <v>15</v>
      </c>
      <c r="H29" s="137" t="s">
        <v>16</v>
      </c>
      <c r="I29" s="137"/>
      <c r="J29" s="248" t="str">
        <f>[28]年度当初提出!D18</f>
        <v>・対象高齢者が、健康で自立した生活を続けられるように、地域での介護予防活動への取り組みを積極的に行う。
・地域介護予防活動に、フォーマル・インフォーマルな社会資源の活用や連携を積極的に取り入れる。</v>
      </c>
      <c r="K29" s="248"/>
      <c r="L29" s="249"/>
    </row>
    <row r="30" spans="1:12" ht="68.25" customHeight="1" x14ac:dyDescent="0.55000000000000004">
      <c r="A30" s="37" t="s">
        <v>14</v>
      </c>
      <c r="B30" s="127" t="s">
        <v>13</v>
      </c>
      <c r="C30" s="127"/>
      <c r="D30" s="159" t="s">
        <v>394</v>
      </c>
      <c r="E30" s="159"/>
      <c r="F30" s="159"/>
      <c r="G30" s="246"/>
      <c r="H30" s="137"/>
      <c r="I30" s="137"/>
      <c r="J30" s="250"/>
      <c r="K30" s="250"/>
      <c r="L30" s="251"/>
    </row>
    <row r="31" spans="1:12" ht="76.5" customHeight="1" x14ac:dyDescent="0.55000000000000004">
      <c r="A31" s="126" t="s">
        <v>5</v>
      </c>
      <c r="B31" s="127" t="s">
        <v>6</v>
      </c>
      <c r="C31" s="127"/>
      <c r="D31" s="35" t="s">
        <v>7</v>
      </c>
      <c r="E31" s="35" t="s">
        <v>8</v>
      </c>
      <c r="F31" s="36" t="s">
        <v>465</v>
      </c>
      <c r="G31" s="247"/>
      <c r="H31" s="137" t="s">
        <v>19</v>
      </c>
      <c r="I31" s="137"/>
      <c r="J31" s="138" t="str">
        <f>[28]年度当初提出!D19</f>
        <v>①個々の利用者へ要支援を維持するセルフケアマネジメントを促す関わりをする。
②地域の健康維持・増進活動への取り組みを行う。
③行政と連携し、地域の健康課題に対する取り組みを検討する。
④生活支援コーディネーターと連携を図り 、新たな通いの場・集いの場を開設する。
⑤現行の健康教室の運営維持、内容検討、評価をする。</v>
      </c>
      <c r="K31" s="138"/>
      <c r="L31" s="138"/>
    </row>
    <row r="32" spans="1:12" ht="70.5" customHeight="1" x14ac:dyDescent="0.55000000000000004">
      <c r="A32" s="126"/>
      <c r="B32" s="139" t="s">
        <v>10</v>
      </c>
      <c r="C32" s="140"/>
      <c r="D32" s="159" t="s">
        <v>395</v>
      </c>
      <c r="E32" s="159"/>
      <c r="F32" s="159"/>
      <c r="G32" s="144"/>
      <c r="H32" s="145"/>
      <c r="I32" s="145"/>
      <c r="J32" s="145"/>
      <c r="K32" s="145"/>
      <c r="L32" s="146"/>
    </row>
    <row r="51" ht="13.5" customHeight="1" x14ac:dyDescent="0.55000000000000004"/>
    <row r="52" hidden="1" x14ac:dyDescent="0.55000000000000004"/>
    <row r="53" hidden="1" x14ac:dyDescent="0.55000000000000004"/>
    <row r="59" ht="32" customHeight="1" x14ac:dyDescent="0.55000000000000004"/>
  </sheetData>
  <mergeCells count="93">
    <mergeCell ref="J3:K3"/>
    <mergeCell ref="A1:F1"/>
    <mergeCell ref="A2:C2"/>
    <mergeCell ref="D2:F2"/>
    <mergeCell ref="A3:C3"/>
    <mergeCell ref="D3:F3"/>
    <mergeCell ref="A4:C4"/>
    <mergeCell ref="D4:F4"/>
    <mergeCell ref="A5:F5"/>
    <mergeCell ref="A6:A7"/>
    <mergeCell ref="B6:C6"/>
    <mergeCell ref="B7:C7"/>
    <mergeCell ref="D7:F7"/>
    <mergeCell ref="A8:F8"/>
    <mergeCell ref="G8:L8"/>
    <mergeCell ref="B9:C9"/>
    <mergeCell ref="D9:F9"/>
    <mergeCell ref="G9:G11"/>
    <mergeCell ref="H9:I10"/>
    <mergeCell ref="J9:L10"/>
    <mergeCell ref="B10:C10"/>
    <mergeCell ref="D10:F10"/>
    <mergeCell ref="A11:A12"/>
    <mergeCell ref="B11:C11"/>
    <mergeCell ref="H11:I11"/>
    <mergeCell ref="J11:L11"/>
    <mergeCell ref="B12:C12"/>
    <mergeCell ref="D12:F12"/>
    <mergeCell ref="G12:L12"/>
    <mergeCell ref="A13:F13"/>
    <mergeCell ref="G13:L13"/>
    <mergeCell ref="B14:C14"/>
    <mergeCell ref="D14:F14"/>
    <mergeCell ref="G14:G16"/>
    <mergeCell ref="H14:I15"/>
    <mergeCell ref="J14:L15"/>
    <mergeCell ref="B15:C15"/>
    <mergeCell ref="D15:F15"/>
    <mergeCell ref="A16:A17"/>
    <mergeCell ref="B16:C16"/>
    <mergeCell ref="H16:I16"/>
    <mergeCell ref="J16:L16"/>
    <mergeCell ref="B17:C17"/>
    <mergeCell ref="D17:F17"/>
    <mergeCell ref="G17:L17"/>
    <mergeCell ref="A18:F18"/>
    <mergeCell ref="G18:L18"/>
    <mergeCell ref="B19:C19"/>
    <mergeCell ref="D19:F19"/>
    <mergeCell ref="G19:G21"/>
    <mergeCell ref="H19:I20"/>
    <mergeCell ref="J19:L20"/>
    <mergeCell ref="B20:C20"/>
    <mergeCell ref="D20:F20"/>
    <mergeCell ref="A21:A22"/>
    <mergeCell ref="B21:C21"/>
    <mergeCell ref="H21:I21"/>
    <mergeCell ref="J21:L21"/>
    <mergeCell ref="B22:C22"/>
    <mergeCell ref="D22:F22"/>
    <mergeCell ref="G22:L22"/>
    <mergeCell ref="A23:F23"/>
    <mergeCell ref="G23:L23"/>
    <mergeCell ref="B24:C24"/>
    <mergeCell ref="D24:F24"/>
    <mergeCell ref="G24:G26"/>
    <mergeCell ref="H24:I25"/>
    <mergeCell ref="J24:L25"/>
    <mergeCell ref="B25:C25"/>
    <mergeCell ref="D25:F25"/>
    <mergeCell ref="A26:A27"/>
    <mergeCell ref="B26:C26"/>
    <mergeCell ref="H26:I26"/>
    <mergeCell ref="J26:L26"/>
    <mergeCell ref="B27:C27"/>
    <mergeCell ref="D27:F27"/>
    <mergeCell ref="G27:L27"/>
    <mergeCell ref="A28:F28"/>
    <mergeCell ref="G28:L28"/>
    <mergeCell ref="B29:C29"/>
    <mergeCell ref="D29:F29"/>
    <mergeCell ref="G29:G31"/>
    <mergeCell ref="H29:I30"/>
    <mergeCell ref="J29:L30"/>
    <mergeCell ref="B30:C30"/>
    <mergeCell ref="D30:F30"/>
    <mergeCell ref="A31:A32"/>
    <mergeCell ref="B31:C31"/>
    <mergeCell ref="H31:I31"/>
    <mergeCell ref="J31:L31"/>
    <mergeCell ref="B32:C32"/>
    <mergeCell ref="D32:F32"/>
    <mergeCell ref="G32:L32"/>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7E9332E8-B28D-4E76-8935-E9BFCA1DAE42}">
      <formula1>"A,B,C,D,E"</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portrait" r:id="rId1"/>
  <headerFooter>
    <oddFooter>&amp;C&amp;P</oddFooter>
  </headerFooter>
  <rowBreaks count="4" manualBreakCount="4">
    <brk id="7" max="5" man="1"/>
    <brk id="12" max="5" man="1"/>
    <brk id="17" max="5" man="1"/>
    <brk id="2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13F0-C4CB-4322-ACF0-08951DD262AD}">
  <sheetPr codeName="Sheet2">
    <pageSetUpPr fitToPage="1"/>
  </sheetPr>
  <dimension ref="A1:M32"/>
  <sheetViews>
    <sheetView view="pageBreakPreview" topLeftCell="A3" zoomScale="90" zoomScaleNormal="100" zoomScaleSheetLayoutView="90" zoomScalePageLayoutView="70" workbookViewId="0">
      <selection activeCell="A8" sqref="A8:F8"/>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[2]年度当初提出!D2</f>
        <v>千葉市あんしんケアセンター中央</v>
      </c>
      <c r="E2" s="121"/>
      <c r="F2" s="121"/>
      <c r="J2" s="3"/>
      <c r="K2" s="3"/>
      <c r="L2" s="3"/>
    </row>
    <row r="3" spans="1:13" ht="230.5" customHeight="1" thickBot="1" x14ac:dyDescent="0.6">
      <c r="A3" s="122" t="str">
        <f>[2]年度当初提出!A3</f>
        <v>担当圏域
地区概況及び
地区課題</v>
      </c>
      <c r="B3" s="122"/>
      <c r="C3" s="122"/>
      <c r="D3" s="147" t="str">
        <f>[2]年度当初提出!D3</f>
        <v>　中央圏域は東西に細長い圏域で、生活圏域の異なる地域が混在している。転入者が多く人口は年々増加し、高齢者人口も毎年１００人程増加している。
　海側の千葉みなと地区では、この１５年ほどの間に大型マンションが多数建設され、子育て世代の流入が多く高齢化率が低い。地域課題として上がってくるものの多くは子供に関することが多く、高齢者を対象とした地域活動が少ない地域である。スーパーマーケットは多いが一か所に集中している。千葉みなと駅から離れたエリアは路線バスの本数が１日数本になってしまい、運転免許返納後、通院や遠方への外出に困る人が多い。
　千葉中央駅から西側の新宿地区では、地価高騰に伴い古いアパートやマンションが取り壊され、退去せざるを得ない高齢者が増えている。それとは逆に、新しくできたマンションへ転入してくる高齢者も多い。また、経済的に余裕のある世帯の中には、高齢になった親の相談で訪問して、未就労ひきこもりの子世代を発見する8050問題の相談が増えてきている。
　千葉中央駅から東側のちば中央地区では官公庁や商業施設、住宅街が混在している。ホームレスや行旅病人、触法高齢者支援等の特殊なケースが多いが、古くからある住宅街では認知症や身寄りの無い高齢者の問題等、他地域と共通する課題を抱える世帯も多い。町会単位での小規模サークル活動が多い地域でもある。
　都地区では４０年以上前に宅地造成された住宅街が多く、高齢者世帯や独居世帯が増えてきている。認知症が原因の徘徊や安否確認が必要なケースも増え、複合的な課題を抱える世帯の相談も増加傾向にある。
　圏域全体として住民主体の介護予防活動が少ないため、センター主催の活動も継続していく必要がある。</v>
      </c>
      <c r="E3" s="147"/>
      <c r="F3" s="147"/>
      <c r="G3" s="4"/>
      <c r="H3" s="4"/>
      <c r="I3" s="4"/>
      <c r="J3" s="117" t="s">
        <v>2</v>
      </c>
      <c r="K3" s="118"/>
      <c r="L3" s="5"/>
    </row>
    <row r="4" spans="1:13" ht="91" customHeight="1" x14ac:dyDescent="0.55000000000000004">
      <c r="A4" s="122" t="s">
        <v>3</v>
      </c>
      <c r="B4" s="122"/>
      <c r="C4" s="122"/>
      <c r="D4" s="134" t="s">
        <v>478</v>
      </c>
      <c r="E4" s="134"/>
      <c r="F4" s="134"/>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17</v>
      </c>
      <c r="E6" s="35" t="s">
        <v>8</v>
      </c>
      <c r="F6" s="36" t="s">
        <v>31</v>
      </c>
      <c r="G6" s="9"/>
      <c r="H6" s="10"/>
      <c r="I6" s="10"/>
      <c r="J6" s="10"/>
      <c r="K6" s="10"/>
      <c r="L6" s="11"/>
    </row>
    <row r="7" spans="1:13" ht="75" customHeight="1" x14ac:dyDescent="0.55000000000000004">
      <c r="A7" s="126"/>
      <c r="B7" s="128" t="s">
        <v>10</v>
      </c>
      <c r="C7" s="129"/>
      <c r="D7" s="154" t="s">
        <v>479</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60" customHeight="1" x14ac:dyDescent="0.55000000000000004">
      <c r="A9" s="37" t="s">
        <v>12</v>
      </c>
      <c r="B9" s="127" t="s">
        <v>13</v>
      </c>
      <c r="C9" s="127"/>
      <c r="D9" s="134" t="s">
        <v>480</v>
      </c>
      <c r="E9" s="134"/>
      <c r="F9" s="134"/>
      <c r="G9" s="15"/>
      <c r="H9" s="16"/>
      <c r="I9" s="16"/>
      <c r="J9" s="16"/>
      <c r="K9" s="16"/>
      <c r="L9" s="17"/>
    </row>
    <row r="10" spans="1:13" ht="60" customHeight="1" x14ac:dyDescent="0.55000000000000004">
      <c r="A10" s="37" t="s">
        <v>14</v>
      </c>
      <c r="B10" s="127" t="s">
        <v>13</v>
      </c>
      <c r="C10" s="127"/>
      <c r="D10" s="134" t="s">
        <v>481</v>
      </c>
      <c r="E10" s="134"/>
      <c r="F10" s="134"/>
      <c r="G10" s="136" t="s">
        <v>15</v>
      </c>
      <c r="H10" s="137" t="s">
        <v>16</v>
      </c>
      <c r="I10" s="137"/>
      <c r="J10" s="138" t="str">
        <f>[2]年度当初提出!D6</f>
        <v>・介護予防・日常生活支援総合事業の利用者に対し、適切なサービスが効果的に提供されるような支援を行う。
・介護予防に関する相談に対応できるよう、地域ごとのインフォーマルサービスを整理し、いつでも市民に情報提供できるような体制を整える。</v>
      </c>
      <c r="K10" s="138"/>
      <c r="L10" s="138"/>
    </row>
    <row r="11" spans="1:13" ht="43" customHeight="1" x14ac:dyDescent="0.55000000000000004">
      <c r="A11" s="126" t="s">
        <v>5</v>
      </c>
      <c r="B11" s="127" t="s">
        <v>6</v>
      </c>
      <c r="C11" s="127"/>
      <c r="D11" s="35" t="s">
        <v>17</v>
      </c>
      <c r="E11" s="35" t="s">
        <v>8</v>
      </c>
      <c r="F11" s="36" t="s">
        <v>32</v>
      </c>
      <c r="G11" s="136"/>
      <c r="H11" s="137" t="s">
        <v>19</v>
      </c>
      <c r="I11" s="137"/>
      <c r="J11" s="138" t="str">
        <f>[2]年度当初提出!D7</f>
        <v>①個々のニーズに合わせた住民主体の通いの場・交流の場、その他インフォーマルサービス等の利用を推進するために、介護支援専門員が作成したケアプランにインフォーマルサービスが位置づけられているか確認する。
②生活支援コーディネーターと連携しインフォーマルサービス等の情報を整理し、社会資源情報としてまとめる。
③介護予防に関する相談があった際には、介護保険や総合事業サービスの提案だけに留まらず、地域のインフォーマルサービスの利用も提案していく。</v>
      </c>
      <c r="K11" s="138"/>
      <c r="L11" s="138"/>
    </row>
    <row r="12" spans="1:13" ht="60" customHeight="1" x14ac:dyDescent="0.55000000000000004">
      <c r="A12" s="126"/>
      <c r="B12" s="139" t="s">
        <v>10</v>
      </c>
      <c r="C12" s="140"/>
      <c r="D12" s="157" t="s">
        <v>33</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82" customHeight="1" x14ac:dyDescent="0.55000000000000004">
      <c r="A14" s="37" t="s">
        <v>12</v>
      </c>
      <c r="B14" s="127" t="s">
        <v>13</v>
      </c>
      <c r="C14" s="127"/>
      <c r="D14" s="147" t="str">
        <f>'[2]前期終了時提出（10月頃）'!D10</f>
        <v xml:space="preserve">・民児協、地区部会に参加しセンター業務の案内や周知をおこなうとともに、具体的な相談対応事例の紹介等により地域の問題の共有ができた。
・センター周知目的で7月に広報誌夏号を自治会長の協力のもと地域に回覧できた。
・所内のケース会議を月2～3回開催し総合相談内容の共有と困難事案の協議ができた。
・地域診断ファイルの見直しを実施した。
</v>
      </c>
      <c r="E14" s="147"/>
      <c r="F14" s="147"/>
      <c r="G14" s="15"/>
      <c r="H14" s="16"/>
      <c r="I14" s="16"/>
      <c r="J14" s="16"/>
      <c r="K14" s="16"/>
      <c r="L14" s="17"/>
    </row>
    <row r="15" spans="1:13" ht="60" customHeight="1" x14ac:dyDescent="0.55000000000000004">
      <c r="A15" s="37" t="s">
        <v>14</v>
      </c>
      <c r="B15" s="127" t="s">
        <v>13</v>
      </c>
      <c r="C15" s="127"/>
      <c r="D15" s="147" t="s">
        <v>34</v>
      </c>
      <c r="E15" s="147"/>
      <c r="F15" s="147"/>
      <c r="G15" s="136" t="s">
        <v>15</v>
      </c>
      <c r="H15" s="137" t="s">
        <v>16</v>
      </c>
      <c r="I15" s="137"/>
      <c r="J15" s="138" t="str">
        <f>[2]年度当初提出!D9</f>
        <v xml:space="preserve">・地域住民の身近な相談機関となるように周知活動を継続する。
・日頃から地域の関係機関とネットワークを構築しておくことで、個々の状況に応じた支援を行えるような体制を整備する。
・総合相談支援において適切な社会資源情報を市民に提供できるよう、各地域の社会資源情報の収集・整理を行う。
</v>
      </c>
      <c r="K15" s="138"/>
      <c r="L15" s="138"/>
    </row>
    <row r="16" spans="1:13" ht="52.5" customHeight="1" x14ac:dyDescent="0.55000000000000004">
      <c r="A16" s="126" t="s">
        <v>5</v>
      </c>
      <c r="B16" s="127" t="s">
        <v>6</v>
      </c>
      <c r="C16" s="127"/>
      <c r="D16" s="35" t="s">
        <v>17</v>
      </c>
      <c r="E16" s="35" t="s">
        <v>8</v>
      </c>
      <c r="F16" s="36" t="s">
        <v>35</v>
      </c>
      <c r="G16" s="136"/>
      <c r="H16" s="137" t="s">
        <v>19</v>
      </c>
      <c r="I16" s="137"/>
      <c r="J16" s="138" t="str">
        <f>[2]年度当初提出!D10</f>
        <v xml:space="preserve">① 民児協定例会や社協地区部会等の会議に参加し、センター機能の周知や地域課題の共有を行う。
② センター内ケース会議で総合相談事例の進捗状況を確認するとともに困難事例などの支援方法を協議し、3職種で連携し問題解決を図る。センター内だけで解決が難しい場合は、地域のネットワークを活用する等、個々の状況に応じて関係機関と連携する。
③ センター内会議で地域診断を実施し定期的に社会資源情報を見直す。
</v>
      </c>
      <c r="K16" s="138"/>
      <c r="L16" s="138"/>
    </row>
    <row r="17" spans="1:12" ht="89.5" customHeight="1" x14ac:dyDescent="0.55000000000000004">
      <c r="A17" s="126"/>
      <c r="B17" s="139" t="s">
        <v>10</v>
      </c>
      <c r="C17" s="140"/>
      <c r="D17" s="157" t="s">
        <v>475</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60" customHeight="1" x14ac:dyDescent="0.55000000000000004">
      <c r="A19" s="37" t="s">
        <v>12</v>
      </c>
      <c r="B19" s="127" t="s">
        <v>13</v>
      </c>
      <c r="C19" s="127"/>
      <c r="D19" s="147" t="str">
        <f>'[2]前期終了時提出（10月頃）'!D14</f>
        <v xml:space="preserve">・市民向け講座「成年後見制度」は10月に、圏域内の介護支援専門員対象の権利擁護の研修は11月に開催を予定しており、それぞれ開催準備をした。
・隔月開催の中央区あんしん社会福祉士連絡会にて虐待対応の事例検討を定期的に実施した。他センター・高齢障害支援課と事例の対応方法等を協議し共有することで対応の参考となった。
</v>
      </c>
      <c r="E19" s="147"/>
      <c r="F19" s="147"/>
      <c r="G19" s="15"/>
      <c r="H19" s="16"/>
      <c r="I19" s="16"/>
      <c r="J19" s="16"/>
      <c r="K19" s="16"/>
      <c r="L19" s="17"/>
    </row>
    <row r="20" spans="1:12" ht="60" customHeight="1" x14ac:dyDescent="0.55000000000000004">
      <c r="A20" s="37" t="s">
        <v>14</v>
      </c>
      <c r="B20" s="127" t="s">
        <v>13</v>
      </c>
      <c r="C20" s="127"/>
      <c r="D20" s="147" t="s">
        <v>36</v>
      </c>
      <c r="E20" s="147"/>
      <c r="F20" s="147"/>
      <c r="G20" s="136" t="s">
        <v>15</v>
      </c>
      <c r="H20" s="137" t="s">
        <v>16</v>
      </c>
      <c r="I20" s="137"/>
      <c r="J20" s="138" t="str">
        <f>[2]年度当初提出!D12</f>
        <v xml:space="preserve">・高齢者の尊厳のある生活を維持するために、地域住民、介護支援専門員を対象に権利擁護に関する啓発活動を行う。
・高齢者虐待の通報や相談を受けた際は、保健福祉センター高齢障害支援課や介護支援専門員等の関係機関と連携し、対応する。
</v>
      </c>
      <c r="K20" s="138"/>
      <c r="L20" s="138"/>
    </row>
    <row r="21" spans="1:12" ht="50" customHeight="1" x14ac:dyDescent="0.55000000000000004">
      <c r="A21" s="126" t="s">
        <v>5</v>
      </c>
      <c r="B21" s="127" t="s">
        <v>6</v>
      </c>
      <c r="C21" s="127"/>
      <c r="D21" s="35" t="s">
        <v>17</v>
      </c>
      <c r="E21" s="35" t="s">
        <v>8</v>
      </c>
      <c r="F21" s="36" t="s">
        <v>37</v>
      </c>
      <c r="G21" s="136"/>
      <c r="H21" s="137" t="s">
        <v>19</v>
      </c>
      <c r="I21" s="137"/>
      <c r="J21" s="138" t="str">
        <f>[2]年度当初提出!D13</f>
        <v xml:space="preserve">① 圏域内の介護支援専門員を対象に権利擁護についての研修会を開催する。（年１回）
② 中央区のあんしんケアセンター５センターで協力し、権利擁護についての市民向け講座を開催する。（年１回）
③虐待が疑われるケースでは高齢障害支援課と連携しながら、高齢者本人と養護者への支援を３職種で連携して行う。
</v>
      </c>
      <c r="K21" s="138"/>
      <c r="L21" s="138"/>
    </row>
    <row r="22" spans="1:12" ht="84" customHeight="1" x14ac:dyDescent="0.55000000000000004">
      <c r="A22" s="126"/>
      <c r="B22" s="139" t="s">
        <v>10</v>
      </c>
      <c r="C22" s="140"/>
      <c r="D22" s="157" t="s">
        <v>38</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92.5" customHeight="1" x14ac:dyDescent="0.55000000000000004">
      <c r="A24" s="37" t="s">
        <v>12</v>
      </c>
      <c r="B24" s="127" t="s">
        <v>13</v>
      </c>
      <c r="C24" s="127"/>
      <c r="D24" s="147" t="str">
        <f>'[2]前期終了時提出（10月頃）'!D18</f>
        <v>・中央区支援機関連携会議に参加し、母子、障害、生活困窮等他分野の機関と会議を行った。
・圏域内多職種連携会議は、今年度は隣接センターとの共催とし、年度後半で開催予定であり、関係機関と開催内容について打ち合わせを実施した。
・介護支援専門員から困難事例の相談を受けた際は、同行訪問等を行い、適切な支援が行われるよう指導助言した。
・中央区お役立ちガイドブックの見直しを行い、新任ケアマネジャー向けの研修会を開催した。</v>
      </c>
      <c r="E24" s="147"/>
      <c r="F24" s="147"/>
      <c r="G24" s="15"/>
      <c r="H24" s="16"/>
      <c r="I24" s="16"/>
      <c r="J24" s="16"/>
      <c r="K24" s="16"/>
      <c r="L24" s="17"/>
    </row>
    <row r="25" spans="1:12" ht="74" customHeight="1" x14ac:dyDescent="0.55000000000000004">
      <c r="A25" s="37" t="s">
        <v>14</v>
      </c>
      <c r="B25" s="127" t="s">
        <v>13</v>
      </c>
      <c r="C25" s="127"/>
      <c r="D25" s="157" t="s">
        <v>39</v>
      </c>
      <c r="E25" s="149"/>
      <c r="F25" s="150"/>
      <c r="G25" s="136" t="s">
        <v>15</v>
      </c>
      <c r="H25" s="137" t="s">
        <v>16</v>
      </c>
      <c r="I25" s="137"/>
      <c r="J25" s="138" t="str">
        <f>[2]年度当初提出!D15</f>
        <v>・複合的な課題があり世帯全体の支援が必要なケースが増えてきていることから、高齢福祉分野に限らずさまざまな関係機関と連携がスムーズになるよう、会議やイベントを通じてネットワークを構築する。
・介護支援専門員が抱える困難ケースの中にも、複合的な課題を抱える世帯が増えていることから、研修会の開催や後方支援を行い、介護支援専門員の資質向上を目指す。</v>
      </c>
      <c r="K25" s="138"/>
      <c r="L25" s="138"/>
    </row>
    <row r="26" spans="1:12" ht="60" customHeight="1" x14ac:dyDescent="0.55000000000000004">
      <c r="A26" s="126" t="s">
        <v>5</v>
      </c>
      <c r="B26" s="127" t="s">
        <v>6</v>
      </c>
      <c r="C26" s="127"/>
      <c r="D26" s="35" t="s">
        <v>7</v>
      </c>
      <c r="E26" s="35" t="s">
        <v>8</v>
      </c>
      <c r="F26" s="36" t="s">
        <v>40</v>
      </c>
      <c r="G26" s="136"/>
      <c r="H26" s="137" t="s">
        <v>19</v>
      </c>
      <c r="I26" s="137"/>
      <c r="J26" s="138" t="str">
        <f>[2]年度当初提出!D16</f>
        <v>①母子、障害、生活困窮等の他分野の関係機関と、会議やイベントを通じて各機関の機能について理解を深める。
②圏域の関係機関と連携し、地域の実情に合った多職種連携会議を開催する。
③圏域内の主任介護支援専門員と連携し、介護支援専門員向け研修会を開催する。
④中央区内のあんしんケアセンターで協力し、中央区ケアマネお役立ちガイドブックの見直しを行う。
⑤中央区内のあんしんケアセンターで協力し、区全体の介護支援専門員向け研修会を開催する。</v>
      </c>
      <c r="K26" s="138"/>
      <c r="L26" s="138"/>
    </row>
    <row r="27" spans="1:12" ht="60" customHeight="1" x14ac:dyDescent="0.55000000000000004">
      <c r="A27" s="126"/>
      <c r="B27" s="139" t="s">
        <v>10</v>
      </c>
      <c r="C27" s="140"/>
      <c r="D27" s="157" t="s">
        <v>41</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77.5" customHeight="1" x14ac:dyDescent="0.55000000000000004">
      <c r="A29" s="37" t="s">
        <v>12</v>
      </c>
      <c r="B29" s="127" t="s">
        <v>13</v>
      </c>
      <c r="C29" s="127"/>
      <c r="D29" s="147" t="str">
        <f>'[2]前期終了時提出（10月頃）'!D22</f>
        <v>・センター主催の歩こう会かボッチャの会のどちらかを毎月開催することができた。
・新宿公民館の文化祭で介護予防の普及啓発を行うため準備をした。また、地域より介護予防について講話依頼があり、普及啓発を行う機会があった。
・活動支援を行っている介護予防サークルが継続して活動できるように、活動内容等の相談にのった。特に、少人数のサークルに対しては、会員募集等の方法についても提案した。</v>
      </c>
      <c r="E29" s="147"/>
      <c r="F29" s="147"/>
      <c r="G29" s="15"/>
      <c r="H29" s="16"/>
      <c r="I29" s="16"/>
      <c r="J29" s="16"/>
      <c r="K29" s="16"/>
      <c r="L29" s="17"/>
    </row>
    <row r="30" spans="1:12" ht="92.5" customHeight="1" x14ac:dyDescent="0.55000000000000004">
      <c r="A30" s="37" t="s">
        <v>14</v>
      </c>
      <c r="B30" s="127" t="s">
        <v>13</v>
      </c>
      <c r="C30" s="127"/>
      <c r="D30" s="147" t="s">
        <v>42</v>
      </c>
      <c r="E30" s="147"/>
      <c r="F30" s="147"/>
      <c r="G30" s="136" t="s">
        <v>15</v>
      </c>
      <c r="H30" s="137" t="s">
        <v>16</v>
      </c>
      <c r="I30" s="137"/>
      <c r="J30" s="138" t="str">
        <f>[2]年度当初提出!D18</f>
        <v>・介護予防活動が少ない地域があるため、主催事業として介護予防に関心を持ってもらうイベント等を開催する。
・小規模のサークルが多いため、地域の実情に合った住民主体の通いの場・交流の場の活動が継続するように、地域におけるネットワークを活用しながら支援を行う。</v>
      </c>
      <c r="K30" s="138"/>
      <c r="L30" s="138"/>
    </row>
    <row r="31" spans="1:12" ht="41.5" customHeight="1" x14ac:dyDescent="0.55000000000000004">
      <c r="A31" s="126" t="s">
        <v>5</v>
      </c>
      <c r="B31" s="127" t="s">
        <v>6</v>
      </c>
      <c r="C31" s="127"/>
      <c r="D31" s="35" t="s">
        <v>7</v>
      </c>
      <c r="E31" s="35" t="s">
        <v>8</v>
      </c>
      <c r="F31" s="36" t="s">
        <v>43</v>
      </c>
      <c r="G31" s="136"/>
      <c r="H31" s="137" t="s">
        <v>19</v>
      </c>
      <c r="I31" s="137"/>
      <c r="J31" s="138" t="str">
        <f>[2]年度当初提出!D19</f>
        <v>①センター主催で地域住民向けのウオーキングの会や体操教室等を開催する。
②公民館の文化祭で健康相談ブースを開設し、介護予防の普及啓発を行う。
③生活支援コーディネーター等の関係機関と連携し、地域活動組織の支援を行う。
④少人数の介護予防サークルに対して、活動が継続できるような取り組みを提案していく。</v>
      </c>
      <c r="K31" s="138"/>
      <c r="L31" s="138"/>
    </row>
    <row r="32" spans="1:12" ht="89" customHeight="1" x14ac:dyDescent="0.55000000000000004">
      <c r="A32" s="126"/>
      <c r="B32" s="139" t="s">
        <v>10</v>
      </c>
      <c r="C32" s="140"/>
      <c r="D32" s="157" t="s">
        <v>44</v>
      </c>
      <c r="E32" s="149"/>
      <c r="F32" s="150"/>
      <c r="G32" s="144"/>
      <c r="H32" s="145"/>
      <c r="I32" s="145"/>
      <c r="J32" s="145"/>
      <c r="K32" s="145"/>
      <c r="L32" s="146"/>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JB65550:JB65558 SX65550:SX65558 ACT65550:ACT65558 AMP65550:AMP65558 AWL65550:AWL65558 BGH65550:BGH65558 BQD65550:BQD65558 BZZ65550:BZZ65558 CJV65550:CJV65558 CTR65550:CTR65558 DDN65550:DDN65558 DNJ65550:DNJ65558 DXF65550:DXF65558 EHB65550:EHB65558 EQX65550:EQX65558 FAT65550:FAT65558 FKP65550:FKP65558 FUL65550:FUL65558 GEH65550:GEH65558 GOD65550:GOD65558 GXZ65550:GXZ65558 HHV65550:HHV65558 HRR65550:HRR65558 IBN65550:IBN65558 ILJ65550:ILJ65558 IVF65550:IVF65558 JFB65550:JFB65558 JOX65550:JOX65558 JYT65550:JYT65558 KIP65550:KIP65558 KSL65550:KSL65558 LCH65550:LCH65558 LMD65550:LMD65558 LVZ65550:LVZ65558 MFV65550:MFV65558 MPR65550:MPR65558 MZN65550:MZN65558 NJJ65550:NJJ65558 NTF65550:NTF65558 ODB65550:ODB65558 OMX65550:OMX65558 OWT65550:OWT65558 PGP65550:PGP65558 PQL65550:PQL65558 QAH65550:QAH65558 QKD65550:QKD65558 QTZ65550:QTZ65558 RDV65550:RDV65558 RNR65550:RNR65558 RXN65550:RXN65558 SHJ65550:SHJ65558 SRF65550:SRF65558 TBB65550:TBB65558 TKX65550:TKX65558 TUT65550:TUT65558 UEP65550:UEP65558 UOL65550:UOL65558 UYH65550:UYH65558 VID65550:VID65558 VRZ65550:VRZ65558 WBV65550:WBV65558 WLR65550:WLR65558 WVN65550:WVN65558 JB131086:JB131094 SX131086:SX131094 ACT131086:ACT131094 AMP131086:AMP131094 AWL131086:AWL131094 BGH131086:BGH131094 BQD131086:BQD131094 BZZ131086:BZZ131094 CJV131086:CJV131094 CTR131086:CTR131094 DDN131086:DDN131094 DNJ131086:DNJ131094 DXF131086:DXF131094 EHB131086:EHB131094 EQX131086:EQX131094 FAT131086:FAT131094 FKP131086:FKP131094 FUL131086:FUL131094 GEH131086:GEH131094 GOD131086:GOD131094 GXZ131086:GXZ131094 HHV131086:HHV131094 HRR131086:HRR131094 IBN131086:IBN131094 ILJ131086:ILJ131094 IVF131086:IVF131094 JFB131086:JFB131094 JOX131086:JOX131094 JYT131086:JYT131094 KIP131086:KIP131094 KSL131086:KSL131094 LCH131086:LCH131094 LMD131086:LMD131094 LVZ131086:LVZ131094 MFV131086:MFV131094 MPR131086:MPR131094 MZN131086:MZN131094 NJJ131086:NJJ131094 NTF131086:NTF131094 ODB131086:ODB131094 OMX131086:OMX131094 OWT131086:OWT131094 PGP131086:PGP131094 PQL131086:PQL131094 QAH131086:QAH131094 QKD131086:QKD131094 QTZ131086:QTZ131094 RDV131086:RDV131094 RNR131086:RNR131094 RXN131086:RXN131094 SHJ131086:SHJ131094 SRF131086:SRF131094 TBB131086:TBB131094 TKX131086:TKX131094 TUT131086:TUT131094 UEP131086:UEP131094 UOL131086:UOL131094 UYH131086:UYH131094 VID131086:VID131094 VRZ131086:VRZ131094 WBV131086:WBV131094 WLR131086:WLR131094 WVN131086:WVN131094 JB196622:JB196630 SX196622:SX196630 ACT196622:ACT196630 AMP196622:AMP196630 AWL196622:AWL196630 BGH196622:BGH196630 BQD196622:BQD196630 BZZ196622:BZZ196630 CJV196622:CJV196630 CTR196622:CTR196630 DDN196622:DDN196630 DNJ196622:DNJ196630 DXF196622:DXF196630 EHB196622:EHB196630 EQX196622:EQX196630 FAT196622:FAT196630 FKP196622:FKP196630 FUL196622:FUL196630 GEH196622:GEH196630 GOD196622:GOD196630 GXZ196622:GXZ196630 HHV196622:HHV196630 HRR196622:HRR196630 IBN196622:IBN196630 ILJ196622:ILJ196630 IVF196622:IVF196630 JFB196622:JFB196630 JOX196622:JOX196630 JYT196622:JYT196630 KIP196622:KIP196630 KSL196622:KSL196630 LCH196622:LCH196630 LMD196622:LMD196630 LVZ196622:LVZ196630 MFV196622:MFV196630 MPR196622:MPR196630 MZN196622:MZN196630 NJJ196622:NJJ196630 NTF196622:NTF196630 ODB196622:ODB196630 OMX196622:OMX196630 OWT196622:OWT196630 PGP196622:PGP196630 PQL196622:PQL196630 QAH196622:QAH196630 QKD196622:QKD196630 QTZ196622:QTZ196630 RDV196622:RDV196630 RNR196622:RNR196630 RXN196622:RXN196630 SHJ196622:SHJ196630 SRF196622:SRF196630 TBB196622:TBB196630 TKX196622:TKX196630 TUT196622:TUT196630 UEP196622:UEP196630 UOL196622:UOL196630 UYH196622:UYH196630 VID196622:VID196630 VRZ196622:VRZ196630 WBV196622:WBV196630 WLR196622:WLR196630 WVN196622:WVN196630 JB262158:JB262166 SX262158:SX262166 ACT262158:ACT262166 AMP262158:AMP262166 AWL262158:AWL262166 BGH262158:BGH262166 BQD262158:BQD262166 BZZ262158:BZZ262166 CJV262158:CJV262166 CTR262158:CTR262166 DDN262158:DDN262166 DNJ262158:DNJ262166 DXF262158:DXF262166 EHB262158:EHB262166 EQX262158:EQX262166 FAT262158:FAT262166 FKP262158:FKP262166 FUL262158:FUL262166 GEH262158:GEH262166 GOD262158:GOD262166 GXZ262158:GXZ262166 HHV262158:HHV262166 HRR262158:HRR262166 IBN262158:IBN262166 ILJ262158:ILJ262166 IVF262158:IVF262166 JFB262158:JFB262166 JOX262158:JOX262166 JYT262158:JYT262166 KIP262158:KIP262166 KSL262158:KSL262166 LCH262158:LCH262166 LMD262158:LMD262166 LVZ262158:LVZ262166 MFV262158:MFV262166 MPR262158:MPR262166 MZN262158:MZN262166 NJJ262158:NJJ262166 NTF262158:NTF262166 ODB262158:ODB262166 OMX262158:OMX262166 OWT262158:OWT262166 PGP262158:PGP262166 PQL262158:PQL262166 QAH262158:QAH262166 QKD262158:QKD262166 QTZ262158:QTZ262166 RDV262158:RDV262166 RNR262158:RNR262166 RXN262158:RXN262166 SHJ262158:SHJ262166 SRF262158:SRF262166 TBB262158:TBB262166 TKX262158:TKX262166 TUT262158:TUT262166 UEP262158:UEP262166 UOL262158:UOL262166 UYH262158:UYH262166 VID262158:VID262166 VRZ262158:VRZ262166 WBV262158:WBV262166 WLR262158:WLR262166 WVN262158:WVN262166 JB327694:JB327702 SX327694:SX327702 ACT327694:ACT327702 AMP327694:AMP327702 AWL327694:AWL327702 BGH327694:BGH327702 BQD327694:BQD327702 BZZ327694:BZZ327702 CJV327694:CJV327702 CTR327694:CTR327702 DDN327694:DDN327702 DNJ327694:DNJ327702 DXF327694:DXF327702 EHB327694:EHB327702 EQX327694:EQX327702 FAT327694:FAT327702 FKP327694:FKP327702 FUL327694:FUL327702 GEH327694:GEH327702 GOD327694:GOD327702 GXZ327694:GXZ327702 HHV327694:HHV327702 HRR327694:HRR327702 IBN327694:IBN327702 ILJ327694:ILJ327702 IVF327694:IVF327702 JFB327694:JFB327702 JOX327694:JOX327702 JYT327694:JYT327702 KIP327694:KIP327702 KSL327694:KSL327702 LCH327694:LCH327702 LMD327694:LMD327702 LVZ327694:LVZ327702 MFV327694:MFV327702 MPR327694:MPR327702 MZN327694:MZN327702 NJJ327694:NJJ327702 NTF327694:NTF327702 ODB327694:ODB327702 OMX327694:OMX327702 OWT327694:OWT327702 PGP327694:PGP327702 PQL327694:PQL327702 QAH327694:QAH327702 QKD327694:QKD327702 QTZ327694:QTZ327702 RDV327694:RDV327702 RNR327694:RNR327702 RXN327694:RXN327702 SHJ327694:SHJ327702 SRF327694:SRF327702 TBB327694:TBB327702 TKX327694:TKX327702 TUT327694:TUT327702 UEP327694:UEP327702 UOL327694:UOL327702 UYH327694:UYH327702 VID327694:VID327702 VRZ327694:VRZ327702 WBV327694:WBV327702 WLR327694:WLR327702 WVN327694:WVN327702 JB393230:JB393238 SX393230:SX393238 ACT393230:ACT393238 AMP393230:AMP393238 AWL393230:AWL393238 BGH393230:BGH393238 BQD393230:BQD393238 BZZ393230:BZZ393238 CJV393230:CJV393238 CTR393230:CTR393238 DDN393230:DDN393238 DNJ393230:DNJ393238 DXF393230:DXF393238 EHB393230:EHB393238 EQX393230:EQX393238 FAT393230:FAT393238 FKP393230:FKP393238 FUL393230:FUL393238 GEH393230:GEH393238 GOD393230:GOD393238 GXZ393230:GXZ393238 HHV393230:HHV393238 HRR393230:HRR393238 IBN393230:IBN393238 ILJ393230:ILJ393238 IVF393230:IVF393238 JFB393230:JFB393238 JOX393230:JOX393238 JYT393230:JYT393238 KIP393230:KIP393238 KSL393230:KSL393238 LCH393230:LCH393238 LMD393230:LMD393238 LVZ393230:LVZ393238 MFV393230:MFV393238 MPR393230:MPR393238 MZN393230:MZN393238 NJJ393230:NJJ393238 NTF393230:NTF393238 ODB393230:ODB393238 OMX393230:OMX393238 OWT393230:OWT393238 PGP393230:PGP393238 PQL393230:PQL393238 QAH393230:QAH393238 QKD393230:QKD393238 QTZ393230:QTZ393238 RDV393230:RDV393238 RNR393230:RNR393238 RXN393230:RXN393238 SHJ393230:SHJ393238 SRF393230:SRF393238 TBB393230:TBB393238 TKX393230:TKX393238 TUT393230:TUT393238 UEP393230:UEP393238 UOL393230:UOL393238 UYH393230:UYH393238 VID393230:VID393238 VRZ393230:VRZ393238 WBV393230:WBV393238 WLR393230:WLR393238 WVN393230:WVN393238 JB458766:JB458774 SX458766:SX458774 ACT458766:ACT458774 AMP458766:AMP458774 AWL458766:AWL458774 BGH458766:BGH458774 BQD458766:BQD458774 BZZ458766:BZZ458774 CJV458766:CJV458774 CTR458766:CTR458774 DDN458766:DDN458774 DNJ458766:DNJ458774 DXF458766:DXF458774 EHB458766:EHB458774 EQX458766:EQX458774 FAT458766:FAT458774 FKP458766:FKP458774 FUL458766:FUL458774 GEH458766:GEH458774 GOD458766:GOD458774 GXZ458766:GXZ458774 HHV458766:HHV458774 HRR458766:HRR458774 IBN458766:IBN458774 ILJ458766:ILJ458774 IVF458766:IVF458774 JFB458766:JFB458774 JOX458766:JOX458774 JYT458766:JYT458774 KIP458766:KIP458774 KSL458766:KSL458774 LCH458766:LCH458774 LMD458766:LMD458774 LVZ458766:LVZ458774 MFV458766:MFV458774 MPR458766:MPR458774 MZN458766:MZN458774 NJJ458766:NJJ458774 NTF458766:NTF458774 ODB458766:ODB458774 OMX458766:OMX458774 OWT458766:OWT458774 PGP458766:PGP458774 PQL458766:PQL458774 QAH458766:QAH458774 QKD458766:QKD458774 QTZ458766:QTZ458774 RDV458766:RDV458774 RNR458766:RNR458774 RXN458766:RXN458774 SHJ458766:SHJ458774 SRF458766:SRF458774 TBB458766:TBB458774 TKX458766:TKX458774 TUT458766:TUT458774 UEP458766:UEP458774 UOL458766:UOL458774 UYH458766:UYH458774 VID458766:VID458774 VRZ458766:VRZ458774 WBV458766:WBV458774 WLR458766:WLR458774 WVN458766:WVN458774 JB524302:JB524310 SX524302:SX524310 ACT524302:ACT524310 AMP524302:AMP524310 AWL524302:AWL524310 BGH524302:BGH524310 BQD524302:BQD524310 BZZ524302:BZZ524310 CJV524302:CJV524310 CTR524302:CTR524310 DDN524302:DDN524310 DNJ524302:DNJ524310 DXF524302:DXF524310 EHB524302:EHB524310 EQX524302:EQX524310 FAT524302:FAT524310 FKP524302:FKP524310 FUL524302:FUL524310 GEH524302:GEH524310 GOD524302:GOD524310 GXZ524302:GXZ524310 HHV524302:HHV524310 HRR524302:HRR524310 IBN524302:IBN524310 ILJ524302:ILJ524310 IVF524302:IVF524310 JFB524302:JFB524310 JOX524302:JOX524310 JYT524302:JYT524310 KIP524302:KIP524310 KSL524302:KSL524310 LCH524302:LCH524310 LMD524302:LMD524310 LVZ524302:LVZ524310 MFV524302:MFV524310 MPR524302:MPR524310 MZN524302:MZN524310 NJJ524302:NJJ524310 NTF524302:NTF524310 ODB524302:ODB524310 OMX524302:OMX524310 OWT524302:OWT524310 PGP524302:PGP524310 PQL524302:PQL524310 QAH524302:QAH524310 QKD524302:QKD524310 QTZ524302:QTZ524310 RDV524302:RDV524310 RNR524302:RNR524310 RXN524302:RXN524310 SHJ524302:SHJ524310 SRF524302:SRF524310 TBB524302:TBB524310 TKX524302:TKX524310 TUT524302:TUT524310 UEP524302:UEP524310 UOL524302:UOL524310 UYH524302:UYH524310 VID524302:VID524310 VRZ524302:VRZ524310 WBV524302:WBV524310 WLR524302:WLR524310 WVN524302:WVN524310 JB589838:JB589846 SX589838:SX589846 ACT589838:ACT589846 AMP589838:AMP589846 AWL589838:AWL589846 BGH589838:BGH589846 BQD589838:BQD589846 BZZ589838:BZZ589846 CJV589838:CJV589846 CTR589838:CTR589846 DDN589838:DDN589846 DNJ589838:DNJ589846 DXF589838:DXF589846 EHB589838:EHB589846 EQX589838:EQX589846 FAT589838:FAT589846 FKP589838:FKP589846 FUL589838:FUL589846 GEH589838:GEH589846 GOD589838:GOD589846 GXZ589838:GXZ589846 HHV589838:HHV589846 HRR589838:HRR589846 IBN589838:IBN589846 ILJ589838:ILJ589846 IVF589838:IVF589846 JFB589838:JFB589846 JOX589838:JOX589846 JYT589838:JYT589846 KIP589838:KIP589846 KSL589838:KSL589846 LCH589838:LCH589846 LMD589838:LMD589846 LVZ589838:LVZ589846 MFV589838:MFV589846 MPR589838:MPR589846 MZN589838:MZN589846 NJJ589838:NJJ589846 NTF589838:NTF589846 ODB589838:ODB589846 OMX589838:OMX589846 OWT589838:OWT589846 PGP589838:PGP589846 PQL589838:PQL589846 QAH589838:QAH589846 QKD589838:QKD589846 QTZ589838:QTZ589846 RDV589838:RDV589846 RNR589838:RNR589846 RXN589838:RXN589846 SHJ589838:SHJ589846 SRF589838:SRF589846 TBB589838:TBB589846 TKX589838:TKX589846 TUT589838:TUT589846 UEP589838:UEP589846 UOL589838:UOL589846 UYH589838:UYH589846 VID589838:VID589846 VRZ589838:VRZ589846 WBV589838:WBV589846 WLR589838:WLR589846 WVN589838:WVN589846 JB655374:JB655382 SX655374:SX655382 ACT655374:ACT655382 AMP655374:AMP655382 AWL655374:AWL655382 BGH655374:BGH655382 BQD655374:BQD655382 BZZ655374:BZZ655382 CJV655374:CJV655382 CTR655374:CTR655382 DDN655374:DDN655382 DNJ655374:DNJ655382 DXF655374:DXF655382 EHB655374:EHB655382 EQX655374:EQX655382 FAT655374:FAT655382 FKP655374:FKP655382 FUL655374:FUL655382 GEH655374:GEH655382 GOD655374:GOD655382 GXZ655374:GXZ655382 HHV655374:HHV655382 HRR655374:HRR655382 IBN655374:IBN655382 ILJ655374:ILJ655382 IVF655374:IVF655382 JFB655374:JFB655382 JOX655374:JOX655382 JYT655374:JYT655382 KIP655374:KIP655382 KSL655374:KSL655382 LCH655374:LCH655382 LMD655374:LMD655382 LVZ655374:LVZ655382 MFV655374:MFV655382 MPR655374:MPR655382 MZN655374:MZN655382 NJJ655374:NJJ655382 NTF655374:NTF655382 ODB655374:ODB655382 OMX655374:OMX655382 OWT655374:OWT655382 PGP655374:PGP655382 PQL655374:PQL655382 QAH655374:QAH655382 QKD655374:QKD655382 QTZ655374:QTZ655382 RDV655374:RDV655382 RNR655374:RNR655382 RXN655374:RXN655382 SHJ655374:SHJ655382 SRF655374:SRF655382 TBB655374:TBB655382 TKX655374:TKX655382 TUT655374:TUT655382 UEP655374:UEP655382 UOL655374:UOL655382 UYH655374:UYH655382 VID655374:VID655382 VRZ655374:VRZ655382 WBV655374:WBV655382 WLR655374:WLR655382 WVN655374:WVN655382 JB720910:JB720918 SX720910:SX720918 ACT720910:ACT720918 AMP720910:AMP720918 AWL720910:AWL720918 BGH720910:BGH720918 BQD720910:BQD720918 BZZ720910:BZZ720918 CJV720910:CJV720918 CTR720910:CTR720918 DDN720910:DDN720918 DNJ720910:DNJ720918 DXF720910:DXF720918 EHB720910:EHB720918 EQX720910:EQX720918 FAT720910:FAT720918 FKP720910:FKP720918 FUL720910:FUL720918 GEH720910:GEH720918 GOD720910:GOD720918 GXZ720910:GXZ720918 HHV720910:HHV720918 HRR720910:HRR720918 IBN720910:IBN720918 ILJ720910:ILJ720918 IVF720910:IVF720918 JFB720910:JFB720918 JOX720910:JOX720918 JYT720910:JYT720918 KIP720910:KIP720918 KSL720910:KSL720918 LCH720910:LCH720918 LMD720910:LMD720918 LVZ720910:LVZ720918 MFV720910:MFV720918 MPR720910:MPR720918 MZN720910:MZN720918 NJJ720910:NJJ720918 NTF720910:NTF720918 ODB720910:ODB720918 OMX720910:OMX720918 OWT720910:OWT720918 PGP720910:PGP720918 PQL720910:PQL720918 QAH720910:QAH720918 QKD720910:QKD720918 QTZ720910:QTZ720918 RDV720910:RDV720918 RNR720910:RNR720918 RXN720910:RXN720918 SHJ720910:SHJ720918 SRF720910:SRF720918 TBB720910:TBB720918 TKX720910:TKX720918 TUT720910:TUT720918 UEP720910:UEP720918 UOL720910:UOL720918 UYH720910:UYH720918 VID720910:VID720918 VRZ720910:VRZ720918 WBV720910:WBV720918 WLR720910:WLR720918 WVN720910:WVN720918 JB786446:JB786454 SX786446:SX786454 ACT786446:ACT786454 AMP786446:AMP786454 AWL786446:AWL786454 BGH786446:BGH786454 BQD786446:BQD786454 BZZ786446:BZZ786454 CJV786446:CJV786454 CTR786446:CTR786454 DDN786446:DDN786454 DNJ786446:DNJ786454 DXF786446:DXF786454 EHB786446:EHB786454 EQX786446:EQX786454 FAT786446:FAT786454 FKP786446:FKP786454 FUL786446:FUL786454 GEH786446:GEH786454 GOD786446:GOD786454 GXZ786446:GXZ786454 HHV786446:HHV786454 HRR786446:HRR786454 IBN786446:IBN786454 ILJ786446:ILJ786454 IVF786446:IVF786454 JFB786446:JFB786454 JOX786446:JOX786454 JYT786446:JYT786454 KIP786446:KIP786454 KSL786446:KSL786454 LCH786446:LCH786454 LMD786446:LMD786454 LVZ786446:LVZ786454 MFV786446:MFV786454 MPR786446:MPR786454 MZN786446:MZN786454 NJJ786446:NJJ786454 NTF786446:NTF786454 ODB786446:ODB786454 OMX786446:OMX786454 OWT786446:OWT786454 PGP786446:PGP786454 PQL786446:PQL786454 QAH786446:QAH786454 QKD786446:QKD786454 QTZ786446:QTZ786454 RDV786446:RDV786454 RNR786446:RNR786454 RXN786446:RXN786454 SHJ786446:SHJ786454 SRF786446:SRF786454 TBB786446:TBB786454 TKX786446:TKX786454 TUT786446:TUT786454 UEP786446:UEP786454 UOL786446:UOL786454 UYH786446:UYH786454 VID786446:VID786454 VRZ786446:VRZ786454 WBV786446:WBV786454 WLR786446:WLR786454 WVN786446:WVN786454 JB851982:JB851990 SX851982:SX851990 ACT851982:ACT851990 AMP851982:AMP851990 AWL851982:AWL851990 BGH851982:BGH851990 BQD851982:BQD851990 BZZ851982:BZZ851990 CJV851982:CJV851990 CTR851982:CTR851990 DDN851982:DDN851990 DNJ851982:DNJ851990 DXF851982:DXF851990 EHB851982:EHB851990 EQX851982:EQX851990 FAT851982:FAT851990 FKP851982:FKP851990 FUL851982:FUL851990 GEH851982:GEH851990 GOD851982:GOD851990 GXZ851982:GXZ851990 HHV851982:HHV851990 HRR851982:HRR851990 IBN851982:IBN851990 ILJ851982:ILJ851990 IVF851982:IVF851990 JFB851982:JFB851990 JOX851982:JOX851990 JYT851982:JYT851990 KIP851982:KIP851990 KSL851982:KSL851990 LCH851982:LCH851990 LMD851982:LMD851990 LVZ851982:LVZ851990 MFV851982:MFV851990 MPR851982:MPR851990 MZN851982:MZN851990 NJJ851982:NJJ851990 NTF851982:NTF851990 ODB851982:ODB851990 OMX851982:OMX851990 OWT851982:OWT851990 PGP851982:PGP851990 PQL851982:PQL851990 QAH851982:QAH851990 QKD851982:QKD851990 QTZ851982:QTZ851990 RDV851982:RDV851990 RNR851982:RNR851990 RXN851982:RXN851990 SHJ851982:SHJ851990 SRF851982:SRF851990 TBB851982:TBB851990 TKX851982:TKX851990 TUT851982:TUT851990 UEP851982:UEP851990 UOL851982:UOL851990 UYH851982:UYH851990 VID851982:VID851990 VRZ851982:VRZ851990 WBV851982:WBV851990 WLR851982:WLR851990 WVN851982:WVN851990 JB917518:JB917526 SX917518:SX917526 ACT917518:ACT917526 AMP917518:AMP917526 AWL917518:AWL917526 BGH917518:BGH917526 BQD917518:BQD917526 BZZ917518:BZZ917526 CJV917518:CJV917526 CTR917518:CTR917526 DDN917518:DDN917526 DNJ917518:DNJ917526 DXF917518:DXF917526 EHB917518:EHB917526 EQX917518:EQX917526 FAT917518:FAT917526 FKP917518:FKP917526 FUL917518:FUL917526 GEH917518:GEH917526 GOD917518:GOD917526 GXZ917518:GXZ917526 HHV917518:HHV917526 HRR917518:HRR917526 IBN917518:IBN917526 ILJ917518:ILJ917526 IVF917518:IVF917526 JFB917518:JFB917526 JOX917518:JOX917526 JYT917518:JYT917526 KIP917518:KIP917526 KSL917518:KSL917526 LCH917518:LCH917526 LMD917518:LMD917526 LVZ917518:LVZ917526 MFV917518:MFV917526 MPR917518:MPR917526 MZN917518:MZN917526 NJJ917518:NJJ917526 NTF917518:NTF917526 ODB917518:ODB917526 OMX917518:OMX917526 OWT917518:OWT917526 PGP917518:PGP917526 PQL917518:PQL917526 QAH917518:QAH917526 QKD917518:QKD917526 QTZ917518:QTZ917526 RDV917518:RDV917526 RNR917518:RNR917526 RXN917518:RXN917526 SHJ917518:SHJ917526 SRF917518:SRF917526 TBB917518:TBB917526 TKX917518:TKX917526 TUT917518:TUT917526 UEP917518:UEP917526 UOL917518:UOL917526 UYH917518:UYH917526 VID917518:VID917526 VRZ917518:VRZ917526 WBV917518:WBV917526 WLR917518:WLR917526 WVN917518:WVN917526 JB983054:JB983062 SX983054:SX983062 ACT983054:ACT983062 AMP983054:AMP983062 AWL983054:AWL983062 BGH983054:BGH983062 BQD983054:BQD983062 BZZ983054:BZZ983062 CJV983054:CJV983062 CTR983054:CTR983062 DDN983054:DDN983062 DNJ983054:DNJ983062 DXF983054:DXF983062 EHB983054:EHB983062 EQX983054:EQX983062 FAT983054:FAT983062 FKP983054:FKP983062 FUL983054:FUL983062 GEH983054:GEH983062 GOD983054:GOD983062 GXZ983054:GXZ983062 HHV983054:HHV983062 HRR983054:HRR983062 IBN983054:IBN983062 ILJ983054:ILJ983062 IVF983054:IVF983062 JFB983054:JFB983062 JOX983054:JOX983062 JYT983054:JYT983062 KIP983054:KIP983062 KSL983054:KSL983062 LCH983054:LCH983062 LMD983054:LMD983062 LVZ983054:LVZ983062 MFV983054:MFV983062 MPR983054:MPR983062 MZN983054:MZN983062 NJJ983054:NJJ983062 NTF983054:NTF983062 ODB983054:ODB983062 OMX983054:OMX983062 OWT983054:OWT983062 PGP983054:PGP983062 PQL983054:PQL983062 QAH983054:QAH983062 QKD983054:QKD983062 QTZ983054:QTZ983062 RDV983054:RDV983062 RNR983054:RNR983062 RXN983054:RXN983062 SHJ983054:SHJ983062 SRF983054:SRF983062 TBB983054:TBB983062 TKX983054:TKX983062 TUT983054:TUT983062 UEP983054:UEP983062 UOL983054:UOL983062 UYH983054:UYH983062 VID983054:VID983062 VRZ983054:VRZ983062 WBV983054:WBV983062 WLR983054:WLR983062 WVN983054:WVN983062 WVR983054:WVR983062 JF65550:JF65558 TB65550:TB65558 ACX65550:ACX65558 AMT65550:AMT65558 AWP65550:AWP65558 BGL65550:BGL65558 BQH65550:BQH65558 CAD65550:CAD65558 CJZ65550:CJZ65558 CTV65550:CTV65558 DDR65550:DDR65558 DNN65550:DNN65558 DXJ65550:DXJ65558 EHF65550:EHF65558 ERB65550:ERB65558 FAX65550:FAX65558 FKT65550:FKT65558 FUP65550:FUP65558 GEL65550:GEL65558 GOH65550:GOH65558 GYD65550:GYD65558 HHZ65550:HHZ65558 HRV65550:HRV65558 IBR65550:IBR65558 ILN65550:ILN65558 IVJ65550:IVJ65558 JFF65550:JFF65558 JPB65550:JPB65558 JYX65550:JYX65558 KIT65550:KIT65558 KSP65550:KSP65558 LCL65550:LCL65558 LMH65550:LMH65558 LWD65550:LWD65558 MFZ65550:MFZ65558 MPV65550:MPV65558 MZR65550:MZR65558 NJN65550:NJN65558 NTJ65550:NTJ65558 ODF65550:ODF65558 ONB65550:ONB65558 OWX65550:OWX65558 PGT65550:PGT65558 PQP65550:PQP65558 QAL65550:QAL65558 QKH65550:QKH65558 QUD65550:QUD65558 RDZ65550:RDZ65558 RNV65550:RNV65558 RXR65550:RXR65558 SHN65550:SHN65558 SRJ65550:SRJ65558 TBF65550:TBF65558 TLB65550:TLB65558 TUX65550:TUX65558 UET65550:UET65558 UOP65550:UOP65558 UYL65550:UYL65558 VIH65550:VIH65558 VSD65550:VSD65558 WBZ65550:WBZ65558 WLV65550:WLV65558 WVR65550:WVR65558 JF131086:JF131094 TB131086:TB131094 ACX131086:ACX131094 AMT131086:AMT131094 AWP131086:AWP131094 BGL131086:BGL131094 BQH131086:BQH131094 CAD131086:CAD131094 CJZ131086:CJZ131094 CTV131086:CTV131094 DDR131086:DDR131094 DNN131086:DNN131094 DXJ131086:DXJ131094 EHF131086:EHF131094 ERB131086:ERB131094 FAX131086:FAX131094 FKT131086:FKT131094 FUP131086:FUP131094 GEL131086:GEL131094 GOH131086:GOH131094 GYD131086:GYD131094 HHZ131086:HHZ131094 HRV131086:HRV131094 IBR131086:IBR131094 ILN131086:ILN131094 IVJ131086:IVJ131094 JFF131086:JFF131094 JPB131086:JPB131094 JYX131086:JYX131094 KIT131086:KIT131094 KSP131086:KSP131094 LCL131086:LCL131094 LMH131086:LMH131094 LWD131086:LWD131094 MFZ131086:MFZ131094 MPV131086:MPV131094 MZR131086:MZR131094 NJN131086:NJN131094 NTJ131086:NTJ131094 ODF131086:ODF131094 ONB131086:ONB131094 OWX131086:OWX131094 PGT131086:PGT131094 PQP131086:PQP131094 QAL131086:QAL131094 QKH131086:QKH131094 QUD131086:QUD131094 RDZ131086:RDZ131094 RNV131086:RNV131094 RXR131086:RXR131094 SHN131086:SHN131094 SRJ131086:SRJ131094 TBF131086:TBF131094 TLB131086:TLB131094 TUX131086:TUX131094 UET131086:UET131094 UOP131086:UOP131094 UYL131086:UYL131094 VIH131086:VIH131094 VSD131086:VSD131094 WBZ131086:WBZ131094 WLV131086:WLV131094 WVR131086:WVR131094 JF196622:JF196630 TB196622:TB196630 ACX196622:ACX196630 AMT196622:AMT196630 AWP196622:AWP196630 BGL196622:BGL196630 BQH196622:BQH196630 CAD196622:CAD196630 CJZ196622:CJZ196630 CTV196622:CTV196630 DDR196622:DDR196630 DNN196622:DNN196630 DXJ196622:DXJ196630 EHF196622:EHF196630 ERB196622:ERB196630 FAX196622:FAX196630 FKT196622:FKT196630 FUP196622:FUP196630 GEL196622:GEL196630 GOH196622:GOH196630 GYD196622:GYD196630 HHZ196622:HHZ196630 HRV196622:HRV196630 IBR196622:IBR196630 ILN196622:ILN196630 IVJ196622:IVJ196630 JFF196622:JFF196630 JPB196622:JPB196630 JYX196622:JYX196630 KIT196622:KIT196630 KSP196622:KSP196630 LCL196622:LCL196630 LMH196622:LMH196630 LWD196622:LWD196630 MFZ196622:MFZ196630 MPV196622:MPV196630 MZR196622:MZR196630 NJN196622:NJN196630 NTJ196622:NTJ196630 ODF196622:ODF196630 ONB196622:ONB196630 OWX196622:OWX196630 PGT196622:PGT196630 PQP196622:PQP196630 QAL196622:QAL196630 QKH196622:QKH196630 QUD196622:QUD196630 RDZ196622:RDZ196630 RNV196622:RNV196630 RXR196622:RXR196630 SHN196622:SHN196630 SRJ196622:SRJ196630 TBF196622:TBF196630 TLB196622:TLB196630 TUX196622:TUX196630 UET196622:UET196630 UOP196622:UOP196630 UYL196622:UYL196630 VIH196622:VIH196630 VSD196622:VSD196630 WBZ196622:WBZ196630 WLV196622:WLV196630 WVR196622:WVR196630 JF262158:JF262166 TB262158:TB262166 ACX262158:ACX262166 AMT262158:AMT262166 AWP262158:AWP262166 BGL262158:BGL262166 BQH262158:BQH262166 CAD262158:CAD262166 CJZ262158:CJZ262166 CTV262158:CTV262166 DDR262158:DDR262166 DNN262158:DNN262166 DXJ262158:DXJ262166 EHF262158:EHF262166 ERB262158:ERB262166 FAX262158:FAX262166 FKT262158:FKT262166 FUP262158:FUP262166 GEL262158:GEL262166 GOH262158:GOH262166 GYD262158:GYD262166 HHZ262158:HHZ262166 HRV262158:HRV262166 IBR262158:IBR262166 ILN262158:ILN262166 IVJ262158:IVJ262166 JFF262158:JFF262166 JPB262158:JPB262166 JYX262158:JYX262166 KIT262158:KIT262166 KSP262158:KSP262166 LCL262158:LCL262166 LMH262158:LMH262166 LWD262158:LWD262166 MFZ262158:MFZ262166 MPV262158:MPV262166 MZR262158:MZR262166 NJN262158:NJN262166 NTJ262158:NTJ262166 ODF262158:ODF262166 ONB262158:ONB262166 OWX262158:OWX262166 PGT262158:PGT262166 PQP262158:PQP262166 QAL262158:QAL262166 QKH262158:QKH262166 QUD262158:QUD262166 RDZ262158:RDZ262166 RNV262158:RNV262166 RXR262158:RXR262166 SHN262158:SHN262166 SRJ262158:SRJ262166 TBF262158:TBF262166 TLB262158:TLB262166 TUX262158:TUX262166 UET262158:UET262166 UOP262158:UOP262166 UYL262158:UYL262166 VIH262158:VIH262166 VSD262158:VSD262166 WBZ262158:WBZ262166 WLV262158:WLV262166 WVR262158:WVR262166 JF327694:JF327702 TB327694:TB327702 ACX327694:ACX327702 AMT327694:AMT327702 AWP327694:AWP327702 BGL327694:BGL327702 BQH327694:BQH327702 CAD327694:CAD327702 CJZ327694:CJZ327702 CTV327694:CTV327702 DDR327694:DDR327702 DNN327694:DNN327702 DXJ327694:DXJ327702 EHF327694:EHF327702 ERB327694:ERB327702 FAX327694:FAX327702 FKT327694:FKT327702 FUP327694:FUP327702 GEL327694:GEL327702 GOH327694:GOH327702 GYD327694:GYD327702 HHZ327694:HHZ327702 HRV327694:HRV327702 IBR327694:IBR327702 ILN327694:ILN327702 IVJ327694:IVJ327702 JFF327694:JFF327702 JPB327694:JPB327702 JYX327694:JYX327702 KIT327694:KIT327702 KSP327694:KSP327702 LCL327694:LCL327702 LMH327694:LMH327702 LWD327694:LWD327702 MFZ327694:MFZ327702 MPV327694:MPV327702 MZR327694:MZR327702 NJN327694:NJN327702 NTJ327694:NTJ327702 ODF327694:ODF327702 ONB327694:ONB327702 OWX327694:OWX327702 PGT327694:PGT327702 PQP327694:PQP327702 QAL327694:QAL327702 QKH327694:QKH327702 QUD327694:QUD327702 RDZ327694:RDZ327702 RNV327694:RNV327702 RXR327694:RXR327702 SHN327694:SHN327702 SRJ327694:SRJ327702 TBF327694:TBF327702 TLB327694:TLB327702 TUX327694:TUX327702 UET327694:UET327702 UOP327694:UOP327702 UYL327694:UYL327702 VIH327694:VIH327702 VSD327694:VSD327702 WBZ327694:WBZ327702 WLV327694:WLV327702 WVR327694:WVR327702 JF393230:JF393238 TB393230:TB393238 ACX393230:ACX393238 AMT393230:AMT393238 AWP393230:AWP393238 BGL393230:BGL393238 BQH393230:BQH393238 CAD393230:CAD393238 CJZ393230:CJZ393238 CTV393230:CTV393238 DDR393230:DDR393238 DNN393230:DNN393238 DXJ393230:DXJ393238 EHF393230:EHF393238 ERB393230:ERB393238 FAX393230:FAX393238 FKT393230:FKT393238 FUP393230:FUP393238 GEL393230:GEL393238 GOH393230:GOH393238 GYD393230:GYD393238 HHZ393230:HHZ393238 HRV393230:HRV393238 IBR393230:IBR393238 ILN393230:ILN393238 IVJ393230:IVJ393238 JFF393230:JFF393238 JPB393230:JPB393238 JYX393230:JYX393238 KIT393230:KIT393238 KSP393230:KSP393238 LCL393230:LCL393238 LMH393230:LMH393238 LWD393230:LWD393238 MFZ393230:MFZ393238 MPV393230:MPV393238 MZR393230:MZR393238 NJN393230:NJN393238 NTJ393230:NTJ393238 ODF393230:ODF393238 ONB393230:ONB393238 OWX393230:OWX393238 PGT393230:PGT393238 PQP393230:PQP393238 QAL393230:QAL393238 QKH393230:QKH393238 QUD393230:QUD393238 RDZ393230:RDZ393238 RNV393230:RNV393238 RXR393230:RXR393238 SHN393230:SHN393238 SRJ393230:SRJ393238 TBF393230:TBF393238 TLB393230:TLB393238 TUX393230:TUX393238 UET393230:UET393238 UOP393230:UOP393238 UYL393230:UYL393238 VIH393230:VIH393238 VSD393230:VSD393238 WBZ393230:WBZ393238 WLV393230:WLV393238 WVR393230:WVR393238 JF458766:JF458774 TB458766:TB458774 ACX458766:ACX458774 AMT458766:AMT458774 AWP458766:AWP458774 BGL458766:BGL458774 BQH458766:BQH458774 CAD458766:CAD458774 CJZ458766:CJZ458774 CTV458766:CTV458774 DDR458766:DDR458774 DNN458766:DNN458774 DXJ458766:DXJ458774 EHF458766:EHF458774 ERB458766:ERB458774 FAX458766:FAX458774 FKT458766:FKT458774 FUP458766:FUP458774 GEL458766:GEL458774 GOH458766:GOH458774 GYD458766:GYD458774 HHZ458766:HHZ458774 HRV458766:HRV458774 IBR458766:IBR458774 ILN458766:ILN458774 IVJ458766:IVJ458774 JFF458766:JFF458774 JPB458766:JPB458774 JYX458766:JYX458774 KIT458766:KIT458774 KSP458766:KSP458774 LCL458766:LCL458774 LMH458766:LMH458774 LWD458766:LWD458774 MFZ458766:MFZ458774 MPV458766:MPV458774 MZR458766:MZR458774 NJN458766:NJN458774 NTJ458766:NTJ458774 ODF458766:ODF458774 ONB458766:ONB458774 OWX458766:OWX458774 PGT458766:PGT458774 PQP458766:PQP458774 QAL458766:QAL458774 QKH458766:QKH458774 QUD458766:QUD458774 RDZ458766:RDZ458774 RNV458766:RNV458774 RXR458766:RXR458774 SHN458766:SHN458774 SRJ458766:SRJ458774 TBF458766:TBF458774 TLB458766:TLB458774 TUX458766:TUX458774 UET458766:UET458774 UOP458766:UOP458774 UYL458766:UYL458774 VIH458766:VIH458774 VSD458766:VSD458774 WBZ458766:WBZ458774 WLV458766:WLV458774 WVR458766:WVR458774 JF524302:JF524310 TB524302:TB524310 ACX524302:ACX524310 AMT524302:AMT524310 AWP524302:AWP524310 BGL524302:BGL524310 BQH524302:BQH524310 CAD524302:CAD524310 CJZ524302:CJZ524310 CTV524302:CTV524310 DDR524302:DDR524310 DNN524302:DNN524310 DXJ524302:DXJ524310 EHF524302:EHF524310 ERB524302:ERB524310 FAX524302:FAX524310 FKT524302:FKT524310 FUP524302:FUP524310 GEL524302:GEL524310 GOH524302:GOH524310 GYD524302:GYD524310 HHZ524302:HHZ524310 HRV524302:HRV524310 IBR524302:IBR524310 ILN524302:ILN524310 IVJ524302:IVJ524310 JFF524302:JFF524310 JPB524302:JPB524310 JYX524302:JYX524310 KIT524302:KIT524310 KSP524302:KSP524310 LCL524302:LCL524310 LMH524302:LMH524310 LWD524302:LWD524310 MFZ524302:MFZ524310 MPV524302:MPV524310 MZR524302:MZR524310 NJN524302:NJN524310 NTJ524302:NTJ524310 ODF524302:ODF524310 ONB524302:ONB524310 OWX524302:OWX524310 PGT524302:PGT524310 PQP524302:PQP524310 QAL524302:QAL524310 QKH524302:QKH524310 QUD524302:QUD524310 RDZ524302:RDZ524310 RNV524302:RNV524310 RXR524302:RXR524310 SHN524302:SHN524310 SRJ524302:SRJ524310 TBF524302:TBF524310 TLB524302:TLB524310 TUX524302:TUX524310 UET524302:UET524310 UOP524302:UOP524310 UYL524302:UYL524310 VIH524302:VIH524310 VSD524302:VSD524310 WBZ524302:WBZ524310 WLV524302:WLV524310 WVR524302:WVR524310 JF589838:JF589846 TB589838:TB589846 ACX589838:ACX589846 AMT589838:AMT589846 AWP589838:AWP589846 BGL589838:BGL589846 BQH589838:BQH589846 CAD589838:CAD589846 CJZ589838:CJZ589846 CTV589838:CTV589846 DDR589838:DDR589846 DNN589838:DNN589846 DXJ589838:DXJ589846 EHF589838:EHF589846 ERB589838:ERB589846 FAX589838:FAX589846 FKT589838:FKT589846 FUP589838:FUP589846 GEL589838:GEL589846 GOH589838:GOH589846 GYD589838:GYD589846 HHZ589838:HHZ589846 HRV589838:HRV589846 IBR589838:IBR589846 ILN589838:ILN589846 IVJ589838:IVJ589846 JFF589838:JFF589846 JPB589838:JPB589846 JYX589838:JYX589846 KIT589838:KIT589846 KSP589838:KSP589846 LCL589838:LCL589846 LMH589838:LMH589846 LWD589838:LWD589846 MFZ589838:MFZ589846 MPV589838:MPV589846 MZR589838:MZR589846 NJN589838:NJN589846 NTJ589838:NTJ589846 ODF589838:ODF589846 ONB589838:ONB589846 OWX589838:OWX589846 PGT589838:PGT589846 PQP589838:PQP589846 QAL589838:QAL589846 QKH589838:QKH589846 QUD589838:QUD589846 RDZ589838:RDZ589846 RNV589838:RNV589846 RXR589838:RXR589846 SHN589838:SHN589846 SRJ589838:SRJ589846 TBF589838:TBF589846 TLB589838:TLB589846 TUX589838:TUX589846 UET589838:UET589846 UOP589838:UOP589846 UYL589838:UYL589846 VIH589838:VIH589846 VSD589838:VSD589846 WBZ589838:WBZ589846 WLV589838:WLV589846 WVR589838:WVR589846 JF655374:JF655382 TB655374:TB655382 ACX655374:ACX655382 AMT655374:AMT655382 AWP655374:AWP655382 BGL655374:BGL655382 BQH655374:BQH655382 CAD655374:CAD655382 CJZ655374:CJZ655382 CTV655374:CTV655382 DDR655374:DDR655382 DNN655374:DNN655382 DXJ655374:DXJ655382 EHF655374:EHF655382 ERB655374:ERB655382 FAX655374:FAX655382 FKT655374:FKT655382 FUP655374:FUP655382 GEL655374:GEL655382 GOH655374:GOH655382 GYD655374:GYD655382 HHZ655374:HHZ655382 HRV655374:HRV655382 IBR655374:IBR655382 ILN655374:ILN655382 IVJ655374:IVJ655382 JFF655374:JFF655382 JPB655374:JPB655382 JYX655374:JYX655382 KIT655374:KIT655382 KSP655374:KSP655382 LCL655374:LCL655382 LMH655374:LMH655382 LWD655374:LWD655382 MFZ655374:MFZ655382 MPV655374:MPV655382 MZR655374:MZR655382 NJN655374:NJN655382 NTJ655374:NTJ655382 ODF655374:ODF655382 ONB655374:ONB655382 OWX655374:OWX655382 PGT655374:PGT655382 PQP655374:PQP655382 QAL655374:QAL655382 QKH655374:QKH655382 QUD655374:QUD655382 RDZ655374:RDZ655382 RNV655374:RNV655382 RXR655374:RXR655382 SHN655374:SHN655382 SRJ655374:SRJ655382 TBF655374:TBF655382 TLB655374:TLB655382 TUX655374:TUX655382 UET655374:UET655382 UOP655374:UOP655382 UYL655374:UYL655382 VIH655374:VIH655382 VSD655374:VSD655382 WBZ655374:WBZ655382 WLV655374:WLV655382 WVR655374:WVR655382 JF720910:JF720918 TB720910:TB720918 ACX720910:ACX720918 AMT720910:AMT720918 AWP720910:AWP720918 BGL720910:BGL720918 BQH720910:BQH720918 CAD720910:CAD720918 CJZ720910:CJZ720918 CTV720910:CTV720918 DDR720910:DDR720918 DNN720910:DNN720918 DXJ720910:DXJ720918 EHF720910:EHF720918 ERB720910:ERB720918 FAX720910:FAX720918 FKT720910:FKT720918 FUP720910:FUP720918 GEL720910:GEL720918 GOH720910:GOH720918 GYD720910:GYD720918 HHZ720910:HHZ720918 HRV720910:HRV720918 IBR720910:IBR720918 ILN720910:ILN720918 IVJ720910:IVJ720918 JFF720910:JFF720918 JPB720910:JPB720918 JYX720910:JYX720918 KIT720910:KIT720918 KSP720910:KSP720918 LCL720910:LCL720918 LMH720910:LMH720918 LWD720910:LWD720918 MFZ720910:MFZ720918 MPV720910:MPV720918 MZR720910:MZR720918 NJN720910:NJN720918 NTJ720910:NTJ720918 ODF720910:ODF720918 ONB720910:ONB720918 OWX720910:OWX720918 PGT720910:PGT720918 PQP720910:PQP720918 QAL720910:QAL720918 QKH720910:QKH720918 QUD720910:QUD720918 RDZ720910:RDZ720918 RNV720910:RNV720918 RXR720910:RXR720918 SHN720910:SHN720918 SRJ720910:SRJ720918 TBF720910:TBF720918 TLB720910:TLB720918 TUX720910:TUX720918 UET720910:UET720918 UOP720910:UOP720918 UYL720910:UYL720918 VIH720910:VIH720918 VSD720910:VSD720918 WBZ720910:WBZ720918 WLV720910:WLV720918 WVR720910:WVR720918 JF786446:JF786454 TB786446:TB786454 ACX786446:ACX786454 AMT786446:AMT786454 AWP786446:AWP786454 BGL786446:BGL786454 BQH786446:BQH786454 CAD786446:CAD786454 CJZ786446:CJZ786454 CTV786446:CTV786454 DDR786446:DDR786454 DNN786446:DNN786454 DXJ786446:DXJ786454 EHF786446:EHF786454 ERB786446:ERB786454 FAX786446:FAX786454 FKT786446:FKT786454 FUP786446:FUP786454 GEL786446:GEL786454 GOH786446:GOH786454 GYD786446:GYD786454 HHZ786446:HHZ786454 HRV786446:HRV786454 IBR786446:IBR786454 ILN786446:ILN786454 IVJ786446:IVJ786454 JFF786446:JFF786454 JPB786446:JPB786454 JYX786446:JYX786454 KIT786446:KIT786454 KSP786446:KSP786454 LCL786446:LCL786454 LMH786446:LMH786454 LWD786446:LWD786454 MFZ786446:MFZ786454 MPV786446:MPV786454 MZR786446:MZR786454 NJN786446:NJN786454 NTJ786446:NTJ786454 ODF786446:ODF786454 ONB786446:ONB786454 OWX786446:OWX786454 PGT786446:PGT786454 PQP786446:PQP786454 QAL786446:QAL786454 QKH786446:QKH786454 QUD786446:QUD786454 RDZ786446:RDZ786454 RNV786446:RNV786454 RXR786446:RXR786454 SHN786446:SHN786454 SRJ786446:SRJ786454 TBF786446:TBF786454 TLB786446:TLB786454 TUX786446:TUX786454 UET786446:UET786454 UOP786446:UOP786454 UYL786446:UYL786454 VIH786446:VIH786454 VSD786446:VSD786454 WBZ786446:WBZ786454 WLV786446:WLV786454 WVR786446:WVR786454 JF851982:JF851990 TB851982:TB851990 ACX851982:ACX851990 AMT851982:AMT851990 AWP851982:AWP851990 BGL851982:BGL851990 BQH851982:BQH851990 CAD851982:CAD851990 CJZ851982:CJZ851990 CTV851982:CTV851990 DDR851982:DDR851990 DNN851982:DNN851990 DXJ851982:DXJ851990 EHF851982:EHF851990 ERB851982:ERB851990 FAX851982:FAX851990 FKT851982:FKT851990 FUP851982:FUP851990 GEL851982:GEL851990 GOH851982:GOH851990 GYD851982:GYD851990 HHZ851982:HHZ851990 HRV851982:HRV851990 IBR851982:IBR851990 ILN851982:ILN851990 IVJ851982:IVJ851990 JFF851982:JFF851990 JPB851982:JPB851990 JYX851982:JYX851990 KIT851982:KIT851990 KSP851982:KSP851990 LCL851982:LCL851990 LMH851982:LMH851990 LWD851982:LWD851990 MFZ851982:MFZ851990 MPV851982:MPV851990 MZR851982:MZR851990 NJN851982:NJN851990 NTJ851982:NTJ851990 ODF851982:ODF851990 ONB851982:ONB851990 OWX851982:OWX851990 PGT851982:PGT851990 PQP851982:PQP851990 QAL851982:QAL851990 QKH851982:QKH851990 QUD851982:QUD851990 RDZ851982:RDZ851990 RNV851982:RNV851990 RXR851982:RXR851990 SHN851982:SHN851990 SRJ851982:SRJ851990 TBF851982:TBF851990 TLB851982:TLB851990 TUX851982:TUX851990 UET851982:UET851990 UOP851982:UOP851990 UYL851982:UYL851990 VIH851982:VIH851990 VSD851982:VSD851990 WBZ851982:WBZ851990 WLV851982:WLV851990 WVR851982:WVR851990 JF917518:JF917526 TB917518:TB917526 ACX917518:ACX917526 AMT917518:AMT917526 AWP917518:AWP917526 BGL917518:BGL917526 BQH917518:BQH917526 CAD917518:CAD917526 CJZ917518:CJZ917526 CTV917518:CTV917526 DDR917518:DDR917526 DNN917518:DNN917526 DXJ917518:DXJ917526 EHF917518:EHF917526 ERB917518:ERB917526 FAX917518:FAX917526 FKT917518:FKT917526 FUP917518:FUP917526 GEL917518:GEL917526 GOH917518:GOH917526 GYD917518:GYD917526 HHZ917518:HHZ917526 HRV917518:HRV917526 IBR917518:IBR917526 ILN917518:ILN917526 IVJ917518:IVJ917526 JFF917518:JFF917526 JPB917518:JPB917526 JYX917518:JYX917526 KIT917518:KIT917526 KSP917518:KSP917526 LCL917518:LCL917526 LMH917518:LMH917526 LWD917518:LWD917526 MFZ917518:MFZ917526 MPV917518:MPV917526 MZR917518:MZR917526 NJN917518:NJN917526 NTJ917518:NTJ917526 ODF917518:ODF917526 ONB917518:ONB917526 OWX917518:OWX917526 PGT917518:PGT917526 PQP917518:PQP917526 QAL917518:QAL917526 QKH917518:QKH917526 QUD917518:QUD917526 RDZ917518:RDZ917526 RNV917518:RNV917526 RXR917518:RXR917526 SHN917518:SHN917526 SRJ917518:SRJ917526 TBF917518:TBF917526 TLB917518:TLB917526 TUX917518:TUX917526 UET917518:UET917526 UOP917518:UOP917526 UYL917518:UYL917526 VIH917518:VIH917526 VSD917518:VSD917526 WBZ917518:WBZ917526 WLV917518:WLV917526 WVR917518:WVR917526 JF983054:JF983062 TB983054:TB983062 ACX983054:ACX983062 AMT983054:AMT983062 AWP983054:AWP983062 BGL983054:BGL983062 BQH983054:BQH983062 CAD983054:CAD983062 CJZ983054:CJZ983062 CTV983054:CTV983062 DDR983054:DDR983062 DNN983054:DNN983062 DXJ983054:DXJ983062 EHF983054:EHF983062 ERB983054:ERB983062 FAX983054:FAX983062 FKT983054:FKT983062 FUP983054:FUP983062 GEL983054:GEL983062 GOH983054:GOH983062 GYD983054:GYD983062 HHZ983054:HHZ983062 HRV983054:HRV983062 IBR983054:IBR983062 ILN983054:ILN983062 IVJ983054:IVJ983062 JFF983054:JFF983062 JPB983054:JPB983062 JYX983054:JYX983062 KIT983054:KIT983062 KSP983054:KSP983062 LCL983054:LCL983062 LMH983054:LMH983062 LWD983054:LWD983062 MFZ983054:MFZ983062 MPV983054:MPV983062 MZR983054:MZR983062 NJN983054:NJN983062 NTJ983054:NTJ983062 ODF983054:ODF983062 ONB983054:ONB983062 OWX983054:OWX983062 PGT983054:PGT983062 PQP983054:PQP983062 QAL983054:QAL983062 QKH983054:QKH983062 QUD983054:QUD983062 RDZ983054:RDZ983062 RNV983054:RNV983062 RXR983054:RXR983062 SHN983054:SHN983062 SRJ983054:SRJ983062 TBF983054:TBF983062 TLB983054:TLB983062 TUX983054:TUX983062 UET983054:UET983062 UOP983054:UOP983062 UYL983054:UYL983062 VIH983054:VIH983062 VSD983054:VSD983062 WBZ983054:WBZ983062 WLV983054:WLV98306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CE49A5B6-1513-4E2D-ABC3-EFBA63B9C013}">
      <formula1>"A,B,C,D,E"</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portrait" r:id="rId1"/>
  <headerFooter>
    <oddFooter>&amp;C&amp;P</oddFooter>
  </headerFooter>
  <rowBreaks count="3" manualBreakCount="3">
    <brk id="7" max="5" man="1"/>
    <brk id="17" max="5" man="1"/>
    <brk id="2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C130-E31E-44AC-A9DE-68AA31048BDF}">
  <sheetPr codeName="Sheet1">
    <pageSetUpPr fitToPage="1"/>
  </sheetPr>
  <dimension ref="A1:M32"/>
  <sheetViews>
    <sheetView view="pageBreakPreview" zoomScale="90" zoomScaleNormal="100" zoomScaleSheetLayoutView="90" zoomScalePageLayoutView="70" workbookViewId="0">
      <selection activeCell="A8" sqref="A8:F8"/>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[3]年度当初提出!D2</f>
        <v>千葉市あんしんケアセンター千葉寺</v>
      </c>
      <c r="E2" s="121"/>
      <c r="F2" s="121"/>
      <c r="J2" s="3"/>
      <c r="K2" s="3"/>
      <c r="L2" s="3"/>
    </row>
    <row r="3" spans="1:13" ht="157.5" customHeight="1" thickBot="1" x14ac:dyDescent="0.6">
      <c r="A3" s="122" t="str">
        <f>[3]年度当初提出!A3</f>
        <v>担当圏域
地区概況及び
地区課題</v>
      </c>
      <c r="B3" s="122"/>
      <c r="C3" s="122"/>
      <c r="D3" s="147" t="str">
        <f>[3]年度当初提出!D3</f>
        <v>圏域北部には、様々な行政機関が複数所在し、圏域の中心部には県や市の急性期医療の要となっている複数の医療機関、地域住民の社会教育の推進や福祉行政の拠点、憩いの場として公民館や、県立公園等がある。
鉄道や路線バスが複数路線圏域内を通っていることから、アクセスの良さから閑静な住宅街が多い。また、漁師町の名残のある地区や寺社における伝統行事を通じて繋がっている地区もある。大きな公営の団地や集合住宅が点在していることや一部地域では区画整理が進んでいることもあり、若い世代や地域外からの移住者も増えている。
一方で、主要な駅や道路までの道中、坂道が多いことから、支援が必要な状態となると外出に不便さが生じてしまう状況がある。移動販売も普及し始めているが、道幅の狭さや駐車スペースの問題等がある。
複合的な課題を抱える世帯や身寄りがなく地域から孤立している人々の多くは、地域との繋がりが希薄で、情報難民となりやすく、問題が複雑化してから相談に至ることが多い。また、ケアマネジャーや介護サービス事業所等の不足により、支援に繋がるまで時間を要している。地域活動の担い手不足という課題もあり、地域活動への多世代の参加が求められている。</v>
      </c>
      <c r="E3" s="147"/>
      <c r="F3" s="147"/>
      <c r="G3" s="4"/>
      <c r="H3" s="4"/>
      <c r="I3" s="4"/>
      <c r="J3" s="117" t="s">
        <v>2</v>
      </c>
      <c r="K3" s="118"/>
      <c r="L3" s="5"/>
    </row>
    <row r="4" spans="1:13" ht="75.5" customHeight="1" x14ac:dyDescent="0.55000000000000004">
      <c r="A4" s="122" t="s">
        <v>3</v>
      </c>
      <c r="B4" s="122"/>
      <c r="C4" s="122"/>
      <c r="D4" s="158" t="s">
        <v>483</v>
      </c>
      <c r="E4" s="158"/>
      <c r="F4" s="158"/>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17</v>
      </c>
      <c r="E6" s="35" t="s">
        <v>8</v>
      </c>
      <c r="F6" s="36" t="s">
        <v>45</v>
      </c>
      <c r="G6" s="9"/>
      <c r="H6" s="10"/>
      <c r="I6" s="10"/>
      <c r="J6" s="10"/>
      <c r="K6" s="10"/>
      <c r="L6" s="11"/>
    </row>
    <row r="7" spans="1:13" ht="63.5" customHeight="1" x14ac:dyDescent="0.55000000000000004">
      <c r="A7" s="126"/>
      <c r="B7" s="128" t="s">
        <v>10</v>
      </c>
      <c r="C7" s="129"/>
      <c r="D7" s="154" t="s">
        <v>484</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60" customHeight="1" x14ac:dyDescent="0.55000000000000004">
      <c r="A9" s="37" t="s">
        <v>12</v>
      </c>
      <c r="B9" s="127" t="s">
        <v>13</v>
      </c>
      <c r="C9" s="127"/>
      <c r="D9" s="134" t="s">
        <v>485</v>
      </c>
      <c r="E9" s="134"/>
      <c r="F9" s="134"/>
      <c r="G9" s="15"/>
      <c r="H9" s="16"/>
      <c r="I9" s="16"/>
      <c r="J9" s="147" t="s">
        <v>46</v>
      </c>
      <c r="K9" s="147"/>
      <c r="L9" s="147"/>
    </row>
    <row r="10" spans="1:13" ht="60" customHeight="1" x14ac:dyDescent="0.55000000000000004">
      <c r="A10" s="37" t="s">
        <v>14</v>
      </c>
      <c r="B10" s="127" t="s">
        <v>13</v>
      </c>
      <c r="C10" s="127"/>
      <c r="D10" s="134" t="s">
        <v>486</v>
      </c>
      <c r="E10" s="134"/>
      <c r="F10" s="134"/>
      <c r="G10" s="136" t="s">
        <v>15</v>
      </c>
      <c r="H10" s="137"/>
      <c r="I10" s="137"/>
      <c r="J10" s="138" t="str">
        <f>[3]年度当初提出!D6</f>
        <v>介護保険サービスや介護予防・日常生活支援総合事業（以下、総合事業）、インフォーマルサービス等が適切に活用されるよう生活支援コーディネーターと連携し、ケアマネジャーや地域団体等に働きかけ、高齢者が地域で自立した生活を送れることを目指す。</v>
      </c>
      <c r="K10" s="138"/>
      <c r="L10" s="138"/>
    </row>
    <row r="11" spans="1:13" ht="60" customHeight="1" x14ac:dyDescent="0.55000000000000004">
      <c r="A11" s="126" t="s">
        <v>5</v>
      </c>
      <c r="B11" s="127" t="s">
        <v>6</v>
      </c>
      <c r="C11" s="127"/>
      <c r="D11" s="35" t="s">
        <v>17</v>
      </c>
      <c r="E11" s="35" t="s">
        <v>8</v>
      </c>
      <c r="F11" s="36" t="s">
        <v>47</v>
      </c>
      <c r="G11" s="136"/>
      <c r="H11" s="137" t="s">
        <v>19</v>
      </c>
      <c r="I11" s="137"/>
      <c r="J11" s="138" t="str">
        <f>[3]年度当初提出!D7</f>
        <v>・生活支援コーディネーターと連携し、ケアマネジャーに介護保険サービス、総合事業、インフォーマルサービス等の活用が出来るよう研修等を開催する。
・介護予防サービス支援計画書の検証や聞き取り等を通して、地域生活を送る上での課題の分析を行う。
・介護保険制度、総合事業やインフォーマルサービスの正しい活用について、地域住民への周知活動を継続していく。</v>
      </c>
      <c r="K11" s="138"/>
      <c r="L11" s="138"/>
    </row>
    <row r="12" spans="1:13" ht="51.5" customHeight="1" x14ac:dyDescent="0.55000000000000004">
      <c r="A12" s="126"/>
      <c r="B12" s="139" t="s">
        <v>10</v>
      </c>
      <c r="C12" s="140"/>
      <c r="D12" s="157" t="s">
        <v>482</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60" customHeight="1" x14ac:dyDescent="0.55000000000000004">
      <c r="A14" s="37" t="s">
        <v>12</v>
      </c>
      <c r="B14" s="127" t="s">
        <v>13</v>
      </c>
      <c r="C14" s="127"/>
      <c r="D14" s="147" t="str">
        <f>'[3]前期終了時提出（10月頃）'!D12</f>
        <v>・地域の関係機関、行政機関等にあんしんケアセンターの役割や介護保険制度の現状等を理解いただくために、引き続きケース支援を通して、周知を行っていく。
・地域行事へ参加し、地域住民に向けてあんしんケアセンターの役割や機能、介護保険制度等の周知活動を行う。
・あんしんケアセンターの役割や活動内容を知っていただくためにホームページ等を活用した情報発信を行う。</v>
      </c>
      <c r="E14" s="147"/>
      <c r="F14" s="147"/>
      <c r="G14" s="15"/>
      <c r="H14" s="16"/>
      <c r="I14" s="16"/>
      <c r="J14" s="16"/>
      <c r="K14" s="16"/>
      <c r="L14" s="17"/>
    </row>
    <row r="15" spans="1:13" ht="60" customHeight="1" x14ac:dyDescent="0.55000000000000004">
      <c r="A15" s="37" t="s">
        <v>14</v>
      </c>
      <c r="B15" s="127" t="s">
        <v>13</v>
      </c>
      <c r="C15" s="127"/>
      <c r="D15" s="147" t="s">
        <v>48</v>
      </c>
      <c r="E15" s="147"/>
      <c r="F15" s="147"/>
      <c r="G15" s="136" t="s">
        <v>15</v>
      </c>
      <c r="H15" s="137" t="s">
        <v>16</v>
      </c>
      <c r="I15" s="137"/>
      <c r="J15" s="138" t="str">
        <f>[3]年度当初提出!D9</f>
        <v>ケースの早期発見・適切な対応に向け、各関係機関と連携し、ワンストップの相談窓口としての機能維持を目指す。</v>
      </c>
      <c r="K15" s="138"/>
      <c r="L15" s="138"/>
    </row>
    <row r="16" spans="1:13" ht="60" customHeight="1" x14ac:dyDescent="0.55000000000000004">
      <c r="A16" s="126" t="s">
        <v>5</v>
      </c>
      <c r="B16" s="127" t="s">
        <v>6</v>
      </c>
      <c r="C16" s="127"/>
      <c r="D16" s="35" t="s">
        <v>7</v>
      </c>
      <c r="E16" s="35" t="s">
        <v>8</v>
      </c>
      <c r="F16" s="36" t="s">
        <v>49</v>
      </c>
      <c r="G16" s="136"/>
      <c r="H16" s="137" t="s">
        <v>19</v>
      </c>
      <c r="I16" s="137"/>
      <c r="J16" s="138" t="str">
        <f>[3]年度当初提出!D10</f>
        <v>・個別ケース支援や、あんしんケアセンターだよりの掲示、チラシの配布、回覧板の活用の継続し、地域住民や各関係機関にセンターの業務や役割を周知する。また、多世代への周知を目指して、ICTの活用についても検討していく。
・多機関と連携して、要介護者だけでなく家族介護者を含む家族全体への支援を行い、複合的な課題を抱えるケースの早期解決を目指す。</v>
      </c>
      <c r="K16" s="138"/>
      <c r="L16" s="138"/>
    </row>
    <row r="17" spans="1:12" ht="60" customHeight="1" x14ac:dyDescent="0.55000000000000004">
      <c r="A17" s="126"/>
      <c r="B17" s="139" t="s">
        <v>10</v>
      </c>
      <c r="C17" s="140"/>
      <c r="D17" s="157" t="s">
        <v>50</v>
      </c>
      <c r="E17" s="149"/>
      <c r="F17" s="150"/>
      <c r="G17" s="144"/>
      <c r="H17" s="145"/>
      <c r="I17" s="145"/>
      <c r="J17" s="145"/>
      <c r="K17" s="145"/>
      <c r="L17" s="146"/>
    </row>
    <row r="18" spans="1:12" ht="18" customHeight="1" x14ac:dyDescent="0.55000000000000004">
      <c r="A18" s="125" t="s">
        <v>51</v>
      </c>
      <c r="B18" s="125"/>
      <c r="C18" s="125"/>
      <c r="D18" s="125"/>
      <c r="E18" s="125"/>
      <c r="F18" s="125"/>
      <c r="G18" s="133" t="s">
        <v>23</v>
      </c>
      <c r="H18" s="133"/>
      <c r="I18" s="133"/>
      <c r="J18" s="133"/>
      <c r="K18" s="133"/>
      <c r="L18" s="133"/>
    </row>
    <row r="19" spans="1:12" ht="60" customHeight="1" x14ac:dyDescent="0.55000000000000004">
      <c r="A19" s="37" t="s">
        <v>12</v>
      </c>
      <c r="B19" s="127" t="s">
        <v>13</v>
      </c>
      <c r="C19" s="127"/>
      <c r="D19" s="147" t="s">
        <v>410</v>
      </c>
      <c r="E19" s="147"/>
      <c r="F19" s="147"/>
      <c r="G19" s="15"/>
      <c r="H19" s="16"/>
      <c r="I19" s="16"/>
      <c r="J19" s="16"/>
      <c r="K19" s="16"/>
      <c r="L19" s="17"/>
    </row>
    <row r="20" spans="1:12" ht="60" customHeight="1" x14ac:dyDescent="0.55000000000000004">
      <c r="A20" s="37" t="s">
        <v>14</v>
      </c>
      <c r="B20" s="127" t="s">
        <v>13</v>
      </c>
      <c r="C20" s="127"/>
      <c r="D20" s="147" t="s">
        <v>411</v>
      </c>
      <c r="E20" s="147"/>
      <c r="F20" s="147"/>
      <c r="G20" s="136" t="s">
        <v>15</v>
      </c>
      <c r="H20" s="137" t="s">
        <v>16</v>
      </c>
      <c r="I20" s="137"/>
      <c r="J20" s="138" t="str">
        <f>[3]年度当初提出!D12</f>
        <v xml:space="preserve">関係機関と連携し、権利擁護に関する問題（高齢者虐待防止、成年後見制度利用、消費者被害防止、認知症に関する問題等）の早期発見・早期対応に取り組み、高齢者の尊厳ある生活の維持を目指す。
</v>
      </c>
      <c r="K20" s="138"/>
      <c r="L20" s="138"/>
    </row>
    <row r="21" spans="1:12" ht="60" customHeight="1" x14ac:dyDescent="0.55000000000000004">
      <c r="A21" s="126" t="s">
        <v>5</v>
      </c>
      <c r="B21" s="127" t="s">
        <v>6</v>
      </c>
      <c r="C21" s="127"/>
      <c r="D21" s="35" t="s">
        <v>17</v>
      </c>
      <c r="E21" s="35" t="s">
        <v>8</v>
      </c>
      <c r="F21" s="36" t="s">
        <v>52</v>
      </c>
      <c r="G21" s="136"/>
      <c r="H21" s="137" t="s">
        <v>19</v>
      </c>
      <c r="I21" s="137"/>
      <c r="J21" s="138" t="str">
        <f>[3]年度当初提出!D13</f>
        <v>・市の高齢者虐待防止マニュアルに従い、高齢障害支援課と連携して、早期解決を目指して対応する。
・防犯意識の向上や消費者被害の防止を目指し、警察や千葉市消費生活センターと連携し、啓発活動を行う。
・成年後見制度等を適切に利用できるよう関係機関と連携し、高齢者や地域住民に制度説明や申立支援を行う。また、制度の適切利用を目指した周知活動を行う。</v>
      </c>
      <c r="K21" s="138"/>
      <c r="L21" s="138"/>
    </row>
    <row r="22" spans="1:12" ht="60" customHeight="1" x14ac:dyDescent="0.55000000000000004">
      <c r="A22" s="126"/>
      <c r="B22" s="139" t="s">
        <v>10</v>
      </c>
      <c r="C22" s="140"/>
      <c r="D22" s="157" t="s">
        <v>53</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60" customHeight="1" x14ac:dyDescent="0.55000000000000004">
      <c r="A24" s="37" t="s">
        <v>12</v>
      </c>
      <c r="B24" s="127" t="s">
        <v>13</v>
      </c>
      <c r="C24" s="127"/>
      <c r="D24" s="147" t="str">
        <f>'[3]前期終了時提出（10月頃）'!D18</f>
        <v>・区内のあんしんケアセンターと連携をし、新人ケアマネジャー向けの研修を行った。
・地域事業に参加し、地域の活動団体や民児協等より、地域の現状の聞き取りやニーズ把握を行った。
・地域の夏祭りへの参加、防犯パトロールの方との交流を通し、地域住民との親交を深めた。
・個別地域ケア会議の開催、他機関主催の会議への参加、生活支援コーディネーターとの情報共有を行った。</v>
      </c>
      <c r="E24" s="147"/>
      <c r="F24" s="147"/>
      <c r="G24" s="15"/>
      <c r="H24" s="16"/>
      <c r="I24" s="16"/>
      <c r="J24" s="151" t="s">
        <v>54</v>
      </c>
      <c r="K24" s="151"/>
      <c r="L24" s="151"/>
    </row>
    <row r="25" spans="1:12" ht="50.5" customHeight="1" x14ac:dyDescent="0.55000000000000004">
      <c r="A25" s="37" t="s">
        <v>14</v>
      </c>
      <c r="B25" s="127" t="s">
        <v>13</v>
      </c>
      <c r="C25" s="127"/>
      <c r="D25" s="157" t="s">
        <v>55</v>
      </c>
      <c r="E25" s="149"/>
      <c r="F25" s="150"/>
      <c r="G25" s="136" t="s">
        <v>15</v>
      </c>
      <c r="H25" s="137" t="s">
        <v>16</v>
      </c>
      <c r="I25" s="137"/>
      <c r="J25" s="138" t="str">
        <f>[3]年度当初提出!D15</f>
        <v>高齢者やその家族が、複合的な課題を抱えても、住み慣れた地域での生活が継続できるよう多機関とのネットワーク構築を目指す。</v>
      </c>
      <c r="K25" s="138"/>
      <c r="L25" s="138"/>
    </row>
    <row r="26" spans="1:12" ht="60" customHeight="1" x14ac:dyDescent="0.55000000000000004">
      <c r="A26" s="126" t="s">
        <v>5</v>
      </c>
      <c r="B26" s="127" t="s">
        <v>6</v>
      </c>
      <c r="C26" s="127"/>
      <c r="D26" s="35" t="s">
        <v>7</v>
      </c>
      <c r="E26" s="35" t="s">
        <v>8</v>
      </c>
      <c r="F26" s="36" t="s">
        <v>56</v>
      </c>
      <c r="G26" s="136"/>
      <c r="H26" s="137" t="s">
        <v>19</v>
      </c>
      <c r="I26" s="137"/>
      <c r="J26" s="138" t="str">
        <f>[3]年度当初提出!D16</f>
        <v>・個別ケースや地域ケア会議から抽出された地域課題や過去に実施したアンケート等を元に、地域の実態把握を行う。
・民生委員、ケアマネジャー、各関係機関等と地域課題の共有・課題解決を目指した意見交換会の開催を検討する。
・圏域のケアマネジャーのケアマネジメント力向上を目指し、ケアマネ支援、研修の開催や事例検討会の開催をする。
・地域の活性化や課題解決を目指した地域のイベントや事業に参加し、地域団体とのネットワークを構築する。</v>
      </c>
      <c r="K26" s="138"/>
      <c r="L26" s="138"/>
    </row>
    <row r="27" spans="1:12" ht="60" customHeight="1" x14ac:dyDescent="0.55000000000000004">
      <c r="A27" s="126"/>
      <c r="B27" s="139" t="s">
        <v>10</v>
      </c>
      <c r="C27" s="140"/>
      <c r="D27" s="158" t="s">
        <v>483</v>
      </c>
      <c r="E27" s="158"/>
      <c r="F27" s="158"/>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60" customHeight="1" x14ac:dyDescent="0.55000000000000004">
      <c r="A29" s="37" t="s">
        <v>12</v>
      </c>
      <c r="B29" s="127" t="s">
        <v>13</v>
      </c>
      <c r="C29" s="127"/>
      <c r="D29" s="147" t="str">
        <f>'[3]前期終了時提出（10月頃）'!D22</f>
        <v>・地域の事業所や地域リハパートナーと連携し、地域住民向けの健康測定会を開催した。
・地域介護予防活動支援を通して、フレイル予防や基本チェックリストの実施、いきいき活動手帳の配布等を行った。
・介護予防事業の促進を目指して、区内あんしんケアセンターの保健職や高齢障害支援課と連携し、市内あんしんケアセンター保健職向け講習会の企画運営を行った。</v>
      </c>
      <c r="E29" s="147"/>
      <c r="F29" s="147"/>
      <c r="G29" s="15"/>
      <c r="H29" s="16"/>
      <c r="I29" s="16"/>
      <c r="J29" s="16"/>
      <c r="K29" s="16"/>
      <c r="L29" s="17"/>
    </row>
    <row r="30" spans="1:12" ht="60" customHeight="1" x14ac:dyDescent="0.55000000000000004">
      <c r="A30" s="37" t="s">
        <v>14</v>
      </c>
      <c r="B30" s="127" t="s">
        <v>13</v>
      </c>
      <c r="C30" s="127"/>
      <c r="D30" s="147" t="s">
        <v>412</v>
      </c>
      <c r="E30" s="147"/>
      <c r="F30" s="147"/>
      <c r="G30" s="136" t="s">
        <v>15</v>
      </c>
      <c r="H30" s="137" t="s">
        <v>16</v>
      </c>
      <c r="I30" s="137"/>
      <c r="J30" s="138" t="str">
        <f>[3]年度当初提出!D18</f>
        <v>高齢者の健康実態の把握、介護予防の普及啓発・介護予防事業への参加の促しを行い、高齢者の健康意識を高めることを目指す。</v>
      </c>
      <c r="K30" s="138"/>
      <c r="L30" s="138"/>
    </row>
    <row r="31" spans="1:12" ht="60" customHeight="1" x14ac:dyDescent="0.55000000000000004">
      <c r="A31" s="126" t="s">
        <v>5</v>
      </c>
      <c r="B31" s="127" t="s">
        <v>6</v>
      </c>
      <c r="C31" s="127"/>
      <c r="D31" s="35" t="s">
        <v>17</v>
      </c>
      <c r="E31" s="35" t="s">
        <v>8</v>
      </c>
      <c r="F31" s="36" t="s">
        <v>413</v>
      </c>
      <c r="G31" s="136"/>
      <c r="H31" s="137" t="s">
        <v>19</v>
      </c>
      <c r="I31" s="137"/>
      <c r="J31" s="138" t="str">
        <f>[3]年度当初提出!D19</f>
        <v>・健康課や生活支援コーディネーターと連携し、介護予防の取組状況を把握し、介護予防活動の運営支援を行う。
・地域住民が介護予防に取り組むきっかけとして、基本チェックリストやいきいき活動手帳を総合相談や地域事業等の場で活用を提案する。
・多職種や他機関と連携して、高齢者自身が健康意識を高められるような講座やイベントを開催する。</v>
      </c>
      <c r="K31" s="138"/>
      <c r="L31" s="138"/>
    </row>
    <row r="32" spans="1:12" ht="60" customHeight="1" x14ac:dyDescent="0.55000000000000004">
      <c r="A32" s="126"/>
      <c r="B32" s="139" t="s">
        <v>10</v>
      </c>
      <c r="C32" s="140"/>
      <c r="D32" s="157" t="s">
        <v>57</v>
      </c>
      <c r="E32" s="149"/>
      <c r="F32" s="150"/>
      <c r="G32" s="144"/>
      <c r="H32" s="145"/>
      <c r="I32" s="145"/>
      <c r="J32" s="145"/>
      <c r="K32" s="145"/>
      <c r="L32" s="146"/>
    </row>
  </sheetData>
  <mergeCells count="95">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6:A27"/>
    <mergeCell ref="B26:C26"/>
    <mergeCell ref="H26:I26"/>
    <mergeCell ref="J26:L26"/>
    <mergeCell ref="B27:C27"/>
    <mergeCell ref="D27:F27"/>
    <mergeCell ref="G27:L27"/>
    <mergeCell ref="A23:F23"/>
    <mergeCell ref="G23:L23"/>
    <mergeCell ref="B24:C24"/>
    <mergeCell ref="D24:F24"/>
    <mergeCell ref="J24:L24"/>
    <mergeCell ref="B25:C25"/>
    <mergeCell ref="D25:F25"/>
    <mergeCell ref="G25:G26"/>
    <mergeCell ref="H25:I25"/>
    <mergeCell ref="J25:L25"/>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11:A12"/>
    <mergeCell ref="B11:C11"/>
    <mergeCell ref="H11:I11"/>
    <mergeCell ref="J11:L11"/>
    <mergeCell ref="B12:C12"/>
    <mergeCell ref="D12:F12"/>
    <mergeCell ref="G12:L12"/>
    <mergeCell ref="A8:F8"/>
    <mergeCell ref="G8:L8"/>
    <mergeCell ref="B9:C9"/>
    <mergeCell ref="D9:F9"/>
    <mergeCell ref="J9:L9"/>
    <mergeCell ref="B10:C10"/>
    <mergeCell ref="D10:F10"/>
    <mergeCell ref="G10:G11"/>
    <mergeCell ref="H10:I10"/>
    <mergeCell ref="J10:L10"/>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D8A1A72B-9FB3-4390-8800-80CE6770CD26}">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C54E5-EECD-4BA2-BC5B-09E6E55D350A}">
  <sheetPr codeName="Sheet6">
    <pageSetUpPr fitToPage="1"/>
  </sheetPr>
  <dimension ref="A1:M32"/>
  <sheetViews>
    <sheetView view="pageBreakPreview" topLeftCell="A14" zoomScale="90" zoomScaleNormal="100" zoomScaleSheetLayoutView="90" zoomScalePageLayoutView="70" workbookViewId="0">
      <selection activeCell="A8" sqref="A8:F8"/>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[4]年度当初提出!D2</f>
        <v>千葉市あんしんケアセンター松ケ丘</v>
      </c>
      <c r="E2" s="121"/>
      <c r="F2" s="121"/>
      <c r="J2" s="3"/>
      <c r="K2" s="3"/>
      <c r="L2" s="3"/>
    </row>
    <row r="3" spans="1:13" ht="159" customHeight="1" thickBot="1" x14ac:dyDescent="0.6">
      <c r="A3" s="122" t="str">
        <f>[4]年度当初提出!A3</f>
        <v>担当圏域
地区概況及び
地区課題</v>
      </c>
      <c r="B3" s="122"/>
      <c r="C3" s="122"/>
      <c r="D3" s="147" t="str">
        <f>[4]年度当初提出!D3</f>
        <v xml:space="preserve">【地区概況】
・当圏域の高齢者人口は16,158人（R5.12末現在）で昨年より微増、また他圏域と比べ最も多い。
・駅前などの生活に便利な地域、バス以外に移動手段がない地域、またバス停までも遠くタクシーなどを利用しなければいけない地域がある。
・地域によっては、高齢化率が40％を超えるところもあり、地域間の差が大きい。
【地区課題】
・単身世帯、高齢者世帯も多く、そのためあんしんケアセンターに相談が寄せられた時には問題が複雑化・深刻化しているケースも多い。
・家族全体が多くの問題を抱えており、高齢者だけでなく家族全体の支援が必要で、あんしんケアセンター以外の多機関と協働して支援にあたらなければいけないケースも増えている。
・担い手不足から、バスの減便やタクシーの台数が減っており、通院や買い物に支障が出ている。
</v>
      </c>
      <c r="E3" s="147"/>
      <c r="F3" s="147"/>
      <c r="G3" s="4"/>
      <c r="H3" s="4"/>
      <c r="I3" s="4"/>
      <c r="J3" s="117" t="s">
        <v>2</v>
      </c>
      <c r="K3" s="118"/>
      <c r="L3" s="5"/>
    </row>
    <row r="4" spans="1:13" ht="106.5" customHeight="1" x14ac:dyDescent="0.55000000000000004">
      <c r="A4" s="122" t="s">
        <v>3</v>
      </c>
      <c r="B4" s="122"/>
      <c r="C4" s="122"/>
      <c r="D4" s="147" t="str">
        <f>[4]年度当初提出!D4</f>
        <v>・積極的に地域に出向き、あんしんケアセンターの周知を図る。周知方法も既存の方法だけでなく多種多様な方法を検討し実践していく。また、高齢者だけでなくすべての年代への周知を図ることで、早い段階で支援機関と繋がることを目指す。
・地域ケア会議を開催し、多機関多職種の方と個別ケースや地域課題の検討を行うことで、連携強化を図っていく。
・生活支援コーディネーターと連携し、地域のニーズに応じた地域活動・介護予防活動の立ち上げ支援や継続支援を行っていく。
・移動手段の課題を抱える地域を重点的に活動する地域とし、実態調査や新たな地域資源等の検討を行う。</v>
      </c>
      <c r="E4" s="147"/>
      <c r="F4" s="147"/>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7</v>
      </c>
      <c r="E6" s="35" t="s">
        <v>8</v>
      </c>
      <c r="F6" s="36" t="s">
        <v>58</v>
      </c>
      <c r="G6" s="9"/>
      <c r="H6" s="10"/>
      <c r="I6" s="10"/>
      <c r="J6" s="10"/>
      <c r="K6" s="10"/>
      <c r="L6" s="11"/>
    </row>
    <row r="7" spans="1:13" ht="61.5" customHeight="1" x14ac:dyDescent="0.55000000000000004">
      <c r="A7" s="126"/>
      <c r="B7" s="128" t="s">
        <v>10</v>
      </c>
      <c r="C7" s="129"/>
      <c r="D7" s="154" t="s">
        <v>487</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68" customHeight="1" x14ac:dyDescent="0.55000000000000004">
      <c r="A9" s="37" t="s">
        <v>12</v>
      </c>
      <c r="B9" s="127" t="s">
        <v>13</v>
      </c>
      <c r="C9" s="127"/>
      <c r="D9" s="134" t="s">
        <v>488</v>
      </c>
      <c r="E9" s="134"/>
      <c r="F9" s="134"/>
      <c r="G9" s="15"/>
      <c r="H9" s="16"/>
      <c r="I9" s="16"/>
      <c r="J9" s="16"/>
      <c r="K9" s="16"/>
      <c r="L9" s="17"/>
    </row>
    <row r="10" spans="1:13" ht="60" customHeight="1" x14ac:dyDescent="0.55000000000000004">
      <c r="A10" s="37" t="s">
        <v>14</v>
      </c>
      <c r="B10" s="127" t="s">
        <v>13</v>
      </c>
      <c r="C10" s="127"/>
      <c r="D10" s="154" t="s">
        <v>489</v>
      </c>
      <c r="E10" s="155"/>
      <c r="F10" s="156"/>
      <c r="G10" s="136" t="s">
        <v>15</v>
      </c>
      <c r="H10" s="137" t="s">
        <v>16</v>
      </c>
      <c r="I10" s="137"/>
      <c r="J10" s="138" t="str">
        <f>[4]年度当初提出!D6</f>
        <v>・介護予防・日常生活支援総合事業の利用者に対し、QOLの維持向上を目指し、効果的なサービスを提供できるよう、必要な支援を行っていく。
・利用者自身や家族が生活機能の低下の目安を知り、自身の状態を把握することができるよう支援する。そのうえで、生きがいを持ちながら住み慣れた地域で生活していけるよう、社会参加やインフォーマルサービスの更なる活用を目指す。
・委託先居宅介護支援事業所の書類等の適切な管理を行う。</v>
      </c>
      <c r="K10" s="138"/>
      <c r="L10" s="138"/>
    </row>
    <row r="11" spans="1:13" ht="60" customHeight="1" x14ac:dyDescent="0.55000000000000004">
      <c r="A11" s="126" t="s">
        <v>5</v>
      </c>
      <c r="B11" s="127" t="s">
        <v>6</v>
      </c>
      <c r="C11" s="127"/>
      <c r="D11" s="35" t="s">
        <v>7</v>
      </c>
      <c r="E11" s="35" t="s">
        <v>8</v>
      </c>
      <c r="F11" s="36" t="s">
        <v>414</v>
      </c>
      <c r="G11" s="136"/>
      <c r="H11" s="137" t="s">
        <v>19</v>
      </c>
      <c r="I11" s="137"/>
      <c r="J11" s="138" t="str">
        <f>[4]年度当初提出!D7</f>
        <v>・基本チェックリストを通し、利用者自身が心身や生活機能の状態を把握できるよう支援する。
・生活支援コーディネーターと連携し、利用者の状態や生活に合ったインフォーマルサービスの情報を提供する。
・法改正があるので、変更事項を確認し、委託先居宅介護支援事業所が適切なケアマネジメントが行えるよう情報提供を行う。また、センター内でも提出書類の適切な管理を行うよう努める。</v>
      </c>
      <c r="K11" s="138"/>
      <c r="L11" s="138"/>
    </row>
    <row r="12" spans="1:13" ht="60" customHeight="1" x14ac:dyDescent="0.55000000000000004">
      <c r="A12" s="126"/>
      <c r="B12" s="139" t="s">
        <v>10</v>
      </c>
      <c r="C12" s="140"/>
      <c r="D12" s="157" t="s">
        <v>59</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91.5" customHeight="1" x14ac:dyDescent="0.55000000000000004">
      <c r="A14" s="37" t="s">
        <v>12</v>
      </c>
      <c r="B14" s="127" t="s">
        <v>13</v>
      </c>
      <c r="C14" s="127"/>
      <c r="D14" s="147" t="str">
        <f>'[4]前期終了時提出（10月頃）'!D10</f>
        <v>・近隣スーパー等でポスターの掲示やパンフレットの配布、出張相談会を１回開催、地域の夏祭り、講座等で地域住民へあんしんケアセンターの周知を図った。
・総合相談の事例に対して３職種で進捗管理を行った。朝礼や総合相談ミーティング(月に１回開催)で情報の共有・支援方法の検討を行い支援を進めた。
・複合的な課題を抱えるケースに対して地域ケア会議を2回、個別ケース会議を8回開催し各関係機関と共働して課題解決に取り組んだ。</v>
      </c>
      <c r="E14" s="147"/>
      <c r="F14" s="147"/>
      <c r="G14" s="15"/>
      <c r="H14" s="16"/>
      <c r="I14" s="16"/>
      <c r="J14" s="16"/>
      <c r="K14" s="16"/>
      <c r="L14" s="17"/>
    </row>
    <row r="15" spans="1:13" ht="88.5" customHeight="1" x14ac:dyDescent="0.55000000000000004">
      <c r="A15" s="37" t="s">
        <v>14</v>
      </c>
      <c r="B15" s="127" t="s">
        <v>13</v>
      </c>
      <c r="C15" s="127"/>
      <c r="D15" s="147" t="s">
        <v>60</v>
      </c>
      <c r="E15" s="147"/>
      <c r="F15" s="147"/>
      <c r="G15" s="136" t="s">
        <v>15</v>
      </c>
      <c r="H15" s="137" t="s">
        <v>16</v>
      </c>
      <c r="I15" s="137"/>
      <c r="J15" s="138" t="str">
        <f>[4]年度当初提出!D9</f>
        <v>・高齢者の方だけではなく、8050世帯やヤングケアラーなどの課題を抱えている方や幅広い年代の方に対してあんしんケアセンターの周知を図り、ワンストップの相談窓口としての機能の維持・強化に努める。
・総合相談の進捗状況について、センター内で情報共有を図り、終結に向けて3職種が協働して支援する。
・複合的な課題を抱えるケースに関しては、各関係機関と連携を図り対応をして行く。</v>
      </c>
      <c r="K15" s="138"/>
      <c r="L15" s="138"/>
    </row>
    <row r="16" spans="1:13" ht="87" customHeight="1" x14ac:dyDescent="0.55000000000000004">
      <c r="A16" s="126" t="s">
        <v>5</v>
      </c>
      <c r="B16" s="127" t="s">
        <v>6</v>
      </c>
      <c r="C16" s="127"/>
      <c r="D16" s="35" t="s">
        <v>7</v>
      </c>
      <c r="E16" s="35" t="s">
        <v>8</v>
      </c>
      <c r="F16" s="36" t="s">
        <v>61</v>
      </c>
      <c r="G16" s="136"/>
      <c r="H16" s="137" t="s">
        <v>19</v>
      </c>
      <c r="I16" s="137"/>
      <c r="J16" s="138" t="str">
        <f>[4]年度当初提出!D10</f>
        <v>・地域に根差した相談窓口として広報誌の作成、出張相談会の開催、近隣スーパー等でのポスター の掲示やパンフレットの配布を行い、幅広い年代の地域住民への周知を図る。
・総合相談の事例に対して、3職種で進捗管理を行う。また朝礼や総合相談ミーティング（月1回開催）などで情報共有・支援方法の検討等を行い、終結に向けて支援していく。
・複合的な課題を抱えるケースに対して、個別地域ケア会議を開催し、各関係機関と協働して課題解決に取り組む。</v>
      </c>
      <c r="K16" s="138"/>
      <c r="L16" s="138"/>
    </row>
    <row r="17" spans="1:12" ht="60" customHeight="1" x14ac:dyDescent="0.55000000000000004">
      <c r="A17" s="126"/>
      <c r="B17" s="139" t="s">
        <v>10</v>
      </c>
      <c r="C17" s="140"/>
      <c r="D17" s="157" t="s">
        <v>62</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121" customHeight="1" x14ac:dyDescent="0.55000000000000004">
      <c r="A19" s="37" t="s">
        <v>12</v>
      </c>
      <c r="B19" s="127" t="s">
        <v>415</v>
      </c>
      <c r="C19" s="127"/>
      <c r="D19" s="147" t="s">
        <v>416</v>
      </c>
      <c r="E19" s="147"/>
      <c r="F19" s="147"/>
      <c r="G19" s="15"/>
      <c r="H19" s="16"/>
      <c r="I19" s="16"/>
      <c r="J19" s="16"/>
      <c r="K19" s="16"/>
      <c r="L19" s="17"/>
    </row>
    <row r="20" spans="1:12" ht="123" customHeight="1" x14ac:dyDescent="0.55000000000000004">
      <c r="A20" s="37" t="s">
        <v>14</v>
      </c>
      <c r="B20" s="127" t="s">
        <v>13</v>
      </c>
      <c r="C20" s="127"/>
      <c r="D20" s="147" t="s">
        <v>63</v>
      </c>
      <c r="E20" s="147"/>
      <c r="F20" s="147"/>
      <c r="G20" s="136" t="s">
        <v>15</v>
      </c>
      <c r="H20" s="137" t="s">
        <v>16</v>
      </c>
      <c r="I20" s="137"/>
      <c r="J20" s="138" t="str">
        <f>[4]年度当初提出!D12</f>
        <v>・高齢者虐待の早期発見と予防に努め、発見時は速やかに状況を把握し、行政機関と連携し対応する。
・消費者被害を未然に防止をするため、定期的に地域住民への啓発活動に取り組む。
・成年後見制度を身近に感じて頂くため、の普及啓発活動に取り組む。
・認知症になっても住み慣れた地域で役割や生きがいを持ち、安心して暮らせる地域づくりを実践する。</v>
      </c>
      <c r="K20" s="138"/>
      <c r="L20" s="138"/>
    </row>
    <row r="21" spans="1:12" ht="99.75" customHeight="1" x14ac:dyDescent="0.55000000000000004">
      <c r="A21" s="126" t="s">
        <v>5</v>
      </c>
      <c r="B21" s="127" t="s">
        <v>6</v>
      </c>
      <c r="C21" s="127"/>
      <c r="D21" s="35" t="s">
        <v>7</v>
      </c>
      <c r="E21" s="35" t="s">
        <v>8</v>
      </c>
      <c r="F21" s="36" t="s">
        <v>64</v>
      </c>
      <c r="G21" s="136"/>
      <c r="H21" s="137" t="s">
        <v>19</v>
      </c>
      <c r="I21" s="137"/>
      <c r="J21" s="138" t="str">
        <f>[4]年度当初提出!D13</f>
        <v>・介護支援専門員や介護サービス事業所が、虐待を早期発見するための研修会を開催する。
・地域の集まりに出向いて消費者被害に関する注意喚起を行い、被害の防止を図る。
・地域の活動に参加をしている高齢者を対象に、成年後見制度に関心を持っていただけるような講座を開催する。
・認知症サポーター養成講座の開催、認知症関連のイベントに参加する。また、地域住民にも認知症に関する講座やイベントを案内する。</v>
      </c>
      <c r="K21" s="138"/>
      <c r="L21" s="138"/>
    </row>
    <row r="22" spans="1:12" ht="75.75" customHeight="1" x14ac:dyDescent="0.55000000000000004">
      <c r="A22" s="126"/>
      <c r="B22" s="139" t="s">
        <v>10</v>
      </c>
      <c r="C22" s="140"/>
      <c r="D22" s="157" t="s">
        <v>65</v>
      </c>
      <c r="E22" s="149"/>
      <c r="F22" s="150"/>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69" customHeight="1" x14ac:dyDescent="0.55000000000000004">
      <c r="A24" s="37" t="s">
        <v>12</v>
      </c>
      <c r="B24" s="127" t="s">
        <v>13</v>
      </c>
      <c r="C24" s="127"/>
      <c r="D24" s="147" t="str">
        <f>'[4]前期終了時提出（10月頃）'!D18</f>
        <v xml:space="preserve">・中央区５センター合同で『新人ケアマネ研修』、『障害との連携』　の2つの研修を行った。
・圏域内外の介護支援専門員からの困難事例相談に対応し、課題解決に一緒に取り組んだ。また、介護支援専門員の抱える課題把握に努めた。
・介護支援専門員同士の情報交換の場作りやネットワーク構築の為、中央区５センター合同でケアマネサロンを開催した。
・圏域内居宅介護支援事業所対象のアンケートを実施し、居宅の実態把握、研修開催についての意向確認等を行った。
</v>
      </c>
      <c r="E24" s="147"/>
      <c r="F24" s="147"/>
      <c r="G24" s="15"/>
      <c r="H24" s="16"/>
      <c r="I24" s="16"/>
      <c r="J24" s="16"/>
      <c r="K24" s="16"/>
      <c r="L24" s="17"/>
    </row>
    <row r="25" spans="1:12" ht="119.5" customHeight="1" x14ac:dyDescent="0.55000000000000004">
      <c r="A25" s="37" t="s">
        <v>14</v>
      </c>
      <c r="B25" s="127" t="s">
        <v>13</v>
      </c>
      <c r="C25" s="127"/>
      <c r="D25" s="157" t="s">
        <v>66</v>
      </c>
      <c r="E25" s="149"/>
      <c r="F25" s="150"/>
      <c r="G25" s="136" t="s">
        <v>15</v>
      </c>
      <c r="H25" s="137" t="s">
        <v>16</v>
      </c>
      <c r="I25" s="137"/>
      <c r="J25" s="138" t="str">
        <f>[4]年度当初提出!D15</f>
        <v>・研修会や事例検討会を開催し、ケアマネジメントや介護支援専門員の資質の向上を目指す。
・困難事例等に対する相談や対応等、圏域内外の介護支援専門員への支援を継続する。また、個々の介護支援専門員や居宅介護支援事業所が抱える課題などを把握し、個別地域ケア会議や研修会のテーマ等に繋げていく。
・介護支援専門員同士の情報交換等を行う場作りや、ネットワークの構築を図る。
・多職種連携会議や地域ケア会議を通して、医療・介護の連携強化を図る。</v>
      </c>
      <c r="K25" s="138"/>
      <c r="L25" s="138"/>
    </row>
    <row r="26" spans="1:12" ht="86.25" customHeight="1" x14ac:dyDescent="0.55000000000000004">
      <c r="A26" s="126" t="s">
        <v>5</v>
      </c>
      <c r="B26" s="127" t="s">
        <v>6</v>
      </c>
      <c r="C26" s="127"/>
      <c r="D26" s="35" t="s">
        <v>7</v>
      </c>
      <c r="E26" s="35" t="s">
        <v>8</v>
      </c>
      <c r="F26" s="36" t="s">
        <v>67</v>
      </c>
      <c r="G26" s="136"/>
      <c r="H26" s="137" t="s">
        <v>19</v>
      </c>
      <c r="I26" s="137"/>
      <c r="J26" s="138" t="str">
        <f>[4]年度当初提出!D16</f>
        <v>・年2回（区主催含め）主任介護支援専門員更新研修の要件を満たす研修会を開催する。
・特定事業所加算を算定している居宅介護支援事業所と共同で事例検討会や研修会を開催する。
・居宅介護支援事業所を個別に訪問し、事業所の抱えている課題等を把握し、後方支援や研修会等に開催につなげる。また、個別地域ケア会議の開催を促していく。
・オンラインで開催していた研修会を対面で行い、介護支援専門員が顔を合わせる機会を作り、意見交換等が行えるようにする。</v>
      </c>
      <c r="K26" s="138"/>
      <c r="L26" s="138"/>
    </row>
    <row r="27" spans="1:12" ht="48.75" customHeight="1" x14ac:dyDescent="0.55000000000000004">
      <c r="A27" s="126"/>
      <c r="B27" s="139" t="s">
        <v>10</v>
      </c>
      <c r="C27" s="140"/>
      <c r="D27" s="157" t="s">
        <v>68</v>
      </c>
      <c r="E27" s="149"/>
      <c r="F27" s="150"/>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87.75" customHeight="1" x14ac:dyDescent="0.55000000000000004">
      <c r="A29" s="37" t="s">
        <v>12</v>
      </c>
      <c r="B29" s="127" t="s">
        <v>13</v>
      </c>
      <c r="C29" s="127"/>
      <c r="D29" s="147" t="s">
        <v>417</v>
      </c>
      <c r="E29" s="147"/>
      <c r="F29" s="147"/>
      <c r="G29" s="15"/>
      <c r="H29" s="16"/>
      <c r="I29" s="16"/>
      <c r="J29" s="16"/>
      <c r="K29" s="16"/>
      <c r="L29" s="17"/>
    </row>
    <row r="30" spans="1:12" ht="60" customHeight="1" x14ac:dyDescent="0.55000000000000004">
      <c r="A30" s="37" t="s">
        <v>14</v>
      </c>
      <c r="B30" s="127" t="s">
        <v>13</v>
      </c>
      <c r="C30" s="127"/>
      <c r="D30" s="147" t="s">
        <v>69</v>
      </c>
      <c r="E30" s="147"/>
      <c r="F30" s="147"/>
      <c r="G30" s="136" t="s">
        <v>15</v>
      </c>
      <c r="H30" s="137" t="s">
        <v>16</v>
      </c>
      <c r="I30" s="137"/>
      <c r="J30" s="138" t="str">
        <f>[4]年度当初提出!D18</f>
        <v xml:space="preserve">・町内自治会、民生委員児童委員協議会、社会福祉協議会、医師・歯科医師会、リハパートナー等と連携し、フレイル予防に関する普及啓発を行う。
・基本チェックリストやいきいき活動手帳を活用し、高齢者が自らセルフケア出来るよう支援する。
・生活支援コーディネーターと連携し、介護予防に質する活動組織の発掘、育成、支援を行う。
・ヤングケアラー、ビジネスケアラーの現状や課題について関係機関と情報共有すると共に連携体制を構築する。
</v>
      </c>
      <c r="K30" s="138"/>
      <c r="L30" s="138"/>
    </row>
    <row r="31" spans="1:12" ht="84" customHeight="1" x14ac:dyDescent="0.55000000000000004">
      <c r="A31" s="126" t="s">
        <v>5</v>
      </c>
      <c r="B31" s="127" t="s">
        <v>6</v>
      </c>
      <c r="C31" s="127"/>
      <c r="D31" s="35" t="s">
        <v>7</v>
      </c>
      <c r="E31" s="35" t="s">
        <v>8</v>
      </c>
      <c r="F31" s="36" t="s">
        <v>419</v>
      </c>
      <c r="G31" s="136"/>
      <c r="H31" s="137" t="s">
        <v>19</v>
      </c>
      <c r="I31" s="137"/>
      <c r="J31" s="138" t="str">
        <f>[4]年度当初提出!D19</f>
        <v xml:space="preserve">・通いの場や地域の回覧板等を活用し、介護予防に資する情報を発信する。特に災害に備えた体力作りの必要性や具体的な方法、こころの悩みの相談窓口やゲートキーパーに関する情報を発信する。
・通いの場等で基本チェックリストを実施し、いきいき活動手帳を活用したセルフケアの具体的方法を伝える。
・生活支援コーディネーターと連携し、通いの場の立ち上げや継続的な運営支援を行う。
・企業や学校関係者や民生委員、行政等と意見交換をする機会を作り、ヤングケアラー、ビジネスケアラーの家庭支援における互いの役割を確認する。
</v>
      </c>
      <c r="K31" s="138"/>
      <c r="L31" s="138"/>
    </row>
    <row r="32" spans="1:12" ht="50.25" customHeight="1" x14ac:dyDescent="0.55000000000000004">
      <c r="A32" s="126"/>
      <c r="B32" s="139" t="s">
        <v>10</v>
      </c>
      <c r="C32" s="140"/>
      <c r="D32" s="157" t="s">
        <v>418</v>
      </c>
      <c r="E32" s="152"/>
      <c r="F32" s="153"/>
      <c r="G32" s="144"/>
      <c r="H32" s="145"/>
      <c r="I32" s="145"/>
      <c r="J32" s="145"/>
      <c r="K32" s="145"/>
      <c r="L32" s="146"/>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AF0DAB19-F893-4B88-B49A-82DB3E67546E}">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3" manualBreakCount="3">
    <brk id="12" max="5" man="1"/>
    <brk id="17" max="5" man="1"/>
    <brk id="22"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658B-BAD9-427D-86C3-E22678EE80E0}">
  <sheetPr>
    <pageSetUpPr fitToPage="1"/>
  </sheetPr>
  <dimension ref="A1:M32"/>
  <sheetViews>
    <sheetView view="pageBreakPreview" topLeftCell="A6" zoomScale="90" zoomScaleNormal="100" zoomScaleSheetLayoutView="90" zoomScalePageLayoutView="70" workbookViewId="0">
      <selection activeCell="A8" sqref="A8:F8"/>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[5]年度当初提出!D2</f>
        <v>千葉市あんしんケアセンター浜野</v>
      </c>
      <c r="E2" s="121"/>
      <c r="F2" s="121"/>
      <c r="J2" s="3"/>
      <c r="K2" s="3"/>
      <c r="L2" s="3"/>
    </row>
    <row r="3" spans="1:13" ht="175.5" customHeight="1" thickBot="1" x14ac:dyDescent="0.6">
      <c r="A3" s="122" t="str">
        <f>[5]年度当初提出!A3</f>
        <v>担当圏域
地区概況及び
地区課題</v>
      </c>
      <c r="B3" s="122"/>
      <c r="C3" s="122"/>
      <c r="D3" s="147" t="str">
        <f>[5]年度当初提出!D3</f>
        <v>（地区概況）区内他のあんしんケアセンターと比較し、高齢者数は少ないが高齢化率が高く、後期高齢者が多いことが特徴である。緑区隣接の山側は農業を主産業としていたため、介護は家族が担うものという考えが根強く残っている。市原市隣接の海側は農業だけでなく、漁業関連に従事していた方も多い。また、鉄鋼関係へ従事するために地方から来た方も多く、地方出身者の多い昭和40～50年代に開発された新興住宅地では高齢化が深刻化している。また、出稼ぎ労働者が高齢となり、独居となることも増えている。東京まで通勤できる地域として、戸建てやマンション・アパートの建設が進んでおり人口は増えているが、町内自治会加入率は低下している。
（地区課題）内科・外科等の疾患で入院できる病院がなく、医療機関も少ない。銀行や大型スーパーも浜野駅近隣にしかなく、車に乗らない高齢者には日常生活を継続するための課題が多い。民生委員や社協地区部会等の地域活動を担う人材の高齢化も進み、担い手不足も課題となっている。令和4年度の相談件数は、当センター開所以来の最大数であったが、令和5年度は更に増えている。コロナ禍で外出自粛していたための身体機能や認知機能低下の相談が多く、介護保険申請支援を行っているが、認定後に担当できるケアマネジャーがおらず、ケアマネジャー不足も課題となっている。</v>
      </c>
      <c r="E3" s="147"/>
      <c r="F3" s="147"/>
      <c r="G3" s="4"/>
      <c r="H3" s="4"/>
      <c r="I3" s="4"/>
      <c r="J3" s="117" t="s">
        <v>2</v>
      </c>
      <c r="K3" s="118"/>
      <c r="L3" s="5"/>
    </row>
    <row r="4" spans="1:13" ht="91" customHeight="1" x14ac:dyDescent="0.55000000000000004">
      <c r="A4" s="122" t="s">
        <v>3</v>
      </c>
      <c r="B4" s="122"/>
      <c r="C4" s="122"/>
      <c r="D4" s="124" t="s">
        <v>490</v>
      </c>
      <c r="E4" s="124"/>
      <c r="F4" s="124"/>
      <c r="G4" s="4"/>
      <c r="H4" s="4"/>
      <c r="I4" s="4"/>
      <c r="J4" s="5"/>
      <c r="K4" s="5"/>
      <c r="L4" s="5"/>
    </row>
    <row r="5" spans="1:13" ht="18" customHeight="1" x14ac:dyDescent="0.55000000000000004">
      <c r="A5" s="125" t="s">
        <v>4</v>
      </c>
      <c r="B5" s="125"/>
      <c r="C5" s="125"/>
      <c r="D5" s="125"/>
      <c r="E5" s="125"/>
      <c r="F5" s="125"/>
      <c r="G5" s="6"/>
      <c r="H5" s="7"/>
      <c r="I5" s="7"/>
      <c r="J5" s="7"/>
      <c r="K5" s="7"/>
      <c r="L5" s="8"/>
    </row>
    <row r="6" spans="1:13" ht="60.5" customHeight="1" x14ac:dyDescent="0.55000000000000004">
      <c r="A6" s="126" t="s">
        <v>5</v>
      </c>
      <c r="B6" s="127" t="s">
        <v>6</v>
      </c>
      <c r="C6" s="127"/>
      <c r="D6" s="35" t="s">
        <v>70</v>
      </c>
      <c r="E6" s="35" t="s">
        <v>8</v>
      </c>
      <c r="F6" s="36" t="s">
        <v>71</v>
      </c>
      <c r="G6" s="9"/>
      <c r="H6" s="10"/>
      <c r="I6" s="10"/>
      <c r="J6" s="10"/>
      <c r="K6" s="10"/>
      <c r="L6" s="11"/>
    </row>
    <row r="7" spans="1:13" ht="75" customHeight="1" x14ac:dyDescent="0.55000000000000004">
      <c r="A7" s="126"/>
      <c r="B7" s="128" t="s">
        <v>10</v>
      </c>
      <c r="C7" s="129"/>
      <c r="D7" s="154" t="s">
        <v>491</v>
      </c>
      <c r="E7" s="155"/>
      <c r="F7" s="156"/>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79" customHeight="1" x14ac:dyDescent="0.55000000000000004">
      <c r="A9" s="37" t="s">
        <v>12</v>
      </c>
      <c r="B9" s="127" t="s">
        <v>13</v>
      </c>
      <c r="C9" s="127"/>
      <c r="D9" s="124" t="s">
        <v>492</v>
      </c>
      <c r="E9" s="124"/>
      <c r="F9" s="124"/>
      <c r="G9" s="15"/>
      <c r="H9" s="16"/>
      <c r="I9" s="16"/>
      <c r="J9" s="16"/>
      <c r="K9" s="16"/>
      <c r="L9" s="17"/>
    </row>
    <row r="10" spans="1:13" ht="60" customHeight="1" x14ac:dyDescent="0.55000000000000004">
      <c r="A10" s="37" t="s">
        <v>14</v>
      </c>
      <c r="B10" s="127" t="s">
        <v>13</v>
      </c>
      <c r="C10" s="127"/>
      <c r="D10" s="134" t="s">
        <v>493</v>
      </c>
      <c r="E10" s="134"/>
      <c r="F10" s="134"/>
      <c r="G10" s="136" t="s">
        <v>15</v>
      </c>
      <c r="H10" s="137" t="s">
        <v>16</v>
      </c>
      <c r="I10" s="137"/>
      <c r="J10" s="138" t="str">
        <f>[5]年度当初提出!D6</f>
        <v>・介護予防・日常生活支援総合事業の利用者に対して、丁寧なアセスメントを実施し、心身の状況や環境等に対応した適切なサービスが効果的に提供できるよう、必要な支援を行う。
・生活支援コーディネーターと連携し、参加することで「孤立や閉じこもり予防」「社会参加」「生きがいづくり」につながる住民主体の通いの場・交流の場やその他インフォーマルサービス等の情報収集を行い、ニーズに合わせて活用する。</v>
      </c>
      <c r="K10" s="138"/>
      <c r="L10" s="138"/>
    </row>
    <row r="11" spans="1:13" ht="60" customHeight="1" x14ac:dyDescent="0.55000000000000004">
      <c r="A11" s="126" t="s">
        <v>5</v>
      </c>
      <c r="B11" s="127" t="s">
        <v>6</v>
      </c>
      <c r="C11" s="127"/>
      <c r="D11" s="35" t="s">
        <v>7</v>
      </c>
      <c r="E11" s="35" t="s">
        <v>8</v>
      </c>
      <c r="F11" s="36" t="s">
        <v>72</v>
      </c>
      <c r="G11" s="136"/>
      <c r="H11" s="137" t="s">
        <v>19</v>
      </c>
      <c r="I11" s="137"/>
      <c r="J11" s="138" t="str">
        <f>[5]年度当初提出!D7</f>
        <v xml:space="preserve">・より自立支援に資する介護予防ケアマネジメントを実践できるように、身近な住民主体の通いの場やインフォーマルサービス等を情報提供し、積極的に活用する。生活支援コーディネーターと連携し指定介護予防事業所にも情報提供する。
・生活支援コーディネーターと協働で、地域で必要とされるインフォーマルサービスを調査し、解決に向け検討する。
・居宅介護支援事業所に委託している利用者の書類管理を適切に行い、必要に応じて支援を行う。
</v>
      </c>
      <c r="K11" s="138"/>
      <c r="L11" s="138"/>
    </row>
    <row r="12" spans="1:13" ht="60" customHeight="1" x14ac:dyDescent="0.55000000000000004">
      <c r="A12" s="126"/>
      <c r="B12" s="139" t="s">
        <v>10</v>
      </c>
      <c r="C12" s="140"/>
      <c r="D12" s="157" t="s">
        <v>73</v>
      </c>
      <c r="E12" s="149"/>
      <c r="F12" s="150"/>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63" customHeight="1" x14ac:dyDescent="0.55000000000000004">
      <c r="A14" s="37" t="s">
        <v>12</v>
      </c>
      <c r="B14" s="127" t="s">
        <v>13</v>
      </c>
      <c r="C14" s="127"/>
      <c r="D14" s="147" t="str">
        <f>'[5]前期終了時提出（10月頃）'!D10</f>
        <v>・5、9月に広報紙を発行し、5/22、29には生浜公民館で出張講座を開催して、周知活動を行った。
・総合相談事例の進捗をセンター内で共有・検討し、終結を意識して進めた。ケース内容に応じ、高齢障害支援課や中央区障害者基幹相談支援センター等の関係機関と連携を図りながら支援を行った。
・昨年度の町別相談傾向をまとめ、民生委員定例会で報告した。また、町別の民生委員意見交換会を行った。</v>
      </c>
      <c r="E14" s="147"/>
      <c r="F14" s="147"/>
      <c r="G14" s="15"/>
      <c r="H14" s="16"/>
      <c r="I14" s="16"/>
      <c r="J14" s="16"/>
      <c r="K14" s="16"/>
      <c r="L14" s="17"/>
    </row>
    <row r="15" spans="1:13" ht="64.5" customHeight="1" x14ac:dyDescent="0.55000000000000004">
      <c r="A15" s="37" t="s">
        <v>14</v>
      </c>
      <c r="B15" s="127" t="s">
        <v>13</v>
      </c>
      <c r="C15" s="127"/>
      <c r="D15" s="151" t="s">
        <v>74</v>
      </c>
      <c r="E15" s="151"/>
      <c r="F15" s="151"/>
      <c r="G15" s="136" t="s">
        <v>15</v>
      </c>
      <c r="H15" s="137" t="s">
        <v>16</v>
      </c>
      <c r="I15" s="137"/>
      <c r="J15" s="138" t="str">
        <f>[5]年度当初提出!D9</f>
        <v>・支援を必要とする高齢者の早期発見のため、あんしんケアセンターの周知活動を継続的に実施する。
・様々な相談に対してワンストップで対応できるように、地域の様々な関係者や関係機関、専門機関とのネットワークを構築するともに、終活に関する相談では専門的知識を持つ民間企業とも連携して適切な支援につなげていく。
・総合相談の解決に向けチームアプローチを実践し、進捗状況を共有する。終結に向けても三職種で協議する。</v>
      </c>
      <c r="K15" s="138"/>
      <c r="L15" s="138"/>
    </row>
    <row r="16" spans="1:13" ht="60" customHeight="1" x14ac:dyDescent="0.55000000000000004">
      <c r="A16" s="126" t="s">
        <v>5</v>
      </c>
      <c r="B16" s="127" t="s">
        <v>6</v>
      </c>
      <c r="C16" s="127"/>
      <c r="D16" s="35" t="s">
        <v>70</v>
      </c>
      <c r="E16" s="35" t="s">
        <v>8</v>
      </c>
      <c r="F16" s="36" t="s">
        <v>75</v>
      </c>
      <c r="G16" s="136"/>
      <c r="H16" s="137" t="s">
        <v>19</v>
      </c>
      <c r="I16" s="137"/>
      <c r="J16" s="138" t="str">
        <f>[5]年度当初提出!D10</f>
        <v xml:space="preserve">・増加する総合相談の早期解決に向け、民生委員や町内自治会等の地域のネットワークと積極的に連携していく。
・身近な相談窓口の周知活動として、広報紙を活用する。また、公民館等の公共施設を活用し講座を開催する。
・実態把握では、高齢者本人だけでなく家族介護者等からも丁寧な聞き取りを行い、住み慣れた地域での生活を継続できるように支援を行う。家族介護者へ支援が必要な場合は、障害者基幹相談支援センター等の適切な機関につなげる。
</v>
      </c>
      <c r="K16" s="138"/>
      <c r="L16" s="138"/>
    </row>
    <row r="17" spans="1:12" ht="60" customHeight="1" x14ac:dyDescent="0.55000000000000004">
      <c r="A17" s="126"/>
      <c r="B17" s="139" t="s">
        <v>10</v>
      </c>
      <c r="C17" s="140"/>
      <c r="D17" s="157" t="s">
        <v>76</v>
      </c>
      <c r="E17" s="149"/>
      <c r="F17" s="150"/>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60" customHeight="1" x14ac:dyDescent="0.55000000000000004">
      <c r="A19" s="37" t="s">
        <v>12</v>
      </c>
      <c r="B19" s="127" t="s">
        <v>13</v>
      </c>
      <c r="C19" s="127"/>
      <c r="D19" s="147" t="s">
        <v>420</v>
      </c>
      <c r="E19" s="147"/>
      <c r="F19" s="147"/>
      <c r="G19" s="15"/>
      <c r="H19" s="16"/>
      <c r="I19" s="16"/>
      <c r="J19" s="16"/>
      <c r="K19" s="16"/>
      <c r="L19" s="17"/>
    </row>
    <row r="20" spans="1:12" ht="76" customHeight="1" x14ac:dyDescent="0.55000000000000004">
      <c r="A20" s="37" t="s">
        <v>14</v>
      </c>
      <c r="B20" s="127" t="s">
        <v>13</v>
      </c>
      <c r="C20" s="127"/>
      <c r="D20" s="159" t="s">
        <v>77</v>
      </c>
      <c r="E20" s="159"/>
      <c r="F20" s="159"/>
      <c r="G20" s="136" t="s">
        <v>15</v>
      </c>
      <c r="H20" s="137" t="s">
        <v>16</v>
      </c>
      <c r="I20" s="137"/>
      <c r="J20" s="138" t="str">
        <f>[5]年度当初提出!D12</f>
        <v>・高齢者虐待相談では、「千葉市高齢者虐待防止マニュアル」に沿って、高齢障害支援課と連携して対応し、早期解決を目指す。早期発見のため、事業所向けに研修会を開催する。
・高齢者の尊厳を守るため、「高齢者虐待」「成年後見制度」「消費者被害防止」の周知活動を行う。
・「生浜地区緊急捜索ネットワーク」を周知、活用し、認知症高齢者が安心して暮らせる地域づくりを実践する。</v>
      </c>
      <c r="K20" s="138"/>
      <c r="L20" s="138"/>
    </row>
    <row r="21" spans="1:12" ht="65" customHeight="1" x14ac:dyDescent="0.55000000000000004">
      <c r="A21" s="126" t="s">
        <v>5</v>
      </c>
      <c r="B21" s="127" t="s">
        <v>6</v>
      </c>
      <c r="C21" s="127"/>
      <c r="D21" s="35" t="s">
        <v>70</v>
      </c>
      <c r="E21" s="35" t="s">
        <v>8</v>
      </c>
      <c r="F21" s="38" t="s">
        <v>78</v>
      </c>
      <c r="G21" s="136"/>
      <c r="H21" s="137" t="s">
        <v>19</v>
      </c>
      <c r="I21" s="137"/>
      <c r="J21" s="138" t="str">
        <f>[5]年度当初提出!D13</f>
        <v>・虐待相談は迅速に対応できるように、高齢障害支援課との連携を密に図る。状況に応じて措置入所の実施を求める。
・権利擁護が必要な方に対し、法テラスや司法書士等の専門職と連携して支援する。
・成年後見制度や消費者被害防止の普及啓発のため、広報紙や地域活動の場を活用する。
・認知症の理解を深めるため認知症サポーター養成講座を開催する。また、地域と連携して徘徊模擬訓練を実施する。</v>
      </c>
      <c r="K21" s="138"/>
      <c r="L21" s="138"/>
    </row>
    <row r="22" spans="1:12" ht="60" customHeight="1" x14ac:dyDescent="0.55000000000000004">
      <c r="A22" s="126"/>
      <c r="B22" s="139" t="s">
        <v>10</v>
      </c>
      <c r="C22" s="140"/>
      <c r="D22" s="160" t="s">
        <v>79</v>
      </c>
      <c r="E22" s="161"/>
      <c r="F22" s="162"/>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91.5" customHeight="1" x14ac:dyDescent="0.55000000000000004">
      <c r="A24" s="37" t="s">
        <v>12</v>
      </c>
      <c r="B24" s="127" t="s">
        <v>13</v>
      </c>
      <c r="C24" s="127"/>
      <c r="D24" s="147" t="str">
        <f>'[5]前期終了時提出（10月頃）'!D18</f>
        <v>・7/13に地域運営委員会や他機関、民児協等の協力を得て「2024SDGsイベント」を生浜小学校で開催した。
・4/15圏域、5/1区全体ケアマネサロン、7/24新人ケアマネ研修とガイドブック更新、8/9圏域事例検討会を開催した。
・7/23開催の圏域多職種連携会議では、ケアマネ不足や訪問介護事業所のサービス縮小といった現状をそれぞれの事業所から発表していただくことで地域課題を共有できた。
・支援困難ケースに対し、必要に応じて個別地域ケア会議を開催した。</v>
      </c>
      <c r="E24" s="147"/>
      <c r="F24" s="147"/>
      <c r="G24" s="15"/>
      <c r="H24" s="16"/>
      <c r="I24" s="16"/>
      <c r="J24" s="16"/>
      <c r="K24" s="16"/>
      <c r="L24" s="17"/>
    </row>
    <row r="25" spans="1:12" ht="86.5" customHeight="1" x14ac:dyDescent="0.55000000000000004">
      <c r="A25" s="37" t="s">
        <v>14</v>
      </c>
      <c r="B25" s="127" t="s">
        <v>13</v>
      </c>
      <c r="C25" s="127"/>
      <c r="D25" s="141" t="s">
        <v>421</v>
      </c>
      <c r="E25" s="142"/>
      <c r="F25" s="143"/>
      <c r="G25" s="136" t="s">
        <v>15</v>
      </c>
      <c r="H25" s="137" t="s">
        <v>16</v>
      </c>
      <c r="I25" s="137"/>
      <c r="J25" s="138" t="str">
        <f>[5]年度当初提出!D15</f>
        <v>・民生委員や社協地区部会及び町内自治会関係者等と関係機関との連携を強化し、地域包括ケアシステム構築を推進し、地域共生社会への土壌作りのために、地域ケア会議を開催しネットワークの構築を進める。
・介護支援専門員の資質向上のために、圏域内主任介護支援専門員と協力し研修会や事例検討会等を開催する。
・地域の社会資源の創出や担い手作りについて、生活支援コーディネーターと連携していく。</v>
      </c>
      <c r="K25" s="138"/>
      <c r="L25" s="138"/>
    </row>
    <row r="26" spans="1:12" ht="60" customHeight="1" x14ac:dyDescent="0.55000000000000004">
      <c r="A26" s="126" t="s">
        <v>5</v>
      </c>
      <c r="B26" s="127" t="s">
        <v>6</v>
      </c>
      <c r="C26" s="127"/>
      <c r="D26" s="35" t="s">
        <v>70</v>
      </c>
      <c r="E26" s="35" t="s">
        <v>8</v>
      </c>
      <c r="F26" s="39" t="s">
        <v>80</v>
      </c>
      <c r="G26" s="136"/>
      <c r="H26" s="137" t="s">
        <v>19</v>
      </c>
      <c r="I26" s="137"/>
      <c r="J26" s="138" t="str">
        <f>[5]年度当初提出!D16</f>
        <v>・支援困難ケースや地域課題解決のために、地域を支える支援者や関係機関と連携し、地域ケア会議を開催する。
・圏域内の居宅介護支援事業所、主任介護支援専門員と連携して事例検討会を定期開催する。
・主任介護支援専門員更新研修受講の要件となっている3時間研修を開催する。
・令和4年度の多職種連携会議から派生したＳＤＧｓイベントを地域、他機関と連携して継続する。</v>
      </c>
      <c r="K26" s="138"/>
      <c r="L26" s="138"/>
    </row>
    <row r="27" spans="1:12" ht="60" customHeight="1" x14ac:dyDescent="0.55000000000000004">
      <c r="A27" s="126"/>
      <c r="B27" s="139" t="s">
        <v>10</v>
      </c>
      <c r="C27" s="140"/>
      <c r="D27" s="141" t="s">
        <v>81</v>
      </c>
      <c r="E27" s="142"/>
      <c r="F27" s="143"/>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104.5" customHeight="1" x14ac:dyDescent="0.55000000000000004">
      <c r="A29" s="37" t="s">
        <v>12</v>
      </c>
      <c r="B29" s="127" t="s">
        <v>13</v>
      </c>
      <c r="C29" s="127"/>
      <c r="D29" s="147" t="str">
        <f>'[5]前期終了時提出（10月頃）'!D22</f>
        <v>・H30.3からセンター主催で実施していた小田急浜野団地ラジオ体操を、参加者への働きかけで自主活動へ移行した。
・腰痛・膝痛予防講習会をいきいきサロン5箇所で実施した。駅名お散歩・お花探しスタンプラリーを提案し外出を促した。
・センター体操教室参加者にSDGsイベントへの協力を依頼し、活躍の場を提供できた。また、健康課による「高齢者の保健事業と介護予防の一体的な実施」について紹介し、出張講座を開催した。
・区内あんしんケアセンター保健師と協働して、市内包括保健師を対象とした講習会を開催した。</v>
      </c>
      <c r="E29" s="147"/>
      <c r="F29" s="147"/>
      <c r="G29" s="15"/>
      <c r="H29" s="16"/>
      <c r="I29" s="16"/>
      <c r="J29" s="16"/>
      <c r="K29" s="16"/>
      <c r="L29" s="17"/>
    </row>
    <row r="30" spans="1:12" ht="60" customHeight="1" x14ac:dyDescent="0.55000000000000004">
      <c r="A30" s="37" t="s">
        <v>14</v>
      </c>
      <c r="B30" s="127" t="s">
        <v>13</v>
      </c>
      <c r="C30" s="127"/>
      <c r="D30" s="159" t="s">
        <v>82</v>
      </c>
      <c r="E30" s="159"/>
      <c r="F30" s="159"/>
      <c r="G30" s="136" t="s">
        <v>15</v>
      </c>
      <c r="H30" s="137" t="s">
        <v>16</v>
      </c>
      <c r="I30" s="137"/>
      <c r="J30" s="138" t="str">
        <f>[5]年度当初提出!D18</f>
        <v>・超高齢社会の伸展に備え、元気なうちから積極的に介護予防に取り組むためのセルフケアマネジメントの重要性について伝え、実践のための方法としてスタンプラリー等を企画し、提案していく。また、ICTを活用した地域活動の検討を始める。
・生活支援コーディネーターと連携し、住民主体の介護予防活動を情報収集し、市民に提供できる体制を整備する。
・いきいきサロンや既存の地域活動が継続できるように、後方支援を行う。</v>
      </c>
      <c r="K30" s="138"/>
      <c r="L30" s="138"/>
    </row>
    <row r="31" spans="1:12" ht="60" customHeight="1" x14ac:dyDescent="0.55000000000000004">
      <c r="A31" s="126" t="s">
        <v>5</v>
      </c>
      <c r="B31" s="127" t="s">
        <v>6</v>
      </c>
      <c r="C31" s="127"/>
      <c r="D31" s="35" t="s">
        <v>70</v>
      </c>
      <c r="E31" s="35" t="s">
        <v>8</v>
      </c>
      <c r="F31" s="39" t="s">
        <v>83</v>
      </c>
      <c r="G31" s="136"/>
      <c r="H31" s="137" t="s">
        <v>19</v>
      </c>
      <c r="I31" s="137"/>
      <c r="J31" s="138" t="str">
        <f>[5]年度当初提出!D19</f>
        <v xml:space="preserve">・高齢者自ら、セルフケアマネジメントが出来るように基本チェックリストの実施といきいき活動手帳を活用する。
・通いの場の少ない地域でも積極的に介護予防に取り組めるように、歩こう会やスタンプラリー等の企画を継続する。
・生活支援コーディネーターと連携して、既存の地域活動の参加者の中から、担い手となり得る方の発掘・育成を行う。
・センター会議室開催の体操教室やいきいきサロンの後方支援を行う。
</v>
      </c>
      <c r="K31" s="138"/>
      <c r="L31" s="138"/>
    </row>
    <row r="32" spans="1:12" ht="83" customHeight="1" x14ac:dyDescent="0.55000000000000004">
      <c r="A32" s="126"/>
      <c r="B32" s="139" t="s">
        <v>10</v>
      </c>
      <c r="C32" s="140"/>
      <c r="D32" s="157" t="s">
        <v>422</v>
      </c>
      <c r="E32" s="149"/>
      <c r="F32" s="150"/>
      <c r="G32" s="144"/>
      <c r="H32" s="145"/>
      <c r="I32" s="145"/>
      <c r="J32" s="145"/>
      <c r="K32" s="145"/>
      <c r="L32" s="146"/>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73039842-CA02-437E-B8F3-446A5E08489A}">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2" manualBreakCount="2">
    <brk id="12" max="5" man="1"/>
    <brk id="22"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749E1-B966-40A4-9E8D-7B57A0C8770C}">
  <sheetPr>
    <pageSetUpPr fitToPage="1"/>
  </sheetPr>
  <dimension ref="A1:M32"/>
  <sheetViews>
    <sheetView view="pageBreakPreview" topLeftCell="A4" zoomScale="90" zoomScaleNormal="100" zoomScaleSheetLayoutView="90" zoomScalePageLayoutView="70" workbookViewId="0">
      <selection activeCell="A8" sqref="A8:F8"/>
    </sheetView>
  </sheetViews>
  <sheetFormatPr defaultRowHeight="15" x14ac:dyDescent="0.55000000000000004"/>
  <cols>
    <col min="1" max="2" width="2.83203125" style="19" customWidth="1"/>
    <col min="3" max="4" width="6.58203125" style="19" customWidth="1"/>
    <col min="5" max="5" width="9.58203125" style="19" customWidth="1"/>
    <col min="6" max="6" width="61.58203125" style="19" customWidth="1"/>
    <col min="7" max="8" width="2.83203125" style="19" hidden="1" customWidth="1"/>
    <col min="9" max="9" width="6.58203125" style="19" hidden="1" customWidth="1"/>
    <col min="10" max="10" width="13.58203125" style="19" hidden="1" customWidth="1"/>
    <col min="11" max="11" width="30.58203125" style="19" hidden="1" customWidth="1"/>
    <col min="12" max="12" width="33.58203125" style="19" hidden="1" customWidth="1"/>
    <col min="13" max="255" width="8.6640625" style="19"/>
    <col min="256" max="256" width="2.83203125" style="19" customWidth="1"/>
    <col min="257" max="257" width="6.58203125" style="19" customWidth="1"/>
    <col min="258" max="258" width="15.58203125" style="19" customWidth="1"/>
    <col min="259" max="260" width="37.58203125" style="19" customWidth="1"/>
    <col min="261" max="261" width="30.58203125" style="19" customWidth="1"/>
    <col min="262" max="262" width="8.75" style="19" bestFit="1" customWidth="1"/>
    <col min="263" max="265" width="30.58203125" style="19" customWidth="1"/>
    <col min="266" max="266" width="8.75" style="19" bestFit="1" customWidth="1"/>
    <col min="267" max="268" width="30.58203125" style="19" customWidth="1"/>
    <col min="269" max="511" width="8.6640625" style="19"/>
    <col min="512" max="512" width="2.83203125" style="19" customWidth="1"/>
    <col min="513" max="513" width="6.58203125" style="19" customWidth="1"/>
    <col min="514" max="514" width="15.58203125" style="19" customWidth="1"/>
    <col min="515" max="516" width="37.58203125" style="19" customWidth="1"/>
    <col min="517" max="517" width="30.58203125" style="19" customWidth="1"/>
    <col min="518" max="518" width="8.75" style="19" bestFit="1" customWidth="1"/>
    <col min="519" max="521" width="30.58203125" style="19" customWidth="1"/>
    <col min="522" max="522" width="8.75" style="19" bestFit="1" customWidth="1"/>
    <col min="523" max="524" width="30.58203125" style="19" customWidth="1"/>
    <col min="525" max="767" width="8.6640625" style="19"/>
    <col min="768" max="768" width="2.83203125" style="19" customWidth="1"/>
    <col min="769" max="769" width="6.58203125" style="19" customWidth="1"/>
    <col min="770" max="770" width="15.58203125" style="19" customWidth="1"/>
    <col min="771" max="772" width="37.58203125" style="19" customWidth="1"/>
    <col min="773" max="773" width="30.58203125" style="19" customWidth="1"/>
    <col min="774" max="774" width="8.75" style="19" bestFit="1" customWidth="1"/>
    <col min="775" max="777" width="30.58203125" style="19" customWidth="1"/>
    <col min="778" max="778" width="8.75" style="19" bestFit="1" customWidth="1"/>
    <col min="779" max="780" width="30.58203125" style="19" customWidth="1"/>
    <col min="781" max="1023" width="8.6640625" style="19"/>
    <col min="1024" max="1024" width="2.83203125" style="19" customWidth="1"/>
    <col min="1025" max="1025" width="6.58203125" style="19" customWidth="1"/>
    <col min="1026" max="1026" width="15.58203125" style="19" customWidth="1"/>
    <col min="1027" max="1028" width="37.58203125" style="19" customWidth="1"/>
    <col min="1029" max="1029" width="30.58203125" style="19" customWidth="1"/>
    <col min="1030" max="1030" width="8.75" style="19" bestFit="1" customWidth="1"/>
    <col min="1031" max="1033" width="30.58203125" style="19" customWidth="1"/>
    <col min="1034" max="1034" width="8.75" style="19" bestFit="1" customWidth="1"/>
    <col min="1035" max="1036" width="30.58203125" style="19" customWidth="1"/>
    <col min="1037" max="1279" width="8.6640625" style="19"/>
    <col min="1280" max="1280" width="2.83203125" style="19" customWidth="1"/>
    <col min="1281" max="1281" width="6.58203125" style="19" customWidth="1"/>
    <col min="1282" max="1282" width="15.58203125" style="19" customWidth="1"/>
    <col min="1283" max="1284" width="37.58203125" style="19" customWidth="1"/>
    <col min="1285" max="1285" width="30.58203125" style="19" customWidth="1"/>
    <col min="1286" max="1286" width="8.75" style="19" bestFit="1" customWidth="1"/>
    <col min="1287" max="1289" width="30.58203125" style="19" customWidth="1"/>
    <col min="1290" max="1290" width="8.75" style="19" bestFit="1" customWidth="1"/>
    <col min="1291" max="1292" width="30.58203125" style="19" customWidth="1"/>
    <col min="1293" max="1535" width="8.6640625" style="19"/>
    <col min="1536" max="1536" width="2.83203125" style="19" customWidth="1"/>
    <col min="1537" max="1537" width="6.58203125" style="19" customWidth="1"/>
    <col min="1538" max="1538" width="15.58203125" style="19" customWidth="1"/>
    <col min="1539" max="1540" width="37.58203125" style="19" customWidth="1"/>
    <col min="1541" max="1541" width="30.58203125" style="19" customWidth="1"/>
    <col min="1542" max="1542" width="8.75" style="19" bestFit="1" customWidth="1"/>
    <col min="1543" max="1545" width="30.58203125" style="19" customWidth="1"/>
    <col min="1546" max="1546" width="8.75" style="19" bestFit="1" customWidth="1"/>
    <col min="1547" max="1548" width="30.58203125" style="19" customWidth="1"/>
    <col min="1549" max="1791" width="8.6640625" style="19"/>
    <col min="1792" max="1792" width="2.83203125" style="19" customWidth="1"/>
    <col min="1793" max="1793" width="6.58203125" style="19" customWidth="1"/>
    <col min="1794" max="1794" width="15.58203125" style="19" customWidth="1"/>
    <col min="1795" max="1796" width="37.58203125" style="19" customWidth="1"/>
    <col min="1797" max="1797" width="30.58203125" style="19" customWidth="1"/>
    <col min="1798" max="1798" width="8.75" style="19" bestFit="1" customWidth="1"/>
    <col min="1799" max="1801" width="30.58203125" style="19" customWidth="1"/>
    <col min="1802" max="1802" width="8.75" style="19" bestFit="1" customWidth="1"/>
    <col min="1803" max="1804" width="30.58203125" style="19" customWidth="1"/>
    <col min="1805" max="2047" width="8.6640625" style="19"/>
    <col min="2048" max="2048" width="2.83203125" style="19" customWidth="1"/>
    <col min="2049" max="2049" width="6.58203125" style="19" customWidth="1"/>
    <col min="2050" max="2050" width="15.58203125" style="19" customWidth="1"/>
    <col min="2051" max="2052" width="37.58203125" style="19" customWidth="1"/>
    <col min="2053" max="2053" width="30.58203125" style="19" customWidth="1"/>
    <col min="2054" max="2054" width="8.75" style="19" bestFit="1" customWidth="1"/>
    <col min="2055" max="2057" width="30.58203125" style="19" customWidth="1"/>
    <col min="2058" max="2058" width="8.75" style="19" bestFit="1" customWidth="1"/>
    <col min="2059" max="2060" width="30.58203125" style="19" customWidth="1"/>
    <col min="2061" max="2303" width="8.6640625" style="19"/>
    <col min="2304" max="2304" width="2.83203125" style="19" customWidth="1"/>
    <col min="2305" max="2305" width="6.58203125" style="19" customWidth="1"/>
    <col min="2306" max="2306" width="15.58203125" style="19" customWidth="1"/>
    <col min="2307" max="2308" width="37.58203125" style="19" customWidth="1"/>
    <col min="2309" max="2309" width="30.58203125" style="19" customWidth="1"/>
    <col min="2310" max="2310" width="8.75" style="19" bestFit="1" customWidth="1"/>
    <col min="2311" max="2313" width="30.58203125" style="19" customWidth="1"/>
    <col min="2314" max="2314" width="8.75" style="19" bestFit="1" customWidth="1"/>
    <col min="2315" max="2316" width="30.58203125" style="19" customWidth="1"/>
    <col min="2317" max="2559" width="8.6640625" style="19"/>
    <col min="2560" max="2560" width="2.83203125" style="19" customWidth="1"/>
    <col min="2561" max="2561" width="6.58203125" style="19" customWidth="1"/>
    <col min="2562" max="2562" width="15.58203125" style="19" customWidth="1"/>
    <col min="2563" max="2564" width="37.58203125" style="19" customWidth="1"/>
    <col min="2565" max="2565" width="30.58203125" style="19" customWidth="1"/>
    <col min="2566" max="2566" width="8.75" style="19" bestFit="1" customWidth="1"/>
    <col min="2567" max="2569" width="30.58203125" style="19" customWidth="1"/>
    <col min="2570" max="2570" width="8.75" style="19" bestFit="1" customWidth="1"/>
    <col min="2571" max="2572" width="30.58203125" style="19" customWidth="1"/>
    <col min="2573" max="2815" width="8.6640625" style="19"/>
    <col min="2816" max="2816" width="2.83203125" style="19" customWidth="1"/>
    <col min="2817" max="2817" width="6.58203125" style="19" customWidth="1"/>
    <col min="2818" max="2818" width="15.58203125" style="19" customWidth="1"/>
    <col min="2819" max="2820" width="37.58203125" style="19" customWidth="1"/>
    <col min="2821" max="2821" width="30.58203125" style="19" customWidth="1"/>
    <col min="2822" max="2822" width="8.75" style="19" bestFit="1" customWidth="1"/>
    <col min="2823" max="2825" width="30.58203125" style="19" customWidth="1"/>
    <col min="2826" max="2826" width="8.75" style="19" bestFit="1" customWidth="1"/>
    <col min="2827" max="2828" width="30.58203125" style="19" customWidth="1"/>
    <col min="2829" max="3071" width="8.6640625" style="19"/>
    <col min="3072" max="3072" width="2.83203125" style="19" customWidth="1"/>
    <col min="3073" max="3073" width="6.58203125" style="19" customWidth="1"/>
    <col min="3074" max="3074" width="15.58203125" style="19" customWidth="1"/>
    <col min="3075" max="3076" width="37.58203125" style="19" customWidth="1"/>
    <col min="3077" max="3077" width="30.58203125" style="19" customWidth="1"/>
    <col min="3078" max="3078" width="8.75" style="19" bestFit="1" customWidth="1"/>
    <col min="3079" max="3081" width="30.58203125" style="19" customWidth="1"/>
    <col min="3082" max="3082" width="8.75" style="19" bestFit="1" customWidth="1"/>
    <col min="3083" max="3084" width="30.58203125" style="19" customWidth="1"/>
    <col min="3085" max="3327" width="8.6640625" style="19"/>
    <col min="3328" max="3328" width="2.83203125" style="19" customWidth="1"/>
    <col min="3329" max="3329" width="6.58203125" style="19" customWidth="1"/>
    <col min="3330" max="3330" width="15.58203125" style="19" customWidth="1"/>
    <col min="3331" max="3332" width="37.58203125" style="19" customWidth="1"/>
    <col min="3333" max="3333" width="30.58203125" style="19" customWidth="1"/>
    <col min="3334" max="3334" width="8.75" style="19" bestFit="1" customWidth="1"/>
    <col min="3335" max="3337" width="30.58203125" style="19" customWidth="1"/>
    <col min="3338" max="3338" width="8.75" style="19" bestFit="1" customWidth="1"/>
    <col min="3339" max="3340" width="30.58203125" style="19" customWidth="1"/>
    <col min="3341" max="3583" width="8.6640625" style="19"/>
    <col min="3584" max="3584" width="2.83203125" style="19" customWidth="1"/>
    <col min="3585" max="3585" width="6.58203125" style="19" customWidth="1"/>
    <col min="3586" max="3586" width="15.58203125" style="19" customWidth="1"/>
    <col min="3587" max="3588" width="37.58203125" style="19" customWidth="1"/>
    <col min="3589" max="3589" width="30.58203125" style="19" customWidth="1"/>
    <col min="3590" max="3590" width="8.75" style="19" bestFit="1" customWidth="1"/>
    <col min="3591" max="3593" width="30.58203125" style="19" customWidth="1"/>
    <col min="3594" max="3594" width="8.75" style="19" bestFit="1" customWidth="1"/>
    <col min="3595" max="3596" width="30.58203125" style="19" customWidth="1"/>
    <col min="3597" max="3839" width="8.6640625" style="19"/>
    <col min="3840" max="3840" width="2.83203125" style="19" customWidth="1"/>
    <col min="3841" max="3841" width="6.58203125" style="19" customWidth="1"/>
    <col min="3842" max="3842" width="15.58203125" style="19" customWidth="1"/>
    <col min="3843" max="3844" width="37.58203125" style="19" customWidth="1"/>
    <col min="3845" max="3845" width="30.58203125" style="19" customWidth="1"/>
    <col min="3846" max="3846" width="8.75" style="19" bestFit="1" customWidth="1"/>
    <col min="3847" max="3849" width="30.58203125" style="19" customWidth="1"/>
    <col min="3850" max="3850" width="8.75" style="19" bestFit="1" customWidth="1"/>
    <col min="3851" max="3852" width="30.58203125" style="19" customWidth="1"/>
    <col min="3853" max="4095" width="8.6640625" style="19"/>
    <col min="4096" max="4096" width="2.83203125" style="19" customWidth="1"/>
    <col min="4097" max="4097" width="6.58203125" style="19" customWidth="1"/>
    <col min="4098" max="4098" width="15.58203125" style="19" customWidth="1"/>
    <col min="4099" max="4100" width="37.58203125" style="19" customWidth="1"/>
    <col min="4101" max="4101" width="30.58203125" style="19" customWidth="1"/>
    <col min="4102" max="4102" width="8.75" style="19" bestFit="1" customWidth="1"/>
    <col min="4103" max="4105" width="30.58203125" style="19" customWidth="1"/>
    <col min="4106" max="4106" width="8.75" style="19" bestFit="1" customWidth="1"/>
    <col min="4107" max="4108" width="30.58203125" style="19" customWidth="1"/>
    <col min="4109" max="4351" width="8.6640625" style="19"/>
    <col min="4352" max="4352" width="2.83203125" style="19" customWidth="1"/>
    <col min="4353" max="4353" width="6.58203125" style="19" customWidth="1"/>
    <col min="4354" max="4354" width="15.58203125" style="19" customWidth="1"/>
    <col min="4355" max="4356" width="37.58203125" style="19" customWidth="1"/>
    <col min="4357" max="4357" width="30.58203125" style="19" customWidth="1"/>
    <col min="4358" max="4358" width="8.75" style="19" bestFit="1" customWidth="1"/>
    <col min="4359" max="4361" width="30.58203125" style="19" customWidth="1"/>
    <col min="4362" max="4362" width="8.75" style="19" bestFit="1" customWidth="1"/>
    <col min="4363" max="4364" width="30.58203125" style="19" customWidth="1"/>
    <col min="4365" max="4607" width="8.6640625" style="19"/>
    <col min="4608" max="4608" width="2.83203125" style="19" customWidth="1"/>
    <col min="4609" max="4609" width="6.58203125" style="19" customWidth="1"/>
    <col min="4610" max="4610" width="15.58203125" style="19" customWidth="1"/>
    <col min="4611" max="4612" width="37.58203125" style="19" customWidth="1"/>
    <col min="4613" max="4613" width="30.58203125" style="19" customWidth="1"/>
    <col min="4614" max="4614" width="8.75" style="19" bestFit="1" customWidth="1"/>
    <col min="4615" max="4617" width="30.58203125" style="19" customWidth="1"/>
    <col min="4618" max="4618" width="8.75" style="19" bestFit="1" customWidth="1"/>
    <col min="4619" max="4620" width="30.58203125" style="19" customWidth="1"/>
    <col min="4621" max="4863" width="8.6640625" style="19"/>
    <col min="4864" max="4864" width="2.83203125" style="19" customWidth="1"/>
    <col min="4865" max="4865" width="6.58203125" style="19" customWidth="1"/>
    <col min="4866" max="4866" width="15.58203125" style="19" customWidth="1"/>
    <col min="4867" max="4868" width="37.58203125" style="19" customWidth="1"/>
    <col min="4869" max="4869" width="30.58203125" style="19" customWidth="1"/>
    <col min="4870" max="4870" width="8.75" style="19" bestFit="1" customWidth="1"/>
    <col min="4871" max="4873" width="30.58203125" style="19" customWidth="1"/>
    <col min="4874" max="4874" width="8.75" style="19" bestFit="1" customWidth="1"/>
    <col min="4875" max="4876" width="30.58203125" style="19" customWidth="1"/>
    <col min="4877" max="5119" width="8.6640625" style="19"/>
    <col min="5120" max="5120" width="2.83203125" style="19" customWidth="1"/>
    <col min="5121" max="5121" width="6.58203125" style="19" customWidth="1"/>
    <col min="5122" max="5122" width="15.58203125" style="19" customWidth="1"/>
    <col min="5123" max="5124" width="37.58203125" style="19" customWidth="1"/>
    <col min="5125" max="5125" width="30.58203125" style="19" customWidth="1"/>
    <col min="5126" max="5126" width="8.75" style="19" bestFit="1" customWidth="1"/>
    <col min="5127" max="5129" width="30.58203125" style="19" customWidth="1"/>
    <col min="5130" max="5130" width="8.75" style="19" bestFit="1" customWidth="1"/>
    <col min="5131" max="5132" width="30.58203125" style="19" customWidth="1"/>
    <col min="5133" max="5375" width="8.6640625" style="19"/>
    <col min="5376" max="5376" width="2.83203125" style="19" customWidth="1"/>
    <col min="5377" max="5377" width="6.58203125" style="19" customWidth="1"/>
    <col min="5378" max="5378" width="15.58203125" style="19" customWidth="1"/>
    <col min="5379" max="5380" width="37.58203125" style="19" customWidth="1"/>
    <col min="5381" max="5381" width="30.58203125" style="19" customWidth="1"/>
    <col min="5382" max="5382" width="8.75" style="19" bestFit="1" customWidth="1"/>
    <col min="5383" max="5385" width="30.58203125" style="19" customWidth="1"/>
    <col min="5386" max="5386" width="8.75" style="19" bestFit="1" customWidth="1"/>
    <col min="5387" max="5388" width="30.58203125" style="19" customWidth="1"/>
    <col min="5389" max="5631" width="8.6640625" style="19"/>
    <col min="5632" max="5632" width="2.83203125" style="19" customWidth="1"/>
    <col min="5633" max="5633" width="6.58203125" style="19" customWidth="1"/>
    <col min="5634" max="5634" width="15.58203125" style="19" customWidth="1"/>
    <col min="5635" max="5636" width="37.58203125" style="19" customWidth="1"/>
    <col min="5637" max="5637" width="30.58203125" style="19" customWidth="1"/>
    <col min="5638" max="5638" width="8.75" style="19" bestFit="1" customWidth="1"/>
    <col min="5639" max="5641" width="30.58203125" style="19" customWidth="1"/>
    <col min="5642" max="5642" width="8.75" style="19" bestFit="1" customWidth="1"/>
    <col min="5643" max="5644" width="30.58203125" style="19" customWidth="1"/>
    <col min="5645" max="5887" width="8.6640625" style="19"/>
    <col min="5888" max="5888" width="2.83203125" style="19" customWidth="1"/>
    <col min="5889" max="5889" width="6.58203125" style="19" customWidth="1"/>
    <col min="5890" max="5890" width="15.58203125" style="19" customWidth="1"/>
    <col min="5891" max="5892" width="37.58203125" style="19" customWidth="1"/>
    <col min="5893" max="5893" width="30.58203125" style="19" customWidth="1"/>
    <col min="5894" max="5894" width="8.75" style="19" bestFit="1" customWidth="1"/>
    <col min="5895" max="5897" width="30.58203125" style="19" customWidth="1"/>
    <col min="5898" max="5898" width="8.75" style="19" bestFit="1" customWidth="1"/>
    <col min="5899" max="5900" width="30.58203125" style="19" customWidth="1"/>
    <col min="5901" max="6143" width="8.6640625" style="19"/>
    <col min="6144" max="6144" width="2.83203125" style="19" customWidth="1"/>
    <col min="6145" max="6145" width="6.58203125" style="19" customWidth="1"/>
    <col min="6146" max="6146" width="15.58203125" style="19" customWidth="1"/>
    <col min="6147" max="6148" width="37.58203125" style="19" customWidth="1"/>
    <col min="6149" max="6149" width="30.58203125" style="19" customWidth="1"/>
    <col min="6150" max="6150" width="8.75" style="19" bestFit="1" customWidth="1"/>
    <col min="6151" max="6153" width="30.58203125" style="19" customWidth="1"/>
    <col min="6154" max="6154" width="8.75" style="19" bestFit="1" customWidth="1"/>
    <col min="6155" max="6156" width="30.58203125" style="19" customWidth="1"/>
    <col min="6157" max="6399" width="8.6640625" style="19"/>
    <col min="6400" max="6400" width="2.83203125" style="19" customWidth="1"/>
    <col min="6401" max="6401" width="6.58203125" style="19" customWidth="1"/>
    <col min="6402" max="6402" width="15.58203125" style="19" customWidth="1"/>
    <col min="6403" max="6404" width="37.58203125" style="19" customWidth="1"/>
    <col min="6405" max="6405" width="30.58203125" style="19" customWidth="1"/>
    <col min="6406" max="6406" width="8.75" style="19" bestFit="1" customWidth="1"/>
    <col min="6407" max="6409" width="30.58203125" style="19" customWidth="1"/>
    <col min="6410" max="6410" width="8.75" style="19" bestFit="1" customWidth="1"/>
    <col min="6411" max="6412" width="30.58203125" style="19" customWidth="1"/>
    <col min="6413" max="6655" width="8.6640625" style="19"/>
    <col min="6656" max="6656" width="2.83203125" style="19" customWidth="1"/>
    <col min="6657" max="6657" width="6.58203125" style="19" customWidth="1"/>
    <col min="6658" max="6658" width="15.58203125" style="19" customWidth="1"/>
    <col min="6659" max="6660" width="37.58203125" style="19" customWidth="1"/>
    <col min="6661" max="6661" width="30.58203125" style="19" customWidth="1"/>
    <col min="6662" max="6662" width="8.75" style="19" bestFit="1" customWidth="1"/>
    <col min="6663" max="6665" width="30.58203125" style="19" customWidth="1"/>
    <col min="6666" max="6666" width="8.75" style="19" bestFit="1" customWidth="1"/>
    <col min="6667" max="6668" width="30.58203125" style="19" customWidth="1"/>
    <col min="6669" max="6911" width="8.6640625" style="19"/>
    <col min="6912" max="6912" width="2.83203125" style="19" customWidth="1"/>
    <col min="6913" max="6913" width="6.58203125" style="19" customWidth="1"/>
    <col min="6914" max="6914" width="15.58203125" style="19" customWidth="1"/>
    <col min="6915" max="6916" width="37.58203125" style="19" customWidth="1"/>
    <col min="6917" max="6917" width="30.58203125" style="19" customWidth="1"/>
    <col min="6918" max="6918" width="8.75" style="19" bestFit="1" customWidth="1"/>
    <col min="6919" max="6921" width="30.58203125" style="19" customWidth="1"/>
    <col min="6922" max="6922" width="8.75" style="19" bestFit="1" customWidth="1"/>
    <col min="6923" max="6924" width="30.58203125" style="19" customWidth="1"/>
    <col min="6925" max="7167" width="8.6640625" style="19"/>
    <col min="7168" max="7168" width="2.83203125" style="19" customWidth="1"/>
    <col min="7169" max="7169" width="6.58203125" style="19" customWidth="1"/>
    <col min="7170" max="7170" width="15.58203125" style="19" customWidth="1"/>
    <col min="7171" max="7172" width="37.58203125" style="19" customWidth="1"/>
    <col min="7173" max="7173" width="30.58203125" style="19" customWidth="1"/>
    <col min="7174" max="7174" width="8.75" style="19" bestFit="1" customWidth="1"/>
    <col min="7175" max="7177" width="30.58203125" style="19" customWidth="1"/>
    <col min="7178" max="7178" width="8.75" style="19" bestFit="1" customWidth="1"/>
    <col min="7179" max="7180" width="30.58203125" style="19" customWidth="1"/>
    <col min="7181" max="7423" width="8.6640625" style="19"/>
    <col min="7424" max="7424" width="2.83203125" style="19" customWidth="1"/>
    <col min="7425" max="7425" width="6.58203125" style="19" customWidth="1"/>
    <col min="7426" max="7426" width="15.58203125" style="19" customWidth="1"/>
    <col min="7427" max="7428" width="37.58203125" style="19" customWidth="1"/>
    <col min="7429" max="7429" width="30.58203125" style="19" customWidth="1"/>
    <col min="7430" max="7430" width="8.75" style="19" bestFit="1" customWidth="1"/>
    <col min="7431" max="7433" width="30.58203125" style="19" customWidth="1"/>
    <col min="7434" max="7434" width="8.75" style="19" bestFit="1" customWidth="1"/>
    <col min="7435" max="7436" width="30.58203125" style="19" customWidth="1"/>
    <col min="7437" max="7679" width="8.6640625" style="19"/>
    <col min="7680" max="7680" width="2.83203125" style="19" customWidth="1"/>
    <col min="7681" max="7681" width="6.58203125" style="19" customWidth="1"/>
    <col min="7682" max="7682" width="15.58203125" style="19" customWidth="1"/>
    <col min="7683" max="7684" width="37.58203125" style="19" customWidth="1"/>
    <col min="7685" max="7685" width="30.58203125" style="19" customWidth="1"/>
    <col min="7686" max="7686" width="8.75" style="19" bestFit="1" customWidth="1"/>
    <col min="7687" max="7689" width="30.58203125" style="19" customWidth="1"/>
    <col min="7690" max="7690" width="8.75" style="19" bestFit="1" customWidth="1"/>
    <col min="7691" max="7692" width="30.58203125" style="19" customWidth="1"/>
    <col min="7693" max="7935" width="8.6640625" style="19"/>
    <col min="7936" max="7936" width="2.83203125" style="19" customWidth="1"/>
    <col min="7937" max="7937" width="6.58203125" style="19" customWidth="1"/>
    <col min="7938" max="7938" width="15.58203125" style="19" customWidth="1"/>
    <col min="7939" max="7940" width="37.58203125" style="19" customWidth="1"/>
    <col min="7941" max="7941" width="30.58203125" style="19" customWidth="1"/>
    <col min="7942" max="7942" width="8.75" style="19" bestFit="1" customWidth="1"/>
    <col min="7943" max="7945" width="30.58203125" style="19" customWidth="1"/>
    <col min="7946" max="7946" width="8.75" style="19" bestFit="1" customWidth="1"/>
    <col min="7947" max="7948" width="30.58203125" style="19" customWidth="1"/>
    <col min="7949" max="8191" width="8.6640625" style="19"/>
    <col min="8192" max="8192" width="2.83203125" style="19" customWidth="1"/>
    <col min="8193" max="8193" width="6.58203125" style="19" customWidth="1"/>
    <col min="8194" max="8194" width="15.58203125" style="19" customWidth="1"/>
    <col min="8195" max="8196" width="37.58203125" style="19" customWidth="1"/>
    <col min="8197" max="8197" width="30.58203125" style="19" customWidth="1"/>
    <col min="8198" max="8198" width="8.75" style="19" bestFit="1" customWidth="1"/>
    <col min="8199" max="8201" width="30.58203125" style="19" customWidth="1"/>
    <col min="8202" max="8202" width="8.75" style="19" bestFit="1" customWidth="1"/>
    <col min="8203" max="8204" width="30.58203125" style="19" customWidth="1"/>
    <col min="8205" max="8447" width="8.6640625" style="19"/>
    <col min="8448" max="8448" width="2.83203125" style="19" customWidth="1"/>
    <col min="8449" max="8449" width="6.58203125" style="19" customWidth="1"/>
    <col min="8450" max="8450" width="15.58203125" style="19" customWidth="1"/>
    <col min="8451" max="8452" width="37.58203125" style="19" customWidth="1"/>
    <col min="8453" max="8453" width="30.58203125" style="19" customWidth="1"/>
    <col min="8454" max="8454" width="8.75" style="19" bestFit="1" customWidth="1"/>
    <col min="8455" max="8457" width="30.58203125" style="19" customWidth="1"/>
    <col min="8458" max="8458" width="8.75" style="19" bestFit="1" customWidth="1"/>
    <col min="8459" max="8460" width="30.58203125" style="19" customWidth="1"/>
    <col min="8461" max="8703" width="8.6640625" style="19"/>
    <col min="8704" max="8704" width="2.83203125" style="19" customWidth="1"/>
    <col min="8705" max="8705" width="6.58203125" style="19" customWidth="1"/>
    <col min="8706" max="8706" width="15.58203125" style="19" customWidth="1"/>
    <col min="8707" max="8708" width="37.58203125" style="19" customWidth="1"/>
    <col min="8709" max="8709" width="30.58203125" style="19" customWidth="1"/>
    <col min="8710" max="8710" width="8.75" style="19" bestFit="1" customWidth="1"/>
    <col min="8711" max="8713" width="30.58203125" style="19" customWidth="1"/>
    <col min="8714" max="8714" width="8.75" style="19" bestFit="1" customWidth="1"/>
    <col min="8715" max="8716" width="30.58203125" style="19" customWidth="1"/>
    <col min="8717" max="8959" width="8.6640625" style="19"/>
    <col min="8960" max="8960" width="2.83203125" style="19" customWidth="1"/>
    <col min="8961" max="8961" width="6.58203125" style="19" customWidth="1"/>
    <col min="8962" max="8962" width="15.58203125" style="19" customWidth="1"/>
    <col min="8963" max="8964" width="37.58203125" style="19" customWidth="1"/>
    <col min="8965" max="8965" width="30.58203125" style="19" customWidth="1"/>
    <col min="8966" max="8966" width="8.75" style="19" bestFit="1" customWidth="1"/>
    <col min="8967" max="8969" width="30.58203125" style="19" customWidth="1"/>
    <col min="8970" max="8970" width="8.75" style="19" bestFit="1" customWidth="1"/>
    <col min="8971" max="8972" width="30.58203125" style="19" customWidth="1"/>
    <col min="8973" max="9215" width="8.6640625" style="19"/>
    <col min="9216" max="9216" width="2.83203125" style="19" customWidth="1"/>
    <col min="9217" max="9217" width="6.58203125" style="19" customWidth="1"/>
    <col min="9218" max="9218" width="15.58203125" style="19" customWidth="1"/>
    <col min="9219" max="9220" width="37.58203125" style="19" customWidth="1"/>
    <col min="9221" max="9221" width="30.58203125" style="19" customWidth="1"/>
    <col min="9222" max="9222" width="8.75" style="19" bestFit="1" customWidth="1"/>
    <col min="9223" max="9225" width="30.58203125" style="19" customWidth="1"/>
    <col min="9226" max="9226" width="8.75" style="19" bestFit="1" customWidth="1"/>
    <col min="9227" max="9228" width="30.58203125" style="19" customWidth="1"/>
    <col min="9229" max="9471" width="8.6640625" style="19"/>
    <col min="9472" max="9472" width="2.83203125" style="19" customWidth="1"/>
    <col min="9473" max="9473" width="6.58203125" style="19" customWidth="1"/>
    <col min="9474" max="9474" width="15.58203125" style="19" customWidth="1"/>
    <col min="9475" max="9476" width="37.58203125" style="19" customWidth="1"/>
    <col min="9477" max="9477" width="30.58203125" style="19" customWidth="1"/>
    <col min="9478" max="9478" width="8.75" style="19" bestFit="1" customWidth="1"/>
    <col min="9479" max="9481" width="30.58203125" style="19" customWidth="1"/>
    <col min="9482" max="9482" width="8.75" style="19" bestFit="1" customWidth="1"/>
    <col min="9483" max="9484" width="30.58203125" style="19" customWidth="1"/>
    <col min="9485" max="9727" width="8.6640625" style="19"/>
    <col min="9728" max="9728" width="2.83203125" style="19" customWidth="1"/>
    <col min="9729" max="9729" width="6.58203125" style="19" customWidth="1"/>
    <col min="9730" max="9730" width="15.58203125" style="19" customWidth="1"/>
    <col min="9731" max="9732" width="37.58203125" style="19" customWidth="1"/>
    <col min="9733" max="9733" width="30.58203125" style="19" customWidth="1"/>
    <col min="9734" max="9734" width="8.75" style="19" bestFit="1" customWidth="1"/>
    <col min="9735" max="9737" width="30.58203125" style="19" customWidth="1"/>
    <col min="9738" max="9738" width="8.75" style="19" bestFit="1" customWidth="1"/>
    <col min="9739" max="9740" width="30.58203125" style="19" customWidth="1"/>
    <col min="9741" max="9983" width="8.6640625" style="19"/>
    <col min="9984" max="9984" width="2.83203125" style="19" customWidth="1"/>
    <col min="9985" max="9985" width="6.58203125" style="19" customWidth="1"/>
    <col min="9986" max="9986" width="15.58203125" style="19" customWidth="1"/>
    <col min="9987" max="9988" width="37.58203125" style="19" customWidth="1"/>
    <col min="9989" max="9989" width="30.58203125" style="19" customWidth="1"/>
    <col min="9990" max="9990" width="8.75" style="19" bestFit="1" customWidth="1"/>
    <col min="9991" max="9993" width="30.58203125" style="19" customWidth="1"/>
    <col min="9994" max="9994" width="8.75" style="19" bestFit="1" customWidth="1"/>
    <col min="9995" max="9996" width="30.58203125" style="19" customWidth="1"/>
    <col min="9997" max="10239" width="8.6640625" style="19"/>
    <col min="10240" max="10240" width="2.83203125" style="19" customWidth="1"/>
    <col min="10241" max="10241" width="6.58203125" style="19" customWidth="1"/>
    <col min="10242" max="10242" width="15.58203125" style="19" customWidth="1"/>
    <col min="10243" max="10244" width="37.58203125" style="19" customWidth="1"/>
    <col min="10245" max="10245" width="30.58203125" style="19" customWidth="1"/>
    <col min="10246" max="10246" width="8.75" style="19" bestFit="1" customWidth="1"/>
    <col min="10247" max="10249" width="30.58203125" style="19" customWidth="1"/>
    <col min="10250" max="10250" width="8.75" style="19" bestFit="1" customWidth="1"/>
    <col min="10251" max="10252" width="30.58203125" style="19" customWidth="1"/>
    <col min="10253" max="10495" width="8.6640625" style="19"/>
    <col min="10496" max="10496" width="2.83203125" style="19" customWidth="1"/>
    <col min="10497" max="10497" width="6.58203125" style="19" customWidth="1"/>
    <col min="10498" max="10498" width="15.58203125" style="19" customWidth="1"/>
    <col min="10499" max="10500" width="37.58203125" style="19" customWidth="1"/>
    <col min="10501" max="10501" width="30.58203125" style="19" customWidth="1"/>
    <col min="10502" max="10502" width="8.75" style="19" bestFit="1" customWidth="1"/>
    <col min="10503" max="10505" width="30.58203125" style="19" customWidth="1"/>
    <col min="10506" max="10506" width="8.75" style="19" bestFit="1" customWidth="1"/>
    <col min="10507" max="10508" width="30.58203125" style="19" customWidth="1"/>
    <col min="10509" max="10751" width="8.6640625" style="19"/>
    <col min="10752" max="10752" width="2.83203125" style="19" customWidth="1"/>
    <col min="10753" max="10753" width="6.58203125" style="19" customWidth="1"/>
    <col min="10754" max="10754" width="15.58203125" style="19" customWidth="1"/>
    <col min="10755" max="10756" width="37.58203125" style="19" customWidth="1"/>
    <col min="10757" max="10757" width="30.58203125" style="19" customWidth="1"/>
    <col min="10758" max="10758" width="8.75" style="19" bestFit="1" customWidth="1"/>
    <col min="10759" max="10761" width="30.58203125" style="19" customWidth="1"/>
    <col min="10762" max="10762" width="8.75" style="19" bestFit="1" customWidth="1"/>
    <col min="10763" max="10764" width="30.58203125" style="19" customWidth="1"/>
    <col min="10765" max="11007" width="8.6640625" style="19"/>
    <col min="11008" max="11008" width="2.83203125" style="19" customWidth="1"/>
    <col min="11009" max="11009" width="6.58203125" style="19" customWidth="1"/>
    <col min="11010" max="11010" width="15.58203125" style="19" customWidth="1"/>
    <col min="11011" max="11012" width="37.58203125" style="19" customWidth="1"/>
    <col min="11013" max="11013" width="30.58203125" style="19" customWidth="1"/>
    <col min="11014" max="11014" width="8.75" style="19" bestFit="1" customWidth="1"/>
    <col min="11015" max="11017" width="30.58203125" style="19" customWidth="1"/>
    <col min="11018" max="11018" width="8.75" style="19" bestFit="1" customWidth="1"/>
    <col min="11019" max="11020" width="30.58203125" style="19" customWidth="1"/>
    <col min="11021" max="11263" width="8.6640625" style="19"/>
    <col min="11264" max="11264" width="2.83203125" style="19" customWidth="1"/>
    <col min="11265" max="11265" width="6.58203125" style="19" customWidth="1"/>
    <col min="11266" max="11266" width="15.58203125" style="19" customWidth="1"/>
    <col min="11267" max="11268" width="37.58203125" style="19" customWidth="1"/>
    <col min="11269" max="11269" width="30.58203125" style="19" customWidth="1"/>
    <col min="11270" max="11270" width="8.75" style="19" bestFit="1" customWidth="1"/>
    <col min="11271" max="11273" width="30.58203125" style="19" customWidth="1"/>
    <col min="11274" max="11274" width="8.75" style="19" bestFit="1" customWidth="1"/>
    <col min="11275" max="11276" width="30.58203125" style="19" customWidth="1"/>
    <col min="11277" max="11519" width="8.6640625" style="19"/>
    <col min="11520" max="11520" width="2.83203125" style="19" customWidth="1"/>
    <col min="11521" max="11521" width="6.58203125" style="19" customWidth="1"/>
    <col min="11522" max="11522" width="15.58203125" style="19" customWidth="1"/>
    <col min="11523" max="11524" width="37.58203125" style="19" customWidth="1"/>
    <col min="11525" max="11525" width="30.58203125" style="19" customWidth="1"/>
    <col min="11526" max="11526" width="8.75" style="19" bestFit="1" customWidth="1"/>
    <col min="11527" max="11529" width="30.58203125" style="19" customWidth="1"/>
    <col min="11530" max="11530" width="8.75" style="19" bestFit="1" customWidth="1"/>
    <col min="11531" max="11532" width="30.58203125" style="19" customWidth="1"/>
    <col min="11533" max="11775" width="8.6640625" style="19"/>
    <col min="11776" max="11776" width="2.83203125" style="19" customWidth="1"/>
    <col min="11777" max="11777" width="6.58203125" style="19" customWidth="1"/>
    <col min="11778" max="11778" width="15.58203125" style="19" customWidth="1"/>
    <col min="11779" max="11780" width="37.58203125" style="19" customWidth="1"/>
    <col min="11781" max="11781" width="30.58203125" style="19" customWidth="1"/>
    <col min="11782" max="11782" width="8.75" style="19" bestFit="1" customWidth="1"/>
    <col min="11783" max="11785" width="30.58203125" style="19" customWidth="1"/>
    <col min="11786" max="11786" width="8.75" style="19" bestFit="1" customWidth="1"/>
    <col min="11787" max="11788" width="30.58203125" style="19" customWidth="1"/>
    <col min="11789" max="12031" width="8.6640625" style="19"/>
    <col min="12032" max="12032" width="2.83203125" style="19" customWidth="1"/>
    <col min="12033" max="12033" width="6.58203125" style="19" customWidth="1"/>
    <col min="12034" max="12034" width="15.58203125" style="19" customWidth="1"/>
    <col min="12035" max="12036" width="37.58203125" style="19" customWidth="1"/>
    <col min="12037" max="12037" width="30.58203125" style="19" customWidth="1"/>
    <col min="12038" max="12038" width="8.75" style="19" bestFit="1" customWidth="1"/>
    <col min="12039" max="12041" width="30.58203125" style="19" customWidth="1"/>
    <col min="12042" max="12042" width="8.75" style="19" bestFit="1" customWidth="1"/>
    <col min="12043" max="12044" width="30.58203125" style="19" customWidth="1"/>
    <col min="12045" max="12287" width="8.6640625" style="19"/>
    <col min="12288" max="12288" width="2.83203125" style="19" customWidth="1"/>
    <col min="12289" max="12289" width="6.58203125" style="19" customWidth="1"/>
    <col min="12290" max="12290" width="15.58203125" style="19" customWidth="1"/>
    <col min="12291" max="12292" width="37.58203125" style="19" customWidth="1"/>
    <col min="12293" max="12293" width="30.58203125" style="19" customWidth="1"/>
    <col min="12294" max="12294" width="8.75" style="19" bestFit="1" customWidth="1"/>
    <col min="12295" max="12297" width="30.58203125" style="19" customWidth="1"/>
    <col min="12298" max="12298" width="8.75" style="19" bestFit="1" customWidth="1"/>
    <col min="12299" max="12300" width="30.58203125" style="19" customWidth="1"/>
    <col min="12301" max="12543" width="8.6640625" style="19"/>
    <col min="12544" max="12544" width="2.83203125" style="19" customWidth="1"/>
    <col min="12545" max="12545" width="6.58203125" style="19" customWidth="1"/>
    <col min="12546" max="12546" width="15.58203125" style="19" customWidth="1"/>
    <col min="12547" max="12548" width="37.58203125" style="19" customWidth="1"/>
    <col min="12549" max="12549" width="30.58203125" style="19" customWidth="1"/>
    <col min="12550" max="12550" width="8.75" style="19" bestFit="1" customWidth="1"/>
    <col min="12551" max="12553" width="30.58203125" style="19" customWidth="1"/>
    <col min="12554" max="12554" width="8.75" style="19" bestFit="1" customWidth="1"/>
    <col min="12555" max="12556" width="30.58203125" style="19" customWidth="1"/>
    <col min="12557" max="12799" width="8.6640625" style="19"/>
    <col min="12800" max="12800" width="2.83203125" style="19" customWidth="1"/>
    <col min="12801" max="12801" width="6.58203125" style="19" customWidth="1"/>
    <col min="12802" max="12802" width="15.58203125" style="19" customWidth="1"/>
    <col min="12803" max="12804" width="37.58203125" style="19" customWidth="1"/>
    <col min="12805" max="12805" width="30.58203125" style="19" customWidth="1"/>
    <col min="12806" max="12806" width="8.75" style="19" bestFit="1" customWidth="1"/>
    <col min="12807" max="12809" width="30.58203125" style="19" customWidth="1"/>
    <col min="12810" max="12810" width="8.75" style="19" bestFit="1" customWidth="1"/>
    <col min="12811" max="12812" width="30.58203125" style="19" customWidth="1"/>
    <col min="12813" max="13055" width="8.6640625" style="19"/>
    <col min="13056" max="13056" width="2.83203125" style="19" customWidth="1"/>
    <col min="13057" max="13057" width="6.58203125" style="19" customWidth="1"/>
    <col min="13058" max="13058" width="15.58203125" style="19" customWidth="1"/>
    <col min="13059" max="13060" width="37.58203125" style="19" customWidth="1"/>
    <col min="13061" max="13061" width="30.58203125" style="19" customWidth="1"/>
    <col min="13062" max="13062" width="8.75" style="19" bestFit="1" customWidth="1"/>
    <col min="13063" max="13065" width="30.58203125" style="19" customWidth="1"/>
    <col min="13066" max="13066" width="8.75" style="19" bestFit="1" customWidth="1"/>
    <col min="13067" max="13068" width="30.58203125" style="19" customWidth="1"/>
    <col min="13069" max="13311" width="8.6640625" style="19"/>
    <col min="13312" max="13312" width="2.83203125" style="19" customWidth="1"/>
    <col min="13313" max="13313" width="6.58203125" style="19" customWidth="1"/>
    <col min="13314" max="13314" width="15.58203125" style="19" customWidth="1"/>
    <col min="13315" max="13316" width="37.58203125" style="19" customWidth="1"/>
    <col min="13317" max="13317" width="30.58203125" style="19" customWidth="1"/>
    <col min="13318" max="13318" width="8.75" style="19" bestFit="1" customWidth="1"/>
    <col min="13319" max="13321" width="30.58203125" style="19" customWidth="1"/>
    <col min="13322" max="13322" width="8.75" style="19" bestFit="1" customWidth="1"/>
    <col min="13323" max="13324" width="30.58203125" style="19" customWidth="1"/>
    <col min="13325" max="13567" width="8.6640625" style="19"/>
    <col min="13568" max="13568" width="2.83203125" style="19" customWidth="1"/>
    <col min="13569" max="13569" width="6.58203125" style="19" customWidth="1"/>
    <col min="13570" max="13570" width="15.58203125" style="19" customWidth="1"/>
    <col min="13571" max="13572" width="37.58203125" style="19" customWidth="1"/>
    <col min="13573" max="13573" width="30.58203125" style="19" customWidth="1"/>
    <col min="13574" max="13574" width="8.75" style="19" bestFit="1" customWidth="1"/>
    <col min="13575" max="13577" width="30.58203125" style="19" customWidth="1"/>
    <col min="13578" max="13578" width="8.75" style="19" bestFit="1" customWidth="1"/>
    <col min="13579" max="13580" width="30.58203125" style="19" customWidth="1"/>
    <col min="13581" max="13823" width="8.6640625" style="19"/>
    <col min="13824" max="13824" width="2.83203125" style="19" customWidth="1"/>
    <col min="13825" max="13825" width="6.58203125" style="19" customWidth="1"/>
    <col min="13826" max="13826" width="15.58203125" style="19" customWidth="1"/>
    <col min="13827" max="13828" width="37.58203125" style="19" customWidth="1"/>
    <col min="13829" max="13829" width="30.58203125" style="19" customWidth="1"/>
    <col min="13830" max="13830" width="8.75" style="19" bestFit="1" customWidth="1"/>
    <col min="13831" max="13833" width="30.58203125" style="19" customWidth="1"/>
    <col min="13834" max="13834" width="8.75" style="19" bestFit="1" customWidth="1"/>
    <col min="13835" max="13836" width="30.58203125" style="19" customWidth="1"/>
    <col min="13837" max="14079" width="8.6640625" style="19"/>
    <col min="14080" max="14080" width="2.83203125" style="19" customWidth="1"/>
    <col min="14081" max="14081" width="6.58203125" style="19" customWidth="1"/>
    <col min="14082" max="14082" width="15.58203125" style="19" customWidth="1"/>
    <col min="14083" max="14084" width="37.58203125" style="19" customWidth="1"/>
    <col min="14085" max="14085" width="30.58203125" style="19" customWidth="1"/>
    <col min="14086" max="14086" width="8.75" style="19" bestFit="1" customWidth="1"/>
    <col min="14087" max="14089" width="30.58203125" style="19" customWidth="1"/>
    <col min="14090" max="14090" width="8.75" style="19" bestFit="1" customWidth="1"/>
    <col min="14091" max="14092" width="30.58203125" style="19" customWidth="1"/>
    <col min="14093" max="14335" width="8.6640625" style="19"/>
    <col min="14336" max="14336" width="2.83203125" style="19" customWidth="1"/>
    <col min="14337" max="14337" width="6.58203125" style="19" customWidth="1"/>
    <col min="14338" max="14338" width="15.58203125" style="19" customWidth="1"/>
    <col min="14339" max="14340" width="37.58203125" style="19" customWidth="1"/>
    <col min="14341" max="14341" width="30.58203125" style="19" customWidth="1"/>
    <col min="14342" max="14342" width="8.75" style="19" bestFit="1" customWidth="1"/>
    <col min="14343" max="14345" width="30.58203125" style="19" customWidth="1"/>
    <col min="14346" max="14346" width="8.75" style="19" bestFit="1" customWidth="1"/>
    <col min="14347" max="14348" width="30.58203125" style="19" customWidth="1"/>
    <col min="14349" max="14591" width="8.6640625" style="19"/>
    <col min="14592" max="14592" width="2.83203125" style="19" customWidth="1"/>
    <col min="14593" max="14593" width="6.58203125" style="19" customWidth="1"/>
    <col min="14594" max="14594" width="15.58203125" style="19" customWidth="1"/>
    <col min="14595" max="14596" width="37.58203125" style="19" customWidth="1"/>
    <col min="14597" max="14597" width="30.58203125" style="19" customWidth="1"/>
    <col min="14598" max="14598" width="8.75" style="19" bestFit="1" customWidth="1"/>
    <col min="14599" max="14601" width="30.58203125" style="19" customWidth="1"/>
    <col min="14602" max="14602" width="8.75" style="19" bestFit="1" customWidth="1"/>
    <col min="14603" max="14604" width="30.58203125" style="19" customWidth="1"/>
    <col min="14605" max="14847" width="8.6640625" style="19"/>
    <col min="14848" max="14848" width="2.83203125" style="19" customWidth="1"/>
    <col min="14849" max="14849" width="6.58203125" style="19" customWidth="1"/>
    <col min="14850" max="14850" width="15.58203125" style="19" customWidth="1"/>
    <col min="14851" max="14852" width="37.58203125" style="19" customWidth="1"/>
    <col min="14853" max="14853" width="30.58203125" style="19" customWidth="1"/>
    <col min="14854" max="14854" width="8.75" style="19" bestFit="1" customWidth="1"/>
    <col min="14855" max="14857" width="30.58203125" style="19" customWidth="1"/>
    <col min="14858" max="14858" width="8.75" style="19" bestFit="1" customWidth="1"/>
    <col min="14859" max="14860" width="30.58203125" style="19" customWidth="1"/>
    <col min="14861" max="15103" width="8.6640625" style="19"/>
    <col min="15104" max="15104" width="2.83203125" style="19" customWidth="1"/>
    <col min="15105" max="15105" width="6.58203125" style="19" customWidth="1"/>
    <col min="15106" max="15106" width="15.58203125" style="19" customWidth="1"/>
    <col min="15107" max="15108" width="37.58203125" style="19" customWidth="1"/>
    <col min="15109" max="15109" width="30.58203125" style="19" customWidth="1"/>
    <col min="15110" max="15110" width="8.75" style="19" bestFit="1" customWidth="1"/>
    <col min="15111" max="15113" width="30.58203125" style="19" customWidth="1"/>
    <col min="15114" max="15114" width="8.75" style="19" bestFit="1" customWidth="1"/>
    <col min="15115" max="15116" width="30.58203125" style="19" customWidth="1"/>
    <col min="15117" max="15359" width="8.6640625" style="19"/>
    <col min="15360" max="15360" width="2.83203125" style="19" customWidth="1"/>
    <col min="15361" max="15361" width="6.58203125" style="19" customWidth="1"/>
    <col min="15362" max="15362" width="15.58203125" style="19" customWidth="1"/>
    <col min="15363" max="15364" width="37.58203125" style="19" customWidth="1"/>
    <col min="15365" max="15365" width="30.58203125" style="19" customWidth="1"/>
    <col min="15366" max="15366" width="8.75" style="19" bestFit="1" customWidth="1"/>
    <col min="15367" max="15369" width="30.58203125" style="19" customWidth="1"/>
    <col min="15370" max="15370" width="8.75" style="19" bestFit="1" customWidth="1"/>
    <col min="15371" max="15372" width="30.58203125" style="19" customWidth="1"/>
    <col min="15373" max="15615" width="8.6640625" style="19"/>
    <col min="15616" max="15616" width="2.83203125" style="19" customWidth="1"/>
    <col min="15617" max="15617" width="6.58203125" style="19" customWidth="1"/>
    <col min="15618" max="15618" width="15.58203125" style="19" customWidth="1"/>
    <col min="15619" max="15620" width="37.58203125" style="19" customWidth="1"/>
    <col min="15621" max="15621" width="30.58203125" style="19" customWidth="1"/>
    <col min="15622" max="15622" width="8.75" style="19" bestFit="1" customWidth="1"/>
    <col min="15623" max="15625" width="30.58203125" style="19" customWidth="1"/>
    <col min="15626" max="15626" width="8.75" style="19" bestFit="1" customWidth="1"/>
    <col min="15627" max="15628" width="30.58203125" style="19" customWidth="1"/>
    <col min="15629" max="15871" width="8.6640625" style="19"/>
    <col min="15872" max="15872" width="2.83203125" style="19" customWidth="1"/>
    <col min="15873" max="15873" width="6.58203125" style="19" customWidth="1"/>
    <col min="15874" max="15874" width="15.58203125" style="19" customWidth="1"/>
    <col min="15875" max="15876" width="37.58203125" style="19" customWidth="1"/>
    <col min="15877" max="15877" width="30.58203125" style="19" customWidth="1"/>
    <col min="15878" max="15878" width="8.75" style="19" bestFit="1" customWidth="1"/>
    <col min="15879" max="15881" width="30.58203125" style="19" customWidth="1"/>
    <col min="15882" max="15882" width="8.75" style="19" bestFit="1" customWidth="1"/>
    <col min="15883" max="15884" width="30.58203125" style="19" customWidth="1"/>
    <col min="15885" max="16127" width="8.6640625" style="19"/>
    <col min="16128" max="16128" width="2.83203125" style="19" customWidth="1"/>
    <col min="16129" max="16129" width="6.58203125" style="19" customWidth="1"/>
    <col min="16130" max="16130" width="15.58203125" style="19" customWidth="1"/>
    <col min="16131" max="16132" width="37.58203125" style="19" customWidth="1"/>
    <col min="16133" max="16133" width="30.58203125" style="19" customWidth="1"/>
    <col min="16134" max="16134" width="8.75" style="19" bestFit="1" customWidth="1"/>
    <col min="16135" max="16137" width="30.58203125" style="19" customWidth="1"/>
    <col min="16138" max="16138" width="8.75" style="19" bestFit="1" customWidth="1"/>
    <col min="16139" max="16140" width="30.58203125" style="19" customWidth="1"/>
    <col min="16141" max="16384" width="8.6640625" style="19"/>
  </cols>
  <sheetData>
    <row r="1" spans="1:13" ht="25" customHeight="1" x14ac:dyDescent="0.55000000000000004">
      <c r="A1" s="165" t="s">
        <v>0</v>
      </c>
      <c r="B1" s="165"/>
      <c r="C1" s="165"/>
      <c r="D1" s="165"/>
      <c r="E1" s="165"/>
      <c r="F1" s="165"/>
      <c r="G1" s="18"/>
      <c r="H1" s="18"/>
      <c r="I1" s="18"/>
      <c r="J1" s="18"/>
      <c r="K1" s="18"/>
      <c r="L1" s="18"/>
      <c r="M1" s="18"/>
    </row>
    <row r="2" spans="1:13" ht="20.149999999999999" customHeight="1" thickBot="1" x14ac:dyDescent="0.6">
      <c r="A2" s="166" t="s">
        <v>1</v>
      </c>
      <c r="B2" s="166"/>
      <c r="C2" s="166"/>
      <c r="D2" s="167" t="str">
        <f>[6]年度当初提出!D2</f>
        <v>千葉市あんしんケアセンターこてはし台</v>
      </c>
      <c r="E2" s="167"/>
      <c r="F2" s="167"/>
      <c r="J2" s="20"/>
      <c r="K2" s="20"/>
      <c r="L2" s="20"/>
    </row>
    <row r="3" spans="1:13" ht="159" customHeight="1" thickBot="1" x14ac:dyDescent="0.6">
      <c r="A3" s="168" t="str">
        <f>[6]年度当初提出!A3</f>
        <v>担当圏域
地区概況及び
地区課題</v>
      </c>
      <c r="B3" s="168"/>
      <c r="C3" s="168"/>
      <c r="D3" s="159" t="str">
        <f>[6]年度当初提出!D3</f>
        <v xml:space="preserve">・花見川区の最北端で八千代市、佐倉市、四街道市、稲毛区と隣接し戸建住宅が多く、圏域の高齢化37.3％（令和5年6月末）。また、圏域人口が減少している少子高齢化地域でもある。（令和元年１２月末18239人　令和５年１２月末17365人）
・こてはし台地域では、人口の減少があり全体的に高齢化率も下がっている。対して横戸台は、令和５年３月時点で後期高齢化率（26.9％）よりも前期高齢化率（28.7％）の方が高く今後も後期高齢者数の上昇傾向と予測される。（高齢化率：令和5年６月55.41％）
・み春野については、 平成１２年宇那谷町から区画整理され２０年以上経過し、現在０歳から１４歳の人口は減少している。圏域内では高齢化率（11％～13％）低いが今後１０年後には、前期高齢者が増え高齢者数の増加が予測され、買い物、通院等に支障をきたす方が増えると考えられる。
・各地域組織としては、自治会等で行っているボランティア団体や見守り活動等行っているが支援者も高齢化が進んでおり今後の支援体制、社会資源不足の不安がある。
</v>
      </c>
      <c r="E3" s="159"/>
      <c r="F3" s="159"/>
      <c r="G3" s="21"/>
      <c r="H3" s="21"/>
      <c r="I3" s="21"/>
      <c r="J3" s="163" t="s">
        <v>2</v>
      </c>
      <c r="K3" s="164"/>
      <c r="L3" s="22"/>
    </row>
    <row r="4" spans="1:13" ht="80.5" customHeight="1" x14ac:dyDescent="0.55000000000000004">
      <c r="A4" s="168" t="s">
        <v>3</v>
      </c>
      <c r="B4" s="168"/>
      <c r="C4" s="168"/>
      <c r="D4" s="158" t="s">
        <v>496</v>
      </c>
      <c r="E4" s="158"/>
      <c r="F4" s="158"/>
      <c r="G4" s="21"/>
      <c r="H4" s="21"/>
      <c r="I4" s="21"/>
      <c r="J4" s="22"/>
      <c r="K4" s="22"/>
      <c r="L4" s="22"/>
    </row>
    <row r="5" spans="1:13" ht="18" customHeight="1" x14ac:dyDescent="0.55000000000000004">
      <c r="A5" s="169" t="s">
        <v>4</v>
      </c>
      <c r="B5" s="169"/>
      <c r="C5" s="169"/>
      <c r="D5" s="169"/>
      <c r="E5" s="169"/>
      <c r="F5" s="169"/>
      <c r="G5" s="23"/>
      <c r="H5" s="24"/>
      <c r="I5" s="24"/>
      <c r="J5" s="24"/>
      <c r="K5" s="24"/>
      <c r="L5" s="25"/>
    </row>
    <row r="6" spans="1:13" ht="85" customHeight="1" x14ac:dyDescent="0.55000000000000004">
      <c r="A6" s="170" t="s">
        <v>5</v>
      </c>
      <c r="B6" s="171" t="s">
        <v>6</v>
      </c>
      <c r="C6" s="171"/>
      <c r="D6" s="40" t="s">
        <v>7</v>
      </c>
      <c r="E6" s="40" t="s">
        <v>8</v>
      </c>
      <c r="F6" s="39" t="s">
        <v>494</v>
      </c>
      <c r="G6" s="26"/>
      <c r="H6" s="27"/>
      <c r="I6" s="27"/>
      <c r="J6" s="27"/>
      <c r="K6" s="27"/>
      <c r="L6" s="28"/>
    </row>
    <row r="7" spans="1:13" ht="75" customHeight="1" x14ac:dyDescent="0.55000000000000004">
      <c r="A7" s="170"/>
      <c r="B7" s="172" t="s">
        <v>10</v>
      </c>
      <c r="C7" s="173"/>
      <c r="D7" s="130" t="s">
        <v>497</v>
      </c>
      <c r="E7" s="131"/>
      <c r="F7" s="132"/>
      <c r="G7" s="29"/>
      <c r="H7" s="30"/>
      <c r="I7" s="30"/>
      <c r="J7" s="30"/>
      <c r="K7" s="30"/>
      <c r="L7" s="31"/>
    </row>
    <row r="8" spans="1:13" ht="18" customHeight="1" x14ac:dyDescent="0.55000000000000004">
      <c r="A8" s="169" t="s">
        <v>11</v>
      </c>
      <c r="B8" s="169"/>
      <c r="C8" s="169"/>
      <c r="D8" s="169"/>
      <c r="E8" s="169"/>
      <c r="F8" s="169"/>
      <c r="G8" s="174" t="s">
        <v>11</v>
      </c>
      <c r="H8" s="174"/>
      <c r="I8" s="174"/>
      <c r="J8" s="174"/>
      <c r="K8" s="174"/>
      <c r="L8" s="174"/>
    </row>
    <row r="9" spans="1:13" ht="83" customHeight="1" x14ac:dyDescent="0.55000000000000004">
      <c r="A9" s="41" t="s">
        <v>12</v>
      </c>
      <c r="B9" s="171" t="s">
        <v>13</v>
      </c>
      <c r="C9" s="171"/>
      <c r="D9" s="159" t="s">
        <v>499</v>
      </c>
      <c r="E9" s="159"/>
      <c r="F9" s="159"/>
      <c r="G9" s="32"/>
      <c r="H9" s="33"/>
      <c r="I9" s="33"/>
      <c r="J9" s="33"/>
      <c r="K9" s="33"/>
      <c r="L9" s="34"/>
    </row>
    <row r="10" spans="1:13" ht="60" customHeight="1" x14ac:dyDescent="0.55000000000000004">
      <c r="A10" s="41" t="s">
        <v>14</v>
      </c>
      <c r="B10" s="171" t="s">
        <v>13</v>
      </c>
      <c r="C10" s="171"/>
      <c r="D10" s="124" t="s">
        <v>498</v>
      </c>
      <c r="E10" s="124"/>
      <c r="F10" s="124"/>
      <c r="G10" s="175" t="s">
        <v>15</v>
      </c>
      <c r="H10" s="176" t="s">
        <v>16</v>
      </c>
      <c r="I10" s="176"/>
      <c r="J10" s="177" t="str">
        <f>[6]年度当初提出!D6</f>
        <v xml:space="preserve">・生活支援コーディネーターと連携しインフォーマルサービスや住民主体の通いの場の活用など個々のニーズに合わせ、適切なサービスが選択ができる様に支援を行う。
・利用者の自立支援に資するよう、地域の中で生きがいや役割を持って生活できる居場所に、通い続けることが出来る様に援助を行う。
</v>
      </c>
      <c r="K10" s="177"/>
      <c r="L10" s="177"/>
    </row>
    <row r="11" spans="1:13" ht="74.5" customHeight="1" x14ac:dyDescent="0.55000000000000004">
      <c r="A11" s="170" t="s">
        <v>5</v>
      </c>
      <c r="B11" s="171" t="s">
        <v>6</v>
      </c>
      <c r="C11" s="171"/>
      <c r="D11" s="40" t="s">
        <v>7</v>
      </c>
      <c r="E11" s="40" t="s">
        <v>8</v>
      </c>
      <c r="F11" s="39" t="s">
        <v>495</v>
      </c>
      <c r="G11" s="175"/>
      <c r="H11" s="176" t="s">
        <v>19</v>
      </c>
      <c r="I11" s="176"/>
      <c r="J11" s="177" t="str">
        <f>[6]年度当初提出!D7</f>
        <v>・生活支援コーディネーターと共に地域資源の整理を行い、インフォーマルサービス含め適切なサービスが選択できるようにケアマネジメントを実施する。
・基本チェックリストを活用し、介護予防等の意識が向けられるよう支援する。</v>
      </c>
      <c r="K11" s="177"/>
      <c r="L11" s="177"/>
    </row>
    <row r="12" spans="1:13" ht="60" customHeight="1" x14ac:dyDescent="0.55000000000000004">
      <c r="A12" s="170"/>
      <c r="B12" s="178" t="s">
        <v>10</v>
      </c>
      <c r="C12" s="179"/>
      <c r="D12" s="141" t="s">
        <v>84</v>
      </c>
      <c r="E12" s="142"/>
      <c r="F12" s="143"/>
      <c r="G12" s="180"/>
      <c r="H12" s="181"/>
      <c r="I12" s="181"/>
      <c r="J12" s="181"/>
      <c r="K12" s="181"/>
      <c r="L12" s="182"/>
    </row>
    <row r="13" spans="1:13" ht="18" customHeight="1" x14ac:dyDescent="0.55000000000000004">
      <c r="A13" s="169" t="s">
        <v>20</v>
      </c>
      <c r="B13" s="169"/>
      <c r="C13" s="169"/>
      <c r="D13" s="169"/>
      <c r="E13" s="169"/>
      <c r="F13" s="169"/>
      <c r="G13" s="174" t="s">
        <v>20</v>
      </c>
      <c r="H13" s="174"/>
      <c r="I13" s="174"/>
      <c r="J13" s="174"/>
      <c r="K13" s="174"/>
      <c r="L13" s="174"/>
    </row>
    <row r="14" spans="1:13" ht="60" customHeight="1" x14ac:dyDescent="0.55000000000000004">
      <c r="A14" s="41" t="s">
        <v>12</v>
      </c>
      <c r="B14" s="171" t="s">
        <v>13</v>
      </c>
      <c r="C14" s="171"/>
      <c r="D14" s="159" t="s">
        <v>423</v>
      </c>
      <c r="E14" s="159"/>
      <c r="F14" s="159"/>
      <c r="G14" s="32"/>
      <c r="H14" s="33"/>
      <c r="I14" s="33"/>
      <c r="J14" s="33"/>
      <c r="K14" s="33"/>
      <c r="L14" s="34"/>
    </row>
    <row r="15" spans="1:13" ht="60" customHeight="1" x14ac:dyDescent="0.55000000000000004">
      <c r="A15" s="41" t="s">
        <v>14</v>
      </c>
      <c r="B15" s="171" t="s">
        <v>13</v>
      </c>
      <c r="C15" s="171"/>
      <c r="D15" s="159" t="s">
        <v>85</v>
      </c>
      <c r="E15" s="159"/>
      <c r="F15" s="159"/>
      <c r="G15" s="175" t="s">
        <v>15</v>
      </c>
      <c r="H15" s="176" t="s">
        <v>16</v>
      </c>
      <c r="I15" s="176"/>
      <c r="J15" s="177" t="str">
        <f>[6]年度当初提出!D9</f>
        <v xml:space="preserve">・的確な状況把握を行い、包括3職種等で緊急性の対応が必要か判断し支援を行う。
・地域のネットワークを活用し、対象者の実態を把握しチームアプローチ（電話、訪問等）を継続的に行う。
・関係機関と連携を図り、家族介護者を含む世帯としてとらえ支援を行う。
</v>
      </c>
      <c r="K15" s="177"/>
      <c r="L15" s="177"/>
    </row>
    <row r="16" spans="1:13" ht="60" customHeight="1" x14ac:dyDescent="0.55000000000000004">
      <c r="A16" s="170" t="s">
        <v>5</v>
      </c>
      <c r="B16" s="171" t="s">
        <v>6</v>
      </c>
      <c r="C16" s="171"/>
      <c r="D16" s="40" t="s">
        <v>7</v>
      </c>
      <c r="E16" s="40" t="s">
        <v>8</v>
      </c>
      <c r="F16" s="39" t="s">
        <v>86</v>
      </c>
      <c r="G16" s="175"/>
      <c r="H16" s="176" t="s">
        <v>19</v>
      </c>
      <c r="I16" s="176"/>
      <c r="J16" s="177" t="str">
        <f>[6]年度当初提出!D10</f>
        <v>・複合的な課題に対して、緊急性の判断、支援方法、終結について検討する。
・継続的な支援が必要なケースについては、包括3職種で適宜進捗状況を把握し支援を行う。
・他機関と連携を図り適切な相談機関に繋ぐ。
・総合相談の内容や支援者との情報交換により地域課題を検証し、地域ケア会議に発展させる。</v>
      </c>
      <c r="K16" s="177"/>
      <c r="L16" s="177"/>
    </row>
    <row r="17" spans="1:12" ht="60" customHeight="1" x14ac:dyDescent="0.55000000000000004">
      <c r="A17" s="170"/>
      <c r="B17" s="178" t="s">
        <v>10</v>
      </c>
      <c r="C17" s="179"/>
      <c r="D17" s="141" t="s">
        <v>87</v>
      </c>
      <c r="E17" s="142"/>
      <c r="F17" s="143"/>
      <c r="G17" s="180"/>
      <c r="H17" s="181"/>
      <c r="I17" s="181"/>
      <c r="J17" s="181"/>
      <c r="K17" s="181"/>
      <c r="L17" s="182"/>
    </row>
    <row r="18" spans="1:12" ht="18" customHeight="1" x14ac:dyDescent="0.55000000000000004">
      <c r="A18" s="169" t="s">
        <v>23</v>
      </c>
      <c r="B18" s="169"/>
      <c r="C18" s="169"/>
      <c r="D18" s="169"/>
      <c r="E18" s="169"/>
      <c r="F18" s="169"/>
      <c r="G18" s="174" t="s">
        <v>23</v>
      </c>
      <c r="H18" s="174"/>
      <c r="I18" s="174"/>
      <c r="J18" s="174"/>
      <c r="K18" s="174"/>
      <c r="L18" s="174"/>
    </row>
    <row r="19" spans="1:12" ht="60" customHeight="1" x14ac:dyDescent="0.55000000000000004">
      <c r="A19" s="41" t="s">
        <v>12</v>
      </c>
      <c r="B19" s="171" t="s">
        <v>13</v>
      </c>
      <c r="C19" s="171"/>
      <c r="D19" s="159" t="s">
        <v>88</v>
      </c>
      <c r="E19" s="159"/>
      <c r="F19" s="159"/>
      <c r="G19" s="32"/>
      <c r="H19" s="33"/>
      <c r="I19" s="33"/>
      <c r="J19" s="33"/>
      <c r="K19" s="33"/>
      <c r="L19" s="34"/>
    </row>
    <row r="20" spans="1:12" ht="84.5" customHeight="1" x14ac:dyDescent="0.55000000000000004">
      <c r="A20" s="41" t="s">
        <v>14</v>
      </c>
      <c r="B20" s="171" t="s">
        <v>13</v>
      </c>
      <c r="C20" s="171"/>
      <c r="D20" s="159" t="s">
        <v>89</v>
      </c>
      <c r="E20" s="159"/>
      <c r="F20" s="159"/>
      <c r="G20" s="175" t="s">
        <v>15</v>
      </c>
      <c r="H20" s="176" t="s">
        <v>16</v>
      </c>
      <c r="I20" s="176"/>
      <c r="J20" s="177" t="str">
        <f>[6]年度当初提出!D12</f>
        <v>・成年後見制度の周知に努め、判断能力低下のみられる場合には家族や親族、支援者に成年後見制度や日常生活自立支援事業について説明、必要に応じて成年後見支援センター等関係機関と連携し制度利用に向けた支援を行う。
・高齢者虐待について、高齢障害支援課や関係機関と連携し、すみやかに必要な支援を行う。
・消費者被害を未然に防ぐ為、地域の被害情報を把握し、支援者や地域住民に情報提供を行う。</v>
      </c>
      <c r="K20" s="177"/>
      <c r="L20" s="177"/>
    </row>
    <row r="21" spans="1:12" ht="60" customHeight="1" x14ac:dyDescent="0.55000000000000004">
      <c r="A21" s="170" t="s">
        <v>5</v>
      </c>
      <c r="B21" s="171" t="s">
        <v>6</v>
      </c>
      <c r="C21" s="171"/>
      <c r="D21" s="40" t="s">
        <v>7</v>
      </c>
      <c r="E21" s="40" t="s">
        <v>8</v>
      </c>
      <c r="F21" s="39" t="s">
        <v>90</v>
      </c>
      <c r="G21" s="175"/>
      <c r="H21" s="176" t="s">
        <v>19</v>
      </c>
      <c r="I21" s="176"/>
      <c r="J21" s="177" t="str">
        <f>[6]年度当初提出!D13</f>
        <v>・判断能力の低下が見られる場合には、適宜成年後見制度や日常生活自立支援事業の案内を行う。
・高齢者虐待対応について、センター内で研修を実施しチームでの対応力を強化する（年度１回以上）。
・成年後見制度や消費者被害等、権利擁護に関する情報を地域のサークルや出張講座で伝えていく。
・消費者被害に関する情報をセンター前に掲示し注意喚起を図っていく。</v>
      </c>
      <c r="K21" s="177"/>
      <c r="L21" s="177"/>
    </row>
    <row r="22" spans="1:12" ht="60" customHeight="1" x14ac:dyDescent="0.55000000000000004">
      <c r="A22" s="170"/>
      <c r="B22" s="178" t="s">
        <v>10</v>
      </c>
      <c r="C22" s="179"/>
      <c r="D22" s="141" t="s">
        <v>91</v>
      </c>
      <c r="E22" s="142"/>
      <c r="F22" s="143"/>
      <c r="G22" s="180"/>
      <c r="H22" s="181"/>
      <c r="I22" s="181"/>
      <c r="J22" s="181"/>
      <c r="K22" s="181"/>
      <c r="L22" s="182"/>
    </row>
    <row r="23" spans="1:12" ht="18" customHeight="1" x14ac:dyDescent="0.55000000000000004">
      <c r="A23" s="169" t="s">
        <v>26</v>
      </c>
      <c r="B23" s="169"/>
      <c r="C23" s="169"/>
      <c r="D23" s="169"/>
      <c r="E23" s="169"/>
      <c r="F23" s="169"/>
      <c r="G23" s="174" t="s">
        <v>26</v>
      </c>
      <c r="H23" s="174"/>
      <c r="I23" s="174"/>
      <c r="J23" s="174"/>
      <c r="K23" s="174"/>
      <c r="L23" s="174"/>
    </row>
    <row r="24" spans="1:12" ht="60" customHeight="1" x14ac:dyDescent="0.55000000000000004">
      <c r="A24" s="41" t="s">
        <v>12</v>
      </c>
      <c r="B24" s="171" t="s">
        <v>13</v>
      </c>
      <c r="C24" s="171"/>
      <c r="D24" s="141" t="s">
        <v>425</v>
      </c>
      <c r="E24" s="142"/>
      <c r="F24" s="143"/>
      <c r="G24" s="32"/>
      <c r="H24" s="33"/>
      <c r="I24" s="33"/>
      <c r="J24" s="33"/>
      <c r="K24" s="33"/>
      <c r="L24" s="34"/>
    </row>
    <row r="25" spans="1:12" ht="60" customHeight="1" x14ac:dyDescent="0.55000000000000004">
      <c r="A25" s="41" t="s">
        <v>14</v>
      </c>
      <c r="B25" s="171" t="s">
        <v>13</v>
      </c>
      <c r="C25" s="171"/>
      <c r="D25" s="141" t="s">
        <v>424</v>
      </c>
      <c r="E25" s="142"/>
      <c r="F25" s="143"/>
      <c r="G25" s="175" t="s">
        <v>15</v>
      </c>
      <c r="H25" s="176" t="s">
        <v>16</v>
      </c>
      <c r="I25" s="176"/>
      <c r="J25" s="177" t="str">
        <f>[6]年度当初提出!D15</f>
        <v>・生活支援コーディネーターと連携し地域資源の情報収集等行い地域分析を行う。
・区内の主任介護支援専門員と共同し研修会等を開催し介護支援専門員の資質の向上を図る。
・介護支援専門員に対する、個別指導や助言が適切に行えるように、センターでの資質向上を図る。
・支援困難事例に対して、高齢障害支援課など関係機関との連携を図り支援を行う。</v>
      </c>
      <c r="K25" s="177"/>
      <c r="L25" s="177"/>
    </row>
    <row r="26" spans="1:12" ht="60" customHeight="1" x14ac:dyDescent="0.55000000000000004">
      <c r="A26" s="170" t="s">
        <v>5</v>
      </c>
      <c r="B26" s="171" t="s">
        <v>6</v>
      </c>
      <c r="C26" s="171"/>
      <c r="D26" s="40" t="s">
        <v>70</v>
      </c>
      <c r="E26" s="40" t="s">
        <v>8</v>
      </c>
      <c r="F26" s="39" t="s">
        <v>92</v>
      </c>
      <c r="G26" s="175"/>
      <c r="H26" s="176" t="s">
        <v>19</v>
      </c>
      <c r="I26" s="176"/>
      <c r="J26" s="177" t="str">
        <f>[6]年度当初提出!D16</f>
        <v>・センターでの事例検討を実施する。（毎月）
・圏域主任ケアマネの会を開催支援を行う。（研修企画班・社会資源・ケアマネイジメント班）（2か月に1回）
・地域の介護支援専門に対して統一した対応が行える様に区あんしんケアセンターと情報共有等を行う。
・地域ケア会議を開催し医療・介護・行政等の関係機関とのネットワークを強化や地域の課題分析を行う。</v>
      </c>
      <c r="K26" s="177"/>
      <c r="L26" s="177"/>
    </row>
    <row r="27" spans="1:12" ht="60" customHeight="1" x14ac:dyDescent="0.55000000000000004">
      <c r="A27" s="170"/>
      <c r="B27" s="178" t="s">
        <v>10</v>
      </c>
      <c r="C27" s="179"/>
      <c r="D27" s="141" t="s">
        <v>93</v>
      </c>
      <c r="E27" s="142"/>
      <c r="F27" s="143"/>
      <c r="G27" s="180"/>
      <c r="H27" s="181"/>
      <c r="I27" s="181"/>
      <c r="J27" s="181"/>
      <c r="K27" s="181"/>
      <c r="L27" s="182"/>
    </row>
    <row r="28" spans="1:12" ht="18" customHeight="1" x14ac:dyDescent="0.55000000000000004">
      <c r="A28" s="169" t="s">
        <v>28</v>
      </c>
      <c r="B28" s="169"/>
      <c r="C28" s="169"/>
      <c r="D28" s="169"/>
      <c r="E28" s="169"/>
      <c r="F28" s="169"/>
      <c r="G28" s="174" t="s">
        <v>28</v>
      </c>
      <c r="H28" s="174"/>
      <c r="I28" s="174"/>
      <c r="J28" s="174"/>
      <c r="K28" s="174"/>
      <c r="L28" s="174"/>
    </row>
    <row r="29" spans="1:12" ht="60" customHeight="1" x14ac:dyDescent="0.55000000000000004">
      <c r="A29" s="41" t="s">
        <v>12</v>
      </c>
      <c r="B29" s="171" t="s">
        <v>13</v>
      </c>
      <c r="C29" s="171"/>
      <c r="D29" s="159" t="str">
        <f>'[6]前期終了時提出（10月頃）'!D22</f>
        <v>・あんしんケアセンター主催でシニアサロン（トルト：歩行分析）を開催することができた。
・花見川区いきいきプラザにて出張講座（介護保険制度について知ろう　自宅で受けられるサービスにつて）を行った。
・センター主催の認知症カフェの開催（月一回）ふらっと横戸台への後方支援や参加者への相談を行った。
・センター前掲示板を活用し地域のサロン等の情報を行った。</v>
      </c>
      <c r="E29" s="159"/>
      <c r="F29" s="159"/>
      <c r="G29" s="32"/>
      <c r="H29" s="33"/>
      <c r="I29" s="33"/>
      <c r="J29" s="33"/>
      <c r="K29" s="33"/>
      <c r="L29" s="34"/>
    </row>
    <row r="30" spans="1:12" ht="60" customHeight="1" x14ac:dyDescent="0.55000000000000004">
      <c r="A30" s="41" t="s">
        <v>14</v>
      </c>
      <c r="B30" s="171" t="s">
        <v>13</v>
      </c>
      <c r="C30" s="171"/>
      <c r="D30" s="159" t="s">
        <v>94</v>
      </c>
      <c r="E30" s="159"/>
      <c r="F30" s="159"/>
      <c r="G30" s="175" t="s">
        <v>15</v>
      </c>
      <c r="H30" s="176" t="s">
        <v>16</v>
      </c>
      <c r="I30" s="176"/>
      <c r="J30" s="177" t="str">
        <f>[6]年度当初提出!D18</f>
        <v>・健康課、生活支援コーディネーター、コミュティーソーシャルワーカーと連携し地域での行事、サロン等にて基本チェックリストやいきいき活動手帳を活用し住民の生きがいづくりにつながるように介護予防普及啓発活動を行う。
・継続的な地域活動が行える様に関係機関との連携を図り地域づくりを行う。</v>
      </c>
      <c r="K30" s="177"/>
      <c r="L30" s="177"/>
    </row>
    <row r="31" spans="1:12" ht="60" customHeight="1" x14ac:dyDescent="0.55000000000000004">
      <c r="A31" s="170" t="s">
        <v>5</v>
      </c>
      <c r="B31" s="171" t="s">
        <v>6</v>
      </c>
      <c r="C31" s="171"/>
      <c r="D31" s="40" t="s">
        <v>7</v>
      </c>
      <c r="E31" s="40" t="s">
        <v>8</v>
      </c>
      <c r="F31" s="39" t="s">
        <v>95</v>
      </c>
      <c r="G31" s="175"/>
      <c r="H31" s="176" t="s">
        <v>19</v>
      </c>
      <c r="I31" s="176"/>
      <c r="J31" s="177" t="str">
        <f>[6]年度当初提出!D19</f>
        <v xml:space="preserve">・生活支援コーディネーターと地域のサロン活動等の情報を共有しセンター掲示板等使用し提供を行う。
・自治会や地区部会等と共催し認知症カフェを継続的に開催や後方支援を行っていく。
・介護予防の取り組みが行える様に、センター主催で体力健康測定会や出張相談会など行う。
</v>
      </c>
      <c r="K31" s="177"/>
      <c r="L31" s="177"/>
    </row>
    <row r="32" spans="1:12" ht="60" customHeight="1" x14ac:dyDescent="0.55000000000000004">
      <c r="A32" s="170"/>
      <c r="B32" s="178" t="s">
        <v>10</v>
      </c>
      <c r="C32" s="179"/>
      <c r="D32" s="141" t="s">
        <v>96</v>
      </c>
      <c r="E32" s="142"/>
      <c r="F32" s="143"/>
      <c r="G32" s="180"/>
      <c r="H32" s="181"/>
      <c r="I32" s="181"/>
      <c r="J32" s="181"/>
      <c r="K32" s="181"/>
      <c r="L32" s="182"/>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631E91AD-91A8-4C1A-A8E5-5591D0D2605B}">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3" manualBreakCount="3">
    <brk id="7" max="5" man="1"/>
    <brk id="17" max="5" man="1"/>
    <brk id="27"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16D8-84B9-445E-AB65-2877BAFFB1F6}">
  <sheetPr>
    <pageSetUpPr fitToPage="1"/>
  </sheetPr>
  <dimension ref="A1:M32"/>
  <sheetViews>
    <sheetView view="pageBreakPreview" topLeftCell="A29" zoomScale="90" zoomScaleNormal="100" zoomScaleSheetLayoutView="90" zoomScalePageLayoutView="70" workbookViewId="0">
      <selection activeCell="A8" sqref="A8:F8"/>
    </sheetView>
  </sheetViews>
  <sheetFormatPr defaultRowHeight="15" x14ac:dyDescent="0.55000000000000004"/>
  <cols>
    <col min="1" max="2" width="2.83203125" style="2" customWidth="1"/>
    <col min="3" max="4" width="6.58203125" style="2" customWidth="1"/>
    <col min="5" max="5" width="9.58203125" style="2" customWidth="1"/>
    <col min="6" max="6" width="61.58203125" style="2" customWidth="1"/>
    <col min="7" max="8" width="2.83203125" style="2" hidden="1" customWidth="1"/>
    <col min="9" max="9" width="6.58203125" style="2" hidden="1" customWidth="1"/>
    <col min="10" max="10" width="13.58203125" style="2" hidden="1" customWidth="1"/>
    <col min="11" max="11" width="30.58203125" style="2" hidden="1" customWidth="1"/>
    <col min="12" max="12" width="33.58203125" style="2" hidden="1" customWidth="1"/>
    <col min="13" max="255" width="8.6640625" style="2"/>
    <col min="256" max="256" width="2.83203125" style="2" customWidth="1"/>
    <col min="257" max="257" width="6.58203125" style="2" customWidth="1"/>
    <col min="258" max="258" width="15.58203125" style="2" customWidth="1"/>
    <col min="259" max="260" width="37.58203125" style="2" customWidth="1"/>
    <col min="261" max="261" width="30.58203125" style="2" customWidth="1"/>
    <col min="262" max="262" width="8.75" style="2" bestFit="1" customWidth="1"/>
    <col min="263" max="265" width="30.58203125" style="2" customWidth="1"/>
    <col min="266" max="266" width="8.75" style="2" bestFit="1" customWidth="1"/>
    <col min="267" max="268" width="30.58203125" style="2" customWidth="1"/>
    <col min="269" max="511" width="8.6640625" style="2"/>
    <col min="512" max="512" width="2.83203125" style="2" customWidth="1"/>
    <col min="513" max="513" width="6.58203125" style="2" customWidth="1"/>
    <col min="514" max="514" width="15.58203125" style="2" customWidth="1"/>
    <col min="515" max="516" width="37.58203125" style="2" customWidth="1"/>
    <col min="517" max="517" width="30.58203125" style="2" customWidth="1"/>
    <col min="518" max="518" width="8.75" style="2" bestFit="1" customWidth="1"/>
    <col min="519" max="521" width="30.58203125" style="2" customWidth="1"/>
    <col min="522" max="522" width="8.75" style="2" bestFit="1" customWidth="1"/>
    <col min="523" max="524" width="30.58203125" style="2" customWidth="1"/>
    <col min="525" max="767" width="8.6640625" style="2"/>
    <col min="768" max="768" width="2.83203125" style="2" customWidth="1"/>
    <col min="769" max="769" width="6.58203125" style="2" customWidth="1"/>
    <col min="770" max="770" width="15.58203125" style="2" customWidth="1"/>
    <col min="771" max="772" width="37.58203125" style="2" customWidth="1"/>
    <col min="773" max="773" width="30.58203125" style="2" customWidth="1"/>
    <col min="774" max="774" width="8.75" style="2" bestFit="1" customWidth="1"/>
    <col min="775" max="777" width="30.58203125" style="2" customWidth="1"/>
    <col min="778" max="778" width="8.75" style="2" bestFit="1" customWidth="1"/>
    <col min="779" max="780" width="30.58203125" style="2" customWidth="1"/>
    <col min="781" max="1023" width="8.6640625" style="2"/>
    <col min="1024" max="1024" width="2.83203125" style="2" customWidth="1"/>
    <col min="1025" max="1025" width="6.58203125" style="2" customWidth="1"/>
    <col min="1026" max="1026" width="15.58203125" style="2" customWidth="1"/>
    <col min="1027" max="1028" width="37.58203125" style="2" customWidth="1"/>
    <col min="1029" max="1029" width="30.58203125" style="2" customWidth="1"/>
    <col min="1030" max="1030" width="8.75" style="2" bestFit="1" customWidth="1"/>
    <col min="1031" max="1033" width="30.58203125" style="2" customWidth="1"/>
    <col min="1034" max="1034" width="8.75" style="2" bestFit="1" customWidth="1"/>
    <col min="1035" max="1036" width="30.58203125" style="2" customWidth="1"/>
    <col min="1037" max="1279" width="8.6640625" style="2"/>
    <col min="1280" max="1280" width="2.83203125" style="2" customWidth="1"/>
    <col min="1281" max="1281" width="6.58203125" style="2" customWidth="1"/>
    <col min="1282" max="1282" width="15.58203125" style="2" customWidth="1"/>
    <col min="1283" max="1284" width="37.58203125" style="2" customWidth="1"/>
    <col min="1285" max="1285" width="30.58203125" style="2" customWidth="1"/>
    <col min="1286" max="1286" width="8.75" style="2" bestFit="1" customWidth="1"/>
    <col min="1287" max="1289" width="30.58203125" style="2" customWidth="1"/>
    <col min="1290" max="1290" width="8.75" style="2" bestFit="1" customWidth="1"/>
    <col min="1291" max="1292" width="30.58203125" style="2" customWidth="1"/>
    <col min="1293" max="1535" width="8.6640625" style="2"/>
    <col min="1536" max="1536" width="2.83203125" style="2" customWidth="1"/>
    <col min="1537" max="1537" width="6.58203125" style="2" customWidth="1"/>
    <col min="1538" max="1538" width="15.58203125" style="2" customWidth="1"/>
    <col min="1539" max="1540" width="37.58203125" style="2" customWidth="1"/>
    <col min="1541" max="1541" width="30.58203125" style="2" customWidth="1"/>
    <col min="1542" max="1542" width="8.75" style="2" bestFit="1" customWidth="1"/>
    <col min="1543" max="1545" width="30.58203125" style="2" customWidth="1"/>
    <col min="1546" max="1546" width="8.75" style="2" bestFit="1" customWidth="1"/>
    <col min="1547" max="1548" width="30.58203125" style="2" customWidth="1"/>
    <col min="1549" max="1791" width="8.6640625" style="2"/>
    <col min="1792" max="1792" width="2.83203125" style="2" customWidth="1"/>
    <col min="1793" max="1793" width="6.58203125" style="2" customWidth="1"/>
    <col min="1794" max="1794" width="15.58203125" style="2" customWidth="1"/>
    <col min="1795" max="1796" width="37.58203125" style="2" customWidth="1"/>
    <col min="1797" max="1797" width="30.58203125" style="2" customWidth="1"/>
    <col min="1798" max="1798" width="8.75" style="2" bestFit="1" customWidth="1"/>
    <col min="1799" max="1801" width="30.58203125" style="2" customWidth="1"/>
    <col min="1802" max="1802" width="8.75" style="2" bestFit="1" customWidth="1"/>
    <col min="1803" max="1804" width="30.58203125" style="2" customWidth="1"/>
    <col min="1805" max="2047" width="8.6640625" style="2"/>
    <col min="2048" max="2048" width="2.83203125" style="2" customWidth="1"/>
    <col min="2049" max="2049" width="6.58203125" style="2" customWidth="1"/>
    <col min="2050" max="2050" width="15.58203125" style="2" customWidth="1"/>
    <col min="2051" max="2052" width="37.58203125" style="2" customWidth="1"/>
    <col min="2053" max="2053" width="30.58203125" style="2" customWidth="1"/>
    <col min="2054" max="2054" width="8.75" style="2" bestFit="1" customWidth="1"/>
    <col min="2055" max="2057" width="30.58203125" style="2" customWidth="1"/>
    <col min="2058" max="2058" width="8.75" style="2" bestFit="1" customWidth="1"/>
    <col min="2059" max="2060" width="30.58203125" style="2" customWidth="1"/>
    <col min="2061" max="2303" width="8.6640625" style="2"/>
    <col min="2304" max="2304" width="2.83203125" style="2" customWidth="1"/>
    <col min="2305" max="2305" width="6.58203125" style="2" customWidth="1"/>
    <col min="2306" max="2306" width="15.58203125" style="2" customWidth="1"/>
    <col min="2307" max="2308" width="37.58203125" style="2" customWidth="1"/>
    <col min="2309" max="2309" width="30.58203125" style="2" customWidth="1"/>
    <col min="2310" max="2310" width="8.75" style="2" bestFit="1" customWidth="1"/>
    <col min="2311" max="2313" width="30.58203125" style="2" customWidth="1"/>
    <col min="2314" max="2314" width="8.75" style="2" bestFit="1" customWidth="1"/>
    <col min="2315" max="2316" width="30.58203125" style="2" customWidth="1"/>
    <col min="2317" max="2559" width="8.6640625" style="2"/>
    <col min="2560" max="2560" width="2.83203125" style="2" customWidth="1"/>
    <col min="2561" max="2561" width="6.58203125" style="2" customWidth="1"/>
    <col min="2562" max="2562" width="15.58203125" style="2" customWidth="1"/>
    <col min="2563" max="2564" width="37.58203125" style="2" customWidth="1"/>
    <col min="2565" max="2565" width="30.58203125" style="2" customWidth="1"/>
    <col min="2566" max="2566" width="8.75" style="2" bestFit="1" customWidth="1"/>
    <col min="2567" max="2569" width="30.58203125" style="2" customWidth="1"/>
    <col min="2570" max="2570" width="8.75" style="2" bestFit="1" customWidth="1"/>
    <col min="2571" max="2572" width="30.58203125" style="2" customWidth="1"/>
    <col min="2573" max="2815" width="8.6640625" style="2"/>
    <col min="2816" max="2816" width="2.83203125" style="2" customWidth="1"/>
    <col min="2817" max="2817" width="6.58203125" style="2" customWidth="1"/>
    <col min="2818" max="2818" width="15.58203125" style="2" customWidth="1"/>
    <col min="2819" max="2820" width="37.58203125" style="2" customWidth="1"/>
    <col min="2821" max="2821" width="30.58203125" style="2" customWidth="1"/>
    <col min="2822" max="2822" width="8.75" style="2" bestFit="1" customWidth="1"/>
    <col min="2823" max="2825" width="30.58203125" style="2" customWidth="1"/>
    <col min="2826" max="2826" width="8.75" style="2" bestFit="1" customWidth="1"/>
    <col min="2827" max="2828" width="30.58203125" style="2" customWidth="1"/>
    <col min="2829" max="3071" width="8.6640625" style="2"/>
    <col min="3072" max="3072" width="2.83203125" style="2" customWidth="1"/>
    <col min="3073" max="3073" width="6.58203125" style="2" customWidth="1"/>
    <col min="3074" max="3074" width="15.58203125" style="2" customWidth="1"/>
    <col min="3075" max="3076" width="37.58203125" style="2" customWidth="1"/>
    <col min="3077" max="3077" width="30.58203125" style="2" customWidth="1"/>
    <col min="3078" max="3078" width="8.75" style="2" bestFit="1" customWidth="1"/>
    <col min="3079" max="3081" width="30.58203125" style="2" customWidth="1"/>
    <col min="3082" max="3082" width="8.75" style="2" bestFit="1" customWidth="1"/>
    <col min="3083" max="3084" width="30.58203125" style="2" customWidth="1"/>
    <col min="3085" max="3327" width="8.6640625" style="2"/>
    <col min="3328" max="3328" width="2.83203125" style="2" customWidth="1"/>
    <col min="3329" max="3329" width="6.58203125" style="2" customWidth="1"/>
    <col min="3330" max="3330" width="15.58203125" style="2" customWidth="1"/>
    <col min="3331" max="3332" width="37.58203125" style="2" customWidth="1"/>
    <col min="3333" max="3333" width="30.58203125" style="2" customWidth="1"/>
    <col min="3334" max="3334" width="8.75" style="2" bestFit="1" customWidth="1"/>
    <col min="3335" max="3337" width="30.58203125" style="2" customWidth="1"/>
    <col min="3338" max="3338" width="8.75" style="2" bestFit="1" customWidth="1"/>
    <col min="3339" max="3340" width="30.58203125" style="2" customWidth="1"/>
    <col min="3341" max="3583" width="8.6640625" style="2"/>
    <col min="3584" max="3584" width="2.83203125" style="2" customWidth="1"/>
    <col min="3585" max="3585" width="6.58203125" style="2" customWidth="1"/>
    <col min="3586" max="3586" width="15.58203125" style="2" customWidth="1"/>
    <col min="3587" max="3588" width="37.58203125" style="2" customWidth="1"/>
    <col min="3589" max="3589" width="30.58203125" style="2" customWidth="1"/>
    <col min="3590" max="3590" width="8.75" style="2" bestFit="1" customWidth="1"/>
    <col min="3591" max="3593" width="30.58203125" style="2" customWidth="1"/>
    <col min="3594" max="3594" width="8.75" style="2" bestFit="1" customWidth="1"/>
    <col min="3595" max="3596" width="30.58203125" style="2" customWidth="1"/>
    <col min="3597" max="3839" width="8.6640625" style="2"/>
    <col min="3840" max="3840" width="2.83203125" style="2" customWidth="1"/>
    <col min="3841" max="3841" width="6.58203125" style="2" customWidth="1"/>
    <col min="3842" max="3842" width="15.58203125" style="2" customWidth="1"/>
    <col min="3843" max="3844" width="37.58203125" style="2" customWidth="1"/>
    <col min="3845" max="3845" width="30.58203125" style="2" customWidth="1"/>
    <col min="3846" max="3846" width="8.75" style="2" bestFit="1" customWidth="1"/>
    <col min="3847" max="3849" width="30.58203125" style="2" customWidth="1"/>
    <col min="3850" max="3850" width="8.75" style="2" bestFit="1" customWidth="1"/>
    <col min="3851" max="3852" width="30.58203125" style="2" customWidth="1"/>
    <col min="3853" max="4095" width="8.6640625" style="2"/>
    <col min="4096" max="4096" width="2.83203125" style="2" customWidth="1"/>
    <col min="4097" max="4097" width="6.58203125" style="2" customWidth="1"/>
    <col min="4098" max="4098" width="15.58203125" style="2" customWidth="1"/>
    <col min="4099" max="4100" width="37.58203125" style="2" customWidth="1"/>
    <col min="4101" max="4101" width="30.58203125" style="2" customWidth="1"/>
    <col min="4102" max="4102" width="8.75" style="2" bestFit="1" customWidth="1"/>
    <col min="4103" max="4105" width="30.58203125" style="2" customWidth="1"/>
    <col min="4106" max="4106" width="8.75" style="2" bestFit="1" customWidth="1"/>
    <col min="4107" max="4108" width="30.58203125" style="2" customWidth="1"/>
    <col min="4109" max="4351" width="8.6640625" style="2"/>
    <col min="4352" max="4352" width="2.83203125" style="2" customWidth="1"/>
    <col min="4353" max="4353" width="6.58203125" style="2" customWidth="1"/>
    <col min="4354" max="4354" width="15.58203125" style="2" customWidth="1"/>
    <col min="4355" max="4356" width="37.58203125" style="2" customWidth="1"/>
    <col min="4357" max="4357" width="30.58203125" style="2" customWidth="1"/>
    <col min="4358" max="4358" width="8.75" style="2" bestFit="1" customWidth="1"/>
    <col min="4359" max="4361" width="30.58203125" style="2" customWidth="1"/>
    <col min="4362" max="4362" width="8.75" style="2" bestFit="1" customWidth="1"/>
    <col min="4363" max="4364" width="30.58203125" style="2" customWidth="1"/>
    <col min="4365" max="4607" width="8.6640625" style="2"/>
    <col min="4608" max="4608" width="2.83203125" style="2" customWidth="1"/>
    <col min="4609" max="4609" width="6.58203125" style="2" customWidth="1"/>
    <col min="4610" max="4610" width="15.58203125" style="2" customWidth="1"/>
    <col min="4611" max="4612" width="37.58203125" style="2" customWidth="1"/>
    <col min="4613" max="4613" width="30.58203125" style="2" customWidth="1"/>
    <col min="4614" max="4614" width="8.75" style="2" bestFit="1" customWidth="1"/>
    <col min="4615" max="4617" width="30.58203125" style="2" customWidth="1"/>
    <col min="4618" max="4618" width="8.75" style="2" bestFit="1" customWidth="1"/>
    <col min="4619" max="4620" width="30.58203125" style="2" customWidth="1"/>
    <col min="4621" max="4863" width="8.6640625" style="2"/>
    <col min="4864" max="4864" width="2.83203125" style="2" customWidth="1"/>
    <col min="4865" max="4865" width="6.58203125" style="2" customWidth="1"/>
    <col min="4866" max="4866" width="15.58203125" style="2" customWidth="1"/>
    <col min="4867" max="4868" width="37.58203125" style="2" customWidth="1"/>
    <col min="4869" max="4869" width="30.58203125" style="2" customWidth="1"/>
    <col min="4870" max="4870" width="8.75" style="2" bestFit="1" customWidth="1"/>
    <col min="4871" max="4873" width="30.58203125" style="2" customWidth="1"/>
    <col min="4874" max="4874" width="8.75" style="2" bestFit="1" customWidth="1"/>
    <col min="4875" max="4876" width="30.58203125" style="2" customWidth="1"/>
    <col min="4877" max="5119" width="8.6640625" style="2"/>
    <col min="5120" max="5120" width="2.83203125" style="2" customWidth="1"/>
    <col min="5121" max="5121" width="6.58203125" style="2" customWidth="1"/>
    <col min="5122" max="5122" width="15.58203125" style="2" customWidth="1"/>
    <col min="5123" max="5124" width="37.58203125" style="2" customWidth="1"/>
    <col min="5125" max="5125" width="30.58203125" style="2" customWidth="1"/>
    <col min="5126" max="5126" width="8.75" style="2" bestFit="1" customWidth="1"/>
    <col min="5127" max="5129" width="30.58203125" style="2" customWidth="1"/>
    <col min="5130" max="5130" width="8.75" style="2" bestFit="1" customWidth="1"/>
    <col min="5131" max="5132" width="30.58203125" style="2" customWidth="1"/>
    <col min="5133" max="5375" width="8.6640625" style="2"/>
    <col min="5376" max="5376" width="2.83203125" style="2" customWidth="1"/>
    <col min="5377" max="5377" width="6.58203125" style="2" customWidth="1"/>
    <col min="5378" max="5378" width="15.58203125" style="2" customWidth="1"/>
    <col min="5379" max="5380" width="37.58203125" style="2" customWidth="1"/>
    <col min="5381" max="5381" width="30.58203125" style="2" customWidth="1"/>
    <col min="5382" max="5382" width="8.75" style="2" bestFit="1" customWidth="1"/>
    <col min="5383" max="5385" width="30.58203125" style="2" customWidth="1"/>
    <col min="5386" max="5386" width="8.75" style="2" bestFit="1" customWidth="1"/>
    <col min="5387" max="5388" width="30.58203125" style="2" customWidth="1"/>
    <col min="5389" max="5631" width="8.6640625" style="2"/>
    <col min="5632" max="5632" width="2.83203125" style="2" customWidth="1"/>
    <col min="5633" max="5633" width="6.58203125" style="2" customWidth="1"/>
    <col min="5634" max="5634" width="15.58203125" style="2" customWidth="1"/>
    <col min="5635" max="5636" width="37.58203125" style="2" customWidth="1"/>
    <col min="5637" max="5637" width="30.58203125" style="2" customWidth="1"/>
    <col min="5638" max="5638" width="8.75" style="2" bestFit="1" customWidth="1"/>
    <col min="5639" max="5641" width="30.58203125" style="2" customWidth="1"/>
    <col min="5642" max="5642" width="8.75" style="2" bestFit="1" customWidth="1"/>
    <col min="5643" max="5644" width="30.58203125" style="2" customWidth="1"/>
    <col min="5645" max="5887" width="8.6640625" style="2"/>
    <col min="5888" max="5888" width="2.83203125" style="2" customWidth="1"/>
    <col min="5889" max="5889" width="6.58203125" style="2" customWidth="1"/>
    <col min="5890" max="5890" width="15.58203125" style="2" customWidth="1"/>
    <col min="5891" max="5892" width="37.58203125" style="2" customWidth="1"/>
    <col min="5893" max="5893" width="30.58203125" style="2" customWidth="1"/>
    <col min="5894" max="5894" width="8.75" style="2" bestFit="1" customWidth="1"/>
    <col min="5895" max="5897" width="30.58203125" style="2" customWidth="1"/>
    <col min="5898" max="5898" width="8.75" style="2" bestFit="1" customWidth="1"/>
    <col min="5899" max="5900" width="30.58203125" style="2" customWidth="1"/>
    <col min="5901" max="6143" width="8.6640625" style="2"/>
    <col min="6144" max="6144" width="2.83203125" style="2" customWidth="1"/>
    <col min="6145" max="6145" width="6.58203125" style="2" customWidth="1"/>
    <col min="6146" max="6146" width="15.58203125" style="2" customWidth="1"/>
    <col min="6147" max="6148" width="37.58203125" style="2" customWidth="1"/>
    <col min="6149" max="6149" width="30.58203125" style="2" customWidth="1"/>
    <col min="6150" max="6150" width="8.75" style="2" bestFit="1" customWidth="1"/>
    <col min="6151" max="6153" width="30.58203125" style="2" customWidth="1"/>
    <col min="6154" max="6154" width="8.75" style="2" bestFit="1" customWidth="1"/>
    <col min="6155" max="6156" width="30.58203125" style="2" customWidth="1"/>
    <col min="6157" max="6399" width="8.6640625" style="2"/>
    <col min="6400" max="6400" width="2.83203125" style="2" customWidth="1"/>
    <col min="6401" max="6401" width="6.58203125" style="2" customWidth="1"/>
    <col min="6402" max="6402" width="15.58203125" style="2" customWidth="1"/>
    <col min="6403" max="6404" width="37.58203125" style="2" customWidth="1"/>
    <col min="6405" max="6405" width="30.58203125" style="2" customWidth="1"/>
    <col min="6406" max="6406" width="8.75" style="2" bestFit="1" customWidth="1"/>
    <col min="6407" max="6409" width="30.58203125" style="2" customWidth="1"/>
    <col min="6410" max="6410" width="8.75" style="2" bestFit="1" customWidth="1"/>
    <col min="6411" max="6412" width="30.58203125" style="2" customWidth="1"/>
    <col min="6413" max="6655" width="8.6640625" style="2"/>
    <col min="6656" max="6656" width="2.83203125" style="2" customWidth="1"/>
    <col min="6657" max="6657" width="6.58203125" style="2" customWidth="1"/>
    <col min="6658" max="6658" width="15.58203125" style="2" customWidth="1"/>
    <col min="6659" max="6660" width="37.58203125" style="2" customWidth="1"/>
    <col min="6661" max="6661" width="30.58203125" style="2" customWidth="1"/>
    <col min="6662" max="6662" width="8.75" style="2" bestFit="1" customWidth="1"/>
    <col min="6663" max="6665" width="30.58203125" style="2" customWidth="1"/>
    <col min="6666" max="6666" width="8.75" style="2" bestFit="1" customWidth="1"/>
    <col min="6667" max="6668" width="30.58203125" style="2" customWidth="1"/>
    <col min="6669" max="6911" width="8.6640625" style="2"/>
    <col min="6912" max="6912" width="2.83203125" style="2" customWidth="1"/>
    <col min="6913" max="6913" width="6.58203125" style="2" customWidth="1"/>
    <col min="6914" max="6914" width="15.58203125" style="2" customWidth="1"/>
    <col min="6915" max="6916" width="37.58203125" style="2" customWidth="1"/>
    <col min="6917" max="6917" width="30.58203125" style="2" customWidth="1"/>
    <col min="6918" max="6918" width="8.75" style="2" bestFit="1" customWidth="1"/>
    <col min="6919" max="6921" width="30.58203125" style="2" customWidth="1"/>
    <col min="6922" max="6922" width="8.75" style="2" bestFit="1" customWidth="1"/>
    <col min="6923" max="6924" width="30.58203125" style="2" customWidth="1"/>
    <col min="6925" max="7167" width="8.6640625" style="2"/>
    <col min="7168" max="7168" width="2.83203125" style="2" customWidth="1"/>
    <col min="7169" max="7169" width="6.58203125" style="2" customWidth="1"/>
    <col min="7170" max="7170" width="15.58203125" style="2" customWidth="1"/>
    <col min="7171" max="7172" width="37.58203125" style="2" customWidth="1"/>
    <col min="7173" max="7173" width="30.58203125" style="2" customWidth="1"/>
    <col min="7174" max="7174" width="8.75" style="2" bestFit="1" customWidth="1"/>
    <col min="7175" max="7177" width="30.58203125" style="2" customWidth="1"/>
    <col min="7178" max="7178" width="8.75" style="2" bestFit="1" customWidth="1"/>
    <col min="7179" max="7180" width="30.58203125" style="2" customWidth="1"/>
    <col min="7181" max="7423" width="8.6640625" style="2"/>
    <col min="7424" max="7424" width="2.83203125" style="2" customWidth="1"/>
    <col min="7425" max="7425" width="6.58203125" style="2" customWidth="1"/>
    <col min="7426" max="7426" width="15.58203125" style="2" customWidth="1"/>
    <col min="7427" max="7428" width="37.58203125" style="2" customWidth="1"/>
    <col min="7429" max="7429" width="30.58203125" style="2" customWidth="1"/>
    <col min="7430" max="7430" width="8.75" style="2" bestFit="1" customWidth="1"/>
    <col min="7431" max="7433" width="30.58203125" style="2" customWidth="1"/>
    <col min="7434" max="7434" width="8.75" style="2" bestFit="1" customWidth="1"/>
    <col min="7435" max="7436" width="30.58203125" style="2" customWidth="1"/>
    <col min="7437" max="7679" width="8.6640625" style="2"/>
    <col min="7680" max="7680" width="2.83203125" style="2" customWidth="1"/>
    <col min="7681" max="7681" width="6.58203125" style="2" customWidth="1"/>
    <col min="7682" max="7682" width="15.58203125" style="2" customWidth="1"/>
    <col min="7683" max="7684" width="37.58203125" style="2" customWidth="1"/>
    <col min="7685" max="7685" width="30.58203125" style="2" customWidth="1"/>
    <col min="7686" max="7686" width="8.75" style="2" bestFit="1" customWidth="1"/>
    <col min="7687" max="7689" width="30.58203125" style="2" customWidth="1"/>
    <col min="7690" max="7690" width="8.75" style="2" bestFit="1" customWidth="1"/>
    <col min="7691" max="7692" width="30.58203125" style="2" customWidth="1"/>
    <col min="7693" max="7935" width="8.6640625" style="2"/>
    <col min="7936" max="7936" width="2.83203125" style="2" customWidth="1"/>
    <col min="7937" max="7937" width="6.58203125" style="2" customWidth="1"/>
    <col min="7938" max="7938" width="15.58203125" style="2" customWidth="1"/>
    <col min="7939" max="7940" width="37.58203125" style="2" customWidth="1"/>
    <col min="7941" max="7941" width="30.58203125" style="2" customWidth="1"/>
    <col min="7942" max="7942" width="8.75" style="2" bestFit="1" customWidth="1"/>
    <col min="7943" max="7945" width="30.58203125" style="2" customWidth="1"/>
    <col min="7946" max="7946" width="8.75" style="2" bestFit="1" customWidth="1"/>
    <col min="7947" max="7948" width="30.58203125" style="2" customWidth="1"/>
    <col min="7949" max="8191" width="8.6640625" style="2"/>
    <col min="8192" max="8192" width="2.83203125" style="2" customWidth="1"/>
    <col min="8193" max="8193" width="6.58203125" style="2" customWidth="1"/>
    <col min="8194" max="8194" width="15.58203125" style="2" customWidth="1"/>
    <col min="8195" max="8196" width="37.58203125" style="2" customWidth="1"/>
    <col min="8197" max="8197" width="30.58203125" style="2" customWidth="1"/>
    <col min="8198" max="8198" width="8.75" style="2" bestFit="1" customWidth="1"/>
    <col min="8199" max="8201" width="30.58203125" style="2" customWidth="1"/>
    <col min="8202" max="8202" width="8.75" style="2" bestFit="1" customWidth="1"/>
    <col min="8203" max="8204" width="30.58203125" style="2" customWidth="1"/>
    <col min="8205" max="8447" width="8.6640625" style="2"/>
    <col min="8448" max="8448" width="2.83203125" style="2" customWidth="1"/>
    <col min="8449" max="8449" width="6.58203125" style="2" customWidth="1"/>
    <col min="8450" max="8450" width="15.58203125" style="2" customWidth="1"/>
    <col min="8451" max="8452" width="37.58203125" style="2" customWidth="1"/>
    <col min="8453" max="8453" width="30.58203125" style="2" customWidth="1"/>
    <col min="8454" max="8454" width="8.75" style="2" bestFit="1" customWidth="1"/>
    <col min="8455" max="8457" width="30.58203125" style="2" customWidth="1"/>
    <col min="8458" max="8458" width="8.75" style="2" bestFit="1" customWidth="1"/>
    <col min="8459" max="8460" width="30.58203125" style="2" customWidth="1"/>
    <col min="8461" max="8703" width="8.6640625" style="2"/>
    <col min="8704" max="8704" width="2.83203125" style="2" customWidth="1"/>
    <col min="8705" max="8705" width="6.58203125" style="2" customWidth="1"/>
    <col min="8706" max="8706" width="15.58203125" style="2" customWidth="1"/>
    <col min="8707" max="8708" width="37.58203125" style="2" customWidth="1"/>
    <col min="8709" max="8709" width="30.58203125" style="2" customWidth="1"/>
    <col min="8710" max="8710" width="8.75" style="2" bestFit="1" customWidth="1"/>
    <col min="8711" max="8713" width="30.58203125" style="2" customWidth="1"/>
    <col min="8714" max="8714" width="8.75" style="2" bestFit="1" customWidth="1"/>
    <col min="8715" max="8716" width="30.58203125" style="2" customWidth="1"/>
    <col min="8717" max="8959" width="8.6640625" style="2"/>
    <col min="8960" max="8960" width="2.83203125" style="2" customWidth="1"/>
    <col min="8961" max="8961" width="6.58203125" style="2" customWidth="1"/>
    <col min="8962" max="8962" width="15.58203125" style="2" customWidth="1"/>
    <col min="8963" max="8964" width="37.58203125" style="2" customWidth="1"/>
    <col min="8965" max="8965" width="30.58203125" style="2" customWidth="1"/>
    <col min="8966" max="8966" width="8.75" style="2" bestFit="1" customWidth="1"/>
    <col min="8967" max="8969" width="30.58203125" style="2" customWidth="1"/>
    <col min="8970" max="8970" width="8.75" style="2" bestFit="1" customWidth="1"/>
    <col min="8971" max="8972" width="30.58203125" style="2" customWidth="1"/>
    <col min="8973" max="9215" width="8.6640625" style="2"/>
    <col min="9216" max="9216" width="2.83203125" style="2" customWidth="1"/>
    <col min="9217" max="9217" width="6.58203125" style="2" customWidth="1"/>
    <col min="9218" max="9218" width="15.58203125" style="2" customWidth="1"/>
    <col min="9219" max="9220" width="37.58203125" style="2" customWidth="1"/>
    <col min="9221" max="9221" width="30.58203125" style="2" customWidth="1"/>
    <col min="9222" max="9222" width="8.75" style="2" bestFit="1" customWidth="1"/>
    <col min="9223" max="9225" width="30.58203125" style="2" customWidth="1"/>
    <col min="9226" max="9226" width="8.75" style="2" bestFit="1" customWidth="1"/>
    <col min="9227" max="9228" width="30.58203125" style="2" customWidth="1"/>
    <col min="9229" max="9471" width="8.6640625" style="2"/>
    <col min="9472" max="9472" width="2.83203125" style="2" customWidth="1"/>
    <col min="9473" max="9473" width="6.58203125" style="2" customWidth="1"/>
    <col min="9474" max="9474" width="15.58203125" style="2" customWidth="1"/>
    <col min="9475" max="9476" width="37.58203125" style="2" customWidth="1"/>
    <col min="9477" max="9477" width="30.58203125" style="2" customWidth="1"/>
    <col min="9478" max="9478" width="8.75" style="2" bestFit="1" customWidth="1"/>
    <col min="9479" max="9481" width="30.58203125" style="2" customWidth="1"/>
    <col min="9482" max="9482" width="8.75" style="2" bestFit="1" customWidth="1"/>
    <col min="9483" max="9484" width="30.58203125" style="2" customWidth="1"/>
    <col min="9485" max="9727" width="8.6640625" style="2"/>
    <col min="9728" max="9728" width="2.83203125" style="2" customWidth="1"/>
    <col min="9729" max="9729" width="6.58203125" style="2" customWidth="1"/>
    <col min="9730" max="9730" width="15.58203125" style="2" customWidth="1"/>
    <col min="9731" max="9732" width="37.58203125" style="2" customWidth="1"/>
    <col min="9733" max="9733" width="30.58203125" style="2" customWidth="1"/>
    <col min="9734" max="9734" width="8.75" style="2" bestFit="1" customWidth="1"/>
    <col min="9735" max="9737" width="30.58203125" style="2" customWidth="1"/>
    <col min="9738" max="9738" width="8.75" style="2" bestFit="1" customWidth="1"/>
    <col min="9739" max="9740" width="30.58203125" style="2" customWidth="1"/>
    <col min="9741" max="9983" width="8.6640625" style="2"/>
    <col min="9984" max="9984" width="2.83203125" style="2" customWidth="1"/>
    <col min="9985" max="9985" width="6.58203125" style="2" customWidth="1"/>
    <col min="9986" max="9986" width="15.58203125" style="2" customWidth="1"/>
    <col min="9987" max="9988" width="37.58203125" style="2" customWidth="1"/>
    <col min="9989" max="9989" width="30.58203125" style="2" customWidth="1"/>
    <col min="9990" max="9990" width="8.75" style="2" bestFit="1" customWidth="1"/>
    <col min="9991" max="9993" width="30.58203125" style="2" customWidth="1"/>
    <col min="9994" max="9994" width="8.75" style="2" bestFit="1" customWidth="1"/>
    <col min="9995" max="9996" width="30.58203125" style="2" customWidth="1"/>
    <col min="9997" max="10239" width="8.6640625" style="2"/>
    <col min="10240" max="10240" width="2.83203125" style="2" customWidth="1"/>
    <col min="10241" max="10241" width="6.58203125" style="2" customWidth="1"/>
    <col min="10242" max="10242" width="15.58203125" style="2" customWidth="1"/>
    <col min="10243" max="10244" width="37.58203125" style="2" customWidth="1"/>
    <col min="10245" max="10245" width="30.58203125" style="2" customWidth="1"/>
    <col min="10246" max="10246" width="8.75" style="2" bestFit="1" customWidth="1"/>
    <col min="10247" max="10249" width="30.58203125" style="2" customWidth="1"/>
    <col min="10250" max="10250" width="8.75" style="2" bestFit="1" customWidth="1"/>
    <col min="10251" max="10252" width="30.58203125" style="2" customWidth="1"/>
    <col min="10253" max="10495" width="8.6640625" style="2"/>
    <col min="10496" max="10496" width="2.83203125" style="2" customWidth="1"/>
    <col min="10497" max="10497" width="6.58203125" style="2" customWidth="1"/>
    <col min="10498" max="10498" width="15.58203125" style="2" customWidth="1"/>
    <col min="10499" max="10500" width="37.58203125" style="2" customWidth="1"/>
    <col min="10501" max="10501" width="30.58203125" style="2" customWidth="1"/>
    <col min="10502" max="10502" width="8.75" style="2" bestFit="1" customWidth="1"/>
    <col min="10503" max="10505" width="30.58203125" style="2" customWidth="1"/>
    <col min="10506" max="10506" width="8.75" style="2" bestFit="1" customWidth="1"/>
    <col min="10507" max="10508" width="30.58203125" style="2" customWidth="1"/>
    <col min="10509" max="10751" width="8.6640625" style="2"/>
    <col min="10752" max="10752" width="2.83203125" style="2" customWidth="1"/>
    <col min="10753" max="10753" width="6.58203125" style="2" customWidth="1"/>
    <col min="10754" max="10754" width="15.58203125" style="2" customWidth="1"/>
    <col min="10755" max="10756" width="37.58203125" style="2" customWidth="1"/>
    <col min="10757" max="10757" width="30.58203125" style="2" customWidth="1"/>
    <col min="10758" max="10758" width="8.75" style="2" bestFit="1" customWidth="1"/>
    <col min="10759" max="10761" width="30.58203125" style="2" customWidth="1"/>
    <col min="10762" max="10762" width="8.75" style="2" bestFit="1" customWidth="1"/>
    <col min="10763" max="10764" width="30.58203125" style="2" customWidth="1"/>
    <col min="10765" max="11007" width="8.6640625" style="2"/>
    <col min="11008" max="11008" width="2.83203125" style="2" customWidth="1"/>
    <col min="11009" max="11009" width="6.58203125" style="2" customWidth="1"/>
    <col min="11010" max="11010" width="15.58203125" style="2" customWidth="1"/>
    <col min="11011" max="11012" width="37.58203125" style="2" customWidth="1"/>
    <col min="11013" max="11013" width="30.58203125" style="2" customWidth="1"/>
    <col min="11014" max="11014" width="8.75" style="2" bestFit="1" customWidth="1"/>
    <col min="11015" max="11017" width="30.58203125" style="2" customWidth="1"/>
    <col min="11018" max="11018" width="8.75" style="2" bestFit="1" customWidth="1"/>
    <col min="11019" max="11020" width="30.58203125" style="2" customWidth="1"/>
    <col min="11021" max="11263" width="8.6640625" style="2"/>
    <col min="11264" max="11264" width="2.83203125" style="2" customWidth="1"/>
    <col min="11265" max="11265" width="6.58203125" style="2" customWidth="1"/>
    <col min="11266" max="11266" width="15.58203125" style="2" customWidth="1"/>
    <col min="11267" max="11268" width="37.58203125" style="2" customWidth="1"/>
    <col min="11269" max="11269" width="30.58203125" style="2" customWidth="1"/>
    <col min="11270" max="11270" width="8.75" style="2" bestFit="1" customWidth="1"/>
    <col min="11271" max="11273" width="30.58203125" style="2" customWidth="1"/>
    <col min="11274" max="11274" width="8.75" style="2" bestFit="1" customWidth="1"/>
    <col min="11275" max="11276" width="30.58203125" style="2" customWidth="1"/>
    <col min="11277" max="11519" width="8.6640625" style="2"/>
    <col min="11520" max="11520" width="2.83203125" style="2" customWidth="1"/>
    <col min="11521" max="11521" width="6.58203125" style="2" customWidth="1"/>
    <col min="11522" max="11522" width="15.58203125" style="2" customWidth="1"/>
    <col min="11523" max="11524" width="37.58203125" style="2" customWidth="1"/>
    <col min="11525" max="11525" width="30.58203125" style="2" customWidth="1"/>
    <col min="11526" max="11526" width="8.75" style="2" bestFit="1" customWidth="1"/>
    <col min="11527" max="11529" width="30.58203125" style="2" customWidth="1"/>
    <col min="11530" max="11530" width="8.75" style="2" bestFit="1" customWidth="1"/>
    <col min="11531" max="11532" width="30.58203125" style="2" customWidth="1"/>
    <col min="11533" max="11775" width="8.6640625" style="2"/>
    <col min="11776" max="11776" width="2.83203125" style="2" customWidth="1"/>
    <col min="11777" max="11777" width="6.58203125" style="2" customWidth="1"/>
    <col min="11778" max="11778" width="15.58203125" style="2" customWidth="1"/>
    <col min="11779" max="11780" width="37.58203125" style="2" customWidth="1"/>
    <col min="11781" max="11781" width="30.58203125" style="2" customWidth="1"/>
    <col min="11782" max="11782" width="8.75" style="2" bestFit="1" customWidth="1"/>
    <col min="11783" max="11785" width="30.58203125" style="2" customWidth="1"/>
    <col min="11786" max="11786" width="8.75" style="2" bestFit="1" customWidth="1"/>
    <col min="11787" max="11788" width="30.58203125" style="2" customWidth="1"/>
    <col min="11789" max="12031" width="8.6640625" style="2"/>
    <col min="12032" max="12032" width="2.83203125" style="2" customWidth="1"/>
    <col min="12033" max="12033" width="6.58203125" style="2" customWidth="1"/>
    <col min="12034" max="12034" width="15.58203125" style="2" customWidth="1"/>
    <col min="12035" max="12036" width="37.58203125" style="2" customWidth="1"/>
    <col min="12037" max="12037" width="30.58203125" style="2" customWidth="1"/>
    <col min="12038" max="12038" width="8.75" style="2" bestFit="1" customWidth="1"/>
    <col min="12039" max="12041" width="30.58203125" style="2" customWidth="1"/>
    <col min="12042" max="12042" width="8.75" style="2" bestFit="1" customWidth="1"/>
    <col min="12043" max="12044" width="30.58203125" style="2" customWidth="1"/>
    <col min="12045" max="12287" width="8.6640625" style="2"/>
    <col min="12288" max="12288" width="2.83203125" style="2" customWidth="1"/>
    <col min="12289" max="12289" width="6.58203125" style="2" customWidth="1"/>
    <col min="12290" max="12290" width="15.58203125" style="2" customWidth="1"/>
    <col min="12291" max="12292" width="37.58203125" style="2" customWidth="1"/>
    <col min="12293" max="12293" width="30.58203125" style="2" customWidth="1"/>
    <col min="12294" max="12294" width="8.75" style="2" bestFit="1" customWidth="1"/>
    <col min="12295" max="12297" width="30.58203125" style="2" customWidth="1"/>
    <col min="12298" max="12298" width="8.75" style="2" bestFit="1" customWidth="1"/>
    <col min="12299" max="12300" width="30.58203125" style="2" customWidth="1"/>
    <col min="12301" max="12543" width="8.6640625" style="2"/>
    <col min="12544" max="12544" width="2.83203125" style="2" customWidth="1"/>
    <col min="12545" max="12545" width="6.58203125" style="2" customWidth="1"/>
    <col min="12546" max="12546" width="15.58203125" style="2" customWidth="1"/>
    <col min="12547" max="12548" width="37.58203125" style="2" customWidth="1"/>
    <col min="12549" max="12549" width="30.58203125" style="2" customWidth="1"/>
    <col min="12550" max="12550" width="8.75" style="2" bestFit="1" customWidth="1"/>
    <col min="12551" max="12553" width="30.58203125" style="2" customWidth="1"/>
    <col min="12554" max="12554" width="8.75" style="2" bestFit="1" customWidth="1"/>
    <col min="12555" max="12556" width="30.58203125" style="2" customWidth="1"/>
    <col min="12557" max="12799" width="8.6640625" style="2"/>
    <col min="12800" max="12800" width="2.83203125" style="2" customWidth="1"/>
    <col min="12801" max="12801" width="6.58203125" style="2" customWidth="1"/>
    <col min="12802" max="12802" width="15.58203125" style="2" customWidth="1"/>
    <col min="12803" max="12804" width="37.58203125" style="2" customWidth="1"/>
    <col min="12805" max="12805" width="30.58203125" style="2" customWidth="1"/>
    <col min="12806" max="12806" width="8.75" style="2" bestFit="1" customWidth="1"/>
    <col min="12807" max="12809" width="30.58203125" style="2" customWidth="1"/>
    <col min="12810" max="12810" width="8.75" style="2" bestFit="1" customWidth="1"/>
    <col min="12811" max="12812" width="30.58203125" style="2" customWidth="1"/>
    <col min="12813" max="13055" width="8.6640625" style="2"/>
    <col min="13056" max="13056" width="2.83203125" style="2" customWidth="1"/>
    <col min="13057" max="13057" width="6.58203125" style="2" customWidth="1"/>
    <col min="13058" max="13058" width="15.58203125" style="2" customWidth="1"/>
    <col min="13059" max="13060" width="37.58203125" style="2" customWidth="1"/>
    <col min="13061" max="13061" width="30.58203125" style="2" customWidth="1"/>
    <col min="13062" max="13062" width="8.75" style="2" bestFit="1" customWidth="1"/>
    <col min="13063" max="13065" width="30.58203125" style="2" customWidth="1"/>
    <col min="13066" max="13066" width="8.75" style="2" bestFit="1" customWidth="1"/>
    <col min="13067" max="13068" width="30.58203125" style="2" customWidth="1"/>
    <col min="13069" max="13311" width="8.6640625" style="2"/>
    <col min="13312" max="13312" width="2.83203125" style="2" customWidth="1"/>
    <col min="13313" max="13313" width="6.58203125" style="2" customWidth="1"/>
    <col min="13314" max="13314" width="15.58203125" style="2" customWidth="1"/>
    <col min="13315" max="13316" width="37.58203125" style="2" customWidth="1"/>
    <col min="13317" max="13317" width="30.58203125" style="2" customWidth="1"/>
    <col min="13318" max="13318" width="8.75" style="2" bestFit="1" customWidth="1"/>
    <col min="13319" max="13321" width="30.58203125" style="2" customWidth="1"/>
    <col min="13322" max="13322" width="8.75" style="2" bestFit="1" customWidth="1"/>
    <col min="13323" max="13324" width="30.58203125" style="2" customWidth="1"/>
    <col min="13325" max="13567" width="8.6640625" style="2"/>
    <col min="13568" max="13568" width="2.83203125" style="2" customWidth="1"/>
    <col min="13569" max="13569" width="6.58203125" style="2" customWidth="1"/>
    <col min="13570" max="13570" width="15.58203125" style="2" customWidth="1"/>
    <col min="13571" max="13572" width="37.58203125" style="2" customWidth="1"/>
    <col min="13573" max="13573" width="30.58203125" style="2" customWidth="1"/>
    <col min="13574" max="13574" width="8.75" style="2" bestFit="1" customWidth="1"/>
    <col min="13575" max="13577" width="30.58203125" style="2" customWidth="1"/>
    <col min="13578" max="13578" width="8.75" style="2" bestFit="1" customWidth="1"/>
    <col min="13579" max="13580" width="30.58203125" style="2" customWidth="1"/>
    <col min="13581" max="13823" width="8.6640625" style="2"/>
    <col min="13824" max="13824" width="2.83203125" style="2" customWidth="1"/>
    <col min="13825" max="13825" width="6.58203125" style="2" customWidth="1"/>
    <col min="13826" max="13826" width="15.58203125" style="2" customWidth="1"/>
    <col min="13827" max="13828" width="37.58203125" style="2" customWidth="1"/>
    <col min="13829" max="13829" width="30.58203125" style="2" customWidth="1"/>
    <col min="13830" max="13830" width="8.75" style="2" bestFit="1" customWidth="1"/>
    <col min="13831" max="13833" width="30.58203125" style="2" customWidth="1"/>
    <col min="13834" max="13834" width="8.75" style="2" bestFit="1" customWidth="1"/>
    <col min="13835" max="13836" width="30.58203125" style="2" customWidth="1"/>
    <col min="13837" max="14079" width="8.6640625" style="2"/>
    <col min="14080" max="14080" width="2.83203125" style="2" customWidth="1"/>
    <col min="14081" max="14081" width="6.58203125" style="2" customWidth="1"/>
    <col min="14082" max="14082" width="15.58203125" style="2" customWidth="1"/>
    <col min="14083" max="14084" width="37.58203125" style="2" customWidth="1"/>
    <col min="14085" max="14085" width="30.58203125" style="2" customWidth="1"/>
    <col min="14086" max="14086" width="8.75" style="2" bestFit="1" customWidth="1"/>
    <col min="14087" max="14089" width="30.58203125" style="2" customWidth="1"/>
    <col min="14090" max="14090" width="8.75" style="2" bestFit="1" customWidth="1"/>
    <col min="14091" max="14092" width="30.58203125" style="2" customWidth="1"/>
    <col min="14093" max="14335" width="8.6640625" style="2"/>
    <col min="14336" max="14336" width="2.83203125" style="2" customWidth="1"/>
    <col min="14337" max="14337" width="6.58203125" style="2" customWidth="1"/>
    <col min="14338" max="14338" width="15.58203125" style="2" customWidth="1"/>
    <col min="14339" max="14340" width="37.58203125" style="2" customWidth="1"/>
    <col min="14341" max="14341" width="30.58203125" style="2" customWidth="1"/>
    <col min="14342" max="14342" width="8.75" style="2" bestFit="1" customWidth="1"/>
    <col min="14343" max="14345" width="30.58203125" style="2" customWidth="1"/>
    <col min="14346" max="14346" width="8.75" style="2" bestFit="1" customWidth="1"/>
    <col min="14347" max="14348" width="30.58203125" style="2" customWidth="1"/>
    <col min="14349" max="14591" width="8.6640625" style="2"/>
    <col min="14592" max="14592" width="2.83203125" style="2" customWidth="1"/>
    <col min="14593" max="14593" width="6.58203125" style="2" customWidth="1"/>
    <col min="14594" max="14594" width="15.58203125" style="2" customWidth="1"/>
    <col min="14595" max="14596" width="37.58203125" style="2" customWidth="1"/>
    <col min="14597" max="14597" width="30.58203125" style="2" customWidth="1"/>
    <col min="14598" max="14598" width="8.75" style="2" bestFit="1" customWidth="1"/>
    <col min="14599" max="14601" width="30.58203125" style="2" customWidth="1"/>
    <col min="14602" max="14602" width="8.75" style="2" bestFit="1" customWidth="1"/>
    <col min="14603" max="14604" width="30.58203125" style="2" customWidth="1"/>
    <col min="14605" max="14847" width="8.6640625" style="2"/>
    <col min="14848" max="14848" width="2.83203125" style="2" customWidth="1"/>
    <col min="14849" max="14849" width="6.58203125" style="2" customWidth="1"/>
    <col min="14850" max="14850" width="15.58203125" style="2" customWidth="1"/>
    <col min="14851" max="14852" width="37.58203125" style="2" customWidth="1"/>
    <col min="14853" max="14853" width="30.58203125" style="2" customWidth="1"/>
    <col min="14854" max="14854" width="8.75" style="2" bestFit="1" customWidth="1"/>
    <col min="14855" max="14857" width="30.58203125" style="2" customWidth="1"/>
    <col min="14858" max="14858" width="8.75" style="2" bestFit="1" customWidth="1"/>
    <col min="14859" max="14860" width="30.58203125" style="2" customWidth="1"/>
    <col min="14861" max="15103" width="8.6640625" style="2"/>
    <col min="15104" max="15104" width="2.83203125" style="2" customWidth="1"/>
    <col min="15105" max="15105" width="6.58203125" style="2" customWidth="1"/>
    <col min="15106" max="15106" width="15.58203125" style="2" customWidth="1"/>
    <col min="15107" max="15108" width="37.58203125" style="2" customWidth="1"/>
    <col min="15109" max="15109" width="30.58203125" style="2" customWidth="1"/>
    <col min="15110" max="15110" width="8.75" style="2" bestFit="1" customWidth="1"/>
    <col min="15111" max="15113" width="30.58203125" style="2" customWidth="1"/>
    <col min="15114" max="15114" width="8.75" style="2" bestFit="1" customWidth="1"/>
    <col min="15115" max="15116" width="30.58203125" style="2" customWidth="1"/>
    <col min="15117" max="15359" width="8.6640625" style="2"/>
    <col min="15360" max="15360" width="2.83203125" style="2" customWidth="1"/>
    <col min="15361" max="15361" width="6.58203125" style="2" customWidth="1"/>
    <col min="15362" max="15362" width="15.58203125" style="2" customWidth="1"/>
    <col min="15363" max="15364" width="37.58203125" style="2" customWidth="1"/>
    <col min="15365" max="15365" width="30.58203125" style="2" customWidth="1"/>
    <col min="15366" max="15366" width="8.75" style="2" bestFit="1" customWidth="1"/>
    <col min="15367" max="15369" width="30.58203125" style="2" customWidth="1"/>
    <col min="15370" max="15370" width="8.75" style="2" bestFit="1" customWidth="1"/>
    <col min="15371" max="15372" width="30.58203125" style="2" customWidth="1"/>
    <col min="15373" max="15615" width="8.6640625" style="2"/>
    <col min="15616" max="15616" width="2.83203125" style="2" customWidth="1"/>
    <col min="15617" max="15617" width="6.58203125" style="2" customWidth="1"/>
    <col min="15618" max="15618" width="15.58203125" style="2" customWidth="1"/>
    <col min="15619" max="15620" width="37.58203125" style="2" customWidth="1"/>
    <col min="15621" max="15621" width="30.58203125" style="2" customWidth="1"/>
    <col min="15622" max="15622" width="8.75" style="2" bestFit="1" customWidth="1"/>
    <col min="15623" max="15625" width="30.58203125" style="2" customWidth="1"/>
    <col min="15626" max="15626" width="8.75" style="2" bestFit="1" customWidth="1"/>
    <col min="15627" max="15628" width="30.58203125" style="2" customWidth="1"/>
    <col min="15629" max="15871" width="8.6640625" style="2"/>
    <col min="15872" max="15872" width="2.83203125" style="2" customWidth="1"/>
    <col min="15873" max="15873" width="6.58203125" style="2" customWidth="1"/>
    <col min="15874" max="15874" width="15.58203125" style="2" customWidth="1"/>
    <col min="15875" max="15876" width="37.58203125" style="2" customWidth="1"/>
    <col min="15877" max="15877" width="30.58203125" style="2" customWidth="1"/>
    <col min="15878" max="15878" width="8.75" style="2" bestFit="1" customWidth="1"/>
    <col min="15879" max="15881" width="30.58203125" style="2" customWidth="1"/>
    <col min="15882" max="15882" width="8.75" style="2" bestFit="1" customWidth="1"/>
    <col min="15883" max="15884" width="30.58203125" style="2" customWidth="1"/>
    <col min="15885" max="16127" width="8.6640625" style="2"/>
    <col min="16128" max="16128" width="2.83203125" style="2" customWidth="1"/>
    <col min="16129" max="16129" width="6.58203125" style="2" customWidth="1"/>
    <col min="16130" max="16130" width="15.58203125" style="2" customWidth="1"/>
    <col min="16131" max="16132" width="37.58203125" style="2" customWidth="1"/>
    <col min="16133" max="16133" width="30.58203125" style="2" customWidth="1"/>
    <col min="16134" max="16134" width="8.75" style="2" bestFit="1" customWidth="1"/>
    <col min="16135" max="16137" width="30.58203125" style="2" customWidth="1"/>
    <col min="16138" max="16138" width="8.75" style="2" bestFit="1" customWidth="1"/>
    <col min="16139" max="16140" width="30.58203125" style="2" customWidth="1"/>
    <col min="16141" max="16384" width="8.6640625" style="2"/>
  </cols>
  <sheetData>
    <row r="1" spans="1:13" ht="25" customHeight="1" x14ac:dyDescent="0.55000000000000004">
      <c r="A1" s="119" t="s">
        <v>0</v>
      </c>
      <c r="B1" s="119"/>
      <c r="C1" s="119"/>
      <c r="D1" s="119"/>
      <c r="E1" s="119"/>
      <c r="F1" s="119"/>
      <c r="G1" s="1"/>
      <c r="H1" s="1"/>
      <c r="I1" s="1"/>
      <c r="J1" s="1"/>
      <c r="K1" s="1"/>
      <c r="L1" s="1"/>
      <c r="M1" s="1"/>
    </row>
    <row r="2" spans="1:13" ht="20.149999999999999" customHeight="1" thickBot="1" x14ac:dyDescent="0.6">
      <c r="A2" s="120" t="s">
        <v>1</v>
      </c>
      <c r="B2" s="120"/>
      <c r="C2" s="120"/>
      <c r="D2" s="121" t="str">
        <f>[7]年度当初提出!D2</f>
        <v>千葉市あんしんケアセンター花見川</v>
      </c>
      <c r="E2" s="121"/>
      <c r="F2" s="121"/>
      <c r="J2" s="3"/>
      <c r="K2" s="3"/>
      <c r="L2" s="3"/>
    </row>
    <row r="3" spans="1:13" ht="187.5" customHeight="1" thickBot="1" x14ac:dyDescent="0.6">
      <c r="A3" s="122" t="str">
        <f>[7]年度当初提出!A3</f>
        <v>担当圏域
地区概況及び
地区課題</v>
      </c>
      <c r="B3" s="122"/>
      <c r="C3" s="122"/>
      <c r="D3" s="159" t="s">
        <v>427</v>
      </c>
      <c r="E3" s="147"/>
      <c r="F3" s="147"/>
      <c r="G3" s="4"/>
      <c r="H3" s="4"/>
      <c r="I3" s="4"/>
      <c r="J3" s="117" t="s">
        <v>2</v>
      </c>
      <c r="K3" s="118"/>
      <c r="L3" s="5"/>
    </row>
    <row r="4" spans="1:13" ht="59" customHeight="1" x14ac:dyDescent="0.55000000000000004">
      <c r="A4" s="122" t="s">
        <v>3</v>
      </c>
      <c r="B4" s="122"/>
      <c r="C4" s="122"/>
      <c r="D4" s="134" t="s">
        <v>500</v>
      </c>
      <c r="E4" s="134"/>
      <c r="F4" s="134"/>
      <c r="G4" s="4"/>
      <c r="H4" s="4"/>
      <c r="I4" s="4"/>
      <c r="J4" s="5"/>
      <c r="K4" s="5"/>
      <c r="L4" s="5"/>
    </row>
    <row r="5" spans="1:13" ht="18" customHeight="1" x14ac:dyDescent="0.55000000000000004">
      <c r="A5" s="125" t="s">
        <v>4</v>
      </c>
      <c r="B5" s="125"/>
      <c r="C5" s="125"/>
      <c r="D5" s="125"/>
      <c r="E5" s="125"/>
      <c r="F5" s="125"/>
      <c r="G5" s="6"/>
      <c r="H5" s="7"/>
      <c r="I5" s="7"/>
      <c r="J5" s="7"/>
      <c r="K5" s="7"/>
      <c r="L5" s="8"/>
    </row>
    <row r="6" spans="1:13" ht="115" customHeight="1" x14ac:dyDescent="0.55000000000000004">
      <c r="A6" s="126" t="s">
        <v>5</v>
      </c>
      <c r="B6" s="127" t="s">
        <v>6</v>
      </c>
      <c r="C6" s="127"/>
      <c r="D6" s="35" t="s">
        <v>70</v>
      </c>
      <c r="E6" s="35" t="s">
        <v>8</v>
      </c>
      <c r="F6" s="39" t="s">
        <v>97</v>
      </c>
      <c r="G6" s="9"/>
      <c r="H6" s="10"/>
      <c r="I6" s="10"/>
      <c r="J6" s="10"/>
      <c r="K6" s="10"/>
      <c r="L6" s="11"/>
    </row>
    <row r="7" spans="1:13" ht="48.5" customHeight="1" x14ac:dyDescent="0.55000000000000004">
      <c r="A7" s="126"/>
      <c r="B7" s="128" t="s">
        <v>10</v>
      </c>
      <c r="C7" s="129"/>
      <c r="D7" s="130" t="s">
        <v>501</v>
      </c>
      <c r="E7" s="131"/>
      <c r="F7" s="132"/>
      <c r="G7" s="12"/>
      <c r="H7" s="13"/>
      <c r="I7" s="13"/>
      <c r="J7" s="13"/>
      <c r="K7" s="13"/>
      <c r="L7" s="14"/>
    </row>
    <row r="8" spans="1:13" ht="18" customHeight="1" x14ac:dyDescent="0.55000000000000004">
      <c r="A8" s="125" t="s">
        <v>11</v>
      </c>
      <c r="B8" s="125"/>
      <c r="C8" s="125"/>
      <c r="D8" s="125"/>
      <c r="E8" s="125"/>
      <c r="F8" s="125"/>
      <c r="G8" s="133" t="s">
        <v>11</v>
      </c>
      <c r="H8" s="133"/>
      <c r="I8" s="133"/>
      <c r="J8" s="133"/>
      <c r="K8" s="133"/>
      <c r="L8" s="133"/>
    </row>
    <row r="9" spans="1:13" ht="95.25" customHeight="1" x14ac:dyDescent="0.55000000000000004">
      <c r="A9" s="37" t="s">
        <v>12</v>
      </c>
      <c r="B9" s="127" t="s">
        <v>13</v>
      </c>
      <c r="C9" s="127"/>
      <c r="D9" s="134" t="s">
        <v>502</v>
      </c>
      <c r="E9" s="134"/>
      <c r="F9" s="134"/>
      <c r="G9" s="15"/>
      <c r="H9" s="16"/>
      <c r="I9" s="16"/>
      <c r="J9" s="16"/>
      <c r="K9" s="16"/>
      <c r="L9" s="17"/>
    </row>
    <row r="10" spans="1:13" ht="101.5" customHeight="1" x14ac:dyDescent="0.55000000000000004">
      <c r="A10" s="37" t="s">
        <v>14</v>
      </c>
      <c r="B10" s="127" t="s">
        <v>13</v>
      </c>
      <c r="C10" s="127"/>
      <c r="D10" s="124" t="s">
        <v>503</v>
      </c>
      <c r="E10" s="124"/>
      <c r="F10" s="124"/>
      <c r="G10" s="136" t="s">
        <v>15</v>
      </c>
      <c r="H10" s="137" t="s">
        <v>16</v>
      </c>
      <c r="I10" s="137"/>
      <c r="J10" s="138" t="str">
        <f>[7]年度当初提出!D6</f>
        <v>・高齢者の自己決定により、地域で生きがいや役割をもって生活し、介護予防に取り組めるよう支援する。
・基本チェックリストの活用により、心身の状況、環境、社会資源を含めた情報把握とアセスメントを行い、フォーマル資源に限らず、住民等が運営するインフォーマル資源も活用したケアマネジメントを推進し、介護予防支援の展開を図っていく。</v>
      </c>
      <c r="K10" s="138"/>
      <c r="L10" s="138"/>
    </row>
    <row r="11" spans="1:13" ht="74.5" customHeight="1" x14ac:dyDescent="0.55000000000000004">
      <c r="A11" s="126" t="s">
        <v>5</v>
      </c>
      <c r="B11" s="127" t="s">
        <v>6</v>
      </c>
      <c r="C11" s="127"/>
      <c r="D11" s="40" t="s">
        <v>70</v>
      </c>
      <c r="E11" s="40" t="s">
        <v>8</v>
      </c>
      <c r="F11" s="39" t="s">
        <v>426</v>
      </c>
      <c r="G11" s="136"/>
      <c r="H11" s="137" t="s">
        <v>19</v>
      </c>
      <c r="I11" s="137"/>
      <c r="J11" s="138" t="str">
        <f>[7]年度当初提出!D7</f>
        <v>・社会参加や生きがいづくり等へ配慮した介護予防ケアマネジメントを実施する。　　　　　　　　　　　　　　　　　　　　　　　　　
・介護予防ケアマネジメントにおいては、インフォーマルサービス等の位置づけや千葉市生活支援サイト等の活用を促進する。       　　　      
・インフォーマルサービスの新たな資源の開発を生活支援コーディネーターと進める。　　　　　　　　　　　　　　　　　　　　　　　　　　　　　　　　　
・居宅介護支援事業所に委託している利用者の書類管理を適切に行い、インフォーマルサービスの活用に着目してプラン点検を実施することに努め、介護予防ケアマネジメントの適正化を図る。</v>
      </c>
      <c r="K11" s="138"/>
      <c r="L11" s="138"/>
    </row>
    <row r="12" spans="1:13" ht="62" customHeight="1" x14ac:dyDescent="0.55000000000000004">
      <c r="A12" s="126"/>
      <c r="B12" s="139" t="s">
        <v>10</v>
      </c>
      <c r="C12" s="140"/>
      <c r="D12" s="141" t="s">
        <v>428</v>
      </c>
      <c r="E12" s="142"/>
      <c r="F12" s="143"/>
      <c r="G12" s="144"/>
      <c r="H12" s="145"/>
      <c r="I12" s="145"/>
      <c r="J12" s="145"/>
      <c r="K12" s="145"/>
      <c r="L12" s="146"/>
    </row>
    <row r="13" spans="1:13" ht="18" customHeight="1" x14ac:dyDescent="0.55000000000000004">
      <c r="A13" s="125" t="s">
        <v>20</v>
      </c>
      <c r="B13" s="125"/>
      <c r="C13" s="125"/>
      <c r="D13" s="125"/>
      <c r="E13" s="125"/>
      <c r="F13" s="125"/>
      <c r="G13" s="133" t="s">
        <v>20</v>
      </c>
      <c r="H13" s="133"/>
      <c r="I13" s="133"/>
      <c r="J13" s="133"/>
      <c r="K13" s="133"/>
      <c r="L13" s="133"/>
    </row>
    <row r="14" spans="1:13" ht="92.5" customHeight="1" x14ac:dyDescent="0.55000000000000004">
      <c r="A14" s="37" t="s">
        <v>12</v>
      </c>
      <c r="B14" s="127" t="s">
        <v>13</v>
      </c>
      <c r="C14" s="127"/>
      <c r="D14" s="147" t="s">
        <v>431</v>
      </c>
      <c r="E14" s="147"/>
      <c r="F14" s="147"/>
      <c r="G14" s="15"/>
      <c r="H14" s="16"/>
      <c r="I14" s="16"/>
      <c r="J14" s="16"/>
      <c r="K14" s="16"/>
      <c r="L14" s="17"/>
    </row>
    <row r="15" spans="1:13" ht="108.5" customHeight="1" x14ac:dyDescent="0.55000000000000004">
      <c r="A15" s="37" t="s">
        <v>14</v>
      </c>
      <c r="B15" s="127" t="s">
        <v>13</v>
      </c>
      <c r="C15" s="127"/>
      <c r="D15" s="159" t="s">
        <v>429</v>
      </c>
      <c r="E15" s="159"/>
      <c r="F15" s="159"/>
      <c r="G15" s="136" t="s">
        <v>15</v>
      </c>
      <c r="H15" s="137" t="s">
        <v>16</v>
      </c>
      <c r="I15" s="137"/>
      <c r="J15" s="138" t="str">
        <f>[7]年度当初提出!D9</f>
        <v>・支援を必要とする高齢者の早期発見のため、あんしんケアセンターの周知活動を継続する。
・身近な相談窓口として、高齢者のみならず世帯の暮らしを全体で捉え、相談内容や課題に応じて必要な関係機関へ繋ぐ支援を継続していく。　　　　　</v>
      </c>
      <c r="K15" s="138"/>
      <c r="L15" s="138"/>
    </row>
    <row r="16" spans="1:13" ht="52.5" customHeight="1" x14ac:dyDescent="0.55000000000000004">
      <c r="A16" s="126" t="s">
        <v>5</v>
      </c>
      <c r="B16" s="127" t="s">
        <v>6</v>
      </c>
      <c r="C16" s="127"/>
      <c r="D16" s="35" t="s">
        <v>70</v>
      </c>
      <c r="E16" s="35" t="s">
        <v>8</v>
      </c>
      <c r="F16" s="39" t="s">
        <v>98</v>
      </c>
      <c r="G16" s="136"/>
      <c r="H16" s="137" t="s">
        <v>19</v>
      </c>
      <c r="I16" s="137"/>
      <c r="J16" s="138" t="str">
        <f>[7]年度当初提出!D10</f>
        <v>・センターで毎月作成している広報誌を地域へ発信し、サロンや介護予防教室参加時は、相談窓口を設置する。
・民生委員の会議等に参加し、相談の内容や傾向、対応策等を話し合う事で、互助の意識を高め、地域全体で相談対応にあたる体制づくりを促す。　　　　　　　　　　　　　　　　　　　　　　　　　　　　　　　　　　　　　　　　　　　　　　　　・複合的な課題に対応するため、生活自立仕事相談センターや障害者基幹相談支援センター等との連携を図っていく。　　　　　　　　　　　　　　　　　　　　　　　　　　
・適切なアセスメントにより、緊急性の判断や継続、終結を含めた進捗管理を行っていく。</v>
      </c>
      <c r="K16" s="138"/>
      <c r="L16" s="138"/>
    </row>
    <row r="17" spans="1:12" ht="69.5" customHeight="1" x14ac:dyDescent="0.55000000000000004">
      <c r="A17" s="126"/>
      <c r="B17" s="139" t="s">
        <v>10</v>
      </c>
      <c r="C17" s="140"/>
      <c r="D17" s="141" t="s">
        <v>430</v>
      </c>
      <c r="E17" s="142"/>
      <c r="F17" s="143"/>
      <c r="G17" s="144"/>
      <c r="H17" s="145"/>
      <c r="I17" s="145"/>
      <c r="J17" s="145"/>
      <c r="K17" s="145"/>
      <c r="L17" s="146"/>
    </row>
    <row r="18" spans="1:12" ht="18" customHeight="1" x14ac:dyDescent="0.55000000000000004">
      <c r="A18" s="125" t="s">
        <v>23</v>
      </c>
      <c r="B18" s="125"/>
      <c r="C18" s="125"/>
      <c r="D18" s="125"/>
      <c r="E18" s="125"/>
      <c r="F18" s="125"/>
      <c r="G18" s="133" t="s">
        <v>23</v>
      </c>
      <c r="H18" s="133"/>
      <c r="I18" s="133"/>
      <c r="J18" s="133"/>
      <c r="K18" s="133"/>
      <c r="L18" s="133"/>
    </row>
    <row r="19" spans="1:12" ht="109.5" customHeight="1" x14ac:dyDescent="0.55000000000000004">
      <c r="A19" s="37" t="s">
        <v>12</v>
      </c>
      <c r="B19" s="127" t="s">
        <v>13</v>
      </c>
      <c r="C19" s="127"/>
      <c r="D19" s="147" t="str">
        <f>'[7]前期終了時提出（10月頃）'!D14</f>
        <v>地域のサロンに千葉北警察署生活安全課職員を招き詐欺被害防止の注意喚起、あんしんでも居宅介護支援事業所と薬局と合同で介護保険制度や地域医療制度と一緒に詐欺の注意喚起を講座として開催。２１３地区民生委員や花見川団地自治会、千葉北警察との取組みで年金支給日に商店街のATM前にて注意喚起を行っている場へ共に参加した。市より配架依頼のあった詐欺注意喚起ポスターはセンター前掲示板を活用したり地域の商店やURへ協力依頼をして掲示頂いた。
身寄りのない方への権利擁護支援では成年後見制度利用促進、虐待疑い等の相談についても高齢障害支援課と連携を図り支援を進めている。</v>
      </c>
      <c r="E19" s="147"/>
      <c r="F19" s="147"/>
      <c r="G19" s="15"/>
      <c r="H19" s="16"/>
      <c r="I19" s="16"/>
      <c r="J19" s="16"/>
      <c r="K19" s="16"/>
      <c r="L19" s="17"/>
    </row>
    <row r="20" spans="1:12" ht="131.5" customHeight="1" x14ac:dyDescent="0.55000000000000004">
      <c r="A20" s="37" t="s">
        <v>14</v>
      </c>
      <c r="B20" s="127" t="s">
        <v>13</v>
      </c>
      <c r="C20" s="127"/>
      <c r="D20" s="159" t="s">
        <v>432</v>
      </c>
      <c r="E20" s="159"/>
      <c r="F20" s="159"/>
      <c r="G20" s="136" t="s">
        <v>15</v>
      </c>
      <c r="H20" s="137" t="s">
        <v>16</v>
      </c>
      <c r="I20" s="137"/>
      <c r="J20" s="138" t="str">
        <f>[7]年度当初提出!D12</f>
        <v>・高齢者虐待の予防と早期発見に努め、地域から高齢者や養護者を孤立させないように取り組む。　　　　　　　　　　　　　　　　　・消費者被害などを未然に防ぐために、注意喚起を促す。　　　　　　　　　　　　　　　　　　　　　　　　　　　　　　　　　　　　　　　　　　　　　　　　　　　　　　　　　　・成年後見制度を必要な方が利用できるように、関係機関との連携を継続して、利用促進を図る。　　　　　　　　　　　　　　・認知症があっても、住み慣れた地域で暮らし続ける事ができる地域づくりの推進を図る。　　　　　　　　　　　　　</v>
      </c>
      <c r="K20" s="138"/>
      <c r="L20" s="138"/>
    </row>
    <row r="21" spans="1:12" ht="63.5" customHeight="1" x14ac:dyDescent="0.55000000000000004">
      <c r="A21" s="126" t="s">
        <v>5</v>
      </c>
      <c r="B21" s="127" t="s">
        <v>6</v>
      </c>
      <c r="C21" s="127"/>
      <c r="D21" s="35" t="s">
        <v>70</v>
      </c>
      <c r="E21" s="35" t="s">
        <v>8</v>
      </c>
      <c r="F21" s="39" t="s">
        <v>99</v>
      </c>
      <c r="G21" s="136"/>
      <c r="H21" s="137" t="s">
        <v>19</v>
      </c>
      <c r="I21" s="137"/>
      <c r="J21" s="138" t="str">
        <f>[7]年度当初提出!D13</f>
        <v>・虐待対応では、高齢障害支援課と速やかに情報共有し、適切な対応を行う。また、地域関係者やサービス事業者との連携を図る。　
・地域住民への周知活動、および、居宅等の事業所に対して高齢者虐待の注意喚起を行う。　　　　　　　　　　　　　　　　　　　　　　　　　　　　　　　　　　　　
・消費者被害などを未然に防ぐ為に、警察等からの情報（発生状況や対策）をもとに、サロンや地域の集まりで注意喚起を行う。
・区社会福祉士会議を継続し、権利擁護のケース検討や関係機関との情報交換を行う。会議内容は、センター内で共有し、対応力の強化を進める。　　　　　　　　　　　　　　　　　　　　　　　　　　　　　　　　　　　　　　　　　　　　　　　　　　　　　　　　　　　・認知症サポーター養成講座（子ども向けを含む）の開催と感染症等で休止していた認知症カフェの定期開催を実現する。　　　　　　　　　　　　　　　　　　　　　　　　　　　　　　　　　　　　　　　　　　　　　　　　　　　　　</v>
      </c>
      <c r="K21" s="138"/>
      <c r="L21" s="138"/>
    </row>
    <row r="22" spans="1:12" ht="33.75" customHeight="1" x14ac:dyDescent="0.55000000000000004">
      <c r="A22" s="126"/>
      <c r="B22" s="139" t="s">
        <v>10</v>
      </c>
      <c r="C22" s="140"/>
      <c r="D22" s="141" t="s">
        <v>100</v>
      </c>
      <c r="E22" s="142"/>
      <c r="F22" s="143"/>
      <c r="G22" s="144"/>
      <c r="H22" s="145"/>
      <c r="I22" s="145"/>
      <c r="J22" s="145"/>
      <c r="K22" s="145"/>
      <c r="L22" s="146"/>
    </row>
    <row r="23" spans="1:12" ht="18" customHeight="1" x14ac:dyDescent="0.55000000000000004">
      <c r="A23" s="125" t="s">
        <v>26</v>
      </c>
      <c r="B23" s="125"/>
      <c r="C23" s="125"/>
      <c r="D23" s="125"/>
      <c r="E23" s="125"/>
      <c r="F23" s="125"/>
      <c r="G23" s="133" t="s">
        <v>26</v>
      </c>
      <c r="H23" s="133"/>
      <c r="I23" s="133"/>
      <c r="J23" s="133"/>
      <c r="K23" s="133"/>
      <c r="L23" s="133"/>
    </row>
    <row r="24" spans="1:12" ht="135.75" customHeight="1" x14ac:dyDescent="0.55000000000000004">
      <c r="A24" s="37" t="s">
        <v>12</v>
      </c>
      <c r="B24" s="127" t="s">
        <v>13</v>
      </c>
      <c r="C24" s="127"/>
      <c r="D24" s="147" t="s">
        <v>433</v>
      </c>
      <c r="E24" s="147"/>
      <c r="F24" s="147"/>
      <c r="G24" s="15"/>
      <c r="H24" s="16"/>
      <c r="I24" s="16"/>
      <c r="J24" s="16"/>
      <c r="K24" s="16"/>
      <c r="L24" s="17"/>
    </row>
    <row r="25" spans="1:12" ht="100.5" customHeight="1" x14ac:dyDescent="0.55000000000000004">
      <c r="A25" s="37" t="s">
        <v>14</v>
      </c>
      <c r="B25" s="127" t="s">
        <v>13</v>
      </c>
      <c r="C25" s="127"/>
      <c r="D25" s="141" t="s">
        <v>101</v>
      </c>
      <c r="E25" s="142"/>
      <c r="F25" s="143"/>
      <c r="G25" s="136" t="s">
        <v>15</v>
      </c>
      <c r="H25" s="137" t="s">
        <v>16</v>
      </c>
      <c r="I25" s="137"/>
      <c r="J25" s="138" t="str">
        <f>[7]年度当初提出!D15</f>
        <v>・地域の介護支援専門員の資質向上に向け、企画運営を継続していく。
・各種会議や研修会を通じて、関係機関との連携やネットワーク構築を進めていく。　　　　　　　　　　　　　　　　　　　　　　　</v>
      </c>
      <c r="K25" s="138"/>
      <c r="L25" s="138"/>
    </row>
    <row r="26" spans="1:12" ht="60" customHeight="1" x14ac:dyDescent="0.55000000000000004">
      <c r="A26" s="126" t="s">
        <v>5</v>
      </c>
      <c r="B26" s="127" t="s">
        <v>6</v>
      </c>
      <c r="C26" s="127"/>
      <c r="D26" s="35" t="s">
        <v>70</v>
      </c>
      <c r="E26" s="35" t="s">
        <v>8</v>
      </c>
      <c r="F26" s="36" t="s">
        <v>102</v>
      </c>
      <c r="G26" s="136"/>
      <c r="H26" s="137" t="s">
        <v>19</v>
      </c>
      <c r="I26" s="137"/>
      <c r="J26" s="138" t="str">
        <f>[7]年度当初提出!D16</f>
        <v xml:space="preserve">・介護支援専門員の資質向上を図るため、居宅介護支援事業所へ向けた研修会の開催や資料提供、情報発信を行う。
・圏域別ケアマネの会を継続し、ケアマネージャー業務から地域課題を抽出することで、地域ケア会議に発展させていく。
・多職種連携会議を圏域単位と区全体の定期開催とし、オンラインを併用した開催方法など、柔軟な対応による開催を継続する。
・花見川団地での定期的な地域ケア会議を継続する。その他の地域にも拡大をして、地域ケア会議を開催していく。　　　　　　　　　　　　　　　　　　　　　　　　　　　　　　・複数の課題を抱えている世帯の支援が増加したことを契機に、令和５年度に開催した花見川団地における他機関との合同相談会等の取り組みを継続する。また、他の地域にも拡大して、取り組みを進めていく。
</v>
      </c>
      <c r="K26" s="138"/>
      <c r="L26" s="138"/>
    </row>
    <row r="27" spans="1:12" ht="39.5" customHeight="1" x14ac:dyDescent="0.55000000000000004">
      <c r="A27" s="126"/>
      <c r="B27" s="139" t="s">
        <v>10</v>
      </c>
      <c r="C27" s="140"/>
      <c r="D27" s="141" t="s">
        <v>103</v>
      </c>
      <c r="E27" s="142"/>
      <c r="F27" s="143"/>
      <c r="G27" s="144"/>
      <c r="H27" s="145"/>
      <c r="I27" s="145"/>
      <c r="J27" s="145"/>
      <c r="K27" s="145"/>
      <c r="L27" s="146"/>
    </row>
    <row r="28" spans="1:12" ht="18" customHeight="1" x14ac:dyDescent="0.55000000000000004">
      <c r="A28" s="125" t="s">
        <v>28</v>
      </c>
      <c r="B28" s="125"/>
      <c r="C28" s="125"/>
      <c r="D28" s="125"/>
      <c r="E28" s="125"/>
      <c r="F28" s="125"/>
      <c r="G28" s="133" t="s">
        <v>28</v>
      </c>
      <c r="H28" s="133"/>
      <c r="I28" s="133"/>
      <c r="J28" s="133"/>
      <c r="K28" s="133"/>
      <c r="L28" s="133"/>
    </row>
    <row r="29" spans="1:12" ht="82" customHeight="1" x14ac:dyDescent="0.55000000000000004">
      <c r="A29" s="37" t="s">
        <v>12</v>
      </c>
      <c r="B29" s="127" t="s">
        <v>13</v>
      </c>
      <c r="C29" s="127"/>
      <c r="D29" s="147" t="str">
        <f>'[7]前期終了時提出（10月頃）'!D22</f>
        <v>地域の体操教室に毎月参加して後方支援を継続している事と、長作東急地区の自治会と検討を重ね、町会長がSL講座を受講される。東急地区に体操教室がない事から受講後に体操教室開始に向けて保健師・看護師とSCが支援。10月中に開催に至った。他いきいきセンターでの健康フェスタ、商店街のまちかど相談室を使用したあんしん主催の健康サロンでは歩行測定会（40名の高齢者が参加）を行い、柏井1より参加された高齢者団体から柏井１地区での開催要望を受けた。センター前のラジオ体操は参加者は日々参加者が増え、20名以上の日が多い。</v>
      </c>
      <c r="E29" s="147"/>
      <c r="F29" s="147"/>
      <c r="G29" s="15"/>
      <c r="H29" s="16"/>
      <c r="I29" s="16"/>
      <c r="J29" s="16"/>
      <c r="K29" s="16"/>
      <c r="L29" s="17"/>
    </row>
    <row r="30" spans="1:12" ht="75.75" customHeight="1" x14ac:dyDescent="0.55000000000000004">
      <c r="A30" s="37" t="s">
        <v>14</v>
      </c>
      <c r="B30" s="127" t="s">
        <v>13</v>
      </c>
      <c r="C30" s="127"/>
      <c r="D30" s="159" t="s">
        <v>104</v>
      </c>
      <c r="E30" s="159"/>
      <c r="F30" s="159"/>
      <c r="G30" s="136" t="s">
        <v>15</v>
      </c>
      <c r="H30" s="137" t="s">
        <v>16</v>
      </c>
      <c r="I30" s="137"/>
      <c r="J30" s="138" t="str">
        <f>[7]年度当初提出!D18</f>
        <v>・地域の高齢者がフレイルに陥らないよう、セルフケア・セルフマネジメントの知識の普及啓発に取り組む。
・既存の活動以外にも、生活支援コーディネーターや健康課等とも連携し、活動の場を広げていく。　　　　　　　　　　　　　　　・令和3年度のKDBデータより、圏域内の65歳以上の住民における健診受診率は、市内で最も低く、HbA1c　5.6%以上の者の割合は、市内で最も高いことを鑑み、糖尿病が多い要因を分析し、予防啓発に繋げていく。</v>
      </c>
      <c r="K30" s="138"/>
      <c r="L30" s="138"/>
    </row>
    <row r="31" spans="1:12" ht="60" customHeight="1" x14ac:dyDescent="0.55000000000000004">
      <c r="A31" s="126" t="s">
        <v>5</v>
      </c>
      <c r="B31" s="127" t="s">
        <v>6</v>
      </c>
      <c r="C31" s="127"/>
      <c r="D31" s="35" t="s">
        <v>7</v>
      </c>
      <c r="E31" s="35" t="s">
        <v>8</v>
      </c>
      <c r="F31" s="39" t="s">
        <v>105</v>
      </c>
      <c r="G31" s="136"/>
      <c r="H31" s="137" t="s">
        <v>19</v>
      </c>
      <c r="I31" s="137"/>
      <c r="J31" s="138" t="str">
        <f>[7]年度当初提出!D19</f>
        <v>・介護予防の啓発につながる広報誌を毎月作成し、サロンや各種教室での配布を通して、地域への発信を継続していく。
・関係機関と連携して「健康サロン」を企画・運営していく。
・平日のセンター前ラジオ体操を継続し、「いきいき活動手帳」の活用を促していく。
・「健康フェスタ」やイベントなどへ積極的に参加し、「基本チェックリスト」を活用していく。　　　　　　　　　　　　　　　　　　　　　・健康課と連携し、「糖尿病0プロジェクト」の一環として、生活習慣病予防のための栄養指導や運動習慣の普及・啓発に取り組む。</v>
      </c>
      <c r="K31" s="138"/>
      <c r="L31" s="138"/>
    </row>
    <row r="32" spans="1:12" ht="60" customHeight="1" x14ac:dyDescent="0.55000000000000004">
      <c r="A32" s="126"/>
      <c r="B32" s="139" t="s">
        <v>10</v>
      </c>
      <c r="C32" s="140"/>
      <c r="D32" s="141" t="s">
        <v>106</v>
      </c>
      <c r="E32" s="142"/>
      <c r="F32" s="143"/>
      <c r="G32" s="144"/>
      <c r="H32" s="145"/>
      <c r="I32" s="145"/>
      <c r="J32" s="145"/>
      <c r="K32" s="145"/>
      <c r="L32" s="146"/>
    </row>
  </sheetData>
  <mergeCells count="93">
    <mergeCell ref="A28:F28"/>
    <mergeCell ref="G28:L28"/>
    <mergeCell ref="B29:C29"/>
    <mergeCell ref="D29:F29"/>
    <mergeCell ref="B30:C30"/>
    <mergeCell ref="D30:F30"/>
    <mergeCell ref="G30:G31"/>
    <mergeCell ref="H30:I30"/>
    <mergeCell ref="J30:L30"/>
    <mergeCell ref="A31:A32"/>
    <mergeCell ref="B31:C31"/>
    <mergeCell ref="H31:I31"/>
    <mergeCell ref="J31:L31"/>
    <mergeCell ref="B32:C32"/>
    <mergeCell ref="D32:F32"/>
    <mergeCell ref="G32:L32"/>
    <mergeCell ref="A23:F23"/>
    <mergeCell ref="G23:L23"/>
    <mergeCell ref="B24:C24"/>
    <mergeCell ref="D24:F24"/>
    <mergeCell ref="B25:C25"/>
    <mergeCell ref="D25:F25"/>
    <mergeCell ref="G25:G26"/>
    <mergeCell ref="H25:I25"/>
    <mergeCell ref="J25:L25"/>
    <mergeCell ref="A26:A27"/>
    <mergeCell ref="B26:C26"/>
    <mergeCell ref="H26:I26"/>
    <mergeCell ref="J26:L26"/>
    <mergeCell ref="B27:C27"/>
    <mergeCell ref="D27:F27"/>
    <mergeCell ref="G27:L27"/>
    <mergeCell ref="A18:F18"/>
    <mergeCell ref="G18:L18"/>
    <mergeCell ref="B19:C19"/>
    <mergeCell ref="D19:F19"/>
    <mergeCell ref="B20:C20"/>
    <mergeCell ref="D20:F20"/>
    <mergeCell ref="G20:G21"/>
    <mergeCell ref="H20:I20"/>
    <mergeCell ref="J20:L20"/>
    <mergeCell ref="A21:A22"/>
    <mergeCell ref="B21:C21"/>
    <mergeCell ref="H21:I21"/>
    <mergeCell ref="J21:L21"/>
    <mergeCell ref="B22:C22"/>
    <mergeCell ref="D22:F22"/>
    <mergeCell ref="G22:L22"/>
    <mergeCell ref="A13:F13"/>
    <mergeCell ref="G13:L13"/>
    <mergeCell ref="B14:C14"/>
    <mergeCell ref="D14:F14"/>
    <mergeCell ref="B15:C15"/>
    <mergeCell ref="D15:F15"/>
    <mergeCell ref="G15:G16"/>
    <mergeCell ref="H15:I15"/>
    <mergeCell ref="J15:L15"/>
    <mergeCell ref="A16:A17"/>
    <mergeCell ref="B16:C16"/>
    <mergeCell ref="H16:I16"/>
    <mergeCell ref="J16:L16"/>
    <mergeCell ref="B17:C17"/>
    <mergeCell ref="D17:F17"/>
    <mergeCell ref="G17:L17"/>
    <mergeCell ref="A8:F8"/>
    <mergeCell ref="G8:L8"/>
    <mergeCell ref="B9:C9"/>
    <mergeCell ref="D9:F9"/>
    <mergeCell ref="B10:C10"/>
    <mergeCell ref="D10:F10"/>
    <mergeCell ref="G10:G11"/>
    <mergeCell ref="H10:I10"/>
    <mergeCell ref="J10:L10"/>
    <mergeCell ref="A11:A12"/>
    <mergeCell ref="B11:C11"/>
    <mergeCell ref="H11:I11"/>
    <mergeCell ref="J11:L11"/>
    <mergeCell ref="B12:C12"/>
    <mergeCell ref="D12:F12"/>
    <mergeCell ref="G12:L12"/>
    <mergeCell ref="A4:C4"/>
    <mergeCell ref="D4:F4"/>
    <mergeCell ref="A5:F5"/>
    <mergeCell ref="A6:A7"/>
    <mergeCell ref="B6:C6"/>
    <mergeCell ref="B7:C7"/>
    <mergeCell ref="D7:F7"/>
    <mergeCell ref="J3:K3"/>
    <mergeCell ref="A1:F1"/>
    <mergeCell ref="A2:C2"/>
    <mergeCell ref="D2:F2"/>
    <mergeCell ref="A3:C3"/>
    <mergeCell ref="D3:F3"/>
  </mergeCells>
  <phoneticPr fontId="2"/>
  <dataValidations count="1">
    <dataValidation type="list" allowBlank="1" showInputMessage="1" showErrorMessage="1" sqref="JB65560:JB65568 SX65560:SX65568 ACT65560:ACT65568 AMP65560:AMP65568 AWL65560:AWL65568 BGH65560:BGH65568 BQD65560:BQD65568 BZZ65560:BZZ65568 CJV65560:CJV65568 CTR65560:CTR65568 DDN65560:DDN65568 DNJ65560:DNJ65568 DXF65560:DXF65568 EHB65560:EHB65568 EQX65560:EQX65568 FAT65560:FAT65568 FKP65560:FKP65568 FUL65560:FUL65568 GEH65560:GEH65568 GOD65560:GOD65568 GXZ65560:GXZ65568 HHV65560:HHV65568 HRR65560:HRR65568 IBN65560:IBN65568 ILJ65560:ILJ65568 IVF65560:IVF65568 JFB65560:JFB65568 JOX65560:JOX65568 JYT65560:JYT65568 KIP65560:KIP65568 KSL65560:KSL65568 LCH65560:LCH65568 LMD65560:LMD65568 LVZ65560:LVZ65568 MFV65560:MFV65568 MPR65560:MPR65568 MZN65560:MZN65568 NJJ65560:NJJ65568 NTF65560:NTF65568 ODB65560:ODB65568 OMX65560:OMX65568 OWT65560:OWT65568 PGP65560:PGP65568 PQL65560:PQL65568 QAH65560:QAH65568 QKD65560:QKD65568 QTZ65560:QTZ65568 RDV65560:RDV65568 RNR65560:RNR65568 RXN65560:RXN65568 SHJ65560:SHJ65568 SRF65560:SRF65568 TBB65560:TBB65568 TKX65560:TKX65568 TUT65560:TUT65568 UEP65560:UEP65568 UOL65560:UOL65568 UYH65560:UYH65568 VID65560:VID65568 VRZ65560:VRZ65568 WBV65560:WBV65568 WLR65560:WLR65568 WVN65560:WVN65568 JB131096:JB131104 SX131096:SX131104 ACT131096:ACT131104 AMP131096:AMP131104 AWL131096:AWL131104 BGH131096:BGH131104 BQD131096:BQD131104 BZZ131096:BZZ131104 CJV131096:CJV131104 CTR131096:CTR131104 DDN131096:DDN131104 DNJ131096:DNJ131104 DXF131096:DXF131104 EHB131096:EHB131104 EQX131096:EQX131104 FAT131096:FAT131104 FKP131096:FKP131104 FUL131096:FUL131104 GEH131096:GEH131104 GOD131096:GOD131104 GXZ131096:GXZ131104 HHV131096:HHV131104 HRR131096:HRR131104 IBN131096:IBN131104 ILJ131096:ILJ131104 IVF131096:IVF131104 JFB131096:JFB131104 JOX131096:JOX131104 JYT131096:JYT131104 KIP131096:KIP131104 KSL131096:KSL131104 LCH131096:LCH131104 LMD131096:LMD131104 LVZ131096:LVZ131104 MFV131096:MFV131104 MPR131096:MPR131104 MZN131096:MZN131104 NJJ131096:NJJ131104 NTF131096:NTF131104 ODB131096:ODB131104 OMX131096:OMX131104 OWT131096:OWT131104 PGP131096:PGP131104 PQL131096:PQL131104 QAH131096:QAH131104 QKD131096:QKD131104 QTZ131096:QTZ131104 RDV131096:RDV131104 RNR131096:RNR131104 RXN131096:RXN131104 SHJ131096:SHJ131104 SRF131096:SRF131104 TBB131096:TBB131104 TKX131096:TKX131104 TUT131096:TUT131104 UEP131096:UEP131104 UOL131096:UOL131104 UYH131096:UYH131104 VID131096:VID131104 VRZ131096:VRZ131104 WBV131096:WBV131104 WLR131096:WLR131104 WVN131096:WVN131104 JB196632:JB196640 SX196632:SX196640 ACT196632:ACT196640 AMP196632:AMP196640 AWL196632:AWL196640 BGH196632:BGH196640 BQD196632:BQD196640 BZZ196632:BZZ196640 CJV196632:CJV196640 CTR196632:CTR196640 DDN196632:DDN196640 DNJ196632:DNJ196640 DXF196632:DXF196640 EHB196632:EHB196640 EQX196632:EQX196640 FAT196632:FAT196640 FKP196632:FKP196640 FUL196632:FUL196640 GEH196632:GEH196640 GOD196632:GOD196640 GXZ196632:GXZ196640 HHV196632:HHV196640 HRR196632:HRR196640 IBN196632:IBN196640 ILJ196632:ILJ196640 IVF196632:IVF196640 JFB196632:JFB196640 JOX196632:JOX196640 JYT196632:JYT196640 KIP196632:KIP196640 KSL196632:KSL196640 LCH196632:LCH196640 LMD196632:LMD196640 LVZ196632:LVZ196640 MFV196632:MFV196640 MPR196632:MPR196640 MZN196632:MZN196640 NJJ196632:NJJ196640 NTF196632:NTF196640 ODB196632:ODB196640 OMX196632:OMX196640 OWT196632:OWT196640 PGP196632:PGP196640 PQL196632:PQL196640 QAH196632:QAH196640 QKD196632:QKD196640 QTZ196632:QTZ196640 RDV196632:RDV196640 RNR196632:RNR196640 RXN196632:RXN196640 SHJ196632:SHJ196640 SRF196632:SRF196640 TBB196632:TBB196640 TKX196632:TKX196640 TUT196632:TUT196640 UEP196632:UEP196640 UOL196632:UOL196640 UYH196632:UYH196640 VID196632:VID196640 VRZ196632:VRZ196640 WBV196632:WBV196640 WLR196632:WLR196640 WVN196632:WVN196640 JB262168:JB262176 SX262168:SX262176 ACT262168:ACT262176 AMP262168:AMP262176 AWL262168:AWL262176 BGH262168:BGH262176 BQD262168:BQD262176 BZZ262168:BZZ262176 CJV262168:CJV262176 CTR262168:CTR262176 DDN262168:DDN262176 DNJ262168:DNJ262176 DXF262168:DXF262176 EHB262168:EHB262176 EQX262168:EQX262176 FAT262168:FAT262176 FKP262168:FKP262176 FUL262168:FUL262176 GEH262168:GEH262176 GOD262168:GOD262176 GXZ262168:GXZ262176 HHV262168:HHV262176 HRR262168:HRR262176 IBN262168:IBN262176 ILJ262168:ILJ262176 IVF262168:IVF262176 JFB262168:JFB262176 JOX262168:JOX262176 JYT262168:JYT262176 KIP262168:KIP262176 KSL262168:KSL262176 LCH262168:LCH262176 LMD262168:LMD262176 LVZ262168:LVZ262176 MFV262168:MFV262176 MPR262168:MPR262176 MZN262168:MZN262176 NJJ262168:NJJ262176 NTF262168:NTF262176 ODB262168:ODB262176 OMX262168:OMX262176 OWT262168:OWT262176 PGP262168:PGP262176 PQL262168:PQL262176 QAH262168:QAH262176 QKD262168:QKD262176 QTZ262168:QTZ262176 RDV262168:RDV262176 RNR262168:RNR262176 RXN262168:RXN262176 SHJ262168:SHJ262176 SRF262168:SRF262176 TBB262168:TBB262176 TKX262168:TKX262176 TUT262168:TUT262176 UEP262168:UEP262176 UOL262168:UOL262176 UYH262168:UYH262176 VID262168:VID262176 VRZ262168:VRZ262176 WBV262168:WBV262176 WLR262168:WLR262176 WVN262168:WVN262176 JB327704:JB327712 SX327704:SX327712 ACT327704:ACT327712 AMP327704:AMP327712 AWL327704:AWL327712 BGH327704:BGH327712 BQD327704:BQD327712 BZZ327704:BZZ327712 CJV327704:CJV327712 CTR327704:CTR327712 DDN327704:DDN327712 DNJ327704:DNJ327712 DXF327704:DXF327712 EHB327704:EHB327712 EQX327704:EQX327712 FAT327704:FAT327712 FKP327704:FKP327712 FUL327704:FUL327712 GEH327704:GEH327712 GOD327704:GOD327712 GXZ327704:GXZ327712 HHV327704:HHV327712 HRR327704:HRR327712 IBN327704:IBN327712 ILJ327704:ILJ327712 IVF327704:IVF327712 JFB327704:JFB327712 JOX327704:JOX327712 JYT327704:JYT327712 KIP327704:KIP327712 KSL327704:KSL327712 LCH327704:LCH327712 LMD327704:LMD327712 LVZ327704:LVZ327712 MFV327704:MFV327712 MPR327704:MPR327712 MZN327704:MZN327712 NJJ327704:NJJ327712 NTF327704:NTF327712 ODB327704:ODB327712 OMX327704:OMX327712 OWT327704:OWT327712 PGP327704:PGP327712 PQL327704:PQL327712 QAH327704:QAH327712 QKD327704:QKD327712 QTZ327704:QTZ327712 RDV327704:RDV327712 RNR327704:RNR327712 RXN327704:RXN327712 SHJ327704:SHJ327712 SRF327704:SRF327712 TBB327704:TBB327712 TKX327704:TKX327712 TUT327704:TUT327712 UEP327704:UEP327712 UOL327704:UOL327712 UYH327704:UYH327712 VID327704:VID327712 VRZ327704:VRZ327712 WBV327704:WBV327712 WLR327704:WLR327712 WVN327704:WVN327712 JB393240:JB393248 SX393240:SX393248 ACT393240:ACT393248 AMP393240:AMP393248 AWL393240:AWL393248 BGH393240:BGH393248 BQD393240:BQD393248 BZZ393240:BZZ393248 CJV393240:CJV393248 CTR393240:CTR393248 DDN393240:DDN393248 DNJ393240:DNJ393248 DXF393240:DXF393248 EHB393240:EHB393248 EQX393240:EQX393248 FAT393240:FAT393248 FKP393240:FKP393248 FUL393240:FUL393248 GEH393240:GEH393248 GOD393240:GOD393248 GXZ393240:GXZ393248 HHV393240:HHV393248 HRR393240:HRR393248 IBN393240:IBN393248 ILJ393240:ILJ393248 IVF393240:IVF393248 JFB393240:JFB393248 JOX393240:JOX393248 JYT393240:JYT393248 KIP393240:KIP393248 KSL393240:KSL393248 LCH393240:LCH393248 LMD393240:LMD393248 LVZ393240:LVZ393248 MFV393240:MFV393248 MPR393240:MPR393248 MZN393240:MZN393248 NJJ393240:NJJ393248 NTF393240:NTF393248 ODB393240:ODB393248 OMX393240:OMX393248 OWT393240:OWT393248 PGP393240:PGP393248 PQL393240:PQL393248 QAH393240:QAH393248 QKD393240:QKD393248 QTZ393240:QTZ393248 RDV393240:RDV393248 RNR393240:RNR393248 RXN393240:RXN393248 SHJ393240:SHJ393248 SRF393240:SRF393248 TBB393240:TBB393248 TKX393240:TKX393248 TUT393240:TUT393248 UEP393240:UEP393248 UOL393240:UOL393248 UYH393240:UYH393248 VID393240:VID393248 VRZ393240:VRZ393248 WBV393240:WBV393248 WLR393240:WLR393248 WVN393240:WVN393248 JB458776:JB458784 SX458776:SX458784 ACT458776:ACT458784 AMP458776:AMP458784 AWL458776:AWL458784 BGH458776:BGH458784 BQD458776:BQD458784 BZZ458776:BZZ458784 CJV458776:CJV458784 CTR458776:CTR458784 DDN458776:DDN458784 DNJ458776:DNJ458784 DXF458776:DXF458784 EHB458776:EHB458784 EQX458776:EQX458784 FAT458776:FAT458784 FKP458776:FKP458784 FUL458776:FUL458784 GEH458776:GEH458784 GOD458776:GOD458784 GXZ458776:GXZ458784 HHV458776:HHV458784 HRR458776:HRR458784 IBN458776:IBN458784 ILJ458776:ILJ458784 IVF458776:IVF458784 JFB458776:JFB458784 JOX458776:JOX458784 JYT458776:JYT458784 KIP458776:KIP458784 KSL458776:KSL458784 LCH458776:LCH458784 LMD458776:LMD458784 LVZ458776:LVZ458784 MFV458776:MFV458784 MPR458776:MPR458784 MZN458776:MZN458784 NJJ458776:NJJ458784 NTF458776:NTF458784 ODB458776:ODB458784 OMX458776:OMX458784 OWT458776:OWT458784 PGP458776:PGP458784 PQL458776:PQL458784 QAH458776:QAH458784 QKD458776:QKD458784 QTZ458776:QTZ458784 RDV458776:RDV458784 RNR458776:RNR458784 RXN458776:RXN458784 SHJ458776:SHJ458784 SRF458776:SRF458784 TBB458776:TBB458784 TKX458776:TKX458784 TUT458776:TUT458784 UEP458776:UEP458784 UOL458776:UOL458784 UYH458776:UYH458784 VID458776:VID458784 VRZ458776:VRZ458784 WBV458776:WBV458784 WLR458776:WLR458784 WVN458776:WVN458784 JB524312:JB524320 SX524312:SX524320 ACT524312:ACT524320 AMP524312:AMP524320 AWL524312:AWL524320 BGH524312:BGH524320 BQD524312:BQD524320 BZZ524312:BZZ524320 CJV524312:CJV524320 CTR524312:CTR524320 DDN524312:DDN524320 DNJ524312:DNJ524320 DXF524312:DXF524320 EHB524312:EHB524320 EQX524312:EQX524320 FAT524312:FAT524320 FKP524312:FKP524320 FUL524312:FUL524320 GEH524312:GEH524320 GOD524312:GOD524320 GXZ524312:GXZ524320 HHV524312:HHV524320 HRR524312:HRR524320 IBN524312:IBN524320 ILJ524312:ILJ524320 IVF524312:IVF524320 JFB524312:JFB524320 JOX524312:JOX524320 JYT524312:JYT524320 KIP524312:KIP524320 KSL524312:KSL524320 LCH524312:LCH524320 LMD524312:LMD524320 LVZ524312:LVZ524320 MFV524312:MFV524320 MPR524312:MPR524320 MZN524312:MZN524320 NJJ524312:NJJ524320 NTF524312:NTF524320 ODB524312:ODB524320 OMX524312:OMX524320 OWT524312:OWT524320 PGP524312:PGP524320 PQL524312:PQL524320 QAH524312:QAH524320 QKD524312:QKD524320 QTZ524312:QTZ524320 RDV524312:RDV524320 RNR524312:RNR524320 RXN524312:RXN524320 SHJ524312:SHJ524320 SRF524312:SRF524320 TBB524312:TBB524320 TKX524312:TKX524320 TUT524312:TUT524320 UEP524312:UEP524320 UOL524312:UOL524320 UYH524312:UYH524320 VID524312:VID524320 VRZ524312:VRZ524320 WBV524312:WBV524320 WLR524312:WLR524320 WVN524312:WVN524320 JB589848:JB589856 SX589848:SX589856 ACT589848:ACT589856 AMP589848:AMP589856 AWL589848:AWL589856 BGH589848:BGH589856 BQD589848:BQD589856 BZZ589848:BZZ589856 CJV589848:CJV589856 CTR589848:CTR589856 DDN589848:DDN589856 DNJ589848:DNJ589856 DXF589848:DXF589856 EHB589848:EHB589856 EQX589848:EQX589856 FAT589848:FAT589856 FKP589848:FKP589856 FUL589848:FUL589856 GEH589848:GEH589856 GOD589848:GOD589856 GXZ589848:GXZ589856 HHV589848:HHV589856 HRR589848:HRR589856 IBN589848:IBN589856 ILJ589848:ILJ589856 IVF589848:IVF589856 JFB589848:JFB589856 JOX589848:JOX589856 JYT589848:JYT589856 KIP589848:KIP589856 KSL589848:KSL589856 LCH589848:LCH589856 LMD589848:LMD589856 LVZ589848:LVZ589856 MFV589848:MFV589856 MPR589848:MPR589856 MZN589848:MZN589856 NJJ589848:NJJ589856 NTF589848:NTF589856 ODB589848:ODB589856 OMX589848:OMX589856 OWT589848:OWT589856 PGP589848:PGP589856 PQL589848:PQL589856 QAH589848:QAH589856 QKD589848:QKD589856 QTZ589848:QTZ589856 RDV589848:RDV589856 RNR589848:RNR589856 RXN589848:RXN589856 SHJ589848:SHJ589856 SRF589848:SRF589856 TBB589848:TBB589856 TKX589848:TKX589856 TUT589848:TUT589856 UEP589848:UEP589856 UOL589848:UOL589856 UYH589848:UYH589856 VID589848:VID589856 VRZ589848:VRZ589856 WBV589848:WBV589856 WLR589848:WLR589856 WVN589848:WVN589856 JB655384:JB655392 SX655384:SX655392 ACT655384:ACT655392 AMP655384:AMP655392 AWL655384:AWL655392 BGH655384:BGH655392 BQD655384:BQD655392 BZZ655384:BZZ655392 CJV655384:CJV655392 CTR655384:CTR655392 DDN655384:DDN655392 DNJ655384:DNJ655392 DXF655384:DXF655392 EHB655384:EHB655392 EQX655384:EQX655392 FAT655384:FAT655392 FKP655384:FKP655392 FUL655384:FUL655392 GEH655384:GEH655392 GOD655384:GOD655392 GXZ655384:GXZ655392 HHV655384:HHV655392 HRR655384:HRR655392 IBN655384:IBN655392 ILJ655384:ILJ655392 IVF655384:IVF655392 JFB655384:JFB655392 JOX655384:JOX655392 JYT655384:JYT655392 KIP655384:KIP655392 KSL655384:KSL655392 LCH655384:LCH655392 LMD655384:LMD655392 LVZ655384:LVZ655392 MFV655384:MFV655392 MPR655384:MPR655392 MZN655384:MZN655392 NJJ655384:NJJ655392 NTF655384:NTF655392 ODB655384:ODB655392 OMX655384:OMX655392 OWT655384:OWT655392 PGP655384:PGP655392 PQL655384:PQL655392 QAH655384:QAH655392 QKD655384:QKD655392 QTZ655384:QTZ655392 RDV655384:RDV655392 RNR655384:RNR655392 RXN655384:RXN655392 SHJ655384:SHJ655392 SRF655384:SRF655392 TBB655384:TBB655392 TKX655384:TKX655392 TUT655384:TUT655392 UEP655384:UEP655392 UOL655384:UOL655392 UYH655384:UYH655392 VID655384:VID655392 VRZ655384:VRZ655392 WBV655384:WBV655392 WLR655384:WLR655392 WVN655384:WVN655392 JB720920:JB720928 SX720920:SX720928 ACT720920:ACT720928 AMP720920:AMP720928 AWL720920:AWL720928 BGH720920:BGH720928 BQD720920:BQD720928 BZZ720920:BZZ720928 CJV720920:CJV720928 CTR720920:CTR720928 DDN720920:DDN720928 DNJ720920:DNJ720928 DXF720920:DXF720928 EHB720920:EHB720928 EQX720920:EQX720928 FAT720920:FAT720928 FKP720920:FKP720928 FUL720920:FUL720928 GEH720920:GEH720928 GOD720920:GOD720928 GXZ720920:GXZ720928 HHV720920:HHV720928 HRR720920:HRR720928 IBN720920:IBN720928 ILJ720920:ILJ720928 IVF720920:IVF720928 JFB720920:JFB720928 JOX720920:JOX720928 JYT720920:JYT720928 KIP720920:KIP720928 KSL720920:KSL720928 LCH720920:LCH720928 LMD720920:LMD720928 LVZ720920:LVZ720928 MFV720920:MFV720928 MPR720920:MPR720928 MZN720920:MZN720928 NJJ720920:NJJ720928 NTF720920:NTF720928 ODB720920:ODB720928 OMX720920:OMX720928 OWT720920:OWT720928 PGP720920:PGP720928 PQL720920:PQL720928 QAH720920:QAH720928 QKD720920:QKD720928 QTZ720920:QTZ720928 RDV720920:RDV720928 RNR720920:RNR720928 RXN720920:RXN720928 SHJ720920:SHJ720928 SRF720920:SRF720928 TBB720920:TBB720928 TKX720920:TKX720928 TUT720920:TUT720928 UEP720920:UEP720928 UOL720920:UOL720928 UYH720920:UYH720928 VID720920:VID720928 VRZ720920:VRZ720928 WBV720920:WBV720928 WLR720920:WLR720928 WVN720920:WVN720928 JB786456:JB786464 SX786456:SX786464 ACT786456:ACT786464 AMP786456:AMP786464 AWL786456:AWL786464 BGH786456:BGH786464 BQD786456:BQD786464 BZZ786456:BZZ786464 CJV786456:CJV786464 CTR786456:CTR786464 DDN786456:DDN786464 DNJ786456:DNJ786464 DXF786456:DXF786464 EHB786456:EHB786464 EQX786456:EQX786464 FAT786456:FAT786464 FKP786456:FKP786464 FUL786456:FUL786464 GEH786456:GEH786464 GOD786456:GOD786464 GXZ786456:GXZ786464 HHV786456:HHV786464 HRR786456:HRR786464 IBN786456:IBN786464 ILJ786456:ILJ786464 IVF786456:IVF786464 JFB786456:JFB786464 JOX786456:JOX786464 JYT786456:JYT786464 KIP786456:KIP786464 KSL786456:KSL786464 LCH786456:LCH786464 LMD786456:LMD786464 LVZ786456:LVZ786464 MFV786456:MFV786464 MPR786456:MPR786464 MZN786456:MZN786464 NJJ786456:NJJ786464 NTF786456:NTF786464 ODB786456:ODB786464 OMX786456:OMX786464 OWT786456:OWT786464 PGP786456:PGP786464 PQL786456:PQL786464 QAH786456:QAH786464 QKD786456:QKD786464 QTZ786456:QTZ786464 RDV786456:RDV786464 RNR786456:RNR786464 RXN786456:RXN786464 SHJ786456:SHJ786464 SRF786456:SRF786464 TBB786456:TBB786464 TKX786456:TKX786464 TUT786456:TUT786464 UEP786456:UEP786464 UOL786456:UOL786464 UYH786456:UYH786464 VID786456:VID786464 VRZ786456:VRZ786464 WBV786456:WBV786464 WLR786456:WLR786464 WVN786456:WVN786464 JB851992:JB852000 SX851992:SX852000 ACT851992:ACT852000 AMP851992:AMP852000 AWL851992:AWL852000 BGH851992:BGH852000 BQD851992:BQD852000 BZZ851992:BZZ852000 CJV851992:CJV852000 CTR851992:CTR852000 DDN851992:DDN852000 DNJ851992:DNJ852000 DXF851992:DXF852000 EHB851992:EHB852000 EQX851992:EQX852000 FAT851992:FAT852000 FKP851992:FKP852000 FUL851992:FUL852000 GEH851992:GEH852000 GOD851992:GOD852000 GXZ851992:GXZ852000 HHV851992:HHV852000 HRR851992:HRR852000 IBN851992:IBN852000 ILJ851992:ILJ852000 IVF851992:IVF852000 JFB851992:JFB852000 JOX851992:JOX852000 JYT851992:JYT852000 KIP851992:KIP852000 KSL851992:KSL852000 LCH851992:LCH852000 LMD851992:LMD852000 LVZ851992:LVZ852000 MFV851992:MFV852000 MPR851992:MPR852000 MZN851992:MZN852000 NJJ851992:NJJ852000 NTF851992:NTF852000 ODB851992:ODB852000 OMX851992:OMX852000 OWT851992:OWT852000 PGP851992:PGP852000 PQL851992:PQL852000 QAH851992:QAH852000 QKD851992:QKD852000 QTZ851992:QTZ852000 RDV851992:RDV852000 RNR851992:RNR852000 RXN851992:RXN852000 SHJ851992:SHJ852000 SRF851992:SRF852000 TBB851992:TBB852000 TKX851992:TKX852000 TUT851992:TUT852000 UEP851992:UEP852000 UOL851992:UOL852000 UYH851992:UYH852000 VID851992:VID852000 VRZ851992:VRZ852000 WBV851992:WBV852000 WLR851992:WLR852000 WVN851992:WVN852000 JB917528:JB917536 SX917528:SX917536 ACT917528:ACT917536 AMP917528:AMP917536 AWL917528:AWL917536 BGH917528:BGH917536 BQD917528:BQD917536 BZZ917528:BZZ917536 CJV917528:CJV917536 CTR917528:CTR917536 DDN917528:DDN917536 DNJ917528:DNJ917536 DXF917528:DXF917536 EHB917528:EHB917536 EQX917528:EQX917536 FAT917528:FAT917536 FKP917528:FKP917536 FUL917528:FUL917536 GEH917528:GEH917536 GOD917528:GOD917536 GXZ917528:GXZ917536 HHV917528:HHV917536 HRR917528:HRR917536 IBN917528:IBN917536 ILJ917528:ILJ917536 IVF917528:IVF917536 JFB917528:JFB917536 JOX917528:JOX917536 JYT917528:JYT917536 KIP917528:KIP917536 KSL917528:KSL917536 LCH917528:LCH917536 LMD917528:LMD917536 LVZ917528:LVZ917536 MFV917528:MFV917536 MPR917528:MPR917536 MZN917528:MZN917536 NJJ917528:NJJ917536 NTF917528:NTF917536 ODB917528:ODB917536 OMX917528:OMX917536 OWT917528:OWT917536 PGP917528:PGP917536 PQL917528:PQL917536 QAH917528:QAH917536 QKD917528:QKD917536 QTZ917528:QTZ917536 RDV917528:RDV917536 RNR917528:RNR917536 RXN917528:RXN917536 SHJ917528:SHJ917536 SRF917528:SRF917536 TBB917528:TBB917536 TKX917528:TKX917536 TUT917528:TUT917536 UEP917528:UEP917536 UOL917528:UOL917536 UYH917528:UYH917536 VID917528:VID917536 VRZ917528:VRZ917536 WBV917528:WBV917536 WLR917528:WLR917536 WVN917528:WVN917536 JB983064:JB983072 SX983064:SX983072 ACT983064:ACT983072 AMP983064:AMP983072 AWL983064:AWL983072 BGH983064:BGH983072 BQD983064:BQD983072 BZZ983064:BZZ983072 CJV983064:CJV983072 CTR983064:CTR983072 DDN983064:DDN983072 DNJ983064:DNJ983072 DXF983064:DXF983072 EHB983064:EHB983072 EQX983064:EQX983072 FAT983064:FAT983072 FKP983064:FKP983072 FUL983064:FUL983072 GEH983064:GEH983072 GOD983064:GOD983072 GXZ983064:GXZ983072 HHV983064:HHV983072 HRR983064:HRR983072 IBN983064:IBN983072 ILJ983064:ILJ983072 IVF983064:IVF983072 JFB983064:JFB983072 JOX983064:JOX983072 JYT983064:JYT983072 KIP983064:KIP983072 KSL983064:KSL983072 LCH983064:LCH983072 LMD983064:LMD983072 LVZ983064:LVZ983072 MFV983064:MFV983072 MPR983064:MPR983072 MZN983064:MZN983072 NJJ983064:NJJ983072 NTF983064:NTF983072 ODB983064:ODB983072 OMX983064:OMX983072 OWT983064:OWT983072 PGP983064:PGP983072 PQL983064:PQL983072 QAH983064:QAH983072 QKD983064:QKD983072 QTZ983064:QTZ983072 RDV983064:RDV983072 RNR983064:RNR983072 RXN983064:RXN983072 SHJ983064:SHJ983072 SRF983064:SRF983072 TBB983064:TBB983072 TKX983064:TKX983072 TUT983064:TUT983072 UEP983064:UEP983072 UOL983064:UOL983072 UYH983064:UYH983072 VID983064:VID983072 VRZ983064:VRZ983072 WBV983064:WBV983072 WLR983064:WLR983072 WVN983064:WVN983072 WVR983064:WVR983072 JF65560:JF65568 TB65560:TB65568 ACX65560:ACX65568 AMT65560:AMT65568 AWP65560:AWP65568 BGL65560:BGL65568 BQH65560:BQH65568 CAD65560:CAD65568 CJZ65560:CJZ65568 CTV65560:CTV65568 DDR65560:DDR65568 DNN65560:DNN65568 DXJ65560:DXJ65568 EHF65560:EHF65568 ERB65560:ERB65568 FAX65560:FAX65568 FKT65560:FKT65568 FUP65560:FUP65568 GEL65560:GEL65568 GOH65560:GOH65568 GYD65560:GYD65568 HHZ65560:HHZ65568 HRV65560:HRV65568 IBR65560:IBR65568 ILN65560:ILN65568 IVJ65560:IVJ65568 JFF65560:JFF65568 JPB65560:JPB65568 JYX65560:JYX65568 KIT65560:KIT65568 KSP65560:KSP65568 LCL65560:LCL65568 LMH65560:LMH65568 LWD65560:LWD65568 MFZ65560:MFZ65568 MPV65560:MPV65568 MZR65560:MZR65568 NJN65560:NJN65568 NTJ65560:NTJ65568 ODF65560:ODF65568 ONB65560:ONB65568 OWX65560:OWX65568 PGT65560:PGT65568 PQP65560:PQP65568 QAL65560:QAL65568 QKH65560:QKH65568 QUD65560:QUD65568 RDZ65560:RDZ65568 RNV65560:RNV65568 RXR65560:RXR65568 SHN65560:SHN65568 SRJ65560:SRJ65568 TBF65560:TBF65568 TLB65560:TLB65568 TUX65560:TUX65568 UET65560:UET65568 UOP65560:UOP65568 UYL65560:UYL65568 VIH65560:VIH65568 VSD65560:VSD65568 WBZ65560:WBZ65568 WLV65560:WLV65568 WVR65560:WVR65568 JF131096:JF131104 TB131096:TB131104 ACX131096:ACX131104 AMT131096:AMT131104 AWP131096:AWP131104 BGL131096:BGL131104 BQH131096:BQH131104 CAD131096:CAD131104 CJZ131096:CJZ131104 CTV131096:CTV131104 DDR131096:DDR131104 DNN131096:DNN131104 DXJ131096:DXJ131104 EHF131096:EHF131104 ERB131096:ERB131104 FAX131096:FAX131104 FKT131096:FKT131104 FUP131096:FUP131104 GEL131096:GEL131104 GOH131096:GOH131104 GYD131096:GYD131104 HHZ131096:HHZ131104 HRV131096:HRV131104 IBR131096:IBR131104 ILN131096:ILN131104 IVJ131096:IVJ131104 JFF131096:JFF131104 JPB131096:JPB131104 JYX131096:JYX131104 KIT131096:KIT131104 KSP131096:KSP131104 LCL131096:LCL131104 LMH131096:LMH131104 LWD131096:LWD131104 MFZ131096:MFZ131104 MPV131096:MPV131104 MZR131096:MZR131104 NJN131096:NJN131104 NTJ131096:NTJ131104 ODF131096:ODF131104 ONB131096:ONB131104 OWX131096:OWX131104 PGT131096:PGT131104 PQP131096:PQP131104 QAL131096:QAL131104 QKH131096:QKH131104 QUD131096:QUD131104 RDZ131096:RDZ131104 RNV131096:RNV131104 RXR131096:RXR131104 SHN131096:SHN131104 SRJ131096:SRJ131104 TBF131096:TBF131104 TLB131096:TLB131104 TUX131096:TUX131104 UET131096:UET131104 UOP131096:UOP131104 UYL131096:UYL131104 VIH131096:VIH131104 VSD131096:VSD131104 WBZ131096:WBZ131104 WLV131096:WLV131104 WVR131096:WVR131104 JF196632:JF196640 TB196632:TB196640 ACX196632:ACX196640 AMT196632:AMT196640 AWP196632:AWP196640 BGL196632:BGL196640 BQH196632:BQH196640 CAD196632:CAD196640 CJZ196632:CJZ196640 CTV196632:CTV196640 DDR196632:DDR196640 DNN196632:DNN196640 DXJ196632:DXJ196640 EHF196632:EHF196640 ERB196632:ERB196640 FAX196632:FAX196640 FKT196632:FKT196640 FUP196632:FUP196640 GEL196632:GEL196640 GOH196632:GOH196640 GYD196632:GYD196640 HHZ196632:HHZ196640 HRV196632:HRV196640 IBR196632:IBR196640 ILN196632:ILN196640 IVJ196632:IVJ196640 JFF196632:JFF196640 JPB196632:JPB196640 JYX196632:JYX196640 KIT196632:KIT196640 KSP196632:KSP196640 LCL196632:LCL196640 LMH196632:LMH196640 LWD196632:LWD196640 MFZ196632:MFZ196640 MPV196632:MPV196640 MZR196632:MZR196640 NJN196632:NJN196640 NTJ196632:NTJ196640 ODF196632:ODF196640 ONB196632:ONB196640 OWX196632:OWX196640 PGT196632:PGT196640 PQP196632:PQP196640 QAL196632:QAL196640 QKH196632:QKH196640 QUD196632:QUD196640 RDZ196632:RDZ196640 RNV196632:RNV196640 RXR196632:RXR196640 SHN196632:SHN196640 SRJ196632:SRJ196640 TBF196632:TBF196640 TLB196632:TLB196640 TUX196632:TUX196640 UET196632:UET196640 UOP196632:UOP196640 UYL196632:UYL196640 VIH196632:VIH196640 VSD196632:VSD196640 WBZ196632:WBZ196640 WLV196632:WLV196640 WVR196632:WVR196640 JF262168:JF262176 TB262168:TB262176 ACX262168:ACX262176 AMT262168:AMT262176 AWP262168:AWP262176 BGL262168:BGL262176 BQH262168:BQH262176 CAD262168:CAD262176 CJZ262168:CJZ262176 CTV262168:CTV262176 DDR262168:DDR262176 DNN262168:DNN262176 DXJ262168:DXJ262176 EHF262168:EHF262176 ERB262168:ERB262176 FAX262168:FAX262176 FKT262168:FKT262176 FUP262168:FUP262176 GEL262168:GEL262176 GOH262168:GOH262176 GYD262168:GYD262176 HHZ262168:HHZ262176 HRV262168:HRV262176 IBR262168:IBR262176 ILN262168:ILN262176 IVJ262168:IVJ262176 JFF262168:JFF262176 JPB262168:JPB262176 JYX262168:JYX262176 KIT262168:KIT262176 KSP262168:KSP262176 LCL262168:LCL262176 LMH262168:LMH262176 LWD262168:LWD262176 MFZ262168:MFZ262176 MPV262168:MPV262176 MZR262168:MZR262176 NJN262168:NJN262176 NTJ262168:NTJ262176 ODF262168:ODF262176 ONB262168:ONB262176 OWX262168:OWX262176 PGT262168:PGT262176 PQP262168:PQP262176 QAL262168:QAL262176 QKH262168:QKH262176 QUD262168:QUD262176 RDZ262168:RDZ262176 RNV262168:RNV262176 RXR262168:RXR262176 SHN262168:SHN262176 SRJ262168:SRJ262176 TBF262168:TBF262176 TLB262168:TLB262176 TUX262168:TUX262176 UET262168:UET262176 UOP262168:UOP262176 UYL262168:UYL262176 VIH262168:VIH262176 VSD262168:VSD262176 WBZ262168:WBZ262176 WLV262168:WLV262176 WVR262168:WVR262176 JF327704:JF327712 TB327704:TB327712 ACX327704:ACX327712 AMT327704:AMT327712 AWP327704:AWP327712 BGL327704:BGL327712 BQH327704:BQH327712 CAD327704:CAD327712 CJZ327704:CJZ327712 CTV327704:CTV327712 DDR327704:DDR327712 DNN327704:DNN327712 DXJ327704:DXJ327712 EHF327704:EHF327712 ERB327704:ERB327712 FAX327704:FAX327712 FKT327704:FKT327712 FUP327704:FUP327712 GEL327704:GEL327712 GOH327704:GOH327712 GYD327704:GYD327712 HHZ327704:HHZ327712 HRV327704:HRV327712 IBR327704:IBR327712 ILN327704:ILN327712 IVJ327704:IVJ327712 JFF327704:JFF327712 JPB327704:JPB327712 JYX327704:JYX327712 KIT327704:KIT327712 KSP327704:KSP327712 LCL327704:LCL327712 LMH327704:LMH327712 LWD327704:LWD327712 MFZ327704:MFZ327712 MPV327704:MPV327712 MZR327704:MZR327712 NJN327704:NJN327712 NTJ327704:NTJ327712 ODF327704:ODF327712 ONB327704:ONB327712 OWX327704:OWX327712 PGT327704:PGT327712 PQP327704:PQP327712 QAL327704:QAL327712 QKH327704:QKH327712 QUD327704:QUD327712 RDZ327704:RDZ327712 RNV327704:RNV327712 RXR327704:RXR327712 SHN327704:SHN327712 SRJ327704:SRJ327712 TBF327704:TBF327712 TLB327704:TLB327712 TUX327704:TUX327712 UET327704:UET327712 UOP327704:UOP327712 UYL327704:UYL327712 VIH327704:VIH327712 VSD327704:VSD327712 WBZ327704:WBZ327712 WLV327704:WLV327712 WVR327704:WVR327712 JF393240:JF393248 TB393240:TB393248 ACX393240:ACX393248 AMT393240:AMT393248 AWP393240:AWP393248 BGL393240:BGL393248 BQH393240:BQH393248 CAD393240:CAD393248 CJZ393240:CJZ393248 CTV393240:CTV393248 DDR393240:DDR393248 DNN393240:DNN393248 DXJ393240:DXJ393248 EHF393240:EHF393248 ERB393240:ERB393248 FAX393240:FAX393248 FKT393240:FKT393248 FUP393240:FUP393248 GEL393240:GEL393248 GOH393240:GOH393248 GYD393240:GYD393248 HHZ393240:HHZ393248 HRV393240:HRV393248 IBR393240:IBR393248 ILN393240:ILN393248 IVJ393240:IVJ393248 JFF393240:JFF393248 JPB393240:JPB393248 JYX393240:JYX393248 KIT393240:KIT393248 KSP393240:KSP393248 LCL393240:LCL393248 LMH393240:LMH393248 LWD393240:LWD393248 MFZ393240:MFZ393248 MPV393240:MPV393248 MZR393240:MZR393248 NJN393240:NJN393248 NTJ393240:NTJ393248 ODF393240:ODF393248 ONB393240:ONB393248 OWX393240:OWX393248 PGT393240:PGT393248 PQP393240:PQP393248 QAL393240:QAL393248 QKH393240:QKH393248 QUD393240:QUD393248 RDZ393240:RDZ393248 RNV393240:RNV393248 RXR393240:RXR393248 SHN393240:SHN393248 SRJ393240:SRJ393248 TBF393240:TBF393248 TLB393240:TLB393248 TUX393240:TUX393248 UET393240:UET393248 UOP393240:UOP393248 UYL393240:UYL393248 VIH393240:VIH393248 VSD393240:VSD393248 WBZ393240:WBZ393248 WLV393240:WLV393248 WVR393240:WVR393248 JF458776:JF458784 TB458776:TB458784 ACX458776:ACX458784 AMT458776:AMT458784 AWP458776:AWP458784 BGL458776:BGL458784 BQH458776:BQH458784 CAD458776:CAD458784 CJZ458776:CJZ458784 CTV458776:CTV458784 DDR458776:DDR458784 DNN458776:DNN458784 DXJ458776:DXJ458784 EHF458776:EHF458784 ERB458776:ERB458784 FAX458776:FAX458784 FKT458776:FKT458784 FUP458776:FUP458784 GEL458776:GEL458784 GOH458776:GOH458784 GYD458776:GYD458784 HHZ458776:HHZ458784 HRV458776:HRV458784 IBR458776:IBR458784 ILN458776:ILN458784 IVJ458776:IVJ458784 JFF458776:JFF458784 JPB458776:JPB458784 JYX458776:JYX458784 KIT458776:KIT458784 KSP458776:KSP458784 LCL458776:LCL458784 LMH458776:LMH458784 LWD458776:LWD458784 MFZ458776:MFZ458784 MPV458776:MPV458784 MZR458776:MZR458784 NJN458776:NJN458784 NTJ458776:NTJ458784 ODF458776:ODF458784 ONB458776:ONB458784 OWX458776:OWX458784 PGT458776:PGT458784 PQP458776:PQP458784 QAL458776:QAL458784 QKH458776:QKH458784 QUD458776:QUD458784 RDZ458776:RDZ458784 RNV458776:RNV458784 RXR458776:RXR458784 SHN458776:SHN458784 SRJ458776:SRJ458784 TBF458776:TBF458784 TLB458776:TLB458784 TUX458776:TUX458784 UET458776:UET458784 UOP458776:UOP458784 UYL458776:UYL458784 VIH458776:VIH458784 VSD458776:VSD458784 WBZ458776:WBZ458784 WLV458776:WLV458784 WVR458776:WVR458784 JF524312:JF524320 TB524312:TB524320 ACX524312:ACX524320 AMT524312:AMT524320 AWP524312:AWP524320 BGL524312:BGL524320 BQH524312:BQH524320 CAD524312:CAD524320 CJZ524312:CJZ524320 CTV524312:CTV524320 DDR524312:DDR524320 DNN524312:DNN524320 DXJ524312:DXJ524320 EHF524312:EHF524320 ERB524312:ERB524320 FAX524312:FAX524320 FKT524312:FKT524320 FUP524312:FUP524320 GEL524312:GEL524320 GOH524312:GOH524320 GYD524312:GYD524320 HHZ524312:HHZ524320 HRV524312:HRV524320 IBR524312:IBR524320 ILN524312:ILN524320 IVJ524312:IVJ524320 JFF524312:JFF524320 JPB524312:JPB524320 JYX524312:JYX524320 KIT524312:KIT524320 KSP524312:KSP524320 LCL524312:LCL524320 LMH524312:LMH524320 LWD524312:LWD524320 MFZ524312:MFZ524320 MPV524312:MPV524320 MZR524312:MZR524320 NJN524312:NJN524320 NTJ524312:NTJ524320 ODF524312:ODF524320 ONB524312:ONB524320 OWX524312:OWX524320 PGT524312:PGT524320 PQP524312:PQP524320 QAL524312:QAL524320 QKH524312:QKH524320 QUD524312:QUD524320 RDZ524312:RDZ524320 RNV524312:RNV524320 RXR524312:RXR524320 SHN524312:SHN524320 SRJ524312:SRJ524320 TBF524312:TBF524320 TLB524312:TLB524320 TUX524312:TUX524320 UET524312:UET524320 UOP524312:UOP524320 UYL524312:UYL524320 VIH524312:VIH524320 VSD524312:VSD524320 WBZ524312:WBZ524320 WLV524312:WLV524320 WVR524312:WVR524320 JF589848:JF589856 TB589848:TB589856 ACX589848:ACX589856 AMT589848:AMT589856 AWP589848:AWP589856 BGL589848:BGL589856 BQH589848:BQH589856 CAD589848:CAD589856 CJZ589848:CJZ589856 CTV589848:CTV589856 DDR589848:DDR589856 DNN589848:DNN589856 DXJ589848:DXJ589856 EHF589848:EHF589856 ERB589848:ERB589856 FAX589848:FAX589856 FKT589848:FKT589856 FUP589848:FUP589856 GEL589848:GEL589856 GOH589848:GOH589856 GYD589848:GYD589856 HHZ589848:HHZ589856 HRV589848:HRV589856 IBR589848:IBR589856 ILN589848:ILN589856 IVJ589848:IVJ589856 JFF589848:JFF589856 JPB589848:JPB589856 JYX589848:JYX589856 KIT589848:KIT589856 KSP589848:KSP589856 LCL589848:LCL589856 LMH589848:LMH589856 LWD589848:LWD589856 MFZ589848:MFZ589856 MPV589848:MPV589856 MZR589848:MZR589856 NJN589848:NJN589856 NTJ589848:NTJ589856 ODF589848:ODF589856 ONB589848:ONB589856 OWX589848:OWX589856 PGT589848:PGT589856 PQP589848:PQP589856 QAL589848:QAL589856 QKH589848:QKH589856 QUD589848:QUD589856 RDZ589848:RDZ589856 RNV589848:RNV589856 RXR589848:RXR589856 SHN589848:SHN589856 SRJ589848:SRJ589856 TBF589848:TBF589856 TLB589848:TLB589856 TUX589848:TUX589856 UET589848:UET589856 UOP589848:UOP589856 UYL589848:UYL589856 VIH589848:VIH589856 VSD589848:VSD589856 WBZ589848:WBZ589856 WLV589848:WLV589856 WVR589848:WVR589856 JF655384:JF655392 TB655384:TB655392 ACX655384:ACX655392 AMT655384:AMT655392 AWP655384:AWP655392 BGL655384:BGL655392 BQH655384:BQH655392 CAD655384:CAD655392 CJZ655384:CJZ655392 CTV655384:CTV655392 DDR655384:DDR655392 DNN655384:DNN655392 DXJ655384:DXJ655392 EHF655384:EHF655392 ERB655384:ERB655392 FAX655384:FAX655392 FKT655384:FKT655392 FUP655384:FUP655392 GEL655384:GEL655392 GOH655384:GOH655392 GYD655384:GYD655392 HHZ655384:HHZ655392 HRV655384:HRV655392 IBR655384:IBR655392 ILN655384:ILN655392 IVJ655384:IVJ655392 JFF655384:JFF655392 JPB655384:JPB655392 JYX655384:JYX655392 KIT655384:KIT655392 KSP655384:KSP655392 LCL655384:LCL655392 LMH655384:LMH655392 LWD655384:LWD655392 MFZ655384:MFZ655392 MPV655384:MPV655392 MZR655384:MZR655392 NJN655384:NJN655392 NTJ655384:NTJ655392 ODF655384:ODF655392 ONB655384:ONB655392 OWX655384:OWX655392 PGT655384:PGT655392 PQP655384:PQP655392 QAL655384:QAL655392 QKH655384:QKH655392 QUD655384:QUD655392 RDZ655384:RDZ655392 RNV655384:RNV655392 RXR655384:RXR655392 SHN655384:SHN655392 SRJ655384:SRJ655392 TBF655384:TBF655392 TLB655384:TLB655392 TUX655384:TUX655392 UET655384:UET655392 UOP655384:UOP655392 UYL655384:UYL655392 VIH655384:VIH655392 VSD655384:VSD655392 WBZ655384:WBZ655392 WLV655384:WLV655392 WVR655384:WVR655392 JF720920:JF720928 TB720920:TB720928 ACX720920:ACX720928 AMT720920:AMT720928 AWP720920:AWP720928 BGL720920:BGL720928 BQH720920:BQH720928 CAD720920:CAD720928 CJZ720920:CJZ720928 CTV720920:CTV720928 DDR720920:DDR720928 DNN720920:DNN720928 DXJ720920:DXJ720928 EHF720920:EHF720928 ERB720920:ERB720928 FAX720920:FAX720928 FKT720920:FKT720928 FUP720920:FUP720928 GEL720920:GEL720928 GOH720920:GOH720928 GYD720920:GYD720928 HHZ720920:HHZ720928 HRV720920:HRV720928 IBR720920:IBR720928 ILN720920:ILN720928 IVJ720920:IVJ720928 JFF720920:JFF720928 JPB720920:JPB720928 JYX720920:JYX720928 KIT720920:KIT720928 KSP720920:KSP720928 LCL720920:LCL720928 LMH720920:LMH720928 LWD720920:LWD720928 MFZ720920:MFZ720928 MPV720920:MPV720928 MZR720920:MZR720928 NJN720920:NJN720928 NTJ720920:NTJ720928 ODF720920:ODF720928 ONB720920:ONB720928 OWX720920:OWX720928 PGT720920:PGT720928 PQP720920:PQP720928 QAL720920:QAL720928 QKH720920:QKH720928 QUD720920:QUD720928 RDZ720920:RDZ720928 RNV720920:RNV720928 RXR720920:RXR720928 SHN720920:SHN720928 SRJ720920:SRJ720928 TBF720920:TBF720928 TLB720920:TLB720928 TUX720920:TUX720928 UET720920:UET720928 UOP720920:UOP720928 UYL720920:UYL720928 VIH720920:VIH720928 VSD720920:VSD720928 WBZ720920:WBZ720928 WLV720920:WLV720928 WVR720920:WVR720928 JF786456:JF786464 TB786456:TB786464 ACX786456:ACX786464 AMT786456:AMT786464 AWP786456:AWP786464 BGL786456:BGL786464 BQH786456:BQH786464 CAD786456:CAD786464 CJZ786456:CJZ786464 CTV786456:CTV786464 DDR786456:DDR786464 DNN786456:DNN786464 DXJ786456:DXJ786464 EHF786456:EHF786464 ERB786456:ERB786464 FAX786456:FAX786464 FKT786456:FKT786464 FUP786456:FUP786464 GEL786456:GEL786464 GOH786456:GOH786464 GYD786456:GYD786464 HHZ786456:HHZ786464 HRV786456:HRV786464 IBR786456:IBR786464 ILN786456:ILN786464 IVJ786456:IVJ786464 JFF786456:JFF786464 JPB786456:JPB786464 JYX786456:JYX786464 KIT786456:KIT786464 KSP786456:KSP786464 LCL786456:LCL786464 LMH786456:LMH786464 LWD786456:LWD786464 MFZ786456:MFZ786464 MPV786456:MPV786464 MZR786456:MZR786464 NJN786456:NJN786464 NTJ786456:NTJ786464 ODF786456:ODF786464 ONB786456:ONB786464 OWX786456:OWX786464 PGT786456:PGT786464 PQP786456:PQP786464 QAL786456:QAL786464 QKH786456:QKH786464 QUD786456:QUD786464 RDZ786456:RDZ786464 RNV786456:RNV786464 RXR786456:RXR786464 SHN786456:SHN786464 SRJ786456:SRJ786464 TBF786456:TBF786464 TLB786456:TLB786464 TUX786456:TUX786464 UET786456:UET786464 UOP786456:UOP786464 UYL786456:UYL786464 VIH786456:VIH786464 VSD786456:VSD786464 WBZ786456:WBZ786464 WLV786456:WLV786464 WVR786456:WVR786464 JF851992:JF852000 TB851992:TB852000 ACX851992:ACX852000 AMT851992:AMT852000 AWP851992:AWP852000 BGL851992:BGL852000 BQH851992:BQH852000 CAD851992:CAD852000 CJZ851992:CJZ852000 CTV851992:CTV852000 DDR851992:DDR852000 DNN851992:DNN852000 DXJ851992:DXJ852000 EHF851992:EHF852000 ERB851992:ERB852000 FAX851992:FAX852000 FKT851992:FKT852000 FUP851992:FUP852000 GEL851992:GEL852000 GOH851992:GOH852000 GYD851992:GYD852000 HHZ851992:HHZ852000 HRV851992:HRV852000 IBR851992:IBR852000 ILN851992:ILN852000 IVJ851992:IVJ852000 JFF851992:JFF852000 JPB851992:JPB852000 JYX851992:JYX852000 KIT851992:KIT852000 KSP851992:KSP852000 LCL851992:LCL852000 LMH851992:LMH852000 LWD851992:LWD852000 MFZ851992:MFZ852000 MPV851992:MPV852000 MZR851992:MZR852000 NJN851992:NJN852000 NTJ851992:NTJ852000 ODF851992:ODF852000 ONB851992:ONB852000 OWX851992:OWX852000 PGT851992:PGT852000 PQP851992:PQP852000 QAL851992:QAL852000 QKH851992:QKH852000 QUD851992:QUD852000 RDZ851992:RDZ852000 RNV851992:RNV852000 RXR851992:RXR852000 SHN851992:SHN852000 SRJ851992:SRJ852000 TBF851992:TBF852000 TLB851992:TLB852000 TUX851992:TUX852000 UET851992:UET852000 UOP851992:UOP852000 UYL851992:UYL852000 VIH851992:VIH852000 VSD851992:VSD852000 WBZ851992:WBZ852000 WLV851992:WLV852000 WVR851992:WVR852000 JF917528:JF917536 TB917528:TB917536 ACX917528:ACX917536 AMT917528:AMT917536 AWP917528:AWP917536 BGL917528:BGL917536 BQH917528:BQH917536 CAD917528:CAD917536 CJZ917528:CJZ917536 CTV917528:CTV917536 DDR917528:DDR917536 DNN917528:DNN917536 DXJ917528:DXJ917536 EHF917528:EHF917536 ERB917528:ERB917536 FAX917528:FAX917536 FKT917528:FKT917536 FUP917528:FUP917536 GEL917528:GEL917536 GOH917528:GOH917536 GYD917528:GYD917536 HHZ917528:HHZ917536 HRV917528:HRV917536 IBR917528:IBR917536 ILN917528:ILN917536 IVJ917528:IVJ917536 JFF917528:JFF917536 JPB917528:JPB917536 JYX917528:JYX917536 KIT917528:KIT917536 KSP917528:KSP917536 LCL917528:LCL917536 LMH917528:LMH917536 LWD917528:LWD917536 MFZ917528:MFZ917536 MPV917528:MPV917536 MZR917528:MZR917536 NJN917528:NJN917536 NTJ917528:NTJ917536 ODF917528:ODF917536 ONB917528:ONB917536 OWX917528:OWX917536 PGT917528:PGT917536 PQP917528:PQP917536 QAL917528:QAL917536 QKH917528:QKH917536 QUD917528:QUD917536 RDZ917528:RDZ917536 RNV917528:RNV917536 RXR917528:RXR917536 SHN917528:SHN917536 SRJ917528:SRJ917536 TBF917528:TBF917536 TLB917528:TLB917536 TUX917528:TUX917536 UET917528:UET917536 UOP917528:UOP917536 UYL917528:UYL917536 VIH917528:VIH917536 VSD917528:VSD917536 WBZ917528:WBZ917536 WLV917528:WLV917536 WVR917528:WVR917536 JF983064:JF983072 TB983064:TB983072 ACX983064:ACX983072 AMT983064:AMT983072 AWP983064:AWP983072 BGL983064:BGL983072 BQH983064:BQH983072 CAD983064:CAD983072 CJZ983064:CJZ983072 CTV983064:CTV983072 DDR983064:DDR983072 DNN983064:DNN983072 DXJ983064:DXJ983072 EHF983064:EHF983072 ERB983064:ERB983072 FAX983064:FAX983072 FKT983064:FKT983072 FUP983064:FUP983072 GEL983064:GEL983072 GOH983064:GOH983072 GYD983064:GYD983072 HHZ983064:HHZ983072 HRV983064:HRV983072 IBR983064:IBR983072 ILN983064:ILN983072 IVJ983064:IVJ983072 JFF983064:JFF983072 JPB983064:JPB983072 JYX983064:JYX983072 KIT983064:KIT983072 KSP983064:KSP983072 LCL983064:LCL983072 LMH983064:LMH983072 LWD983064:LWD983072 MFZ983064:MFZ983072 MPV983064:MPV983072 MZR983064:MZR983072 NJN983064:NJN983072 NTJ983064:NTJ983072 ODF983064:ODF983072 ONB983064:ONB983072 OWX983064:OWX983072 PGT983064:PGT983072 PQP983064:PQP983072 QAL983064:QAL983072 QKH983064:QKH983072 QUD983064:QUD983072 RDZ983064:RDZ983072 RNV983064:RNV983072 RXR983064:RXR983072 SHN983064:SHN983072 SRJ983064:SRJ983072 TBF983064:TBF983072 TLB983064:TLB983072 TUX983064:TUX983072 UET983064:UET983072 UOP983064:UOP983072 UYL983064:UYL983072 VIH983064:VIH983072 VSD983064:VSD983072 WBZ983064:WBZ983072 WLV983064:WLV983072 JB9:JB12 WVR9:WVR12 WLV9:WLV12 WBZ9:WBZ12 VSD9:VSD12 VIH9:VIH12 UYL9:UYL12 UOP9:UOP12 UET9:UET12 TUX9:TUX12 TLB9:TLB12 TBF9:TBF12 SRJ9:SRJ12 SHN9:SHN12 RXR9:RXR12 RNV9:RNV12 RDZ9:RDZ12 QUD9:QUD12 QKH9:QKH12 QAL9:QAL12 PQP9:PQP12 PGT9:PGT12 OWX9:OWX12 ONB9:ONB12 ODF9:ODF12 NTJ9:NTJ12 NJN9:NJN12 MZR9:MZR12 MPV9:MPV12 MFZ9:MFZ12 LWD9:LWD12 LMH9:LMH12 LCL9:LCL12 KSP9:KSP12 KIT9:KIT12 JYX9:JYX12 JPB9:JPB12 JFF9:JFF12 IVJ9:IVJ12 ILN9:ILN12 IBR9:IBR12 HRV9:HRV12 HHZ9:HHZ12 GYD9:GYD12 GOH9:GOH12 GEL9:GEL12 FUP9:FUP12 FKT9:FKT12 FAX9:FAX12 ERB9:ERB12 EHF9:EHF12 DXJ9:DXJ12 DNN9:DNN12 DDR9:DDR12 CTV9:CTV12 CJZ9:CJZ12 CAD9:CAD12 BQH9:BQH12 BGL9:BGL12 AWP9:AWP12 AMT9:AMT12 ACX9:ACX12 TB9:TB12 JF9:JF12 WVN9:WVN12 WLR9:WLR12 WBV9:WBV12 VRZ9:VRZ12 VID9:VID12 UYH9:UYH12 UOL9:UOL12 UEP9:UEP12 TUT9:TUT12 TKX9:TKX12 TBB9:TBB12 SRF9:SRF12 SHJ9:SHJ12 RXN9:RXN12 RNR9:RNR12 RDV9:RDV12 QTZ9:QTZ12 QKD9:QKD12 QAH9:QAH12 PQL9:PQL12 PGP9:PGP12 OWT9:OWT12 OMX9:OMX12 ODB9:ODB12 NTF9:NTF12 NJJ9:NJJ12 MZN9:MZN12 MPR9:MPR12 MFV9:MFV12 LVZ9:LVZ12 LMD9:LMD12 LCH9:LCH12 KSL9:KSL12 KIP9:KIP12 JYT9:JYT12 JOX9:JOX12 JFB9:JFB12 IVF9:IVF12 ILJ9:ILJ12 IBN9:IBN12 HRR9:HRR12 HHV9:HHV12 GXZ9:GXZ12 GOD9:GOD12 GEH9:GEH12 FUL9:FUL12 FKP9:FKP12 FAT9:FAT12 EQX9:EQX12 EHB9:EHB12 DXF9:DXF12 DNJ9:DNJ12 DDN9:DDN12 CTR9:CTR12 CJV9:CJV12 BZZ9:BZZ12 BQD9:BQD12 BGH9:BGH12 AWL9:AWL12 AMP9:AMP12 ACT9:ACT12 SX9:SX12 SX14:SX17 JB14:JB17 WVR14:WVR17 WLV14:WLV17 WBZ14:WBZ17 VSD14:VSD17 VIH14:VIH17 UYL14:UYL17 UOP14:UOP17 UET14:UET17 TUX14:TUX17 TLB14:TLB17 TBF14:TBF17 SRJ14:SRJ17 SHN14:SHN17 RXR14:RXR17 RNV14:RNV17 RDZ14:RDZ17 QUD14:QUD17 QKH14:QKH17 QAL14:QAL17 PQP14:PQP17 PGT14:PGT17 OWX14:OWX17 ONB14:ONB17 ODF14:ODF17 NTJ14:NTJ17 NJN14:NJN17 MZR14:MZR17 MPV14:MPV17 MFZ14:MFZ17 LWD14:LWD17 LMH14:LMH17 LCL14:LCL17 KSP14:KSP17 KIT14:KIT17 JYX14:JYX17 JPB14:JPB17 JFF14:JFF17 IVJ14:IVJ17 ILN14:ILN17 IBR14:IBR17 HRV14:HRV17 HHZ14:HHZ17 GYD14:GYD17 GOH14:GOH17 GEL14:GEL17 FUP14:FUP17 FKT14:FKT17 FAX14:FAX17 ERB14:ERB17 EHF14:EHF17 DXJ14:DXJ17 DNN14:DNN17 DDR14:DDR17 CTV14:CTV17 CJZ14:CJZ17 CAD14:CAD17 BQH14:BQH17 BGL14:BGL17 AWP14:AWP17 AMT14:AMT17 ACX14:ACX17 TB14:TB17 JF14:JF17 WVN14:WVN17 WLR14:WLR17 WBV14:WBV17 VRZ14:VRZ17 VID14:VID17 UYH14:UYH17 UOL14:UOL17 UEP14:UEP17 TUT14:TUT17 TKX14:TKX17 TBB14:TBB17 SRF14:SRF17 SHJ14:SHJ17 RXN14:RXN17 RNR14:RNR17 RDV14:RDV17 QTZ14:QTZ17 QKD14:QKD17 QAH14:QAH17 PQL14:PQL17 PGP14:PGP17 OWT14:OWT17 OMX14:OMX17 ODB14:ODB17 NTF14:NTF17 NJJ14:NJJ17 MZN14:MZN17 MPR14:MPR17 MFV14:MFV17 LVZ14:LVZ17 LMD14:LMD17 LCH14:LCH17 KSL14:KSL17 KIP14:KIP17 JYT14:JYT17 JOX14:JOX17 JFB14:JFB17 IVF14:IVF17 ILJ14:ILJ17 IBN14:IBN17 HRR14:HRR17 HHV14:HHV17 GXZ14:GXZ17 GOD14:GOD17 GEH14:GEH17 FUL14:FUL17 FKP14:FKP17 FAT14:FAT17 EQX14:EQX17 EHB14:EHB17 DXF14:DXF17 DNJ14:DNJ17 DDN14:DDN17 CTR14:CTR17 CJV14:CJV17 BZZ14:BZZ17 BQD14:BQD17 BGH14:BGH17 AWL14:AWL17 AMP14:AMP17 ACT14:ACT17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JB19:JB22 SX19:SX22 ACT19:ACT22 SX24:SX27 JB24:JB27 WVR24:WVR27 WLV24:WLV27 WBZ24:WBZ27 VSD24:VSD27 VIH24:VIH27 UYL24:UYL27 UOP24:UOP27 UET24:UET27 TUX24:TUX27 TLB24:TLB27 TBF24:TBF27 SRJ24:SRJ27 SHN24:SHN27 RXR24:RXR27 RNV24:RNV27 RDZ24:RDZ27 QUD24:QUD27 QKH24:QKH27 QAL24:QAL27 PQP24:PQP27 PGT24:PGT27 OWX24:OWX27 ONB24:ONB27 ODF24:ODF27 NTJ24:NTJ27 NJN24:NJN27 MZR24:MZR27 MPV24:MPV27 MFZ24:MFZ27 LWD24:LWD27 LMH24:LMH27 LCL24:LCL27 KSP24:KSP27 KIT24:KIT27 JYX24:JYX27 JPB24:JPB27 JFF24:JFF27 IVJ24:IVJ27 ILN24:ILN27 IBR24:IBR27 HRV24:HRV27 HHZ24:HHZ27 GYD24:GYD27 GOH24:GOH27 GEL24:GEL27 FUP24:FUP27 FKT24:FKT27 FAX24:FAX27 ERB24:ERB27 EHF24:EHF27 DXJ24:DXJ27 DNN24:DNN27 DDR24:DDR27 CTV24:CTV27 CJZ24:CJZ27 CAD24:CAD27 BQH24:BQH27 BGL24:BGL27 AWP24:AWP27 AMT24:AMT27 ACX24:ACX27 TB24:TB27 JF24:JF27 WVN24:WVN27 WLR24:WLR27 WBV24:WBV27 VRZ24:VRZ27 VID24:VID27 UYH24:UYH27 UOL24:UOL27 UEP24:UEP27 TUT24:TUT27 TKX24:TKX27 TBB24:TBB27 SRF24:SRF27 SHJ24:SHJ27 RXN24:RXN27 RNR24:RNR27 RDV24:RDV27 QTZ24:QTZ27 QKD24:QKD27 QAH24:QAH27 PQL24:PQL27 PGP24:PGP27 OWT24:OWT27 OMX24:OMX27 ODB24:ODB27 NTF24:NTF27 NJJ24:NJJ27 MZN24:MZN27 MPR24:MPR27 MFV24:MFV27 LVZ24:LVZ27 LMD24:LMD27 LCH24:LCH27 KSL24:KSL27 KIP24:KIP27 JYT24:JYT27 JOX24:JOX27 JFB24:JFB27 IVF24:IVF27 ILJ24:ILJ27 IBN24:IBN27 HRR24:HRR27 HHV24:HHV27 GXZ24:GXZ27 GOD24:GOD27 GEH24:GEH27 FUL24:FUL27 FKP24:FKP27 FAT24:FAT27 EQX24:EQX27 EHB24:EHB27 DXF24:DXF27 DNJ24:DNJ27 DDN24:DDN27 CTR24:CTR27 CJV24:CJV27 BZZ24:BZZ27 BQD24:BQD27 BGH24:BGH27 AWL24:AWL27 AMP24:AMP27 ACT24:ACT27 SX29:SX32 JB29:JB32 WVR29:WVR32 WLV29:WLV32 WBZ29:WBZ32 VSD29:VSD32 VIH29:VIH32 UYL29:UYL32 UOP29:UOP32 UET29:UET32 TUX29:TUX32 TLB29:TLB32 TBF29:TBF32 SRJ29:SRJ32 SHN29:SHN32 RXR29:RXR32 RNV29:RNV32 RDZ29:RDZ32 QUD29:QUD32 QKH29:QKH32 QAL29:QAL32 PQP29:PQP32 PGT29:PGT32 OWX29:OWX32 ONB29:ONB32 ODF29:ODF32 NTJ29:NTJ32 NJN29:NJN32 MZR29:MZR32 MPV29:MPV32 MFZ29:MFZ32 LWD29:LWD32 LMH29:LMH32 LCL29:LCL32 KSP29:KSP32 KIT29:KIT32 JYX29:JYX32 JPB29:JPB32 JFF29:JFF32 IVJ29:IVJ32 ILN29:ILN32 IBR29:IBR32 HRV29:HRV32 HHZ29:HHZ32 GYD29:GYD32 GOH29:GOH32 GEL29:GEL32 FUP29:FUP32 FKT29:FKT32 FAX29:FAX32 ERB29:ERB32 EHF29:EHF32 DXJ29:DXJ32 DNN29:DNN32 DDR29:DDR32 CTV29:CTV32 CJZ29:CJZ32 CAD29:CAD32 BQH29:BQH32 BGL29:BGL32 AWP29:AWP32 AMT29:AMT32 ACX29:ACX32 TB29:TB32 JF29:JF32 WVN29:WVN32 WLR29:WLR32 WBV29:WBV32 VRZ29:VRZ32 VID29:VID32 UYH29:UYH32 UOL29:UOL32 UEP29:UEP32 TUT29:TUT32 TKX29:TKX32 TBB29:TBB32 SRF29:SRF32 SHJ29:SHJ32 RXN29:RXN32 RNR29:RNR32 RDV29:RDV32 QTZ29:QTZ32 QKD29:QKD32 QAH29:QAH32 PQL29:PQL32 PGP29:PGP32 OWT29:OWT32 OMX29:OMX32 ODB29:ODB32 NTF29:NTF32 NJJ29:NJJ32 MZN29:MZN32 MPR29:MPR32 MFV29:MFV32 LVZ29:LVZ32 LMD29:LMD32 LCH29:LCH32 KSL29:KSL32 KIP29:KIP32 JYT29:JYT32 JOX29:JOX32 JFB29:JFB32 IVF29:IVF32 ILJ29:ILJ32 IBN29:IBN32 HRR29:HRR32 HHV29:HHV32 GXZ29:GXZ32 GOD29:GOD32 GEH29:GEH32 FUL29:FUL32 FKP29:FKP32 FAT29:FAT32 EQX29:EQX32 EHB29:EHB32 DXF29:DXF32 DNJ29:DNJ32 DDN29:DDN32 CTR29:CTR32 CJV29:CJV32 BZZ29:BZZ32 BQD29:BQD32 BGH29:BGH32 AWL29:AWL32 AMP29:AMP32 ACT29:ACT32 D6 D11 D16 D21 D26 D31 JB6:JB7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WVR6:WVR7" xr:uid="{BBB3260B-5C69-4202-B3E7-1E9CB8CAA95D}">
      <formula1>"A,B,C,D,E"</formula1>
    </dataValidation>
  </dataValidations>
  <printOptions horizontalCentered="1"/>
  <pageMargins left="0.7" right="0.7" top="0.75" bottom="0.75" header="0.3" footer="0.3"/>
  <pageSetup paperSize="9" scale="89" fitToHeight="0" orientation="portrait" r:id="rId1"/>
  <headerFooter>
    <oddFooter>&amp;C&amp;P</oddFooter>
  </headerFooter>
  <rowBreaks count="3" manualBreakCount="3">
    <brk id="7" max="5" man="1"/>
    <brk id="17" max="5" man="1"/>
    <brk id="2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目次</vt:lpstr>
      <vt:lpstr>目次（裏）</vt:lpstr>
      <vt:lpstr>01 弁天</vt:lpstr>
      <vt:lpstr>02 中央</vt:lpstr>
      <vt:lpstr>03 千葉寺</vt:lpstr>
      <vt:lpstr>04 松ケ丘</vt:lpstr>
      <vt:lpstr>05 浜野</vt:lpstr>
      <vt:lpstr>06 こてはし台</vt:lpstr>
      <vt:lpstr>07 花見川</vt:lpstr>
      <vt:lpstr>08 さつきが丘</vt:lpstr>
      <vt:lpstr>09 にれの木台</vt:lpstr>
      <vt:lpstr>10 花園</vt:lpstr>
      <vt:lpstr>11 幕張</vt:lpstr>
      <vt:lpstr>12 山王</vt:lpstr>
      <vt:lpstr>13 園生</vt:lpstr>
      <vt:lpstr>14 天台</vt:lpstr>
      <vt:lpstr>15 小仲台</vt:lpstr>
      <vt:lpstr>16 稲毛</vt:lpstr>
      <vt:lpstr>17 みつわ台</vt:lpstr>
      <vt:lpstr>18 都賀</vt:lpstr>
      <vt:lpstr>19 桜木</vt:lpstr>
      <vt:lpstr>20 千城台</vt:lpstr>
      <vt:lpstr>21 大宮台</vt:lpstr>
      <vt:lpstr>22 鎌取</vt:lpstr>
      <vt:lpstr>23 誉田</vt:lpstr>
      <vt:lpstr>24 土気</vt:lpstr>
      <vt:lpstr>25 真砂</vt:lpstr>
      <vt:lpstr>26 磯辺</vt:lpstr>
      <vt:lpstr>27 高洲</vt:lpstr>
      <vt:lpstr>28 幸町</vt:lpstr>
      <vt:lpstr>'01 弁天'!Print_Area</vt:lpstr>
      <vt:lpstr>'02 中央'!Print_Area</vt:lpstr>
      <vt:lpstr>'03 千葉寺'!Print_Area</vt:lpstr>
      <vt:lpstr>'04 松ケ丘'!Print_Area</vt:lpstr>
      <vt:lpstr>'05 浜野'!Print_Area</vt:lpstr>
      <vt:lpstr>'06 こてはし台'!Print_Area</vt:lpstr>
      <vt:lpstr>'07 花見川'!Print_Area</vt:lpstr>
      <vt:lpstr>'08 さつきが丘'!Print_Area</vt:lpstr>
      <vt:lpstr>'09 にれの木台'!Print_Area</vt:lpstr>
      <vt:lpstr>'10 花園'!Print_Area</vt:lpstr>
      <vt:lpstr>'11 幕張'!Print_Area</vt:lpstr>
      <vt:lpstr>'12 山王'!Print_Area</vt:lpstr>
      <vt:lpstr>'13 園生'!Print_Area</vt:lpstr>
      <vt:lpstr>'14 天台'!Print_Area</vt:lpstr>
      <vt:lpstr>'15 小仲台'!Print_Area</vt:lpstr>
      <vt:lpstr>'16 稲毛'!Print_Area</vt:lpstr>
      <vt:lpstr>'17 みつわ台'!Print_Area</vt:lpstr>
      <vt:lpstr>'18 都賀'!Print_Area</vt:lpstr>
      <vt:lpstr>'19 桜木'!Print_Area</vt:lpstr>
      <vt:lpstr>'20 千城台'!Print_Area</vt:lpstr>
      <vt:lpstr>'21 大宮台'!Print_Area</vt:lpstr>
      <vt:lpstr>'22 鎌取'!Print_Area</vt:lpstr>
      <vt:lpstr>'23 誉田'!Print_Area</vt:lpstr>
      <vt:lpstr>'24 土気'!Print_Area</vt:lpstr>
      <vt:lpstr>'25 真砂'!Print_Area</vt:lpstr>
      <vt:lpstr>'26 磯辺'!Print_Area</vt:lpstr>
      <vt:lpstr>'27 高洲'!Print_Area</vt:lpstr>
      <vt:lpstr>'28 幸町'!Print_Area</vt:lpstr>
      <vt:lpstr>目次!Print_Area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都子</dc:creator>
  <cp:lastModifiedBy>佐藤　史織</cp:lastModifiedBy>
  <cp:lastPrinted>2025-05-09T07:27:56Z</cp:lastPrinted>
  <dcterms:created xsi:type="dcterms:W3CDTF">2025-03-24T07:04:10Z</dcterms:created>
  <dcterms:modified xsi:type="dcterms:W3CDTF">2025-05-09T07:50:21Z</dcterms:modified>
</cp:coreProperties>
</file>