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M:\050 ホームページ関係\01_ホームページ掲載資料\R7\R060325_体制届（施設支援班）※随時更新\"/>
    </mc:Choice>
  </mc:AlternateContent>
  <xr:revisionPtr revIDLastSave="0" documentId="13_ncr:1_{520433C3-C476-4AD8-B473-4FAEF288EB2A}" xr6:coauthVersionLast="47" xr6:coauthVersionMax="47" xr10:uidLastSave="{00000000-0000-0000-0000-000000000000}"/>
  <bookViews>
    <workbookView xWindow="-110" yWindow="-110" windowWidth="19420" windowHeight="10300" xr2:uid="{00000000-000D-0000-FFFF-FFFF00000000}"/>
  </bookViews>
  <sheets>
    <sheet name="様式第5号_届出書（者）" sheetId="3" r:id="rId1"/>
    <sheet name="介護給付費等　体制等状況一覧" sheetId="1" r:id="rId2"/>
    <sheet name="介護給付費等　体制等状況一覧 (記載例)" sheetId="2" r:id="rId3"/>
    <sheet name="別紙2-3_勤務形態（GH）" sheetId="4" r:id="rId4"/>
    <sheet name="参考様式2-1" sheetId="5" r:id="rId5"/>
    <sheet name="参考様式２－２（人員配置体制確認表）" sheetId="6" r:id="rId6"/>
    <sheet name="参考様式２－２（人員配置体制確認表 （記載例））" sheetId="7" r:id="rId7"/>
    <sheet name="別紙5-1_福祉専門職員配置等加算（短期入所以外）" sheetId="8" r:id="rId8"/>
    <sheet name="別紙6_常勤看護職員配置等加算・看護職員配置加算" sheetId="9" r:id="rId9"/>
    <sheet name="別紙8-1_視覚・聴覚言語障害者支援体制加算(Ⅰ)" sheetId="10" r:id="rId10"/>
    <sheet name="別紙8-2_視覚・聴覚言語障害者支援体制加算(Ⅱ)" sheetId="11" r:id="rId11"/>
    <sheet name="別紙15_重度障害者支援加算（共同生活援助）" sheetId="12" r:id="rId12"/>
    <sheet name="別紙21_地域生活移行個別支援" sheetId="13" r:id="rId13"/>
    <sheet name="別紙22_精神障害者地域移行特別加算" sheetId="14" r:id="rId14"/>
    <sheet name="別紙23_強度行動障害者地域移行支援加算" sheetId="15" r:id="rId15"/>
    <sheet name="別紙27‐1_医療連携体制（Ⅶ）" sheetId="16" r:id="rId16"/>
    <sheet name="別紙47_ピアサポート実施加算（共同生活援助）" sheetId="31" r:id="rId17"/>
    <sheet name="別紙48_退居後ピアサポート実施加算" sheetId="32" r:id="rId18"/>
    <sheet name="別紙52_ＧＨ体制" sheetId="17" r:id="rId19"/>
    <sheet name="別紙53_夜間支援等（ＧＨ）" sheetId="18" r:id="rId20"/>
    <sheet name="別紙53_夜間支援体制等加算　注釈付き" sheetId="19" r:id="rId21"/>
    <sheet name="別紙53_夜間支援体制等加算　記入例" sheetId="20" r:id="rId22"/>
    <sheet name="別紙53-2_夜間支援対象利用者数算定シート" sheetId="21" r:id="rId23"/>
    <sheet name="別紙53-3_夜間支援対象利用者数算定シート (定員増加）" sheetId="37" r:id="rId24"/>
    <sheet name="別紙54_通勤生活（GH）" sheetId="22" r:id="rId25"/>
    <sheet name="別紙56_夜勤職員加配加算（共同生活援助）" sheetId="23" r:id="rId26"/>
    <sheet name="別紙57_医療的ケア対応支援加算（共同生活援助）" sheetId="24" r:id="rId27"/>
    <sheet name="別紙58_強度行動障害者体験利用加算（共同生活援助）" sheetId="25" r:id="rId28"/>
    <sheet name="別紙59_居住支援連携体制加算" sheetId="26" r:id="rId29"/>
    <sheet name="別紙60_自立生活支援加算Ⅲ" sheetId="27" r:id="rId30"/>
    <sheet name="別紙　参考書類 " sheetId="28" r:id="rId31"/>
    <sheet name="別紙　参考書類 (記載例と解説)" sheetId="29" r:id="rId32"/>
    <sheet name="別紙61_人員配置体制加算（共同生活援助）" sheetId="30" r:id="rId33"/>
    <sheet name="別紙62_地域生活支援拠点等に関連する加算の届出 " sheetId="33" r:id="rId34"/>
    <sheet name="別紙64_障害者支援施設等感染対策向上加算" sheetId="34" r:id="rId35"/>
    <sheet name="別紙65_高次脳機能障害者支援体制加算" sheetId="35" r:id="rId36"/>
  </sheets>
  <definedNames>
    <definedName name="_xlnm._FilterDatabase" localSheetId="1" hidden="1">'介護給付費等　体制等状況一覧'!$A$10:$BI$42</definedName>
    <definedName name="_xlnm._FilterDatabase" localSheetId="2" hidden="1">'介護給付費等　体制等状況一覧 (記載例)'!$A$10:$BI$42</definedName>
    <definedName name="_xlnm._FilterDatabase" localSheetId="3" hidden="1">'別紙2-3_勤務形態（GH）'!$A$4:$BE$126</definedName>
    <definedName name="a" localSheetId="3">#REF!</definedName>
    <definedName name="Excel_BuiltIn_Print_Area" localSheetId="35">別紙65_高次脳機能障害者支援体制加算!$A$4:$AM$35</definedName>
    <definedName name="Excel_BuiltIn_Print_Area" localSheetId="9">'別紙8-1_視覚・聴覚言語障害者支援体制加算(Ⅰ)'!$A$4:$AK$49</definedName>
    <definedName name="Excel_BuiltIn_Print_Area" localSheetId="10">'別紙8-2_視覚・聴覚言語障害者支援体制加算(Ⅱ)'!$A$4:$AK$49</definedName>
    <definedName name="houjin" localSheetId="3">#REF!</definedName>
    <definedName name="jigyoumeishou" localSheetId="3">#REF!</definedName>
    <definedName name="_xlnm.Print_Area" localSheetId="1">'介護給付費等　体制等状況一覧'!$A$1:$BF$49</definedName>
    <definedName name="_xlnm.Print_Area" localSheetId="2">'介護給付費等　体制等状況一覧 (記載例)'!$A$1:$BF$49</definedName>
    <definedName name="_xlnm.Print_Area" localSheetId="4">'参考様式2-1'!$A$1:$M$28</definedName>
    <definedName name="_xlnm.Print_Area" localSheetId="6">'参考様式２－２（人員配置体制確認表 （記載例））'!$A$1:$BT$82</definedName>
    <definedName name="_xlnm.Print_Area" localSheetId="5">'参考様式２－２（人員配置体制確認表）'!$A$1:$BT$82</definedName>
    <definedName name="_xlnm.Print_Area" localSheetId="30">'別紙　参考書類 '!$A$1:$BD$51</definedName>
    <definedName name="_xlnm.Print_Area" localSheetId="31">'別紙　参考書類 (記載例と解説)'!$A$1:$BD$51</definedName>
    <definedName name="_xlnm.Print_Area" localSheetId="11">'別紙15_重度障害者支援加算（共同生活援助）'!$A$1:$AH$47</definedName>
    <definedName name="_xlnm.Print_Area" localSheetId="12">別紙21_地域生活移行個別支援!$A$1:$Y$67</definedName>
    <definedName name="_xlnm.Print_Area" localSheetId="13">別紙22_精神障害者地域移行特別加算!$A$1:$G$15</definedName>
    <definedName name="_xlnm.Print_Area" localSheetId="3">'別紙2-3_勤務形態（GH）'!$A$1:$CZ$126</definedName>
    <definedName name="_xlnm.Print_Area" localSheetId="16">'別紙47_ピアサポート実施加算（共同生活援助）'!$A$1:$K$26</definedName>
    <definedName name="_xlnm.Print_Area" localSheetId="17">別紙48_退居後ピアサポート実施加算!$A$1:$K$23</definedName>
    <definedName name="_xlnm.Print_Area" localSheetId="7">'別紙5-1_福祉専門職員配置等加算（短期入所以外）'!$A$1:$H$62</definedName>
    <definedName name="_xlnm.Print_Area" localSheetId="18">別紙52_ＧＨ体制!$A$1:$AI$39</definedName>
    <definedName name="_xlnm.Print_Area" localSheetId="22">'別紙53-2_夜間支援対象利用者数算定シート'!$A$1:$AK$36</definedName>
    <definedName name="_xlnm.Print_Area" localSheetId="23">'別紙53-3_夜間支援対象利用者数算定シート (定員増加）'!$A$1:$AK$36</definedName>
    <definedName name="_xlnm.Print_Area" localSheetId="24">'別紙54_通勤生活（GH）'!$A$1:$H$46</definedName>
    <definedName name="_xlnm.Print_Area" localSheetId="28">別紙59_居住支援連携体制加算!$A$1:$H$12</definedName>
    <definedName name="_xlnm.Print_Area" localSheetId="29">別紙60_自立生活支援加算Ⅲ!$A$1:$K$43</definedName>
    <definedName name="_xlnm.Print_Area" localSheetId="32">'別紙61_人員配置体制加算（共同生活援助）'!$A$1:$L$39</definedName>
    <definedName name="_xlnm.Print_Area" localSheetId="33">'別紙62_地域生活支援拠点等に関連する加算の届出 '!$A$1:$AB$30</definedName>
    <definedName name="_xlnm.Print_Area" localSheetId="34">別紙64_障害者支援施設等感染対策向上加算!$A$1:$AI$49</definedName>
    <definedName name="_xlnm.Print_Area" localSheetId="35">別紙65_高次脳機能障害者支援体制加算!$A$1:$AM$35</definedName>
    <definedName name="_xlnm.Print_Area" localSheetId="9">'別紙8-1_視覚・聴覚言語障害者支援体制加算(Ⅰ)'!$A$1:$AK$48</definedName>
    <definedName name="_xlnm.Print_Area" localSheetId="10">'別紙8-2_視覚・聴覚言語障害者支援体制加算(Ⅱ)'!$A$1:$AK$48</definedName>
    <definedName name="_xlnm.Print_Area" localSheetId="0">'様式第5号_届出書（者）'!$A$1:$AJ$109</definedName>
    <definedName name="_xlnm.Print_Titles" localSheetId="1">'介護給付費等　体制等状況一覧'!$8:$9</definedName>
    <definedName name="_xlnm.Print_Titles" localSheetId="2">'介護給付費等　体制等状況一覧 (記載例)'!$8:$9</definedName>
    <definedName name="_xlnm.Print_Titles" localSheetId="3">'別紙2-3_勤務形態（GH）'!$1:$9</definedName>
    <definedName name="siharai" localSheetId="3">#REF!</definedName>
    <definedName name="sikuchouson" localSheetId="3">#REF!</definedName>
    <definedName name="sinseisaki" localSheetId="3">#REF!</definedName>
    <definedName name="Z_8166BD7D_0762_493E_A753_38E4A69B05BE_.wvu.PrintArea" localSheetId="12" hidden="1">別紙21_地域生活移行個別支援!$A$1:$Y$52</definedName>
    <definedName name="Z_8166BD7D_0762_493E_A753_38E4A69B05BE_.wvu.PrintArea" localSheetId="18" hidden="1">別紙52_ＧＨ体制!$A$1:$AI$39</definedName>
    <definedName name="Z_8166BD7D_0762_493E_A753_38E4A69B05BE_.wvu.PrintArea" localSheetId="24" hidden="1">'別紙54_通勤生活（GH）'!$A$1:$H$46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 i="37" l="1"/>
  <c r="V31" i="37"/>
  <c r="N31" i="37"/>
  <c r="L14" i="37"/>
  <c r="S18" i="35"/>
  <c r="S13" i="35"/>
  <c r="S12" i="35"/>
  <c r="I30" i="30"/>
  <c r="I29" i="30"/>
  <c r="I17" i="30"/>
  <c r="I25" i="30" s="1"/>
  <c r="I16" i="30"/>
  <c r="I24" i="30" s="1"/>
  <c r="AO33" i="29"/>
  <c r="AJ33" i="29"/>
  <c r="AE33" i="29"/>
  <c r="AE34" i="29" s="1"/>
  <c r="Z33" i="29"/>
  <c r="U33" i="29"/>
  <c r="P33" i="29"/>
  <c r="J33" i="29"/>
  <c r="AJ34" i="29" s="1"/>
  <c r="AT32" i="29"/>
  <c r="AT31" i="29"/>
  <c r="AT30" i="29"/>
  <c r="AT29" i="29"/>
  <c r="AT28" i="29"/>
  <c r="AT27" i="29"/>
  <c r="AT26" i="29"/>
  <c r="AT25" i="29"/>
  <c r="AT24" i="29"/>
  <c r="AT23" i="29"/>
  <c r="AT22" i="29"/>
  <c r="AT21" i="29"/>
  <c r="E17" i="29"/>
  <c r="AD16" i="29"/>
  <c r="AX15" i="29"/>
  <c r="U45" i="29" s="1"/>
  <c r="AD49" i="29" s="1"/>
  <c r="AH13" i="29"/>
  <c r="AK10" i="29"/>
  <c r="U45" i="28"/>
  <c r="AD49" i="28" s="1"/>
  <c r="AO33" i="28"/>
  <c r="AJ33" i="28"/>
  <c r="AE33" i="28"/>
  <c r="Z33" i="28"/>
  <c r="U33" i="28"/>
  <c r="U34" i="28" s="1"/>
  <c r="P33" i="28"/>
  <c r="J33" i="28"/>
  <c r="P34" i="28" s="1"/>
  <c r="AT32" i="28"/>
  <c r="AT31" i="28"/>
  <c r="AT30" i="28"/>
  <c r="AT29" i="28"/>
  <c r="AT28" i="28"/>
  <c r="AT27" i="28"/>
  <c r="AT26" i="28"/>
  <c r="AT25" i="28"/>
  <c r="AT24" i="28"/>
  <c r="AT23" i="28"/>
  <c r="AT22" i="28"/>
  <c r="AT21" i="28"/>
  <c r="E17" i="28"/>
  <c r="BB16" i="28"/>
  <c r="AD16" i="28"/>
  <c r="AX15" i="28"/>
  <c r="AH13" i="28"/>
  <c r="AK10" i="28"/>
  <c r="J40" i="27"/>
  <c r="I40" i="27"/>
  <c r="I41" i="27" s="1"/>
  <c r="J35" i="27"/>
  <c r="I35" i="27"/>
  <c r="I36" i="27" s="1"/>
  <c r="J30" i="27"/>
  <c r="I30" i="27"/>
  <c r="I31" i="27" s="1"/>
  <c r="J25" i="27"/>
  <c r="I25" i="27"/>
  <c r="I26" i="27" s="1"/>
  <c r="E20" i="27" a="1"/>
  <c r="E20" i="27" s="1"/>
  <c r="G12" i="22"/>
  <c r="G11" i="22"/>
  <c r="V31" i="21"/>
  <c r="N31" i="21"/>
  <c r="L33" i="21" s="1"/>
  <c r="L14" i="21"/>
  <c r="AF37" i="17"/>
  <c r="AF19" i="17"/>
  <c r="AB19" i="17"/>
  <c r="S28" i="11"/>
  <c r="AE25" i="11"/>
  <c r="S13" i="11"/>
  <c r="S12" i="11"/>
  <c r="S28" i="10"/>
  <c r="AE25" i="10"/>
  <c r="S13" i="10" s="1"/>
  <c r="S12" i="10"/>
  <c r="AX67" i="7"/>
  <c r="AW67" i="7"/>
  <c r="AV67" i="7"/>
  <c r="AU67" i="7"/>
  <c r="AT67" i="7"/>
  <c r="AS67" i="7"/>
  <c r="AR67" i="7"/>
  <c r="AQ67" i="7"/>
  <c r="AP67" i="7"/>
  <c r="AO67" i="7"/>
  <c r="AN67" i="7"/>
  <c r="AM67" i="7"/>
  <c r="AL67" i="7"/>
  <c r="AK67" i="7"/>
  <c r="AJ67" i="7"/>
  <c r="AI67" i="7"/>
  <c r="AH67" i="7"/>
  <c r="AG67" i="7"/>
  <c r="AF67" i="7"/>
  <c r="AE67" i="7"/>
  <c r="AD67" i="7"/>
  <c r="AC67" i="7"/>
  <c r="AB67" i="7"/>
  <c r="AA67" i="7"/>
  <c r="Z67" i="7"/>
  <c r="Y67" i="7"/>
  <c r="X67" i="7"/>
  <c r="W67" i="7"/>
  <c r="BB66" i="7"/>
  <c r="BB65" i="7"/>
  <c r="BB64" i="7"/>
  <c r="BB63" i="7"/>
  <c r="BB62" i="7"/>
  <c r="BB61" i="7"/>
  <c r="BB59" i="7"/>
  <c r="AX53" i="7"/>
  <c r="AW53" i="7"/>
  <c r="AV53" i="7"/>
  <c r="AU53" i="7"/>
  <c r="AT53" i="7"/>
  <c r="AS53" i="7"/>
  <c r="AR53" i="7"/>
  <c r="AQ53" i="7"/>
  <c r="AP53" i="7"/>
  <c r="AO53" i="7"/>
  <c r="AN53" i="7"/>
  <c r="AM53" i="7"/>
  <c r="AL53" i="7"/>
  <c r="AK53" i="7"/>
  <c r="AJ53" i="7"/>
  <c r="AI53" i="7"/>
  <c r="AH53" i="7"/>
  <c r="AG53" i="7"/>
  <c r="AF53" i="7"/>
  <c r="AE53" i="7"/>
  <c r="AD53" i="7"/>
  <c r="AC53" i="7"/>
  <c r="AB53" i="7"/>
  <c r="AA53" i="7"/>
  <c r="Z53" i="7"/>
  <c r="Y53" i="7"/>
  <c r="X53" i="7"/>
  <c r="W53" i="7"/>
  <c r="AX52" i="7"/>
  <c r="AW52" i="7"/>
  <c r="AV52" i="7"/>
  <c r="AU52" i="7"/>
  <c r="AT52" i="7"/>
  <c r="AS52" i="7"/>
  <c r="AR52" i="7"/>
  <c r="AQ52" i="7"/>
  <c r="AP52" i="7"/>
  <c r="AO52" i="7"/>
  <c r="AN52" i="7"/>
  <c r="AM52" i="7"/>
  <c r="AL52" i="7"/>
  <c r="AK52" i="7"/>
  <c r="AJ52" i="7"/>
  <c r="AI52" i="7"/>
  <c r="AH52" i="7"/>
  <c r="AG52" i="7"/>
  <c r="AF52" i="7"/>
  <c r="AE52" i="7"/>
  <c r="AD52" i="7"/>
  <c r="AC52" i="7"/>
  <c r="AB52" i="7"/>
  <c r="AA52" i="7"/>
  <c r="Z52" i="7"/>
  <c r="Y52" i="7"/>
  <c r="X52" i="7"/>
  <c r="W52" i="7"/>
  <c r="BB51" i="7"/>
  <c r="BB50" i="7"/>
  <c r="BB49" i="7"/>
  <c r="BB48" i="7"/>
  <c r="BB47" i="7"/>
  <c r="BB45" i="7"/>
  <c r="BB44" i="7"/>
  <c r="BB43" i="7"/>
  <c r="BB42" i="7"/>
  <c r="BB41" i="7"/>
  <c r="BB40" i="7"/>
  <c r="BB39" i="7"/>
  <c r="BB38" i="7"/>
  <c r="BB37" i="7"/>
  <c r="AE16" i="7"/>
  <c r="AL16" i="7" s="1"/>
  <c r="AV15" i="7"/>
  <c r="BC15" i="7" s="1"/>
  <c r="AE15" i="7"/>
  <c r="AL15" i="7" s="1"/>
  <c r="L15" i="7"/>
  <c r="BA9" i="7"/>
  <c r="AW9" i="7"/>
  <c r="AS9" i="7"/>
  <c r="AO9" i="7"/>
  <c r="AK9" i="7"/>
  <c r="AG9" i="7"/>
  <c r="BE8" i="7"/>
  <c r="L8" i="7"/>
  <c r="BE7" i="7"/>
  <c r="BE6" i="7"/>
  <c r="AY67" i="6"/>
  <c r="AX67" i="6"/>
  <c r="AW67" i="6"/>
  <c r="AV67" i="6"/>
  <c r="AU67" i="6"/>
  <c r="AT67" i="6"/>
  <c r="AS67" i="6"/>
  <c r="AR67" i="6"/>
  <c r="AQ67" i="6"/>
  <c r="AP67" i="6"/>
  <c r="AO67" i="6"/>
  <c r="AN67" i="6"/>
  <c r="AM67" i="6"/>
  <c r="AL67" i="6"/>
  <c r="AK67" i="6"/>
  <c r="AJ67" i="6"/>
  <c r="AI67" i="6"/>
  <c r="AH67" i="6"/>
  <c r="AG67" i="6"/>
  <c r="AF67" i="6"/>
  <c r="AE67" i="6"/>
  <c r="AD67" i="6"/>
  <c r="AC67" i="6"/>
  <c r="AB67" i="6"/>
  <c r="AA67" i="6"/>
  <c r="Z67" i="6"/>
  <c r="Y67" i="6"/>
  <c r="X67" i="6"/>
  <c r="W67" i="6"/>
  <c r="BB66" i="6"/>
  <c r="BB65" i="6"/>
  <c r="BB64" i="6"/>
  <c r="BB63" i="6"/>
  <c r="BB62" i="6"/>
  <c r="BB61" i="6"/>
  <c r="BB60" i="6"/>
  <c r="BB59" i="6"/>
  <c r="AY53" i="6"/>
  <c r="AX53" i="6"/>
  <c r="AW53" i="6"/>
  <c r="AV53" i="6"/>
  <c r="AU53" i="6"/>
  <c r="AT53" i="6"/>
  <c r="AS53" i="6"/>
  <c r="AR53" i="6"/>
  <c r="AQ53" i="6"/>
  <c r="AP53" i="6"/>
  <c r="AO53" i="6"/>
  <c r="AN53" i="6"/>
  <c r="AM53" i="6"/>
  <c r="AL53" i="6"/>
  <c r="AK53" i="6"/>
  <c r="AJ53" i="6"/>
  <c r="AI53" i="6"/>
  <c r="AH53" i="6"/>
  <c r="AG53" i="6"/>
  <c r="AF53" i="6"/>
  <c r="AE53" i="6"/>
  <c r="AD53" i="6"/>
  <c r="AC53" i="6"/>
  <c r="AB53" i="6"/>
  <c r="AA53" i="6"/>
  <c r="Z53" i="6"/>
  <c r="Y53" i="6"/>
  <c r="X53" i="6"/>
  <c r="W53" i="6"/>
  <c r="AY52" i="6"/>
  <c r="AX52" i="6"/>
  <c r="AW52" i="6"/>
  <c r="AV52" i="6"/>
  <c r="AU52" i="6"/>
  <c r="AT52" i="6"/>
  <c r="AS52" i="6"/>
  <c r="AR52" i="6"/>
  <c r="AQ52" i="6"/>
  <c r="AP52" i="6"/>
  <c r="AO52" i="6"/>
  <c r="AN52" i="6"/>
  <c r="AM52" i="6"/>
  <c r="AL52" i="6"/>
  <c r="AK52" i="6"/>
  <c r="AJ52" i="6"/>
  <c r="AI52" i="6"/>
  <c r="AH52" i="6"/>
  <c r="AG52" i="6"/>
  <c r="AF52" i="6"/>
  <c r="AE52" i="6"/>
  <c r="AD52" i="6"/>
  <c r="AC52" i="6"/>
  <c r="AB52" i="6"/>
  <c r="AA52" i="6"/>
  <c r="Z52" i="6"/>
  <c r="Y52" i="6"/>
  <c r="X52" i="6"/>
  <c r="W52" i="6"/>
  <c r="BB51" i="6"/>
  <c r="BB50" i="6"/>
  <c r="BB49" i="6"/>
  <c r="BB48" i="6"/>
  <c r="BB47" i="6"/>
  <c r="BB46" i="6"/>
  <c r="BE45" i="6" s="1"/>
  <c r="AV16" i="6" s="1"/>
  <c r="BB45" i="6"/>
  <c r="BB44" i="6"/>
  <c r="BB43" i="6"/>
  <c r="BB42" i="6"/>
  <c r="BB41" i="6"/>
  <c r="BB40" i="6"/>
  <c r="BB39" i="6"/>
  <c r="BB38" i="6"/>
  <c r="BB37" i="6"/>
  <c r="AE16" i="6"/>
  <c r="AL16" i="6" s="1"/>
  <c r="AV15" i="6"/>
  <c r="AE15" i="6"/>
  <c r="AL15" i="6" s="1"/>
  <c r="L15" i="6"/>
  <c r="BC14" i="6"/>
  <c r="AZ14" i="6"/>
  <c r="AV14" i="6"/>
  <c r="AE14" i="6"/>
  <c r="AL14" i="6" s="1"/>
  <c r="BA9" i="6"/>
  <c r="AW9" i="6"/>
  <c r="AS9" i="6"/>
  <c r="AO9" i="6"/>
  <c r="AK9" i="6"/>
  <c r="AG9" i="6"/>
  <c r="BE8" i="6"/>
  <c r="L8" i="6"/>
  <c r="BE7" i="6"/>
  <c r="BE6" i="6"/>
  <c r="C27" i="5"/>
  <c r="E26" i="5"/>
  <c r="E25" i="5"/>
  <c r="E24" i="5"/>
  <c r="E23" i="5"/>
  <c r="E22" i="5"/>
  <c r="E21" i="5"/>
  <c r="E20" i="5"/>
  <c r="E27" i="5" s="1"/>
  <c r="C15" i="5"/>
  <c r="E14" i="5"/>
  <c r="E13" i="5"/>
  <c r="E12" i="5"/>
  <c r="E11" i="5"/>
  <c r="E10" i="5"/>
  <c r="E9" i="5"/>
  <c r="E8" i="5"/>
  <c r="E15" i="5" s="1"/>
  <c r="CB118" i="4"/>
  <c r="CB117" i="4"/>
  <c r="CB116" i="4"/>
  <c r="CB115" i="4"/>
  <c r="CB114" i="4"/>
  <c r="AV111" i="4"/>
  <c r="BD109" i="4"/>
  <c r="BC109" i="4"/>
  <c r="BB109" i="4"/>
  <c r="CY108" i="4"/>
  <c r="CX108" i="4"/>
  <c r="CW108" i="4"/>
  <c r="CV108" i="4"/>
  <c r="CU108" i="4"/>
  <c r="CT108" i="4"/>
  <c r="CS108" i="4"/>
  <c r="CR108" i="4"/>
  <c r="CQ108" i="4"/>
  <c r="CP108" i="4"/>
  <c r="CO108" i="4"/>
  <c r="CN108" i="4"/>
  <c r="CM108" i="4"/>
  <c r="CL108" i="4"/>
  <c r="CK108" i="4"/>
  <c r="CJ108" i="4"/>
  <c r="CI108" i="4"/>
  <c r="CH108" i="4"/>
  <c r="CG108" i="4"/>
  <c r="CF108" i="4"/>
  <c r="CE108" i="4"/>
  <c r="CD108" i="4"/>
  <c r="CC108" i="4"/>
  <c r="CB108" i="4"/>
  <c r="CA108" i="4"/>
  <c r="BZ108" i="4"/>
  <c r="BY108" i="4"/>
  <c r="BX108" i="4"/>
  <c r="BT108" i="4"/>
  <c r="BU108" i="4" s="1"/>
  <c r="BD108" i="4"/>
  <c r="BC108" i="4"/>
  <c r="BB108" i="4"/>
  <c r="CY107" i="4"/>
  <c r="CX107" i="4"/>
  <c r="CW107" i="4"/>
  <c r="CV107" i="4"/>
  <c r="CU107" i="4"/>
  <c r="CT107" i="4"/>
  <c r="CS107" i="4"/>
  <c r="CR107" i="4"/>
  <c r="CQ107" i="4"/>
  <c r="CP107" i="4"/>
  <c r="CO107" i="4"/>
  <c r="CN107" i="4"/>
  <c r="CM107" i="4"/>
  <c r="CL107" i="4"/>
  <c r="CK107" i="4"/>
  <c r="CJ107" i="4"/>
  <c r="CI107" i="4"/>
  <c r="CH107" i="4"/>
  <c r="CG107" i="4"/>
  <c r="CF107" i="4"/>
  <c r="CE107" i="4"/>
  <c r="CD107" i="4"/>
  <c r="CC107" i="4"/>
  <c r="CB107" i="4"/>
  <c r="CA107" i="4"/>
  <c r="BZ107" i="4"/>
  <c r="BY107" i="4"/>
  <c r="BX107" i="4"/>
  <c r="BT107" i="4"/>
  <c r="BU107" i="4" s="1"/>
  <c r="BD107" i="4"/>
  <c r="BC107" i="4"/>
  <c r="BB107" i="4"/>
  <c r="CY106" i="4"/>
  <c r="CX106" i="4"/>
  <c r="CW106" i="4"/>
  <c r="CV106" i="4"/>
  <c r="CU106" i="4"/>
  <c r="CT106" i="4"/>
  <c r="CS106" i="4"/>
  <c r="CR106" i="4"/>
  <c r="CQ106" i="4"/>
  <c r="CP106" i="4"/>
  <c r="CO106" i="4"/>
  <c r="CN106" i="4"/>
  <c r="CM106" i="4"/>
  <c r="CL106" i="4"/>
  <c r="CK106" i="4"/>
  <c r="CJ106" i="4"/>
  <c r="CI106" i="4"/>
  <c r="CH106" i="4"/>
  <c r="CG106" i="4"/>
  <c r="CF106" i="4"/>
  <c r="CE106" i="4"/>
  <c r="CD106" i="4"/>
  <c r="CC106" i="4"/>
  <c r="CB106" i="4"/>
  <c r="CA106" i="4"/>
  <c r="BZ106" i="4"/>
  <c r="BY106" i="4"/>
  <c r="BX106" i="4"/>
  <c r="BT106" i="4"/>
  <c r="BU106" i="4" s="1"/>
  <c r="BD106" i="4"/>
  <c r="BC106" i="4"/>
  <c r="BB106" i="4"/>
  <c r="CY105" i="4"/>
  <c r="CX105" i="4"/>
  <c r="CW105" i="4"/>
  <c r="CV105" i="4"/>
  <c r="CU105" i="4"/>
  <c r="CT105" i="4"/>
  <c r="CS105" i="4"/>
  <c r="CR105" i="4"/>
  <c r="CQ105" i="4"/>
  <c r="CP105" i="4"/>
  <c r="CO105" i="4"/>
  <c r="CN105" i="4"/>
  <c r="CM105" i="4"/>
  <c r="CL105" i="4"/>
  <c r="CK105" i="4"/>
  <c r="CJ105" i="4"/>
  <c r="CI105" i="4"/>
  <c r="CH105" i="4"/>
  <c r="CG105" i="4"/>
  <c r="CF105" i="4"/>
  <c r="CE105" i="4"/>
  <c r="CD105" i="4"/>
  <c r="CC105" i="4"/>
  <c r="CB105" i="4"/>
  <c r="CA105" i="4"/>
  <c r="BZ105" i="4"/>
  <c r="BY105" i="4"/>
  <c r="BX105" i="4"/>
  <c r="BT105" i="4"/>
  <c r="BU105" i="4" s="1"/>
  <c r="BD105" i="4"/>
  <c r="BC105" i="4"/>
  <c r="BB105" i="4"/>
  <c r="CY104" i="4"/>
  <c r="CX104" i="4"/>
  <c r="CW104" i="4"/>
  <c r="CV104" i="4"/>
  <c r="CU104" i="4"/>
  <c r="CT104" i="4"/>
  <c r="CS104" i="4"/>
  <c r="CR104" i="4"/>
  <c r="CQ104" i="4"/>
  <c r="CP104" i="4"/>
  <c r="CO104" i="4"/>
  <c r="CN104" i="4"/>
  <c r="CM104" i="4"/>
  <c r="CL104" i="4"/>
  <c r="CK104" i="4"/>
  <c r="CJ104" i="4"/>
  <c r="CI104" i="4"/>
  <c r="CH104" i="4"/>
  <c r="CG104" i="4"/>
  <c r="CF104" i="4"/>
  <c r="CE104" i="4"/>
  <c r="CD104" i="4"/>
  <c r="CC104" i="4"/>
  <c r="CB104" i="4"/>
  <c r="CA104" i="4"/>
  <c r="BZ104" i="4"/>
  <c r="BY104" i="4"/>
  <c r="BX104" i="4"/>
  <c r="BT104" i="4"/>
  <c r="BU104" i="4" s="1"/>
  <c r="BD104" i="4"/>
  <c r="BC104" i="4"/>
  <c r="BB104" i="4"/>
  <c r="CY103" i="4"/>
  <c r="CX103" i="4"/>
  <c r="CW103" i="4"/>
  <c r="CV103" i="4"/>
  <c r="CU103" i="4"/>
  <c r="CT103" i="4"/>
  <c r="CS103" i="4"/>
  <c r="CR103" i="4"/>
  <c r="CQ103" i="4"/>
  <c r="CP103" i="4"/>
  <c r="CO103" i="4"/>
  <c r="CN103" i="4"/>
  <c r="CM103" i="4"/>
  <c r="CL103" i="4"/>
  <c r="CK103" i="4"/>
  <c r="CJ103" i="4"/>
  <c r="CI103" i="4"/>
  <c r="CH103" i="4"/>
  <c r="CG103" i="4"/>
  <c r="CF103" i="4"/>
  <c r="CE103" i="4"/>
  <c r="CD103" i="4"/>
  <c r="CC103" i="4"/>
  <c r="CB103" i="4"/>
  <c r="CA103" i="4"/>
  <c r="BZ103" i="4"/>
  <c r="BY103" i="4"/>
  <c r="BX103" i="4"/>
  <c r="BU103" i="4"/>
  <c r="BT103" i="4"/>
  <c r="BD103" i="4"/>
  <c r="BC103" i="4"/>
  <c r="BB103" i="4"/>
  <c r="CY102" i="4"/>
  <c r="CX102" i="4"/>
  <c r="CW102" i="4"/>
  <c r="CV102" i="4"/>
  <c r="CU102" i="4"/>
  <c r="CT102" i="4"/>
  <c r="CS102" i="4"/>
  <c r="CR102" i="4"/>
  <c r="CQ102" i="4"/>
  <c r="CP102" i="4"/>
  <c r="CO102" i="4"/>
  <c r="CN102" i="4"/>
  <c r="CM102" i="4"/>
  <c r="CL102" i="4"/>
  <c r="CK102" i="4"/>
  <c r="CJ102" i="4"/>
  <c r="CI102" i="4"/>
  <c r="CH102" i="4"/>
  <c r="CG102" i="4"/>
  <c r="CF102" i="4"/>
  <c r="CE102" i="4"/>
  <c r="CD102" i="4"/>
  <c r="CC102" i="4"/>
  <c r="CB102" i="4"/>
  <c r="CA102" i="4"/>
  <c r="BZ102" i="4"/>
  <c r="BY102" i="4"/>
  <c r="BX102" i="4"/>
  <c r="BT102" i="4"/>
  <c r="BU102" i="4" s="1"/>
  <c r="BD102" i="4"/>
  <c r="BC102" i="4"/>
  <c r="BB102" i="4"/>
  <c r="CY101" i="4"/>
  <c r="CX101" i="4"/>
  <c r="CW101" i="4"/>
  <c r="CV101" i="4"/>
  <c r="CU101" i="4"/>
  <c r="CT101" i="4"/>
  <c r="CS101" i="4"/>
  <c r="CR101" i="4"/>
  <c r="CQ101" i="4"/>
  <c r="CP101" i="4"/>
  <c r="CO101" i="4"/>
  <c r="CN101" i="4"/>
  <c r="CM101" i="4"/>
  <c r="CL101" i="4"/>
  <c r="CK101" i="4"/>
  <c r="CJ101" i="4"/>
  <c r="CI101" i="4"/>
  <c r="CH101" i="4"/>
  <c r="CG101" i="4"/>
  <c r="CF101" i="4"/>
  <c r="CE101" i="4"/>
  <c r="CD101" i="4"/>
  <c r="CC101" i="4"/>
  <c r="CB101" i="4"/>
  <c r="CA101" i="4"/>
  <c r="BZ101" i="4"/>
  <c r="BY101" i="4"/>
  <c r="BX101" i="4"/>
  <c r="BT101" i="4"/>
  <c r="BU101" i="4" s="1"/>
  <c r="BD101" i="4"/>
  <c r="BC101" i="4"/>
  <c r="BB101" i="4"/>
  <c r="CY100" i="4"/>
  <c r="CX100" i="4"/>
  <c r="CW100" i="4"/>
  <c r="CV100" i="4"/>
  <c r="CU100" i="4"/>
  <c r="CT100" i="4"/>
  <c r="CS100" i="4"/>
  <c r="CR100" i="4"/>
  <c r="CQ100" i="4"/>
  <c r="CP100" i="4"/>
  <c r="CO100" i="4"/>
  <c r="CN100" i="4"/>
  <c r="CM100" i="4"/>
  <c r="CL100" i="4"/>
  <c r="CK100" i="4"/>
  <c r="CJ100" i="4"/>
  <c r="CI100" i="4"/>
  <c r="CH100" i="4"/>
  <c r="CG100" i="4"/>
  <c r="CF100" i="4"/>
  <c r="CE100" i="4"/>
  <c r="CD100" i="4"/>
  <c r="CC100" i="4"/>
  <c r="CB100" i="4"/>
  <c r="CA100" i="4"/>
  <c r="BZ100" i="4"/>
  <c r="BY100" i="4"/>
  <c r="BX100" i="4"/>
  <c r="BT100" i="4"/>
  <c r="BU100" i="4" s="1"/>
  <c r="BD100" i="4"/>
  <c r="BC100" i="4"/>
  <c r="BB100" i="4"/>
  <c r="CY99" i="4"/>
  <c r="CX99" i="4"/>
  <c r="CW99" i="4"/>
  <c r="CV99" i="4"/>
  <c r="CU99" i="4"/>
  <c r="CT99" i="4"/>
  <c r="CS99" i="4"/>
  <c r="CR99" i="4"/>
  <c r="CQ99" i="4"/>
  <c r="CP99" i="4"/>
  <c r="CO99" i="4"/>
  <c r="CN99" i="4"/>
  <c r="CM99" i="4"/>
  <c r="CL99" i="4"/>
  <c r="CK99" i="4"/>
  <c r="CJ99" i="4"/>
  <c r="CI99" i="4"/>
  <c r="CH99" i="4"/>
  <c r="CG99" i="4"/>
  <c r="CF99" i="4"/>
  <c r="CE99" i="4"/>
  <c r="CD99" i="4"/>
  <c r="CC99" i="4"/>
  <c r="CB99" i="4"/>
  <c r="CA99" i="4"/>
  <c r="BZ99" i="4"/>
  <c r="BY99" i="4"/>
  <c r="BX99" i="4"/>
  <c r="BU99" i="4"/>
  <c r="BT99" i="4"/>
  <c r="BD99" i="4"/>
  <c r="BC99" i="4"/>
  <c r="BB99" i="4"/>
  <c r="CY98" i="4"/>
  <c r="CX98" i="4"/>
  <c r="CW98" i="4"/>
  <c r="CV98" i="4"/>
  <c r="CU98" i="4"/>
  <c r="CT98" i="4"/>
  <c r="CS98" i="4"/>
  <c r="CR98" i="4"/>
  <c r="CQ98" i="4"/>
  <c r="CP98" i="4"/>
  <c r="CO98" i="4"/>
  <c r="CN98" i="4"/>
  <c r="CM98" i="4"/>
  <c r="CL98" i="4"/>
  <c r="CK98" i="4"/>
  <c r="CJ98" i="4"/>
  <c r="CI98" i="4"/>
  <c r="CH98" i="4"/>
  <c r="CG98" i="4"/>
  <c r="CF98" i="4"/>
  <c r="CE98" i="4"/>
  <c r="CD98" i="4"/>
  <c r="CC98" i="4"/>
  <c r="CB98" i="4"/>
  <c r="CA98" i="4"/>
  <c r="BZ98" i="4"/>
  <c r="BY98" i="4"/>
  <c r="BX98" i="4"/>
  <c r="BT98" i="4"/>
  <c r="BU98" i="4" s="1"/>
  <c r="BD98" i="4"/>
  <c r="BC98" i="4"/>
  <c r="BB98" i="4"/>
  <c r="CY97" i="4"/>
  <c r="CX97" i="4"/>
  <c r="CW97" i="4"/>
  <c r="CV97" i="4"/>
  <c r="CU97" i="4"/>
  <c r="CT97" i="4"/>
  <c r="CS97" i="4"/>
  <c r="CR97" i="4"/>
  <c r="CQ97" i="4"/>
  <c r="CP97" i="4"/>
  <c r="CO97" i="4"/>
  <c r="CN97" i="4"/>
  <c r="CM97" i="4"/>
  <c r="CL97" i="4"/>
  <c r="CK97" i="4"/>
  <c r="CJ97" i="4"/>
  <c r="CI97" i="4"/>
  <c r="CH97" i="4"/>
  <c r="CG97" i="4"/>
  <c r="CF97" i="4"/>
  <c r="CE97" i="4"/>
  <c r="CD97" i="4"/>
  <c r="CC97" i="4"/>
  <c r="CB97" i="4"/>
  <c r="CA97" i="4"/>
  <c r="BZ97" i="4"/>
  <c r="BY97" i="4"/>
  <c r="BX97" i="4"/>
  <c r="BT97" i="4"/>
  <c r="BU97" i="4" s="1"/>
  <c r="BD97" i="4"/>
  <c r="BC97" i="4"/>
  <c r="BB97" i="4"/>
  <c r="CY96" i="4"/>
  <c r="CX96" i="4"/>
  <c r="CW96" i="4"/>
  <c r="CV96" i="4"/>
  <c r="CU96" i="4"/>
  <c r="CT96" i="4"/>
  <c r="CS96" i="4"/>
  <c r="CR96" i="4"/>
  <c r="CQ96" i="4"/>
  <c r="CP96" i="4"/>
  <c r="CO96" i="4"/>
  <c r="CN96" i="4"/>
  <c r="CM96" i="4"/>
  <c r="CL96" i="4"/>
  <c r="CK96" i="4"/>
  <c r="CJ96" i="4"/>
  <c r="CI96" i="4"/>
  <c r="CH96" i="4"/>
  <c r="CG96" i="4"/>
  <c r="CF96" i="4"/>
  <c r="CE96" i="4"/>
  <c r="CD96" i="4"/>
  <c r="CC96" i="4"/>
  <c r="CB96" i="4"/>
  <c r="CA96" i="4"/>
  <c r="BZ96" i="4"/>
  <c r="BY96" i="4"/>
  <c r="BX96" i="4"/>
  <c r="BT96" i="4"/>
  <c r="BU96" i="4" s="1"/>
  <c r="BD96" i="4"/>
  <c r="BC96" i="4"/>
  <c r="BB96" i="4"/>
  <c r="CY95" i="4"/>
  <c r="CX95" i="4"/>
  <c r="CW95" i="4"/>
  <c r="CV95" i="4"/>
  <c r="CU95" i="4"/>
  <c r="CT95" i="4"/>
  <c r="CS95" i="4"/>
  <c r="CR95" i="4"/>
  <c r="CQ95" i="4"/>
  <c r="CP95" i="4"/>
  <c r="CO95" i="4"/>
  <c r="CN95" i="4"/>
  <c r="CM95" i="4"/>
  <c r="CL95" i="4"/>
  <c r="CK95" i="4"/>
  <c r="CJ95" i="4"/>
  <c r="CI95" i="4"/>
  <c r="CH95" i="4"/>
  <c r="CG95" i="4"/>
  <c r="CF95" i="4"/>
  <c r="CE95" i="4"/>
  <c r="CD95" i="4"/>
  <c r="CC95" i="4"/>
  <c r="CB95" i="4"/>
  <c r="CA95" i="4"/>
  <c r="BZ95" i="4"/>
  <c r="BY95" i="4"/>
  <c r="BX95" i="4"/>
  <c r="BU95" i="4"/>
  <c r="BT95" i="4"/>
  <c r="BD95" i="4"/>
  <c r="BC95" i="4"/>
  <c r="BB95" i="4"/>
  <c r="CY94" i="4"/>
  <c r="CX94" i="4"/>
  <c r="CW94" i="4"/>
  <c r="CV94" i="4"/>
  <c r="CU94" i="4"/>
  <c r="CT94" i="4"/>
  <c r="CS94" i="4"/>
  <c r="CR94" i="4"/>
  <c r="CQ94" i="4"/>
  <c r="CP94" i="4"/>
  <c r="CO94" i="4"/>
  <c r="CN94" i="4"/>
  <c r="CM94" i="4"/>
  <c r="CL94" i="4"/>
  <c r="CK94" i="4"/>
  <c r="CJ94" i="4"/>
  <c r="CI94" i="4"/>
  <c r="CH94" i="4"/>
  <c r="CG94" i="4"/>
  <c r="CF94" i="4"/>
  <c r="CE94" i="4"/>
  <c r="CD94" i="4"/>
  <c r="CC94" i="4"/>
  <c r="CB94" i="4"/>
  <c r="CA94" i="4"/>
  <c r="BZ94" i="4"/>
  <c r="BY94" i="4"/>
  <c r="BX94" i="4"/>
  <c r="BT94" i="4"/>
  <c r="BU94" i="4" s="1"/>
  <c r="BD94" i="4"/>
  <c r="BC94" i="4"/>
  <c r="BB94" i="4"/>
  <c r="CY93" i="4"/>
  <c r="CX93" i="4"/>
  <c r="CW93" i="4"/>
  <c r="CV93" i="4"/>
  <c r="CU93" i="4"/>
  <c r="CT93" i="4"/>
  <c r="CS93" i="4"/>
  <c r="CR93" i="4"/>
  <c r="CQ93" i="4"/>
  <c r="CP93" i="4"/>
  <c r="CO93" i="4"/>
  <c r="CN93" i="4"/>
  <c r="CM93" i="4"/>
  <c r="CL93" i="4"/>
  <c r="CK93" i="4"/>
  <c r="CJ93" i="4"/>
  <c r="CI93" i="4"/>
  <c r="CH93" i="4"/>
  <c r="CG93" i="4"/>
  <c r="CF93" i="4"/>
  <c r="CE93" i="4"/>
  <c r="CD93" i="4"/>
  <c r="CC93" i="4"/>
  <c r="CB93" i="4"/>
  <c r="CA93" i="4"/>
  <c r="BZ93" i="4"/>
  <c r="BY93" i="4"/>
  <c r="BX93" i="4"/>
  <c r="BT93" i="4"/>
  <c r="BU93" i="4" s="1"/>
  <c r="BD93" i="4"/>
  <c r="BC93" i="4"/>
  <c r="BB93" i="4"/>
  <c r="CY92" i="4"/>
  <c r="CX92" i="4"/>
  <c r="CW92" i="4"/>
  <c r="CV92" i="4"/>
  <c r="CU92" i="4"/>
  <c r="CT92" i="4"/>
  <c r="CS92" i="4"/>
  <c r="CR92" i="4"/>
  <c r="CQ92" i="4"/>
  <c r="CP92" i="4"/>
  <c r="CO92" i="4"/>
  <c r="CN92" i="4"/>
  <c r="CM92" i="4"/>
  <c r="CL92" i="4"/>
  <c r="CK92" i="4"/>
  <c r="CJ92" i="4"/>
  <c r="CI92" i="4"/>
  <c r="CH92" i="4"/>
  <c r="CG92" i="4"/>
  <c r="CF92" i="4"/>
  <c r="CE92" i="4"/>
  <c r="CD92" i="4"/>
  <c r="CC92" i="4"/>
  <c r="CB92" i="4"/>
  <c r="CA92" i="4"/>
  <c r="BZ92" i="4"/>
  <c r="BY92" i="4"/>
  <c r="BX92" i="4"/>
  <c r="BT92" i="4"/>
  <c r="BU92" i="4" s="1"/>
  <c r="BD92" i="4"/>
  <c r="BC92" i="4"/>
  <c r="BB92" i="4"/>
  <c r="CY91" i="4"/>
  <c r="CX91" i="4"/>
  <c r="CW91" i="4"/>
  <c r="CV91" i="4"/>
  <c r="CU91" i="4"/>
  <c r="CT91" i="4"/>
  <c r="CS91" i="4"/>
  <c r="CR91" i="4"/>
  <c r="CQ91" i="4"/>
  <c r="CP91" i="4"/>
  <c r="CO91" i="4"/>
  <c r="CN91" i="4"/>
  <c r="CM91" i="4"/>
  <c r="CL91" i="4"/>
  <c r="CK91" i="4"/>
  <c r="CJ91" i="4"/>
  <c r="CI91" i="4"/>
  <c r="CH91" i="4"/>
  <c r="CG91" i="4"/>
  <c r="CF91" i="4"/>
  <c r="CE91" i="4"/>
  <c r="CD91" i="4"/>
  <c r="CC91" i="4"/>
  <c r="CB91" i="4"/>
  <c r="CA91" i="4"/>
  <c r="BZ91" i="4"/>
  <c r="BY91" i="4"/>
  <c r="BX91" i="4"/>
  <c r="BU91" i="4"/>
  <c r="BT91" i="4"/>
  <c r="BD91" i="4"/>
  <c r="BC91" i="4"/>
  <c r="BB91" i="4"/>
  <c r="CY90" i="4"/>
  <c r="CX90" i="4"/>
  <c r="CW90" i="4"/>
  <c r="CV90" i="4"/>
  <c r="CU90" i="4"/>
  <c r="CT90" i="4"/>
  <c r="CS90" i="4"/>
  <c r="CR90" i="4"/>
  <c r="CQ90" i="4"/>
  <c r="CP90" i="4"/>
  <c r="CO90" i="4"/>
  <c r="CN90" i="4"/>
  <c r="CM90" i="4"/>
  <c r="CL90" i="4"/>
  <c r="CK90" i="4"/>
  <c r="CJ90" i="4"/>
  <c r="CI90" i="4"/>
  <c r="CH90" i="4"/>
  <c r="CG90" i="4"/>
  <c r="CF90" i="4"/>
  <c r="CE90" i="4"/>
  <c r="CD90" i="4"/>
  <c r="CC90" i="4"/>
  <c r="CB90" i="4"/>
  <c r="CA90" i="4"/>
  <c r="BZ90" i="4"/>
  <c r="BY90" i="4"/>
  <c r="BX90" i="4"/>
  <c r="BT90" i="4"/>
  <c r="BU90" i="4" s="1"/>
  <c r="BD90" i="4"/>
  <c r="BC90" i="4"/>
  <c r="BB90" i="4"/>
  <c r="CY89" i="4"/>
  <c r="CX89" i="4"/>
  <c r="CW89" i="4"/>
  <c r="CV89" i="4"/>
  <c r="CU89" i="4"/>
  <c r="CT89" i="4"/>
  <c r="CS89" i="4"/>
  <c r="CR89" i="4"/>
  <c r="CQ89" i="4"/>
  <c r="CP89" i="4"/>
  <c r="CO89" i="4"/>
  <c r="CN89" i="4"/>
  <c r="CM89" i="4"/>
  <c r="CL89" i="4"/>
  <c r="CK89" i="4"/>
  <c r="CJ89" i="4"/>
  <c r="CI89" i="4"/>
  <c r="CH89" i="4"/>
  <c r="CG89" i="4"/>
  <c r="CF89" i="4"/>
  <c r="CE89" i="4"/>
  <c r="CD89" i="4"/>
  <c r="CC89" i="4"/>
  <c r="CB89" i="4"/>
  <c r="CA89" i="4"/>
  <c r="BZ89" i="4"/>
  <c r="BY89" i="4"/>
  <c r="BX89" i="4"/>
  <c r="BT89" i="4"/>
  <c r="BU89" i="4" s="1"/>
  <c r="BD89" i="4"/>
  <c r="BC89" i="4"/>
  <c r="BB89" i="4"/>
  <c r="CY88" i="4"/>
  <c r="CX88" i="4"/>
  <c r="CW88" i="4"/>
  <c r="CV88" i="4"/>
  <c r="CU88" i="4"/>
  <c r="CT88" i="4"/>
  <c r="CS88" i="4"/>
  <c r="CR88" i="4"/>
  <c r="CQ88" i="4"/>
  <c r="CP88" i="4"/>
  <c r="CO88" i="4"/>
  <c r="CN88" i="4"/>
  <c r="CM88" i="4"/>
  <c r="CL88" i="4"/>
  <c r="CK88" i="4"/>
  <c r="CJ88" i="4"/>
  <c r="CI88" i="4"/>
  <c r="CH88" i="4"/>
  <c r="CG88" i="4"/>
  <c r="CF88" i="4"/>
  <c r="CE88" i="4"/>
  <c r="CD88" i="4"/>
  <c r="CC88" i="4"/>
  <c r="CB88" i="4"/>
  <c r="CA88" i="4"/>
  <c r="BZ88" i="4"/>
  <c r="BY88" i="4"/>
  <c r="BX88" i="4"/>
  <c r="BT88" i="4"/>
  <c r="BU88" i="4" s="1"/>
  <c r="BD88" i="4"/>
  <c r="BC88" i="4"/>
  <c r="BB88" i="4"/>
  <c r="CY87" i="4"/>
  <c r="CX87" i="4"/>
  <c r="CW87" i="4"/>
  <c r="CV87" i="4"/>
  <c r="CU87" i="4"/>
  <c r="CT87" i="4"/>
  <c r="CS87" i="4"/>
  <c r="CR87" i="4"/>
  <c r="CQ87" i="4"/>
  <c r="CP87" i="4"/>
  <c r="CO87" i="4"/>
  <c r="CN87" i="4"/>
  <c r="CM87" i="4"/>
  <c r="CL87" i="4"/>
  <c r="CK87" i="4"/>
  <c r="CJ87" i="4"/>
  <c r="CI87" i="4"/>
  <c r="CH87" i="4"/>
  <c r="CG87" i="4"/>
  <c r="CF87" i="4"/>
  <c r="CE87" i="4"/>
  <c r="CD87" i="4"/>
  <c r="CC87" i="4"/>
  <c r="CB87" i="4"/>
  <c r="CA87" i="4"/>
  <c r="BZ87" i="4"/>
  <c r="BY87" i="4"/>
  <c r="BX87" i="4"/>
  <c r="BU87" i="4"/>
  <c r="BT87" i="4"/>
  <c r="BD87" i="4"/>
  <c r="BC87" i="4"/>
  <c r="BB87" i="4"/>
  <c r="CY86" i="4"/>
  <c r="CX86" i="4"/>
  <c r="CW86" i="4"/>
  <c r="CV86" i="4"/>
  <c r="CU86" i="4"/>
  <c r="CT86" i="4"/>
  <c r="CS86" i="4"/>
  <c r="CR86" i="4"/>
  <c r="CQ86" i="4"/>
  <c r="CP86" i="4"/>
  <c r="CO86" i="4"/>
  <c r="CN86" i="4"/>
  <c r="CM86" i="4"/>
  <c r="CL86" i="4"/>
  <c r="CK86" i="4"/>
  <c r="CJ86" i="4"/>
  <c r="CI86" i="4"/>
  <c r="CH86" i="4"/>
  <c r="CG86" i="4"/>
  <c r="CF86" i="4"/>
  <c r="CE86" i="4"/>
  <c r="CD86" i="4"/>
  <c r="CC86" i="4"/>
  <c r="CB86" i="4"/>
  <c r="CA86" i="4"/>
  <c r="BZ86" i="4"/>
  <c r="BY86" i="4"/>
  <c r="BX86" i="4"/>
  <c r="BT86" i="4"/>
  <c r="BU86" i="4" s="1"/>
  <c r="BD86" i="4"/>
  <c r="BC86" i="4"/>
  <c r="BB86" i="4"/>
  <c r="CY85" i="4"/>
  <c r="CX85" i="4"/>
  <c r="CW85" i="4"/>
  <c r="CV85" i="4"/>
  <c r="CU85" i="4"/>
  <c r="CT85" i="4"/>
  <c r="CS85" i="4"/>
  <c r="CR85" i="4"/>
  <c r="CQ85" i="4"/>
  <c r="CP85" i="4"/>
  <c r="CO85" i="4"/>
  <c r="CN85" i="4"/>
  <c r="CM85" i="4"/>
  <c r="CL85" i="4"/>
  <c r="CK85" i="4"/>
  <c r="CJ85" i="4"/>
  <c r="CI85" i="4"/>
  <c r="CH85" i="4"/>
  <c r="CG85" i="4"/>
  <c r="CF85" i="4"/>
  <c r="CE85" i="4"/>
  <c r="CD85" i="4"/>
  <c r="CC85" i="4"/>
  <c r="CB85" i="4"/>
  <c r="CA85" i="4"/>
  <c r="BZ85" i="4"/>
  <c r="BY85" i="4"/>
  <c r="BX85" i="4"/>
  <c r="BT85" i="4"/>
  <c r="BU85" i="4" s="1"/>
  <c r="BD85" i="4"/>
  <c r="BC85" i="4"/>
  <c r="BB85" i="4"/>
  <c r="CY84" i="4"/>
  <c r="CX84" i="4"/>
  <c r="CW84" i="4"/>
  <c r="CV84" i="4"/>
  <c r="CU84" i="4"/>
  <c r="CT84" i="4"/>
  <c r="CS84" i="4"/>
  <c r="CR84" i="4"/>
  <c r="CQ84" i="4"/>
  <c r="CP84" i="4"/>
  <c r="CO84" i="4"/>
  <c r="CN84" i="4"/>
  <c r="CM84" i="4"/>
  <c r="CL84" i="4"/>
  <c r="CK84" i="4"/>
  <c r="CJ84" i="4"/>
  <c r="CI84" i="4"/>
  <c r="CH84" i="4"/>
  <c r="CG84" i="4"/>
  <c r="CF84" i="4"/>
  <c r="CE84" i="4"/>
  <c r="CD84" i="4"/>
  <c r="CC84" i="4"/>
  <c r="CB84" i="4"/>
  <c r="CA84" i="4"/>
  <c r="BZ84" i="4"/>
  <c r="BY84" i="4"/>
  <c r="BX84" i="4"/>
  <c r="BT84" i="4"/>
  <c r="BU84" i="4" s="1"/>
  <c r="BD84" i="4"/>
  <c r="BC84" i="4"/>
  <c r="BB84" i="4"/>
  <c r="CY83" i="4"/>
  <c r="CX83" i="4"/>
  <c r="CW83" i="4"/>
  <c r="CV83" i="4"/>
  <c r="CU83" i="4"/>
  <c r="CT83" i="4"/>
  <c r="CS83" i="4"/>
  <c r="CR83" i="4"/>
  <c r="CQ83" i="4"/>
  <c r="CP83" i="4"/>
  <c r="CO83" i="4"/>
  <c r="CN83" i="4"/>
  <c r="CM83" i="4"/>
  <c r="CL83" i="4"/>
  <c r="CK83" i="4"/>
  <c r="CJ83" i="4"/>
  <c r="CI83" i="4"/>
  <c r="CH83" i="4"/>
  <c r="CG83" i="4"/>
  <c r="CF83" i="4"/>
  <c r="CE83" i="4"/>
  <c r="CD83" i="4"/>
  <c r="CC83" i="4"/>
  <c r="CB83" i="4"/>
  <c r="CA83" i="4"/>
  <c r="BZ83" i="4"/>
  <c r="BY83" i="4"/>
  <c r="BX83" i="4"/>
  <c r="BU83" i="4"/>
  <c r="BT83" i="4"/>
  <c r="BD83" i="4"/>
  <c r="BC83" i="4"/>
  <c r="BB83" i="4"/>
  <c r="CY82" i="4"/>
  <c r="CX82" i="4"/>
  <c r="CW82" i="4"/>
  <c r="CV82" i="4"/>
  <c r="CU82" i="4"/>
  <c r="CT82" i="4"/>
  <c r="CS82" i="4"/>
  <c r="CR82" i="4"/>
  <c r="CQ82" i="4"/>
  <c r="CP82" i="4"/>
  <c r="CO82" i="4"/>
  <c r="CN82" i="4"/>
  <c r="CM82" i="4"/>
  <c r="CL82" i="4"/>
  <c r="CK82" i="4"/>
  <c r="CJ82" i="4"/>
  <c r="CI82" i="4"/>
  <c r="CH82" i="4"/>
  <c r="CG82" i="4"/>
  <c r="CF82" i="4"/>
  <c r="CE82" i="4"/>
  <c r="CD82" i="4"/>
  <c r="CC82" i="4"/>
  <c r="CB82" i="4"/>
  <c r="CA82" i="4"/>
  <c r="BZ82" i="4"/>
  <c r="BY82" i="4"/>
  <c r="BX82" i="4"/>
  <c r="BT82" i="4"/>
  <c r="BU82" i="4" s="1"/>
  <c r="BD82" i="4"/>
  <c r="BC82" i="4"/>
  <c r="BB82" i="4"/>
  <c r="CY81" i="4"/>
  <c r="CX81" i="4"/>
  <c r="CW81" i="4"/>
  <c r="CV81" i="4"/>
  <c r="CU81" i="4"/>
  <c r="CT81" i="4"/>
  <c r="CS81" i="4"/>
  <c r="CR81" i="4"/>
  <c r="CQ81" i="4"/>
  <c r="CP81" i="4"/>
  <c r="CO81" i="4"/>
  <c r="CN81" i="4"/>
  <c r="CM81" i="4"/>
  <c r="CL81" i="4"/>
  <c r="CK81" i="4"/>
  <c r="CJ81" i="4"/>
  <c r="CI81" i="4"/>
  <c r="CH81" i="4"/>
  <c r="CG81" i="4"/>
  <c r="CF81" i="4"/>
  <c r="CE81" i="4"/>
  <c r="CD81" i="4"/>
  <c r="CC81" i="4"/>
  <c r="CB81" i="4"/>
  <c r="CA81" i="4"/>
  <c r="BZ81" i="4"/>
  <c r="BY81" i="4"/>
  <c r="BX81" i="4"/>
  <c r="BT81" i="4"/>
  <c r="BU81" i="4" s="1"/>
  <c r="BD81" i="4"/>
  <c r="BC81" i="4"/>
  <c r="BB81" i="4"/>
  <c r="CY80" i="4"/>
  <c r="CX80" i="4"/>
  <c r="CW80" i="4"/>
  <c r="CV80" i="4"/>
  <c r="CU80" i="4"/>
  <c r="CT80" i="4"/>
  <c r="CS80" i="4"/>
  <c r="CR80" i="4"/>
  <c r="CQ80" i="4"/>
  <c r="CP80" i="4"/>
  <c r="CO80" i="4"/>
  <c r="CN80" i="4"/>
  <c r="CM80" i="4"/>
  <c r="CL80" i="4"/>
  <c r="CK80" i="4"/>
  <c r="CJ80" i="4"/>
  <c r="CI80" i="4"/>
  <c r="CH80" i="4"/>
  <c r="CG80" i="4"/>
  <c r="CF80" i="4"/>
  <c r="CE80" i="4"/>
  <c r="CD80" i="4"/>
  <c r="CC80" i="4"/>
  <c r="CB80" i="4"/>
  <c r="CA80" i="4"/>
  <c r="BZ80" i="4"/>
  <c r="BY80" i="4"/>
  <c r="BX80" i="4"/>
  <c r="BT80" i="4"/>
  <c r="BU80" i="4" s="1"/>
  <c r="BD80" i="4"/>
  <c r="BC80" i="4"/>
  <c r="BB80" i="4"/>
  <c r="CY79" i="4"/>
  <c r="CX79" i="4"/>
  <c r="CW79" i="4"/>
  <c r="CV79" i="4"/>
  <c r="CU79" i="4"/>
  <c r="CT79" i="4"/>
  <c r="CS79" i="4"/>
  <c r="CR79" i="4"/>
  <c r="CQ79" i="4"/>
  <c r="CP79" i="4"/>
  <c r="CO79" i="4"/>
  <c r="CN79" i="4"/>
  <c r="CM79" i="4"/>
  <c r="CL79" i="4"/>
  <c r="CK79" i="4"/>
  <c r="CJ79" i="4"/>
  <c r="CI79" i="4"/>
  <c r="CH79" i="4"/>
  <c r="CG79" i="4"/>
  <c r="CF79" i="4"/>
  <c r="CE79" i="4"/>
  <c r="CD79" i="4"/>
  <c r="CC79" i="4"/>
  <c r="CB79" i="4"/>
  <c r="CA79" i="4"/>
  <c r="BZ79" i="4"/>
  <c r="BY79" i="4"/>
  <c r="BX79" i="4"/>
  <c r="BU79" i="4"/>
  <c r="BT79" i="4"/>
  <c r="BD79" i="4"/>
  <c r="BC79" i="4"/>
  <c r="BB79" i="4"/>
  <c r="CY78" i="4"/>
  <c r="CX78" i="4"/>
  <c r="CW78" i="4"/>
  <c r="CV78" i="4"/>
  <c r="CU78" i="4"/>
  <c r="CT78" i="4"/>
  <c r="CS78" i="4"/>
  <c r="CR78" i="4"/>
  <c r="CQ78" i="4"/>
  <c r="CP78" i="4"/>
  <c r="CO78" i="4"/>
  <c r="CN78" i="4"/>
  <c r="CM78" i="4"/>
  <c r="CL78" i="4"/>
  <c r="CK78" i="4"/>
  <c r="CJ78" i="4"/>
  <c r="CI78" i="4"/>
  <c r="CH78" i="4"/>
  <c r="CG78" i="4"/>
  <c r="CF78" i="4"/>
  <c r="CE78" i="4"/>
  <c r="CD78" i="4"/>
  <c r="CC78" i="4"/>
  <c r="CB78" i="4"/>
  <c r="CA78" i="4"/>
  <c r="BZ78" i="4"/>
  <c r="BY78" i="4"/>
  <c r="BX78" i="4"/>
  <c r="BT78" i="4"/>
  <c r="BU78" i="4" s="1"/>
  <c r="BD78" i="4"/>
  <c r="BC78" i="4"/>
  <c r="BB78" i="4"/>
  <c r="CY77" i="4"/>
  <c r="CX77" i="4"/>
  <c r="CW77" i="4"/>
  <c r="CV77" i="4"/>
  <c r="CU77" i="4"/>
  <c r="CT77" i="4"/>
  <c r="CS77" i="4"/>
  <c r="CR77" i="4"/>
  <c r="CQ77" i="4"/>
  <c r="CP77" i="4"/>
  <c r="CO77" i="4"/>
  <c r="CN77" i="4"/>
  <c r="CM77" i="4"/>
  <c r="CL77" i="4"/>
  <c r="CK77" i="4"/>
  <c r="CJ77" i="4"/>
  <c r="CI77" i="4"/>
  <c r="CH77" i="4"/>
  <c r="CG77" i="4"/>
  <c r="CF77" i="4"/>
  <c r="CE77" i="4"/>
  <c r="CD77" i="4"/>
  <c r="CC77" i="4"/>
  <c r="CB77" i="4"/>
  <c r="CA77" i="4"/>
  <c r="BZ77" i="4"/>
  <c r="BY77" i="4"/>
  <c r="BX77" i="4"/>
  <c r="BT77" i="4"/>
  <c r="BU77" i="4" s="1"/>
  <c r="BD77" i="4"/>
  <c r="BC77" i="4"/>
  <c r="BB77" i="4"/>
  <c r="CY76" i="4"/>
  <c r="CX76" i="4"/>
  <c r="CW76" i="4"/>
  <c r="CV76" i="4"/>
  <c r="CU76" i="4"/>
  <c r="CT76" i="4"/>
  <c r="CS76" i="4"/>
  <c r="CR76" i="4"/>
  <c r="CQ76" i="4"/>
  <c r="CP76" i="4"/>
  <c r="CO76" i="4"/>
  <c r="CN76" i="4"/>
  <c r="CM76" i="4"/>
  <c r="CL76" i="4"/>
  <c r="CK76" i="4"/>
  <c r="CJ76" i="4"/>
  <c r="CI76" i="4"/>
  <c r="CH76" i="4"/>
  <c r="CG76" i="4"/>
  <c r="CF76" i="4"/>
  <c r="CE76" i="4"/>
  <c r="CD76" i="4"/>
  <c r="CC76" i="4"/>
  <c r="CB76" i="4"/>
  <c r="CA76" i="4"/>
  <c r="BZ76" i="4"/>
  <c r="BY76" i="4"/>
  <c r="BX76" i="4"/>
  <c r="BT76" i="4"/>
  <c r="BU76" i="4" s="1"/>
  <c r="BD76" i="4"/>
  <c r="BC76" i="4"/>
  <c r="BB76" i="4"/>
  <c r="CY75" i="4"/>
  <c r="CX75" i="4"/>
  <c r="CW75" i="4"/>
  <c r="CV75" i="4"/>
  <c r="CU75" i="4"/>
  <c r="CT75" i="4"/>
  <c r="CS75" i="4"/>
  <c r="CR75" i="4"/>
  <c r="CQ75" i="4"/>
  <c r="CP75" i="4"/>
  <c r="CO75" i="4"/>
  <c r="CN75" i="4"/>
  <c r="CM75" i="4"/>
  <c r="CL75" i="4"/>
  <c r="CK75" i="4"/>
  <c r="CJ75" i="4"/>
  <c r="CI75" i="4"/>
  <c r="CH75" i="4"/>
  <c r="CG75" i="4"/>
  <c r="CF75" i="4"/>
  <c r="CE75" i="4"/>
  <c r="CD75" i="4"/>
  <c r="CC75" i="4"/>
  <c r="CB75" i="4"/>
  <c r="CA75" i="4"/>
  <c r="BZ75" i="4"/>
  <c r="BY75" i="4"/>
  <c r="BX75" i="4"/>
  <c r="BU75" i="4"/>
  <c r="BT75" i="4"/>
  <c r="BD75" i="4"/>
  <c r="BC75" i="4"/>
  <c r="BB75" i="4"/>
  <c r="CY74" i="4"/>
  <c r="CX74" i="4"/>
  <c r="CW74" i="4"/>
  <c r="CV74" i="4"/>
  <c r="CU74" i="4"/>
  <c r="CT74" i="4"/>
  <c r="CS74" i="4"/>
  <c r="CR74" i="4"/>
  <c r="CQ74" i="4"/>
  <c r="CP74" i="4"/>
  <c r="CO74" i="4"/>
  <c r="CN74" i="4"/>
  <c r="CM74" i="4"/>
  <c r="CL74" i="4"/>
  <c r="CK74" i="4"/>
  <c r="CJ74" i="4"/>
  <c r="CI74" i="4"/>
  <c r="CH74" i="4"/>
  <c r="CG74" i="4"/>
  <c r="CF74" i="4"/>
  <c r="CE74" i="4"/>
  <c r="CD74" i="4"/>
  <c r="CC74" i="4"/>
  <c r="CB74" i="4"/>
  <c r="CA74" i="4"/>
  <c r="BZ74" i="4"/>
  <c r="BY74" i="4"/>
  <c r="BX74" i="4"/>
  <c r="BT74" i="4"/>
  <c r="BU74" i="4" s="1"/>
  <c r="BD74" i="4"/>
  <c r="BC74" i="4"/>
  <c r="BB74" i="4"/>
  <c r="CY73" i="4"/>
  <c r="CX73" i="4"/>
  <c r="CW73" i="4"/>
  <c r="CV73" i="4"/>
  <c r="CU73" i="4"/>
  <c r="CT73" i="4"/>
  <c r="CS73" i="4"/>
  <c r="CR73" i="4"/>
  <c r="CQ73" i="4"/>
  <c r="CP73" i="4"/>
  <c r="CO73" i="4"/>
  <c r="CN73" i="4"/>
  <c r="CM73" i="4"/>
  <c r="CL73" i="4"/>
  <c r="CK73" i="4"/>
  <c r="CJ73" i="4"/>
  <c r="CI73" i="4"/>
  <c r="CH73" i="4"/>
  <c r="CG73" i="4"/>
  <c r="CF73" i="4"/>
  <c r="CE73" i="4"/>
  <c r="CD73" i="4"/>
  <c r="CC73" i="4"/>
  <c r="CB73" i="4"/>
  <c r="CA73" i="4"/>
  <c r="BZ73" i="4"/>
  <c r="BY73" i="4"/>
  <c r="BX73" i="4"/>
  <c r="BT73" i="4"/>
  <c r="BU73" i="4" s="1"/>
  <c r="BD73" i="4"/>
  <c r="BC73" i="4"/>
  <c r="BB73" i="4"/>
  <c r="CY72" i="4"/>
  <c r="CX72" i="4"/>
  <c r="CW72" i="4"/>
  <c r="CV72" i="4"/>
  <c r="CU72" i="4"/>
  <c r="CT72" i="4"/>
  <c r="CS72" i="4"/>
  <c r="CR72" i="4"/>
  <c r="CQ72" i="4"/>
  <c r="CP72" i="4"/>
  <c r="CO72" i="4"/>
  <c r="CN72" i="4"/>
  <c r="CM72" i="4"/>
  <c r="CL72" i="4"/>
  <c r="CK72" i="4"/>
  <c r="CJ72" i="4"/>
  <c r="CI72" i="4"/>
  <c r="CH72" i="4"/>
  <c r="CG72" i="4"/>
  <c r="CF72" i="4"/>
  <c r="CE72" i="4"/>
  <c r="CD72" i="4"/>
  <c r="CC72" i="4"/>
  <c r="CB72" i="4"/>
  <c r="CA72" i="4"/>
  <c r="BZ72" i="4"/>
  <c r="BY72" i="4"/>
  <c r="BX72" i="4"/>
  <c r="BT72" i="4"/>
  <c r="BU72" i="4" s="1"/>
  <c r="BD72" i="4"/>
  <c r="BC72" i="4"/>
  <c r="BB72" i="4"/>
  <c r="CY71" i="4"/>
  <c r="CX71" i="4"/>
  <c r="CW71" i="4"/>
  <c r="CV71" i="4"/>
  <c r="CU71" i="4"/>
  <c r="CT71" i="4"/>
  <c r="CS71" i="4"/>
  <c r="CR71" i="4"/>
  <c r="CQ71" i="4"/>
  <c r="CP71" i="4"/>
  <c r="CO71" i="4"/>
  <c r="CN71" i="4"/>
  <c r="CM71" i="4"/>
  <c r="CL71" i="4"/>
  <c r="CK71" i="4"/>
  <c r="CJ71" i="4"/>
  <c r="CI71" i="4"/>
  <c r="CH71" i="4"/>
  <c r="CG71" i="4"/>
  <c r="CF71" i="4"/>
  <c r="CE71" i="4"/>
  <c r="CD71" i="4"/>
  <c r="CC71" i="4"/>
  <c r="CB71" i="4"/>
  <c r="CA71" i="4"/>
  <c r="BZ71" i="4"/>
  <c r="BY71" i="4"/>
  <c r="BX71" i="4"/>
  <c r="BU71" i="4"/>
  <c r="BT71" i="4"/>
  <c r="BD71" i="4"/>
  <c r="BC71" i="4"/>
  <c r="BB71" i="4"/>
  <c r="CY70" i="4"/>
  <c r="CX70" i="4"/>
  <c r="CW70" i="4"/>
  <c r="CV70" i="4"/>
  <c r="CU70" i="4"/>
  <c r="CT70" i="4"/>
  <c r="CS70" i="4"/>
  <c r="CR70" i="4"/>
  <c r="CQ70" i="4"/>
  <c r="CP70" i="4"/>
  <c r="CO70" i="4"/>
  <c r="CN70" i="4"/>
  <c r="CM70" i="4"/>
  <c r="CL70" i="4"/>
  <c r="CK70" i="4"/>
  <c r="CJ70" i="4"/>
  <c r="CI70" i="4"/>
  <c r="CH70" i="4"/>
  <c r="CG70" i="4"/>
  <c r="CF70" i="4"/>
  <c r="CE70" i="4"/>
  <c r="CD70" i="4"/>
  <c r="CC70" i="4"/>
  <c r="CB70" i="4"/>
  <c r="CA70" i="4"/>
  <c r="BZ70" i="4"/>
  <c r="BY70" i="4"/>
  <c r="BX70" i="4"/>
  <c r="BT70" i="4"/>
  <c r="BU70" i="4" s="1"/>
  <c r="BD70" i="4"/>
  <c r="BC70" i="4"/>
  <c r="BB70" i="4"/>
  <c r="CY69" i="4"/>
  <c r="CX69" i="4"/>
  <c r="CW69" i="4"/>
  <c r="CV69" i="4"/>
  <c r="CU69" i="4"/>
  <c r="CT69" i="4"/>
  <c r="CS69" i="4"/>
  <c r="CR69" i="4"/>
  <c r="CQ69" i="4"/>
  <c r="CP69" i="4"/>
  <c r="CO69" i="4"/>
  <c r="CN69" i="4"/>
  <c r="CM69" i="4"/>
  <c r="CL69" i="4"/>
  <c r="CK69" i="4"/>
  <c r="CJ69" i="4"/>
  <c r="CI69" i="4"/>
  <c r="CH69" i="4"/>
  <c r="CG69" i="4"/>
  <c r="CF69" i="4"/>
  <c r="CE69" i="4"/>
  <c r="CD69" i="4"/>
  <c r="CC69" i="4"/>
  <c r="CB69" i="4"/>
  <c r="CA69" i="4"/>
  <c r="BZ69" i="4"/>
  <c r="BY69" i="4"/>
  <c r="BX69" i="4"/>
  <c r="BT69" i="4"/>
  <c r="BU69" i="4" s="1"/>
  <c r="BD69" i="4"/>
  <c r="BC69" i="4"/>
  <c r="BB69" i="4"/>
  <c r="CY68" i="4"/>
  <c r="CX68" i="4"/>
  <c r="CW68" i="4"/>
  <c r="CV68" i="4"/>
  <c r="CU68" i="4"/>
  <c r="CT68" i="4"/>
  <c r="CS68" i="4"/>
  <c r="CR68" i="4"/>
  <c r="CQ68" i="4"/>
  <c r="CP68" i="4"/>
  <c r="CO68" i="4"/>
  <c r="CN68" i="4"/>
  <c r="CM68" i="4"/>
  <c r="CL68" i="4"/>
  <c r="CK68" i="4"/>
  <c r="CJ68" i="4"/>
  <c r="CI68" i="4"/>
  <c r="CH68" i="4"/>
  <c r="CG68" i="4"/>
  <c r="CF68" i="4"/>
  <c r="CE68" i="4"/>
  <c r="CD68" i="4"/>
  <c r="CC68" i="4"/>
  <c r="CB68" i="4"/>
  <c r="CA68" i="4"/>
  <c r="BZ68" i="4"/>
  <c r="BY68" i="4"/>
  <c r="BX68" i="4"/>
  <c r="BT68" i="4"/>
  <c r="BU68" i="4" s="1"/>
  <c r="BD68" i="4"/>
  <c r="BC68" i="4"/>
  <c r="BB68" i="4"/>
  <c r="CY67" i="4"/>
  <c r="CX67" i="4"/>
  <c r="CW67" i="4"/>
  <c r="CV67" i="4"/>
  <c r="CU67" i="4"/>
  <c r="CT67" i="4"/>
  <c r="CS67" i="4"/>
  <c r="CR67" i="4"/>
  <c r="CQ67" i="4"/>
  <c r="CP67" i="4"/>
  <c r="CO67" i="4"/>
  <c r="CN67" i="4"/>
  <c r="CM67" i="4"/>
  <c r="CL67" i="4"/>
  <c r="CK67" i="4"/>
  <c r="CJ67" i="4"/>
  <c r="CI67" i="4"/>
  <c r="CH67" i="4"/>
  <c r="CG67" i="4"/>
  <c r="CF67" i="4"/>
  <c r="CE67" i="4"/>
  <c r="CD67" i="4"/>
  <c r="CC67" i="4"/>
  <c r="CB67" i="4"/>
  <c r="CA67" i="4"/>
  <c r="BZ67" i="4"/>
  <c r="BY67" i="4"/>
  <c r="BX67" i="4"/>
  <c r="BU67" i="4"/>
  <c r="BT67" i="4"/>
  <c r="BD67" i="4"/>
  <c r="BC67" i="4"/>
  <c r="BB67" i="4"/>
  <c r="CY66" i="4"/>
  <c r="CX66" i="4"/>
  <c r="CW66" i="4"/>
  <c r="CV66" i="4"/>
  <c r="CU66" i="4"/>
  <c r="CT66" i="4"/>
  <c r="CS66" i="4"/>
  <c r="CR66" i="4"/>
  <c r="CQ66" i="4"/>
  <c r="CP66" i="4"/>
  <c r="CO66" i="4"/>
  <c r="CN66" i="4"/>
  <c r="CM66" i="4"/>
  <c r="CL66" i="4"/>
  <c r="CK66" i="4"/>
  <c r="CJ66" i="4"/>
  <c r="CI66" i="4"/>
  <c r="CH66" i="4"/>
  <c r="CG66" i="4"/>
  <c r="CF66" i="4"/>
  <c r="CE66" i="4"/>
  <c r="CD66" i="4"/>
  <c r="CC66" i="4"/>
  <c r="CB66" i="4"/>
  <c r="CA66" i="4"/>
  <c r="BZ66" i="4"/>
  <c r="BY66" i="4"/>
  <c r="BX66" i="4"/>
  <c r="BT66" i="4"/>
  <c r="BU66" i="4" s="1"/>
  <c r="BD66" i="4"/>
  <c r="BC66" i="4"/>
  <c r="BB66" i="4"/>
  <c r="CY65" i="4"/>
  <c r="CX65" i="4"/>
  <c r="CW65" i="4"/>
  <c r="CV65" i="4"/>
  <c r="CU65" i="4"/>
  <c r="CT65" i="4"/>
  <c r="CS65" i="4"/>
  <c r="CR65" i="4"/>
  <c r="CQ65" i="4"/>
  <c r="CP65" i="4"/>
  <c r="CO65" i="4"/>
  <c r="CN65" i="4"/>
  <c r="CM65" i="4"/>
  <c r="CL65" i="4"/>
  <c r="CK65" i="4"/>
  <c r="CJ65" i="4"/>
  <c r="CI65" i="4"/>
  <c r="CH65" i="4"/>
  <c r="CG65" i="4"/>
  <c r="CF65" i="4"/>
  <c r="CE65" i="4"/>
  <c r="CD65" i="4"/>
  <c r="CC65" i="4"/>
  <c r="CB65" i="4"/>
  <c r="CA65" i="4"/>
  <c r="BZ65" i="4"/>
  <c r="BY65" i="4"/>
  <c r="BX65" i="4"/>
  <c r="BT65" i="4"/>
  <c r="BU65" i="4" s="1"/>
  <c r="BD65" i="4"/>
  <c r="BC65" i="4"/>
  <c r="BB65" i="4"/>
  <c r="CY64" i="4"/>
  <c r="CX64" i="4"/>
  <c r="CW64" i="4"/>
  <c r="CV64" i="4"/>
  <c r="CU64" i="4"/>
  <c r="CT64" i="4"/>
  <c r="CS64" i="4"/>
  <c r="CR64" i="4"/>
  <c r="CQ64" i="4"/>
  <c r="CP64" i="4"/>
  <c r="CO64" i="4"/>
  <c r="CN64" i="4"/>
  <c r="CM64" i="4"/>
  <c r="CL64" i="4"/>
  <c r="CK64" i="4"/>
  <c r="CJ64" i="4"/>
  <c r="CI64" i="4"/>
  <c r="CH64" i="4"/>
  <c r="CG64" i="4"/>
  <c r="CF64" i="4"/>
  <c r="CE64" i="4"/>
  <c r="CD64" i="4"/>
  <c r="CC64" i="4"/>
  <c r="CB64" i="4"/>
  <c r="CA64" i="4"/>
  <c r="BZ64" i="4"/>
  <c r="BY64" i="4"/>
  <c r="BX64" i="4"/>
  <c r="BT64" i="4"/>
  <c r="BU64" i="4" s="1"/>
  <c r="BD64" i="4"/>
  <c r="BC64" i="4"/>
  <c r="BB64" i="4"/>
  <c r="CY63" i="4"/>
  <c r="CX63" i="4"/>
  <c r="CW63" i="4"/>
  <c r="CV63" i="4"/>
  <c r="CU63" i="4"/>
  <c r="CT63" i="4"/>
  <c r="CS63" i="4"/>
  <c r="CR63" i="4"/>
  <c r="CQ63" i="4"/>
  <c r="CP63" i="4"/>
  <c r="CO63" i="4"/>
  <c r="CN63" i="4"/>
  <c r="CM63" i="4"/>
  <c r="CL63" i="4"/>
  <c r="CK63" i="4"/>
  <c r="CJ63" i="4"/>
  <c r="CI63" i="4"/>
  <c r="CH63" i="4"/>
  <c r="CG63" i="4"/>
  <c r="CF63" i="4"/>
  <c r="CE63" i="4"/>
  <c r="CD63" i="4"/>
  <c r="CC63" i="4"/>
  <c r="CB63" i="4"/>
  <c r="CA63" i="4"/>
  <c r="BZ63" i="4"/>
  <c r="BY63" i="4"/>
  <c r="BX63" i="4"/>
  <c r="BU63" i="4"/>
  <c r="BT63" i="4"/>
  <c r="BD63" i="4"/>
  <c r="BC63" i="4"/>
  <c r="BB63" i="4"/>
  <c r="CY62" i="4"/>
  <c r="CX62" i="4"/>
  <c r="CW62" i="4"/>
  <c r="CV62" i="4"/>
  <c r="CU62" i="4"/>
  <c r="CT62" i="4"/>
  <c r="CS62" i="4"/>
  <c r="CR62" i="4"/>
  <c r="CQ62" i="4"/>
  <c r="CP62" i="4"/>
  <c r="CO62" i="4"/>
  <c r="CN62" i="4"/>
  <c r="CM62" i="4"/>
  <c r="CL62" i="4"/>
  <c r="CK62" i="4"/>
  <c r="CJ62" i="4"/>
  <c r="CI62" i="4"/>
  <c r="CH62" i="4"/>
  <c r="CG62" i="4"/>
  <c r="CF62" i="4"/>
  <c r="CE62" i="4"/>
  <c r="CD62" i="4"/>
  <c r="CC62" i="4"/>
  <c r="CB62" i="4"/>
  <c r="CA62" i="4"/>
  <c r="BZ62" i="4"/>
  <c r="BY62" i="4"/>
  <c r="BX62" i="4"/>
  <c r="BT62" i="4"/>
  <c r="BU62" i="4" s="1"/>
  <c r="BD62" i="4"/>
  <c r="BC62" i="4"/>
  <c r="BB62" i="4"/>
  <c r="CY61" i="4"/>
  <c r="CX61" i="4"/>
  <c r="CW61" i="4"/>
  <c r="CV61" i="4"/>
  <c r="CU61" i="4"/>
  <c r="CT61" i="4"/>
  <c r="CS61" i="4"/>
  <c r="CR61" i="4"/>
  <c r="CQ61" i="4"/>
  <c r="CP61" i="4"/>
  <c r="CO61" i="4"/>
  <c r="CN61" i="4"/>
  <c r="CM61" i="4"/>
  <c r="CL61" i="4"/>
  <c r="CK61" i="4"/>
  <c r="CJ61" i="4"/>
  <c r="CI61" i="4"/>
  <c r="CH61" i="4"/>
  <c r="CG61" i="4"/>
  <c r="CF61" i="4"/>
  <c r="CE61" i="4"/>
  <c r="CD61" i="4"/>
  <c r="CC61" i="4"/>
  <c r="CB61" i="4"/>
  <c r="CA61" i="4"/>
  <c r="BZ61" i="4"/>
  <c r="BY61" i="4"/>
  <c r="BX61" i="4"/>
  <c r="BT61" i="4"/>
  <c r="BU61" i="4" s="1"/>
  <c r="BD61" i="4"/>
  <c r="BC61" i="4"/>
  <c r="BB61" i="4"/>
  <c r="CY60" i="4"/>
  <c r="CX60" i="4"/>
  <c r="CW60" i="4"/>
  <c r="CV60" i="4"/>
  <c r="CU60" i="4"/>
  <c r="CT60" i="4"/>
  <c r="CS60" i="4"/>
  <c r="CR60" i="4"/>
  <c r="CQ60" i="4"/>
  <c r="CP60" i="4"/>
  <c r="CO60" i="4"/>
  <c r="CN60" i="4"/>
  <c r="CM60" i="4"/>
  <c r="CL60" i="4"/>
  <c r="CK60" i="4"/>
  <c r="CJ60" i="4"/>
  <c r="CI60" i="4"/>
  <c r="CH60" i="4"/>
  <c r="CG60" i="4"/>
  <c r="CF60" i="4"/>
  <c r="CE60" i="4"/>
  <c r="CD60" i="4"/>
  <c r="CC60" i="4"/>
  <c r="CB60" i="4"/>
  <c r="CA60" i="4"/>
  <c r="BZ60" i="4"/>
  <c r="BY60" i="4"/>
  <c r="BX60" i="4"/>
  <c r="BT60" i="4"/>
  <c r="BU60" i="4" s="1"/>
  <c r="BD60" i="4"/>
  <c r="BC60" i="4"/>
  <c r="BB60" i="4"/>
  <c r="CY59" i="4"/>
  <c r="CX59" i="4"/>
  <c r="CW59" i="4"/>
  <c r="CV59" i="4"/>
  <c r="CU59" i="4"/>
  <c r="CT59" i="4"/>
  <c r="CS59" i="4"/>
  <c r="CR59" i="4"/>
  <c r="CQ59" i="4"/>
  <c r="CP59" i="4"/>
  <c r="CO59" i="4"/>
  <c r="CN59" i="4"/>
  <c r="CM59" i="4"/>
  <c r="CL59" i="4"/>
  <c r="CK59" i="4"/>
  <c r="CJ59" i="4"/>
  <c r="CI59" i="4"/>
  <c r="CH59" i="4"/>
  <c r="CG59" i="4"/>
  <c r="CF59" i="4"/>
  <c r="CE59" i="4"/>
  <c r="CD59" i="4"/>
  <c r="CC59" i="4"/>
  <c r="CB59" i="4"/>
  <c r="CA59" i="4"/>
  <c r="BZ59" i="4"/>
  <c r="BY59" i="4"/>
  <c r="BX59" i="4"/>
  <c r="BU59" i="4"/>
  <c r="BT59" i="4"/>
  <c r="BD59" i="4"/>
  <c r="BC59" i="4"/>
  <c r="BB59" i="4"/>
  <c r="CY58" i="4"/>
  <c r="CX58" i="4"/>
  <c r="CW58" i="4"/>
  <c r="CV58" i="4"/>
  <c r="CU58" i="4"/>
  <c r="CT58" i="4"/>
  <c r="CS58" i="4"/>
  <c r="CR58" i="4"/>
  <c r="CQ58" i="4"/>
  <c r="CP58" i="4"/>
  <c r="CO58" i="4"/>
  <c r="CN58" i="4"/>
  <c r="CM58" i="4"/>
  <c r="CL58" i="4"/>
  <c r="CK58" i="4"/>
  <c r="CJ58" i="4"/>
  <c r="CI58" i="4"/>
  <c r="CH58" i="4"/>
  <c r="CG58" i="4"/>
  <c r="CF58" i="4"/>
  <c r="CE58" i="4"/>
  <c r="CD58" i="4"/>
  <c r="CC58" i="4"/>
  <c r="CB58" i="4"/>
  <c r="CA58" i="4"/>
  <c r="BZ58" i="4"/>
  <c r="BY58" i="4"/>
  <c r="BX58" i="4"/>
  <c r="BT58" i="4"/>
  <c r="BU58" i="4" s="1"/>
  <c r="BD58" i="4"/>
  <c r="BC58" i="4"/>
  <c r="BB58" i="4"/>
  <c r="CY57" i="4"/>
  <c r="CX57" i="4"/>
  <c r="CW57" i="4"/>
  <c r="CV57" i="4"/>
  <c r="CU57" i="4"/>
  <c r="CT57" i="4"/>
  <c r="CS57" i="4"/>
  <c r="CR57" i="4"/>
  <c r="CQ57" i="4"/>
  <c r="CP57" i="4"/>
  <c r="CO57" i="4"/>
  <c r="CN57" i="4"/>
  <c r="CM57" i="4"/>
  <c r="CL57" i="4"/>
  <c r="CK57" i="4"/>
  <c r="CJ57" i="4"/>
  <c r="CI57" i="4"/>
  <c r="CH57" i="4"/>
  <c r="CG57" i="4"/>
  <c r="CF57" i="4"/>
  <c r="CE57" i="4"/>
  <c r="CD57" i="4"/>
  <c r="CC57" i="4"/>
  <c r="CB57" i="4"/>
  <c r="CA57" i="4"/>
  <c r="BZ57" i="4"/>
  <c r="BY57" i="4"/>
  <c r="BX57" i="4"/>
  <c r="BT57" i="4"/>
  <c r="BU57" i="4" s="1"/>
  <c r="BD57" i="4"/>
  <c r="BC57" i="4"/>
  <c r="BB57" i="4"/>
  <c r="CY56" i="4"/>
  <c r="CX56" i="4"/>
  <c r="CW56" i="4"/>
  <c r="CV56" i="4"/>
  <c r="CU56" i="4"/>
  <c r="CT56" i="4"/>
  <c r="CS56" i="4"/>
  <c r="CR56" i="4"/>
  <c r="CQ56" i="4"/>
  <c r="CP56" i="4"/>
  <c r="CO56" i="4"/>
  <c r="CN56" i="4"/>
  <c r="CM56" i="4"/>
  <c r="CL56" i="4"/>
  <c r="CK56" i="4"/>
  <c r="CJ56" i="4"/>
  <c r="CI56" i="4"/>
  <c r="CH56" i="4"/>
  <c r="CG56" i="4"/>
  <c r="CF56" i="4"/>
  <c r="CE56" i="4"/>
  <c r="CD56" i="4"/>
  <c r="CC56" i="4"/>
  <c r="CB56" i="4"/>
  <c r="CA56" i="4"/>
  <c r="BZ56" i="4"/>
  <c r="BY56" i="4"/>
  <c r="BX56" i="4"/>
  <c r="BT56" i="4"/>
  <c r="BU56" i="4" s="1"/>
  <c r="BD56" i="4"/>
  <c r="BC56" i="4"/>
  <c r="BB56" i="4"/>
  <c r="CY55" i="4"/>
  <c r="CX55" i="4"/>
  <c r="CW55" i="4"/>
  <c r="CV55" i="4"/>
  <c r="CU55" i="4"/>
  <c r="CT55" i="4"/>
  <c r="CS55" i="4"/>
  <c r="CR55" i="4"/>
  <c r="CQ55" i="4"/>
  <c r="CP55" i="4"/>
  <c r="CO55" i="4"/>
  <c r="CN55" i="4"/>
  <c r="CM55" i="4"/>
  <c r="CL55" i="4"/>
  <c r="CK55" i="4"/>
  <c r="CJ55" i="4"/>
  <c r="CI55" i="4"/>
  <c r="CH55" i="4"/>
  <c r="CG55" i="4"/>
  <c r="CF55" i="4"/>
  <c r="CE55" i="4"/>
  <c r="CD55" i="4"/>
  <c r="CC55" i="4"/>
  <c r="CB55" i="4"/>
  <c r="CA55" i="4"/>
  <c r="BZ55" i="4"/>
  <c r="BY55" i="4"/>
  <c r="BX55" i="4"/>
  <c r="BU55" i="4"/>
  <c r="BT55" i="4"/>
  <c r="BD55" i="4"/>
  <c r="BC55" i="4"/>
  <c r="BB55" i="4"/>
  <c r="CY54" i="4"/>
  <c r="CX54" i="4"/>
  <c r="CW54" i="4"/>
  <c r="CV54" i="4"/>
  <c r="CU54" i="4"/>
  <c r="CT54" i="4"/>
  <c r="CS54" i="4"/>
  <c r="CR54" i="4"/>
  <c r="CQ54" i="4"/>
  <c r="CP54" i="4"/>
  <c r="CO54" i="4"/>
  <c r="CN54" i="4"/>
  <c r="CM54" i="4"/>
  <c r="CL54" i="4"/>
  <c r="CK54" i="4"/>
  <c r="CJ54" i="4"/>
  <c r="CI54" i="4"/>
  <c r="CH54" i="4"/>
  <c r="CG54" i="4"/>
  <c r="CF54" i="4"/>
  <c r="CE54" i="4"/>
  <c r="CD54" i="4"/>
  <c r="CC54" i="4"/>
  <c r="CB54" i="4"/>
  <c r="CA54" i="4"/>
  <c r="BZ54" i="4"/>
  <c r="BY54" i="4"/>
  <c r="BX54" i="4"/>
  <c r="BT54" i="4"/>
  <c r="BU54" i="4" s="1"/>
  <c r="BD54" i="4"/>
  <c r="BC54" i="4"/>
  <c r="BB54" i="4"/>
  <c r="CY53" i="4"/>
  <c r="CX53" i="4"/>
  <c r="CW53" i="4"/>
  <c r="CV53" i="4"/>
  <c r="CU53" i="4"/>
  <c r="CT53" i="4"/>
  <c r="CS53" i="4"/>
  <c r="CR53" i="4"/>
  <c r="CQ53" i="4"/>
  <c r="CP53" i="4"/>
  <c r="CO53" i="4"/>
  <c r="CN53" i="4"/>
  <c r="CM53" i="4"/>
  <c r="CL53" i="4"/>
  <c r="CK53" i="4"/>
  <c r="CJ53" i="4"/>
  <c r="CI53" i="4"/>
  <c r="CH53" i="4"/>
  <c r="CG53" i="4"/>
  <c r="CF53" i="4"/>
  <c r="CE53" i="4"/>
  <c r="CD53" i="4"/>
  <c r="CC53" i="4"/>
  <c r="CB53" i="4"/>
  <c r="CA53" i="4"/>
  <c r="BZ53" i="4"/>
  <c r="BY53" i="4"/>
  <c r="BX53" i="4"/>
  <c r="BT53" i="4"/>
  <c r="BU53" i="4" s="1"/>
  <c r="BD53" i="4"/>
  <c r="BC53" i="4"/>
  <c r="BB53" i="4"/>
  <c r="CY52" i="4"/>
  <c r="CX52" i="4"/>
  <c r="CW52" i="4"/>
  <c r="CV52" i="4"/>
  <c r="CU52" i="4"/>
  <c r="CT52" i="4"/>
  <c r="CS52" i="4"/>
  <c r="CR52" i="4"/>
  <c r="CQ52" i="4"/>
  <c r="CP52" i="4"/>
  <c r="CO52" i="4"/>
  <c r="CN52" i="4"/>
  <c r="CM52" i="4"/>
  <c r="CL52" i="4"/>
  <c r="CK52" i="4"/>
  <c r="CJ52" i="4"/>
  <c r="CI52" i="4"/>
  <c r="CH52" i="4"/>
  <c r="CG52" i="4"/>
  <c r="CF52" i="4"/>
  <c r="CE52" i="4"/>
  <c r="CD52" i="4"/>
  <c r="CC52" i="4"/>
  <c r="CB52" i="4"/>
  <c r="CA52" i="4"/>
  <c r="BZ52" i="4"/>
  <c r="BY52" i="4"/>
  <c r="BX52" i="4"/>
  <c r="BT52" i="4"/>
  <c r="BU52" i="4" s="1"/>
  <c r="BD52" i="4"/>
  <c r="BC52" i="4"/>
  <c r="BB52" i="4"/>
  <c r="CY51" i="4"/>
  <c r="CX51" i="4"/>
  <c r="CW51" i="4"/>
  <c r="CV51" i="4"/>
  <c r="CU51" i="4"/>
  <c r="CT51" i="4"/>
  <c r="CS51" i="4"/>
  <c r="CR51" i="4"/>
  <c r="CQ51" i="4"/>
  <c r="CP51" i="4"/>
  <c r="CO51" i="4"/>
  <c r="CN51" i="4"/>
  <c r="CM51" i="4"/>
  <c r="CL51" i="4"/>
  <c r="CK51" i="4"/>
  <c r="CJ51" i="4"/>
  <c r="CI51" i="4"/>
  <c r="CH51" i="4"/>
  <c r="CG51" i="4"/>
  <c r="CF51" i="4"/>
  <c r="CE51" i="4"/>
  <c r="CD51" i="4"/>
  <c r="CC51" i="4"/>
  <c r="CB51" i="4"/>
  <c r="CA51" i="4"/>
  <c r="BZ51" i="4"/>
  <c r="BY51" i="4"/>
  <c r="BX51" i="4"/>
  <c r="BU51" i="4"/>
  <c r="BT51" i="4"/>
  <c r="BD51" i="4"/>
  <c r="BC51" i="4"/>
  <c r="BB51" i="4"/>
  <c r="CY50" i="4"/>
  <c r="CX50" i="4"/>
  <c r="CW50" i="4"/>
  <c r="CV50" i="4"/>
  <c r="CU50" i="4"/>
  <c r="CT50" i="4"/>
  <c r="CS50" i="4"/>
  <c r="CR50" i="4"/>
  <c r="CQ50" i="4"/>
  <c r="CP50" i="4"/>
  <c r="CO50" i="4"/>
  <c r="CN50" i="4"/>
  <c r="CM50" i="4"/>
  <c r="CL50" i="4"/>
  <c r="CK50" i="4"/>
  <c r="CJ50" i="4"/>
  <c r="CI50" i="4"/>
  <c r="CH50" i="4"/>
  <c r="CG50" i="4"/>
  <c r="CF50" i="4"/>
  <c r="CE50" i="4"/>
  <c r="CD50" i="4"/>
  <c r="CC50" i="4"/>
  <c r="CB50" i="4"/>
  <c r="CA50" i="4"/>
  <c r="BZ50" i="4"/>
  <c r="BY50" i="4"/>
  <c r="BX50" i="4"/>
  <c r="BT50" i="4"/>
  <c r="BU50" i="4" s="1"/>
  <c r="BD50" i="4"/>
  <c r="BC50" i="4"/>
  <c r="BB50" i="4"/>
  <c r="CY49" i="4"/>
  <c r="CX49" i="4"/>
  <c r="CW49" i="4"/>
  <c r="CV49" i="4"/>
  <c r="CU49" i="4"/>
  <c r="CT49" i="4"/>
  <c r="CS49" i="4"/>
  <c r="CR49" i="4"/>
  <c r="CQ49" i="4"/>
  <c r="CP49" i="4"/>
  <c r="CO49" i="4"/>
  <c r="CN49" i="4"/>
  <c r="CM49" i="4"/>
  <c r="CL49" i="4"/>
  <c r="CK49" i="4"/>
  <c r="CJ49" i="4"/>
  <c r="CI49" i="4"/>
  <c r="CH49" i="4"/>
  <c r="CG49" i="4"/>
  <c r="CF49" i="4"/>
  <c r="CE49" i="4"/>
  <c r="CD49" i="4"/>
  <c r="CC49" i="4"/>
  <c r="CB49" i="4"/>
  <c r="CA49" i="4"/>
  <c r="BZ49" i="4"/>
  <c r="BY49" i="4"/>
  <c r="BX49" i="4"/>
  <c r="BT49" i="4"/>
  <c r="BU49" i="4" s="1"/>
  <c r="BD49" i="4"/>
  <c r="BC49" i="4"/>
  <c r="BB49" i="4"/>
  <c r="CY48" i="4"/>
  <c r="CX48" i="4"/>
  <c r="CW48" i="4"/>
  <c r="CV48" i="4"/>
  <c r="CU48" i="4"/>
  <c r="CT48" i="4"/>
  <c r="CS48" i="4"/>
  <c r="CR48" i="4"/>
  <c r="CQ48" i="4"/>
  <c r="CP48" i="4"/>
  <c r="CO48" i="4"/>
  <c r="CN48" i="4"/>
  <c r="CM48" i="4"/>
  <c r="CL48" i="4"/>
  <c r="CK48" i="4"/>
  <c r="CJ48" i="4"/>
  <c r="CI48" i="4"/>
  <c r="CH48" i="4"/>
  <c r="CG48" i="4"/>
  <c r="CF48" i="4"/>
  <c r="CE48" i="4"/>
  <c r="CD48" i="4"/>
  <c r="CC48" i="4"/>
  <c r="CB48" i="4"/>
  <c r="CA48" i="4"/>
  <c r="BZ48" i="4"/>
  <c r="BY48" i="4"/>
  <c r="BX48" i="4"/>
  <c r="BT48" i="4"/>
  <c r="BU48" i="4" s="1"/>
  <c r="BD48" i="4"/>
  <c r="BC48" i="4"/>
  <c r="BB48" i="4"/>
  <c r="CY47" i="4"/>
  <c r="CX47" i="4"/>
  <c r="CW47" i="4"/>
  <c r="CV47" i="4"/>
  <c r="CU47" i="4"/>
  <c r="CT47" i="4"/>
  <c r="CS47" i="4"/>
  <c r="CR47" i="4"/>
  <c r="CQ47" i="4"/>
  <c r="CP47" i="4"/>
  <c r="CO47" i="4"/>
  <c r="CN47" i="4"/>
  <c r="CM47" i="4"/>
  <c r="CL47" i="4"/>
  <c r="CK47" i="4"/>
  <c r="CJ47" i="4"/>
  <c r="CI47" i="4"/>
  <c r="CH47" i="4"/>
  <c r="CG47" i="4"/>
  <c r="CF47" i="4"/>
  <c r="CE47" i="4"/>
  <c r="CD47" i="4"/>
  <c r="CC47" i="4"/>
  <c r="CB47" i="4"/>
  <c r="CA47" i="4"/>
  <c r="BZ47" i="4"/>
  <c r="BY47" i="4"/>
  <c r="BX47" i="4"/>
  <c r="BU47" i="4"/>
  <c r="BT47" i="4"/>
  <c r="BD47" i="4"/>
  <c r="BC47" i="4"/>
  <c r="BB47" i="4"/>
  <c r="CY46" i="4"/>
  <c r="CX46" i="4"/>
  <c r="CW46" i="4"/>
  <c r="CV46" i="4"/>
  <c r="CU46" i="4"/>
  <c r="CT46" i="4"/>
  <c r="CS46" i="4"/>
  <c r="CR46" i="4"/>
  <c r="CQ46" i="4"/>
  <c r="CP46" i="4"/>
  <c r="CO46" i="4"/>
  <c r="CN46" i="4"/>
  <c r="CM46" i="4"/>
  <c r="CL46" i="4"/>
  <c r="CK46" i="4"/>
  <c r="CJ46" i="4"/>
  <c r="CI46" i="4"/>
  <c r="CH46" i="4"/>
  <c r="CG46" i="4"/>
  <c r="CF46" i="4"/>
  <c r="CE46" i="4"/>
  <c r="CD46" i="4"/>
  <c r="CC46" i="4"/>
  <c r="CB46" i="4"/>
  <c r="CA46" i="4"/>
  <c r="BZ46" i="4"/>
  <c r="BY46" i="4"/>
  <c r="BX46" i="4"/>
  <c r="BT46" i="4"/>
  <c r="BU46" i="4" s="1"/>
  <c r="BD46" i="4"/>
  <c r="BC46" i="4"/>
  <c r="BB46" i="4"/>
  <c r="CY45" i="4"/>
  <c r="CX45" i="4"/>
  <c r="CW45" i="4"/>
  <c r="CV45" i="4"/>
  <c r="CU45" i="4"/>
  <c r="CT45" i="4"/>
  <c r="CS45" i="4"/>
  <c r="CR45" i="4"/>
  <c r="CQ45" i="4"/>
  <c r="CP45" i="4"/>
  <c r="CO45" i="4"/>
  <c r="CN45" i="4"/>
  <c r="CM45" i="4"/>
  <c r="CL45" i="4"/>
  <c r="CK45" i="4"/>
  <c r="CJ45" i="4"/>
  <c r="CI45" i="4"/>
  <c r="CH45" i="4"/>
  <c r="CG45" i="4"/>
  <c r="CF45" i="4"/>
  <c r="CE45" i="4"/>
  <c r="CD45" i="4"/>
  <c r="CC45" i="4"/>
  <c r="CB45" i="4"/>
  <c r="CA45" i="4"/>
  <c r="BZ45" i="4"/>
  <c r="BY45" i="4"/>
  <c r="BX45" i="4"/>
  <c r="BT45" i="4"/>
  <c r="BU45" i="4" s="1"/>
  <c r="BD45" i="4"/>
  <c r="BC45" i="4"/>
  <c r="BB45" i="4"/>
  <c r="CY44" i="4"/>
  <c r="CX44" i="4"/>
  <c r="CW44" i="4"/>
  <c r="CV44" i="4"/>
  <c r="CU44" i="4"/>
  <c r="CT44" i="4"/>
  <c r="CS44" i="4"/>
  <c r="CR44" i="4"/>
  <c r="CQ44" i="4"/>
  <c r="CP44" i="4"/>
  <c r="CO44" i="4"/>
  <c r="CN44" i="4"/>
  <c r="CM44" i="4"/>
  <c r="CL44" i="4"/>
  <c r="CK44" i="4"/>
  <c r="CJ44" i="4"/>
  <c r="CI44" i="4"/>
  <c r="CH44" i="4"/>
  <c r="CG44" i="4"/>
  <c r="CF44" i="4"/>
  <c r="CE44" i="4"/>
  <c r="CD44" i="4"/>
  <c r="CC44" i="4"/>
  <c r="CB44" i="4"/>
  <c r="CA44" i="4"/>
  <c r="BZ44" i="4"/>
  <c r="BY44" i="4"/>
  <c r="BX44" i="4"/>
  <c r="BT44" i="4"/>
  <c r="BU44" i="4" s="1"/>
  <c r="BD44" i="4"/>
  <c r="BC44" i="4"/>
  <c r="BB44" i="4"/>
  <c r="CY43" i="4"/>
  <c r="CX43" i="4"/>
  <c r="CW43" i="4"/>
  <c r="CV43" i="4"/>
  <c r="CU43" i="4"/>
  <c r="CT43" i="4"/>
  <c r="CS43" i="4"/>
  <c r="CR43" i="4"/>
  <c r="CQ43" i="4"/>
  <c r="CP43" i="4"/>
  <c r="CO43" i="4"/>
  <c r="CN43" i="4"/>
  <c r="CM43" i="4"/>
  <c r="CL43" i="4"/>
  <c r="CK43" i="4"/>
  <c r="CJ43" i="4"/>
  <c r="CI43" i="4"/>
  <c r="CH43" i="4"/>
  <c r="CG43" i="4"/>
  <c r="CF43" i="4"/>
  <c r="CE43" i="4"/>
  <c r="CD43" i="4"/>
  <c r="CC43" i="4"/>
  <c r="CB43" i="4"/>
  <c r="CA43" i="4"/>
  <c r="BZ43" i="4"/>
  <c r="BY43" i="4"/>
  <c r="BX43" i="4"/>
  <c r="BU43" i="4"/>
  <c r="BT43" i="4"/>
  <c r="BD43" i="4"/>
  <c r="BC43" i="4"/>
  <c r="BB43" i="4"/>
  <c r="CY42" i="4"/>
  <c r="CX42" i="4"/>
  <c r="CW42" i="4"/>
  <c r="CV42" i="4"/>
  <c r="CU42" i="4"/>
  <c r="CT42" i="4"/>
  <c r="CS42" i="4"/>
  <c r="CR42" i="4"/>
  <c r="CQ42" i="4"/>
  <c r="CP42" i="4"/>
  <c r="CO42" i="4"/>
  <c r="CN42" i="4"/>
  <c r="CM42" i="4"/>
  <c r="CL42" i="4"/>
  <c r="CK42" i="4"/>
  <c r="CJ42" i="4"/>
  <c r="CI42" i="4"/>
  <c r="CH42" i="4"/>
  <c r="CG42" i="4"/>
  <c r="CF42" i="4"/>
  <c r="CE42" i="4"/>
  <c r="CD42" i="4"/>
  <c r="CC42" i="4"/>
  <c r="CB42" i="4"/>
  <c r="CA42" i="4"/>
  <c r="BZ42" i="4"/>
  <c r="BY42" i="4"/>
  <c r="BX42" i="4"/>
  <c r="BT42" i="4"/>
  <c r="BU42" i="4" s="1"/>
  <c r="BD42" i="4"/>
  <c r="BC42" i="4"/>
  <c r="BB42" i="4"/>
  <c r="CY41" i="4"/>
  <c r="CX41" i="4"/>
  <c r="CW41" i="4"/>
  <c r="CV41" i="4"/>
  <c r="CU41" i="4"/>
  <c r="CT41" i="4"/>
  <c r="CS41" i="4"/>
  <c r="CR41" i="4"/>
  <c r="CQ41" i="4"/>
  <c r="CP41" i="4"/>
  <c r="CO41" i="4"/>
  <c r="CN41" i="4"/>
  <c r="CM41" i="4"/>
  <c r="CL41" i="4"/>
  <c r="CK41" i="4"/>
  <c r="CJ41" i="4"/>
  <c r="CI41" i="4"/>
  <c r="CH41" i="4"/>
  <c r="CG41" i="4"/>
  <c r="CF41" i="4"/>
  <c r="CE41" i="4"/>
  <c r="CD41" i="4"/>
  <c r="CC41" i="4"/>
  <c r="CB41" i="4"/>
  <c r="CA41" i="4"/>
  <c r="BZ41" i="4"/>
  <c r="BY41" i="4"/>
  <c r="BX41" i="4"/>
  <c r="BT41" i="4"/>
  <c r="BU41" i="4" s="1"/>
  <c r="BD41" i="4"/>
  <c r="BC41" i="4"/>
  <c r="BB41" i="4"/>
  <c r="CY40" i="4"/>
  <c r="CX40" i="4"/>
  <c r="CW40" i="4"/>
  <c r="CV40" i="4"/>
  <c r="CU40" i="4"/>
  <c r="CT40" i="4"/>
  <c r="CS40" i="4"/>
  <c r="CR40" i="4"/>
  <c r="CQ40" i="4"/>
  <c r="CP40" i="4"/>
  <c r="CO40" i="4"/>
  <c r="CN40" i="4"/>
  <c r="CM40" i="4"/>
  <c r="CL40" i="4"/>
  <c r="CK40" i="4"/>
  <c r="CJ40" i="4"/>
  <c r="CI40" i="4"/>
  <c r="CH40" i="4"/>
  <c r="CG40" i="4"/>
  <c r="CF40" i="4"/>
  <c r="CE40" i="4"/>
  <c r="CD40" i="4"/>
  <c r="CC40" i="4"/>
  <c r="CB40" i="4"/>
  <c r="CA40" i="4"/>
  <c r="BZ40" i="4"/>
  <c r="BY40" i="4"/>
  <c r="BX40" i="4"/>
  <c r="BT40" i="4"/>
  <c r="BU40" i="4" s="1"/>
  <c r="BD40" i="4"/>
  <c r="BC40" i="4"/>
  <c r="BB40" i="4"/>
  <c r="CY39" i="4"/>
  <c r="CX39" i="4"/>
  <c r="CW39" i="4"/>
  <c r="CV39" i="4"/>
  <c r="CU39" i="4"/>
  <c r="CT39" i="4"/>
  <c r="CS39" i="4"/>
  <c r="CR39" i="4"/>
  <c r="CQ39" i="4"/>
  <c r="CP39" i="4"/>
  <c r="CO39" i="4"/>
  <c r="CN39" i="4"/>
  <c r="CM39" i="4"/>
  <c r="CL39" i="4"/>
  <c r="CK39" i="4"/>
  <c r="CJ39" i="4"/>
  <c r="CI39" i="4"/>
  <c r="CH39" i="4"/>
  <c r="CG39" i="4"/>
  <c r="CF39" i="4"/>
  <c r="CE39" i="4"/>
  <c r="CD39" i="4"/>
  <c r="CC39" i="4"/>
  <c r="CB39" i="4"/>
  <c r="CA39" i="4"/>
  <c r="BZ39" i="4"/>
  <c r="BY39" i="4"/>
  <c r="BX39" i="4"/>
  <c r="BU39" i="4"/>
  <c r="BT39" i="4"/>
  <c r="BD39" i="4"/>
  <c r="BC39" i="4"/>
  <c r="BB39" i="4"/>
  <c r="CY38" i="4"/>
  <c r="CX38" i="4"/>
  <c r="CW38" i="4"/>
  <c r="CV38" i="4"/>
  <c r="CU38" i="4"/>
  <c r="CT38" i="4"/>
  <c r="CS38" i="4"/>
  <c r="CR38" i="4"/>
  <c r="CQ38" i="4"/>
  <c r="CP38" i="4"/>
  <c r="CO38" i="4"/>
  <c r="CN38" i="4"/>
  <c r="CM38" i="4"/>
  <c r="CL38" i="4"/>
  <c r="CK38" i="4"/>
  <c r="CJ38" i="4"/>
  <c r="CI38" i="4"/>
  <c r="CH38" i="4"/>
  <c r="CG38" i="4"/>
  <c r="CF38" i="4"/>
  <c r="CE38" i="4"/>
  <c r="CD38" i="4"/>
  <c r="CC38" i="4"/>
  <c r="CB38" i="4"/>
  <c r="CA38" i="4"/>
  <c r="BZ38" i="4"/>
  <c r="BY38" i="4"/>
  <c r="BX38" i="4"/>
  <c r="BT38" i="4"/>
  <c r="BU38" i="4" s="1"/>
  <c r="BD38" i="4"/>
  <c r="BC38" i="4"/>
  <c r="BB38" i="4"/>
  <c r="CY37" i="4"/>
  <c r="CX37" i="4"/>
  <c r="CW37" i="4"/>
  <c r="CV37" i="4"/>
  <c r="CU37" i="4"/>
  <c r="CT37" i="4"/>
  <c r="CS37" i="4"/>
  <c r="CR37" i="4"/>
  <c r="CQ37" i="4"/>
  <c r="CP37" i="4"/>
  <c r="CO37" i="4"/>
  <c r="CN37" i="4"/>
  <c r="CM37" i="4"/>
  <c r="CL37" i="4"/>
  <c r="CK37" i="4"/>
  <c r="CJ37" i="4"/>
  <c r="CI37" i="4"/>
  <c r="CH37" i="4"/>
  <c r="CG37" i="4"/>
  <c r="CF37" i="4"/>
  <c r="CE37" i="4"/>
  <c r="CD37" i="4"/>
  <c r="CC37" i="4"/>
  <c r="CB37" i="4"/>
  <c r="CA37" i="4"/>
  <c r="BZ37" i="4"/>
  <c r="BY37" i="4"/>
  <c r="BX37" i="4"/>
  <c r="BT37" i="4"/>
  <c r="BU37" i="4" s="1"/>
  <c r="BD37" i="4"/>
  <c r="BC37" i="4"/>
  <c r="BB37" i="4"/>
  <c r="CY36" i="4"/>
  <c r="CX36" i="4"/>
  <c r="CW36" i="4"/>
  <c r="CV36" i="4"/>
  <c r="CU36" i="4"/>
  <c r="CT36" i="4"/>
  <c r="CS36" i="4"/>
  <c r="CR36" i="4"/>
  <c r="CQ36" i="4"/>
  <c r="CP36" i="4"/>
  <c r="CO36" i="4"/>
  <c r="CN36" i="4"/>
  <c r="CM36" i="4"/>
  <c r="CL36" i="4"/>
  <c r="CK36" i="4"/>
  <c r="CJ36" i="4"/>
  <c r="CI36" i="4"/>
  <c r="CH36" i="4"/>
  <c r="CG36" i="4"/>
  <c r="CF36" i="4"/>
  <c r="CE36" i="4"/>
  <c r="CD36" i="4"/>
  <c r="CC36" i="4"/>
  <c r="CB36" i="4"/>
  <c r="CA36" i="4"/>
  <c r="BZ36" i="4"/>
  <c r="BY36" i="4"/>
  <c r="BX36" i="4"/>
  <c r="BT36" i="4"/>
  <c r="BU36" i="4" s="1"/>
  <c r="BD36" i="4"/>
  <c r="BC36" i="4"/>
  <c r="BB36" i="4"/>
  <c r="CY35" i="4"/>
  <c r="CX35" i="4"/>
  <c r="CW35" i="4"/>
  <c r="CV35" i="4"/>
  <c r="CU35" i="4"/>
  <c r="CT35" i="4"/>
  <c r="CS35" i="4"/>
  <c r="CR35" i="4"/>
  <c r="CQ35" i="4"/>
  <c r="CP35" i="4"/>
  <c r="CO35" i="4"/>
  <c r="CN35" i="4"/>
  <c r="CM35" i="4"/>
  <c r="CL35" i="4"/>
  <c r="CK35" i="4"/>
  <c r="CJ35" i="4"/>
  <c r="CI35" i="4"/>
  <c r="CH35" i="4"/>
  <c r="CG35" i="4"/>
  <c r="CF35" i="4"/>
  <c r="CE35" i="4"/>
  <c r="CD35" i="4"/>
  <c r="CC35" i="4"/>
  <c r="CB35" i="4"/>
  <c r="CA35" i="4"/>
  <c r="BZ35" i="4"/>
  <c r="BY35" i="4"/>
  <c r="BX35" i="4"/>
  <c r="BU35" i="4"/>
  <c r="BT35" i="4"/>
  <c r="BD35" i="4"/>
  <c r="BC35" i="4"/>
  <c r="BB35" i="4"/>
  <c r="CY34" i="4"/>
  <c r="CX34" i="4"/>
  <c r="CW34" i="4"/>
  <c r="CV34" i="4"/>
  <c r="CU34" i="4"/>
  <c r="CT34" i="4"/>
  <c r="CS34" i="4"/>
  <c r="CR34" i="4"/>
  <c r="CQ34" i="4"/>
  <c r="CP34" i="4"/>
  <c r="CO34" i="4"/>
  <c r="CN34" i="4"/>
  <c r="CM34" i="4"/>
  <c r="CL34" i="4"/>
  <c r="CK34" i="4"/>
  <c r="CJ34" i="4"/>
  <c r="CI34" i="4"/>
  <c r="CH34" i="4"/>
  <c r="CG34" i="4"/>
  <c r="CF34" i="4"/>
  <c r="CE34" i="4"/>
  <c r="CD34" i="4"/>
  <c r="CC34" i="4"/>
  <c r="CB34" i="4"/>
  <c r="CA34" i="4"/>
  <c r="BZ34" i="4"/>
  <c r="BY34" i="4"/>
  <c r="BX34" i="4"/>
  <c r="BT34" i="4"/>
  <c r="BU34" i="4" s="1"/>
  <c r="BD34" i="4"/>
  <c r="BC34" i="4"/>
  <c r="BB34" i="4"/>
  <c r="CY33" i="4"/>
  <c r="CX33" i="4"/>
  <c r="CW33" i="4"/>
  <c r="CV33" i="4"/>
  <c r="CU33" i="4"/>
  <c r="CT33" i="4"/>
  <c r="CS33" i="4"/>
  <c r="CR33" i="4"/>
  <c r="CQ33" i="4"/>
  <c r="CP33" i="4"/>
  <c r="CO33" i="4"/>
  <c r="CN33" i="4"/>
  <c r="CM33" i="4"/>
  <c r="CL33" i="4"/>
  <c r="CK33" i="4"/>
  <c r="CJ33" i="4"/>
  <c r="CI33" i="4"/>
  <c r="CH33" i="4"/>
  <c r="CG33" i="4"/>
  <c r="CF33" i="4"/>
  <c r="CE33" i="4"/>
  <c r="CD33" i="4"/>
  <c r="CC33" i="4"/>
  <c r="CB33" i="4"/>
  <c r="CA33" i="4"/>
  <c r="BZ33" i="4"/>
  <c r="BY33" i="4"/>
  <c r="BX33" i="4"/>
  <c r="BT33" i="4"/>
  <c r="BU33" i="4" s="1"/>
  <c r="BD33" i="4"/>
  <c r="BC33" i="4"/>
  <c r="BB33" i="4"/>
  <c r="CY32" i="4"/>
  <c r="CX32" i="4"/>
  <c r="CW32" i="4"/>
  <c r="CV32" i="4"/>
  <c r="CU32" i="4"/>
  <c r="CT32" i="4"/>
  <c r="CS32" i="4"/>
  <c r="CR32" i="4"/>
  <c r="CQ32" i="4"/>
  <c r="CP32" i="4"/>
  <c r="CO32" i="4"/>
  <c r="CN32" i="4"/>
  <c r="CM32" i="4"/>
  <c r="CL32" i="4"/>
  <c r="CK32" i="4"/>
  <c r="CJ32" i="4"/>
  <c r="CI32" i="4"/>
  <c r="CH32" i="4"/>
  <c r="CG32" i="4"/>
  <c r="CF32" i="4"/>
  <c r="CE32" i="4"/>
  <c r="CD32" i="4"/>
  <c r="CC32" i="4"/>
  <c r="CB32" i="4"/>
  <c r="CA32" i="4"/>
  <c r="BZ32" i="4"/>
  <c r="BY32" i="4"/>
  <c r="BX32" i="4"/>
  <c r="BT32" i="4"/>
  <c r="BU32" i="4" s="1"/>
  <c r="BD32" i="4"/>
  <c r="BC32" i="4"/>
  <c r="BB32" i="4"/>
  <c r="CY31" i="4"/>
  <c r="CX31" i="4"/>
  <c r="CW31" i="4"/>
  <c r="CV31" i="4"/>
  <c r="CU31" i="4"/>
  <c r="CT31" i="4"/>
  <c r="CS31" i="4"/>
  <c r="CR31" i="4"/>
  <c r="CQ31" i="4"/>
  <c r="CP31" i="4"/>
  <c r="CO31" i="4"/>
  <c r="CN31" i="4"/>
  <c r="CM31" i="4"/>
  <c r="CL31" i="4"/>
  <c r="CK31" i="4"/>
  <c r="CJ31" i="4"/>
  <c r="CI31" i="4"/>
  <c r="CH31" i="4"/>
  <c r="CG31" i="4"/>
  <c r="CF31" i="4"/>
  <c r="CE31" i="4"/>
  <c r="CD31" i="4"/>
  <c r="CC31" i="4"/>
  <c r="CB31" i="4"/>
  <c r="CA31" i="4"/>
  <c r="BZ31" i="4"/>
  <c r="BY31" i="4"/>
  <c r="BX31" i="4"/>
  <c r="BU31" i="4"/>
  <c r="BT31" i="4"/>
  <c r="BD31" i="4"/>
  <c r="BC31" i="4"/>
  <c r="BB31" i="4"/>
  <c r="CY30" i="4"/>
  <c r="CX30" i="4"/>
  <c r="CW30" i="4"/>
  <c r="CV30" i="4"/>
  <c r="CU30" i="4"/>
  <c r="CT30" i="4"/>
  <c r="CS30" i="4"/>
  <c r="CR30" i="4"/>
  <c r="CQ30" i="4"/>
  <c r="CP30" i="4"/>
  <c r="CO30" i="4"/>
  <c r="CN30" i="4"/>
  <c r="CM30" i="4"/>
  <c r="CL30" i="4"/>
  <c r="CK30" i="4"/>
  <c r="CJ30" i="4"/>
  <c r="CI30" i="4"/>
  <c r="CH30" i="4"/>
  <c r="CG30" i="4"/>
  <c r="CF30" i="4"/>
  <c r="CE30" i="4"/>
  <c r="CD30" i="4"/>
  <c r="CC30" i="4"/>
  <c r="CB30" i="4"/>
  <c r="CA30" i="4"/>
  <c r="BZ30" i="4"/>
  <c r="BY30" i="4"/>
  <c r="BX30" i="4"/>
  <c r="BT30" i="4"/>
  <c r="BU30" i="4" s="1"/>
  <c r="BD30" i="4"/>
  <c r="BC30" i="4"/>
  <c r="BB30" i="4"/>
  <c r="CY29" i="4"/>
  <c r="CX29" i="4"/>
  <c r="CW29" i="4"/>
  <c r="CV29" i="4"/>
  <c r="CU29" i="4"/>
  <c r="CT29" i="4"/>
  <c r="CS29" i="4"/>
  <c r="CR29" i="4"/>
  <c r="CQ29" i="4"/>
  <c r="CP29" i="4"/>
  <c r="CO29" i="4"/>
  <c r="CN29" i="4"/>
  <c r="CM29" i="4"/>
  <c r="CL29" i="4"/>
  <c r="CK29" i="4"/>
  <c r="CJ29" i="4"/>
  <c r="CI29" i="4"/>
  <c r="CH29" i="4"/>
  <c r="CG29" i="4"/>
  <c r="CF29" i="4"/>
  <c r="CE29" i="4"/>
  <c r="CD29" i="4"/>
  <c r="CC29" i="4"/>
  <c r="CB29" i="4"/>
  <c r="CA29" i="4"/>
  <c r="BZ29" i="4"/>
  <c r="BY29" i="4"/>
  <c r="BX29" i="4"/>
  <c r="BT29" i="4"/>
  <c r="BU29" i="4" s="1"/>
  <c r="BD29" i="4"/>
  <c r="BC29" i="4"/>
  <c r="BB29" i="4"/>
  <c r="CY28" i="4"/>
  <c r="CX28" i="4"/>
  <c r="CW28" i="4"/>
  <c r="CV28" i="4"/>
  <c r="CU28" i="4"/>
  <c r="CT28" i="4"/>
  <c r="CS28" i="4"/>
  <c r="CR28" i="4"/>
  <c r="CQ28" i="4"/>
  <c r="CP28" i="4"/>
  <c r="CO28" i="4"/>
  <c r="CN28" i="4"/>
  <c r="CM28" i="4"/>
  <c r="CL28" i="4"/>
  <c r="CK28" i="4"/>
  <c r="CJ28" i="4"/>
  <c r="CI28" i="4"/>
  <c r="CH28" i="4"/>
  <c r="CG28" i="4"/>
  <c r="CF28" i="4"/>
  <c r="CE28" i="4"/>
  <c r="CD28" i="4"/>
  <c r="CC28" i="4"/>
  <c r="CB28" i="4"/>
  <c r="CA28" i="4"/>
  <c r="BZ28" i="4"/>
  <c r="BY28" i="4"/>
  <c r="BX28" i="4"/>
  <c r="BT28" i="4"/>
  <c r="BU28" i="4" s="1"/>
  <c r="BD28" i="4"/>
  <c r="BC28" i="4"/>
  <c r="BB28" i="4"/>
  <c r="CY27" i="4"/>
  <c r="CX27" i="4"/>
  <c r="CW27" i="4"/>
  <c r="CV27" i="4"/>
  <c r="CU27" i="4"/>
  <c r="CT27" i="4"/>
  <c r="CS27" i="4"/>
  <c r="CR27" i="4"/>
  <c r="CQ27" i="4"/>
  <c r="CP27" i="4"/>
  <c r="CO27" i="4"/>
  <c r="CN27" i="4"/>
  <c r="CM27" i="4"/>
  <c r="CL27" i="4"/>
  <c r="CK27" i="4"/>
  <c r="CJ27" i="4"/>
  <c r="CI27" i="4"/>
  <c r="CH27" i="4"/>
  <c r="CG27" i="4"/>
  <c r="CF27" i="4"/>
  <c r="CE27" i="4"/>
  <c r="CD27" i="4"/>
  <c r="CC27" i="4"/>
  <c r="CB27" i="4"/>
  <c r="CA27" i="4"/>
  <c r="BZ27" i="4"/>
  <c r="BY27" i="4"/>
  <c r="BX27" i="4"/>
  <c r="BU27" i="4"/>
  <c r="BT27" i="4"/>
  <c r="BD27" i="4"/>
  <c r="BC27" i="4"/>
  <c r="BB27" i="4"/>
  <c r="CY26" i="4"/>
  <c r="CX26" i="4"/>
  <c r="CW26" i="4"/>
  <c r="CV26" i="4"/>
  <c r="CU26" i="4"/>
  <c r="CT26" i="4"/>
  <c r="CS26" i="4"/>
  <c r="CR26" i="4"/>
  <c r="CQ26" i="4"/>
  <c r="CP26" i="4"/>
  <c r="CO26" i="4"/>
  <c r="CN26" i="4"/>
  <c r="CM26" i="4"/>
  <c r="CL26" i="4"/>
  <c r="CK26" i="4"/>
  <c r="CJ26" i="4"/>
  <c r="CI26" i="4"/>
  <c r="CH26" i="4"/>
  <c r="CG26" i="4"/>
  <c r="CF26" i="4"/>
  <c r="CE26" i="4"/>
  <c r="CD26" i="4"/>
  <c r="CC26" i="4"/>
  <c r="CB26" i="4"/>
  <c r="CA26" i="4"/>
  <c r="BZ26" i="4"/>
  <c r="BY26" i="4"/>
  <c r="BX26" i="4"/>
  <c r="BT26" i="4"/>
  <c r="BU26" i="4" s="1"/>
  <c r="BD26" i="4"/>
  <c r="BC26" i="4"/>
  <c r="BB26" i="4"/>
  <c r="CY25" i="4"/>
  <c r="CX25" i="4"/>
  <c r="CW25" i="4"/>
  <c r="CV25" i="4"/>
  <c r="CU25" i="4"/>
  <c r="CT25" i="4"/>
  <c r="CS25" i="4"/>
  <c r="CR25" i="4"/>
  <c r="CQ25" i="4"/>
  <c r="CP25" i="4"/>
  <c r="CO25" i="4"/>
  <c r="CN25" i="4"/>
  <c r="CM25" i="4"/>
  <c r="CL25" i="4"/>
  <c r="CK25" i="4"/>
  <c r="CJ25" i="4"/>
  <c r="CI25" i="4"/>
  <c r="CH25" i="4"/>
  <c r="CG25" i="4"/>
  <c r="CF25" i="4"/>
  <c r="CE25" i="4"/>
  <c r="CD25" i="4"/>
  <c r="CC25" i="4"/>
  <c r="CB25" i="4"/>
  <c r="CA25" i="4"/>
  <c r="BZ25" i="4"/>
  <c r="BY25" i="4"/>
  <c r="BX25" i="4"/>
  <c r="BT25" i="4"/>
  <c r="BU25" i="4" s="1"/>
  <c r="BD25" i="4"/>
  <c r="BC25" i="4"/>
  <c r="BB25" i="4"/>
  <c r="CY24" i="4"/>
  <c r="CX24" i="4"/>
  <c r="CW24" i="4"/>
  <c r="CV24" i="4"/>
  <c r="CU24" i="4"/>
  <c r="CT24" i="4"/>
  <c r="CS24" i="4"/>
  <c r="CR24" i="4"/>
  <c r="CQ24" i="4"/>
  <c r="CP24" i="4"/>
  <c r="CO24" i="4"/>
  <c r="CN24" i="4"/>
  <c r="CM24" i="4"/>
  <c r="CL24" i="4"/>
  <c r="CK24" i="4"/>
  <c r="CJ24" i="4"/>
  <c r="CI24" i="4"/>
  <c r="CH24" i="4"/>
  <c r="CG24" i="4"/>
  <c r="CF24" i="4"/>
  <c r="CE24" i="4"/>
  <c r="CD24" i="4"/>
  <c r="CC24" i="4"/>
  <c r="CB24" i="4"/>
  <c r="CA24" i="4"/>
  <c r="BZ24" i="4"/>
  <c r="BY24" i="4"/>
  <c r="BX24" i="4"/>
  <c r="BT24" i="4"/>
  <c r="BU24" i="4" s="1"/>
  <c r="BD24" i="4"/>
  <c r="BC24" i="4"/>
  <c r="BB24" i="4"/>
  <c r="CY23" i="4"/>
  <c r="CX23" i="4"/>
  <c r="CW23" i="4"/>
  <c r="CV23" i="4"/>
  <c r="CU23" i="4"/>
  <c r="CT23" i="4"/>
  <c r="CS23" i="4"/>
  <c r="CR23" i="4"/>
  <c r="CQ23" i="4"/>
  <c r="CP23" i="4"/>
  <c r="CO23" i="4"/>
  <c r="CN23" i="4"/>
  <c r="CM23" i="4"/>
  <c r="CL23" i="4"/>
  <c r="CK23" i="4"/>
  <c r="CJ23" i="4"/>
  <c r="CI23" i="4"/>
  <c r="CH23" i="4"/>
  <c r="CG23" i="4"/>
  <c r="CF23" i="4"/>
  <c r="CE23" i="4"/>
  <c r="CD23" i="4"/>
  <c r="CC23" i="4"/>
  <c r="CB23" i="4"/>
  <c r="CA23" i="4"/>
  <c r="BZ23" i="4"/>
  <c r="BY23" i="4"/>
  <c r="BX23" i="4"/>
  <c r="CZ23" i="4" s="1"/>
  <c r="AV23" i="4" s="1"/>
  <c r="AY23" i="4" s="1"/>
  <c r="BU23" i="4"/>
  <c r="BT23" i="4"/>
  <c r="BD23" i="4"/>
  <c r="BC23" i="4"/>
  <c r="BB23" i="4"/>
  <c r="CY22" i="4"/>
  <c r="CX22" i="4"/>
  <c r="CW22" i="4"/>
  <c r="CV22" i="4"/>
  <c r="CU22" i="4"/>
  <c r="CT22" i="4"/>
  <c r="CS22" i="4"/>
  <c r="CR22" i="4"/>
  <c r="CQ22" i="4"/>
  <c r="CP22" i="4"/>
  <c r="CO22" i="4"/>
  <c r="CN22" i="4"/>
  <c r="CM22" i="4"/>
  <c r="CL22" i="4"/>
  <c r="CK22" i="4"/>
  <c r="CJ22" i="4"/>
  <c r="CI22" i="4"/>
  <c r="CH22" i="4"/>
  <c r="CG22" i="4"/>
  <c r="CF22" i="4"/>
  <c r="CE22" i="4"/>
  <c r="CD22" i="4"/>
  <c r="CC22" i="4"/>
  <c r="CB22" i="4"/>
  <c r="CA22" i="4"/>
  <c r="BZ22" i="4"/>
  <c r="BY22" i="4"/>
  <c r="BX22" i="4"/>
  <c r="BT22" i="4"/>
  <c r="BU22" i="4" s="1"/>
  <c r="BD22" i="4"/>
  <c r="BC22" i="4"/>
  <c r="BB22" i="4"/>
  <c r="CY21" i="4"/>
  <c r="CX21" i="4"/>
  <c r="CW21" i="4"/>
  <c r="CV21" i="4"/>
  <c r="CU21" i="4"/>
  <c r="CT21" i="4"/>
  <c r="CS21" i="4"/>
  <c r="CR21" i="4"/>
  <c r="CQ21" i="4"/>
  <c r="CP21" i="4"/>
  <c r="CO21" i="4"/>
  <c r="CN21" i="4"/>
  <c r="CM21" i="4"/>
  <c r="CL21" i="4"/>
  <c r="CK21" i="4"/>
  <c r="CJ21" i="4"/>
  <c r="CI21" i="4"/>
  <c r="CH21" i="4"/>
  <c r="CG21" i="4"/>
  <c r="CF21" i="4"/>
  <c r="CE21" i="4"/>
  <c r="CD21" i="4"/>
  <c r="CC21" i="4"/>
  <c r="CB21" i="4"/>
  <c r="CA21" i="4"/>
  <c r="BZ21" i="4"/>
  <c r="BY21" i="4"/>
  <c r="BX21" i="4"/>
  <c r="BT21" i="4"/>
  <c r="BU21" i="4" s="1"/>
  <c r="BD21" i="4"/>
  <c r="BC21" i="4"/>
  <c r="BB21" i="4"/>
  <c r="CY20" i="4"/>
  <c r="CX20" i="4"/>
  <c r="CW20" i="4"/>
  <c r="CV20" i="4"/>
  <c r="CU20" i="4"/>
  <c r="CT20" i="4"/>
  <c r="CS20" i="4"/>
  <c r="CR20" i="4"/>
  <c r="CQ20" i="4"/>
  <c r="CP20" i="4"/>
  <c r="CO20" i="4"/>
  <c r="CN20" i="4"/>
  <c r="CM20" i="4"/>
  <c r="CL20" i="4"/>
  <c r="CK20" i="4"/>
  <c r="CJ20" i="4"/>
  <c r="CI20" i="4"/>
  <c r="CH20" i="4"/>
  <c r="CG20" i="4"/>
  <c r="CF20" i="4"/>
  <c r="CE20" i="4"/>
  <c r="CD20" i="4"/>
  <c r="CC20" i="4"/>
  <c r="CB20" i="4"/>
  <c r="CA20" i="4"/>
  <c r="BZ20" i="4"/>
  <c r="BY20" i="4"/>
  <c r="BX20" i="4"/>
  <c r="BT20" i="4"/>
  <c r="BU20" i="4" s="1"/>
  <c r="BD20" i="4"/>
  <c r="BC20" i="4"/>
  <c r="BB20" i="4"/>
  <c r="CY19" i="4"/>
  <c r="CX19" i="4"/>
  <c r="CW19" i="4"/>
  <c r="CV19" i="4"/>
  <c r="CU19" i="4"/>
  <c r="CT19" i="4"/>
  <c r="CS19" i="4"/>
  <c r="CR19" i="4"/>
  <c r="CQ19" i="4"/>
  <c r="CP19" i="4"/>
  <c r="CO19" i="4"/>
  <c r="CN19" i="4"/>
  <c r="CM19" i="4"/>
  <c r="CL19" i="4"/>
  <c r="CK19" i="4"/>
  <c r="CJ19" i="4"/>
  <c r="CI19" i="4"/>
  <c r="CH19" i="4"/>
  <c r="CG19" i="4"/>
  <c r="CF19" i="4"/>
  <c r="CE19" i="4"/>
  <c r="CD19" i="4"/>
  <c r="CC19" i="4"/>
  <c r="CB19" i="4"/>
  <c r="CA19" i="4"/>
  <c r="BZ19" i="4"/>
  <c r="BY19" i="4"/>
  <c r="BX19" i="4"/>
  <c r="CZ19" i="4" s="1"/>
  <c r="AV19" i="4" s="1"/>
  <c r="AY19" i="4" s="1"/>
  <c r="BU19" i="4"/>
  <c r="BT19" i="4"/>
  <c r="BD19" i="4"/>
  <c r="BC19" i="4"/>
  <c r="BB19" i="4"/>
  <c r="CY18" i="4"/>
  <c r="CX18" i="4"/>
  <c r="CW18" i="4"/>
  <c r="CV18" i="4"/>
  <c r="CU18" i="4"/>
  <c r="CT18" i="4"/>
  <c r="CS18" i="4"/>
  <c r="CR18" i="4"/>
  <c r="CQ18" i="4"/>
  <c r="CP18" i="4"/>
  <c r="CO18" i="4"/>
  <c r="CN18" i="4"/>
  <c r="CM18" i="4"/>
  <c r="CL18" i="4"/>
  <c r="CK18" i="4"/>
  <c r="CJ18" i="4"/>
  <c r="CI18" i="4"/>
  <c r="CH18" i="4"/>
  <c r="CG18" i="4"/>
  <c r="CF18" i="4"/>
  <c r="CE18" i="4"/>
  <c r="CD18" i="4"/>
  <c r="CC18" i="4"/>
  <c r="CB18" i="4"/>
  <c r="CA18" i="4"/>
  <c r="BZ18" i="4"/>
  <c r="BY18" i="4"/>
  <c r="BX18" i="4"/>
  <c r="BT18" i="4"/>
  <c r="BU18" i="4" s="1"/>
  <c r="BD18" i="4"/>
  <c r="BC18" i="4"/>
  <c r="BB18" i="4"/>
  <c r="CY17" i="4"/>
  <c r="CX17" i="4"/>
  <c r="CW17" i="4"/>
  <c r="CV17" i="4"/>
  <c r="CU17" i="4"/>
  <c r="CT17" i="4"/>
  <c r="CS17" i="4"/>
  <c r="CR17" i="4"/>
  <c r="CQ17" i="4"/>
  <c r="CP17" i="4"/>
  <c r="CO17" i="4"/>
  <c r="CN17" i="4"/>
  <c r="CM17" i="4"/>
  <c r="CL17" i="4"/>
  <c r="CK17" i="4"/>
  <c r="CJ17" i="4"/>
  <c r="CI17" i="4"/>
  <c r="CH17" i="4"/>
  <c r="CG17" i="4"/>
  <c r="CF17" i="4"/>
  <c r="CE17" i="4"/>
  <c r="CD17" i="4"/>
  <c r="CC17" i="4"/>
  <c r="CB17" i="4"/>
  <c r="CA17" i="4"/>
  <c r="BZ17" i="4"/>
  <c r="BY17" i="4"/>
  <c r="BX17" i="4"/>
  <c r="BT17" i="4"/>
  <c r="BU17" i="4" s="1"/>
  <c r="BD17" i="4"/>
  <c r="BC17" i="4"/>
  <c r="BB17" i="4"/>
  <c r="CY16" i="4"/>
  <c r="CX16" i="4"/>
  <c r="CW16" i="4"/>
  <c r="CV16" i="4"/>
  <c r="CU16" i="4"/>
  <c r="CT16" i="4"/>
  <c r="CS16" i="4"/>
  <c r="CR16" i="4"/>
  <c r="CQ16" i="4"/>
  <c r="CP16" i="4"/>
  <c r="CO16" i="4"/>
  <c r="CN16" i="4"/>
  <c r="CM16" i="4"/>
  <c r="CL16" i="4"/>
  <c r="CK16" i="4"/>
  <c r="CJ16" i="4"/>
  <c r="CI16" i="4"/>
  <c r="CH16" i="4"/>
  <c r="CG16" i="4"/>
  <c r="CF16" i="4"/>
  <c r="CE16" i="4"/>
  <c r="CD16" i="4"/>
  <c r="CC16" i="4"/>
  <c r="CB16" i="4"/>
  <c r="CA16" i="4"/>
  <c r="BZ16" i="4"/>
  <c r="BY16" i="4"/>
  <c r="BX16" i="4"/>
  <c r="BT16" i="4"/>
  <c r="BU16" i="4" s="1"/>
  <c r="BD16" i="4"/>
  <c r="BC16" i="4"/>
  <c r="BB16" i="4"/>
  <c r="CY15" i="4"/>
  <c r="CX15" i="4"/>
  <c r="CW15" i="4"/>
  <c r="CV15" i="4"/>
  <c r="CU15" i="4"/>
  <c r="CT15" i="4"/>
  <c r="CS15" i="4"/>
  <c r="CR15" i="4"/>
  <c r="CQ15" i="4"/>
  <c r="CP15" i="4"/>
  <c r="CO15" i="4"/>
  <c r="CN15" i="4"/>
  <c r="CM15" i="4"/>
  <c r="CL15" i="4"/>
  <c r="CK15" i="4"/>
  <c r="CJ15" i="4"/>
  <c r="CI15" i="4"/>
  <c r="CH15" i="4"/>
  <c r="CG15" i="4"/>
  <c r="CF15" i="4"/>
  <c r="CE15" i="4"/>
  <c r="CD15" i="4"/>
  <c r="CC15" i="4"/>
  <c r="CB15" i="4"/>
  <c r="CA15" i="4"/>
  <c r="BZ15" i="4"/>
  <c r="BY15" i="4"/>
  <c r="BX15" i="4"/>
  <c r="CZ15" i="4" s="1"/>
  <c r="AV15" i="4" s="1"/>
  <c r="AY15" i="4" s="1"/>
  <c r="BU15" i="4"/>
  <c r="BT15" i="4"/>
  <c r="BD15" i="4"/>
  <c r="BC15" i="4"/>
  <c r="BB15" i="4"/>
  <c r="CY14" i="4"/>
  <c r="CX14" i="4"/>
  <c r="CW14" i="4"/>
  <c r="CV14" i="4"/>
  <c r="CU14" i="4"/>
  <c r="CT14" i="4"/>
  <c r="CS14" i="4"/>
  <c r="CR14" i="4"/>
  <c r="CQ14" i="4"/>
  <c r="CP14" i="4"/>
  <c r="CO14" i="4"/>
  <c r="CN14" i="4"/>
  <c r="CM14" i="4"/>
  <c r="CL14" i="4"/>
  <c r="CK14" i="4"/>
  <c r="CJ14" i="4"/>
  <c r="CI14" i="4"/>
  <c r="CH14" i="4"/>
  <c r="CG14" i="4"/>
  <c r="CF14" i="4"/>
  <c r="CE14" i="4"/>
  <c r="CD14" i="4"/>
  <c r="CC14" i="4"/>
  <c r="CB14" i="4"/>
  <c r="CA14" i="4"/>
  <c r="BZ14" i="4"/>
  <c r="BY14" i="4"/>
  <c r="BX14" i="4"/>
  <c r="BT14" i="4"/>
  <c r="BU14" i="4" s="1"/>
  <c r="BD14" i="4"/>
  <c r="BC14" i="4"/>
  <c r="BB14" i="4"/>
  <c r="CY13" i="4"/>
  <c r="CX13" i="4"/>
  <c r="CW13" i="4"/>
  <c r="CV13" i="4"/>
  <c r="CU13" i="4"/>
  <c r="CT13" i="4"/>
  <c r="CS13" i="4"/>
  <c r="CR13" i="4"/>
  <c r="CQ13" i="4"/>
  <c r="CP13" i="4"/>
  <c r="CO13" i="4"/>
  <c r="CN13" i="4"/>
  <c r="CM13" i="4"/>
  <c r="CL13" i="4"/>
  <c r="CK13" i="4"/>
  <c r="CJ13" i="4"/>
  <c r="CI13" i="4"/>
  <c r="CH13" i="4"/>
  <c r="CG13" i="4"/>
  <c r="CF13" i="4"/>
  <c r="CE13" i="4"/>
  <c r="CD13" i="4"/>
  <c r="CC13" i="4"/>
  <c r="CB13" i="4"/>
  <c r="CA13" i="4"/>
  <c r="BZ13" i="4"/>
  <c r="BY13" i="4"/>
  <c r="BX13" i="4"/>
  <c r="BT13" i="4"/>
  <c r="BU13" i="4" s="1"/>
  <c r="BD13" i="4"/>
  <c r="BC13" i="4"/>
  <c r="BB13" i="4"/>
  <c r="CY12" i="4"/>
  <c r="CX12" i="4"/>
  <c r="CW12" i="4"/>
  <c r="CV12" i="4"/>
  <c r="CU12" i="4"/>
  <c r="CT12" i="4"/>
  <c r="CS12" i="4"/>
  <c r="CR12" i="4"/>
  <c r="CQ12" i="4"/>
  <c r="CP12" i="4"/>
  <c r="CO12" i="4"/>
  <c r="CN12" i="4"/>
  <c r="CM12" i="4"/>
  <c r="CL12" i="4"/>
  <c r="CK12" i="4"/>
  <c r="CJ12" i="4"/>
  <c r="CI12" i="4"/>
  <c r="CH12" i="4"/>
  <c r="CG12" i="4"/>
  <c r="CF12" i="4"/>
  <c r="CE12" i="4"/>
  <c r="CD12" i="4"/>
  <c r="CC12" i="4"/>
  <c r="CB12" i="4"/>
  <c r="CA12" i="4"/>
  <c r="BZ12" i="4"/>
  <c r="BY12" i="4"/>
  <c r="BX12" i="4"/>
  <c r="BT12" i="4"/>
  <c r="BU12" i="4" s="1"/>
  <c r="BD12" i="4"/>
  <c r="BC12" i="4"/>
  <c r="BB12" i="4"/>
  <c r="CY11" i="4"/>
  <c r="CX11" i="4"/>
  <c r="CW11" i="4"/>
  <c r="CV11" i="4"/>
  <c r="CU11" i="4"/>
  <c r="CT11" i="4"/>
  <c r="CS11" i="4"/>
  <c r="CR11" i="4"/>
  <c r="CQ11" i="4"/>
  <c r="CP11" i="4"/>
  <c r="CO11" i="4"/>
  <c r="CN11" i="4"/>
  <c r="CM11" i="4"/>
  <c r="CL11" i="4"/>
  <c r="CK11" i="4"/>
  <c r="CJ11" i="4"/>
  <c r="CI11" i="4"/>
  <c r="CH11" i="4"/>
  <c r="CG11" i="4"/>
  <c r="CF11" i="4"/>
  <c r="CE11" i="4"/>
  <c r="CD11" i="4"/>
  <c r="CC11" i="4"/>
  <c r="CB11" i="4"/>
  <c r="CA11" i="4"/>
  <c r="BZ11" i="4"/>
  <c r="BY11" i="4"/>
  <c r="BX11" i="4"/>
  <c r="BU11" i="4"/>
  <c r="BT11" i="4"/>
  <c r="BI11" i="4"/>
  <c r="BD11" i="4"/>
  <c r="BC11" i="4"/>
  <c r="BB11" i="4"/>
  <c r="CY10" i="4"/>
  <c r="CX10" i="4"/>
  <c r="CW10" i="4"/>
  <c r="CV10" i="4"/>
  <c r="CU10" i="4"/>
  <c r="CT10" i="4"/>
  <c r="CT109" i="4" s="1"/>
  <c r="AP109" i="4" s="1"/>
  <c r="CS10" i="4"/>
  <c r="CR10" i="4"/>
  <c r="CQ10" i="4"/>
  <c r="CP10" i="4"/>
  <c r="CO10" i="4"/>
  <c r="CN10" i="4"/>
  <c r="CM10" i="4"/>
  <c r="CL10" i="4"/>
  <c r="CK10" i="4"/>
  <c r="CJ10" i="4"/>
  <c r="CI10" i="4"/>
  <c r="CH10" i="4"/>
  <c r="CH109" i="4" s="1"/>
  <c r="AD109" i="4" s="1"/>
  <c r="CG10" i="4"/>
  <c r="CF10" i="4"/>
  <c r="CE10" i="4"/>
  <c r="CD10" i="4"/>
  <c r="CC10" i="4"/>
  <c r="CB10" i="4"/>
  <c r="CA10" i="4"/>
  <c r="BZ10" i="4"/>
  <c r="BY10" i="4"/>
  <c r="BX10" i="4"/>
  <c r="BT10" i="4"/>
  <c r="BU10" i="4" s="1"/>
  <c r="BD10" i="4"/>
  <c r="BC10" i="4"/>
  <c r="BB10" i="4"/>
  <c r="CY9" i="4"/>
  <c r="CX9" i="4"/>
  <c r="CW9" i="4"/>
  <c r="CV9" i="4"/>
  <c r="CU9" i="4"/>
  <c r="CT9" i="4"/>
  <c r="CS9" i="4"/>
  <c r="CR9" i="4"/>
  <c r="CQ9" i="4"/>
  <c r="CP9" i="4"/>
  <c r="CO9" i="4"/>
  <c r="CN9" i="4"/>
  <c r="CM9" i="4"/>
  <c r="CL9" i="4"/>
  <c r="CK9" i="4"/>
  <c r="CJ9" i="4"/>
  <c r="CI9" i="4"/>
  <c r="CH9" i="4"/>
  <c r="CG9" i="4"/>
  <c r="CF9" i="4"/>
  <c r="CE9" i="4"/>
  <c r="CD9" i="4"/>
  <c r="CC9" i="4"/>
  <c r="CB9" i="4"/>
  <c r="CA9" i="4"/>
  <c r="BZ9" i="4"/>
  <c r="BY9" i="4"/>
  <c r="BX9" i="4"/>
  <c r="BT9" i="4"/>
  <c r="BU9" i="4" s="1"/>
  <c r="BT8" i="4"/>
  <c r="BU8" i="4" s="1"/>
  <c r="CS2" i="4"/>
  <c r="CL2" i="4"/>
  <c r="CE2" i="4"/>
  <c r="BW2" i="4"/>
  <c r="U34" i="29" l="1"/>
  <c r="CZ47" i="4"/>
  <c r="AV47" i="4" s="1"/>
  <c r="AY47" i="4" s="1"/>
  <c r="AO34" i="28"/>
  <c r="Z34" i="28"/>
  <c r="AI15" i="6"/>
  <c r="AJ34" i="28"/>
  <c r="CZ78" i="4"/>
  <c r="AV78" i="4" s="1"/>
  <c r="AY78" i="4" s="1"/>
  <c r="CZ82" i="4"/>
  <c r="AV82" i="4" s="1"/>
  <c r="AY82" i="4" s="1"/>
  <c r="CZ86" i="4"/>
  <c r="AV86" i="4" s="1"/>
  <c r="AY86" i="4" s="1"/>
  <c r="CZ90" i="4"/>
  <c r="AV90" i="4" s="1"/>
  <c r="AY90" i="4" s="1"/>
  <c r="CZ94" i="4"/>
  <c r="AV94" i="4" s="1"/>
  <c r="AY94" i="4" s="1"/>
  <c r="CZ98" i="4"/>
  <c r="AV98" i="4" s="1"/>
  <c r="AY98" i="4" s="1"/>
  <c r="CZ102" i="4"/>
  <c r="AV102" i="4" s="1"/>
  <c r="AY102" i="4" s="1"/>
  <c r="AV17" i="6"/>
  <c r="BH45" i="6"/>
  <c r="AO34" i="29"/>
  <c r="CZ22" i="4"/>
  <c r="AV22" i="4" s="1"/>
  <c r="AY22" i="4" s="1"/>
  <c r="CZ30" i="4"/>
  <c r="AV30" i="4" s="1"/>
  <c r="AY30" i="4" s="1"/>
  <c r="CL109" i="4"/>
  <c r="AH109" i="4" s="1"/>
  <c r="CV109" i="4"/>
  <c r="AR109" i="4" s="1"/>
  <c r="CZ18" i="4"/>
  <c r="AV18" i="4" s="1"/>
  <c r="AY18" i="4" s="1"/>
  <c r="BZ109" i="4"/>
  <c r="V109" i="4" s="1"/>
  <c r="I32" i="30"/>
  <c r="BX109" i="4"/>
  <c r="CZ42" i="4"/>
  <c r="AV42" i="4" s="1"/>
  <c r="AY42" i="4" s="1"/>
  <c r="AT33" i="28"/>
  <c r="CZ108" i="4"/>
  <c r="AV108" i="4" s="1"/>
  <c r="AY108" i="4" s="1"/>
  <c r="CJ109" i="4"/>
  <c r="AF109" i="4" s="1"/>
  <c r="CZ14" i="4"/>
  <c r="AV14" i="4" s="1"/>
  <c r="AY14" i="4" s="1"/>
  <c r="CZ26" i="4"/>
  <c r="AV26" i="4" s="1"/>
  <c r="AY26" i="4" s="1"/>
  <c r="CX109" i="4"/>
  <c r="AT109" i="4" s="1"/>
  <c r="CB109" i="4"/>
  <c r="X109" i="4" s="1"/>
  <c r="CN109" i="4"/>
  <c r="AJ109" i="4" s="1"/>
  <c r="CZ13" i="4"/>
  <c r="AV13" i="4" s="1"/>
  <c r="AY13" i="4" s="1"/>
  <c r="CZ17" i="4"/>
  <c r="AV17" i="4" s="1"/>
  <c r="AY17" i="4" s="1"/>
  <c r="CZ21" i="4"/>
  <c r="AV21" i="4" s="1"/>
  <c r="AY21" i="4" s="1"/>
  <c r="CZ25" i="4"/>
  <c r="AV25" i="4" s="1"/>
  <c r="AY25" i="4" s="1"/>
  <c r="CZ29" i="4"/>
  <c r="AV29" i="4" s="1"/>
  <c r="AY29" i="4" s="1"/>
  <c r="CZ45" i="4"/>
  <c r="AV45" i="4" s="1"/>
  <c r="AY45" i="4" s="1"/>
  <c r="BB53" i="6"/>
  <c r="BE37" i="6"/>
  <c r="BE52" i="6" s="1"/>
  <c r="CD109" i="4"/>
  <c r="Z109" i="4" s="1"/>
  <c r="CP109" i="4"/>
  <c r="AL109" i="4" s="1"/>
  <c r="CZ12" i="4"/>
  <c r="AV12" i="4" s="1"/>
  <c r="AY12" i="4" s="1"/>
  <c r="CZ16" i="4"/>
  <c r="AV16" i="4" s="1"/>
  <c r="AY16" i="4" s="1"/>
  <c r="CZ20" i="4"/>
  <c r="AV20" i="4" s="1"/>
  <c r="AY20" i="4" s="1"/>
  <c r="CZ24" i="4"/>
  <c r="AV24" i="4" s="1"/>
  <c r="AY24" i="4" s="1"/>
  <c r="CZ28" i="4"/>
  <c r="AV28" i="4" s="1"/>
  <c r="AY28" i="4" s="1"/>
  <c r="CZ40" i="4"/>
  <c r="AV40" i="4" s="1"/>
  <c r="AY40" i="4" s="1"/>
  <c r="CZ44" i="4"/>
  <c r="AV44" i="4" s="1"/>
  <c r="AY44" i="4" s="1"/>
  <c r="CZ48" i="4"/>
  <c r="AV48" i="4" s="1"/>
  <c r="AY48" i="4" s="1"/>
  <c r="CZ80" i="4"/>
  <c r="AV80" i="4" s="1"/>
  <c r="AY80" i="4" s="1"/>
  <c r="CZ84" i="4"/>
  <c r="AV84" i="4" s="1"/>
  <c r="AY84" i="4" s="1"/>
  <c r="CZ88" i="4"/>
  <c r="AV88" i="4" s="1"/>
  <c r="AY88" i="4" s="1"/>
  <c r="CZ92" i="4"/>
  <c r="AV92" i="4" s="1"/>
  <c r="AY92" i="4" s="1"/>
  <c r="CZ96" i="4"/>
  <c r="AV96" i="4" s="1"/>
  <c r="AY96" i="4" s="1"/>
  <c r="CZ100" i="4"/>
  <c r="AV100" i="4" s="1"/>
  <c r="AY100" i="4" s="1"/>
  <c r="CZ104" i="4"/>
  <c r="AV104" i="4" s="1"/>
  <c r="AY104" i="4" s="1"/>
  <c r="AE14" i="7"/>
  <c r="AE17" i="7" s="1"/>
  <c r="AT33" i="29"/>
  <c r="CZ11" i="4"/>
  <c r="AV11" i="4" s="1"/>
  <c r="AY11" i="4" s="1"/>
  <c r="CZ27" i="4"/>
  <c r="AV27" i="4" s="1"/>
  <c r="AY27" i="4" s="1"/>
  <c r="CZ46" i="4"/>
  <c r="AV46" i="4" s="1"/>
  <c r="AY46" i="4" s="1"/>
  <c r="AI16" i="6"/>
  <c r="AL17" i="6"/>
  <c r="BB67" i="6"/>
  <c r="AC28" i="6" s="1"/>
  <c r="Y28" i="6" s="1"/>
  <c r="CF109" i="4"/>
  <c r="AB109" i="4" s="1"/>
  <c r="CR109" i="4"/>
  <c r="AN109" i="4" s="1"/>
  <c r="BE9" i="6"/>
  <c r="AS26" i="6" s="1"/>
  <c r="AE34" i="28"/>
  <c r="AY53" i="7"/>
  <c r="AY52" i="7"/>
  <c r="AI16" i="7"/>
  <c r="BB46" i="7"/>
  <c r="BE45" i="7" s="1"/>
  <c r="AV16" i="7" s="1"/>
  <c r="AI15" i="7"/>
  <c r="AY67" i="7"/>
  <c r="AT34" i="28"/>
  <c r="AX35" i="28" s="1"/>
  <c r="BB16" i="29"/>
  <c r="Z34" i="29"/>
  <c r="P34" i="29"/>
  <c r="AI14" i="7"/>
  <c r="AI17" i="7" s="1"/>
  <c r="AD31" i="6"/>
  <c r="M26" i="6"/>
  <c r="BJ31" i="6"/>
  <c r="BI26" i="6"/>
  <c r="AC26" i="6"/>
  <c r="AT31" i="6"/>
  <c r="BC16" i="6"/>
  <c r="AZ16" i="6"/>
  <c r="AS28" i="6"/>
  <c r="AO28" i="6" s="1"/>
  <c r="M28" i="6"/>
  <c r="I28" i="6" s="1"/>
  <c r="BI28" i="6"/>
  <c r="BE28" i="6" s="1"/>
  <c r="BQ14" i="6"/>
  <c r="AE17" i="6"/>
  <c r="BH37" i="6"/>
  <c r="BH52" i="6" s="1"/>
  <c r="BE59" i="6"/>
  <c r="BE67" i="6" s="1"/>
  <c r="AZ15" i="7"/>
  <c r="BB60" i="7"/>
  <c r="BB67" i="7" s="1"/>
  <c r="BE9" i="7"/>
  <c r="AI14" i="6"/>
  <c r="AI17" i="6" s="1"/>
  <c r="M27" i="6" s="1"/>
  <c r="I27" i="6" s="1"/>
  <c r="AZ15" i="6"/>
  <c r="AZ17" i="6" s="1"/>
  <c r="BB52" i="6"/>
  <c r="BE37" i="7"/>
  <c r="BC15" i="6"/>
  <c r="BC17" i="6" s="1"/>
  <c r="BH37" i="7"/>
  <c r="CA109" i="4"/>
  <c r="W109" i="4" s="1"/>
  <c r="CE109" i="4"/>
  <c r="AA109" i="4" s="1"/>
  <c r="CI109" i="4"/>
  <c r="AE109" i="4" s="1"/>
  <c r="CM109" i="4"/>
  <c r="AI109" i="4" s="1"/>
  <c r="CQ109" i="4"/>
  <c r="AM109" i="4" s="1"/>
  <c r="CU109" i="4"/>
  <c r="AQ109" i="4" s="1"/>
  <c r="CY109" i="4"/>
  <c r="AU109" i="4" s="1"/>
  <c r="CZ32" i="4"/>
  <c r="AV32" i="4" s="1"/>
  <c r="AY32" i="4" s="1"/>
  <c r="CZ34" i="4"/>
  <c r="AV34" i="4" s="1"/>
  <c r="AY34" i="4" s="1"/>
  <c r="CZ36" i="4"/>
  <c r="AV36" i="4" s="1"/>
  <c r="AY36" i="4" s="1"/>
  <c r="CZ38" i="4"/>
  <c r="AV38" i="4" s="1"/>
  <c r="AY38" i="4" s="1"/>
  <c r="T109" i="4"/>
  <c r="CZ10" i="4"/>
  <c r="AV10" i="4" s="1"/>
  <c r="BY109" i="4"/>
  <c r="U109" i="4" s="1"/>
  <c r="CC109" i="4"/>
  <c r="Y109" i="4" s="1"/>
  <c r="CG109" i="4"/>
  <c r="AC109" i="4" s="1"/>
  <c r="CK109" i="4"/>
  <c r="AG109" i="4" s="1"/>
  <c r="CO109" i="4"/>
  <c r="AK109" i="4" s="1"/>
  <c r="CS109" i="4"/>
  <c r="AO109" i="4" s="1"/>
  <c r="CW109" i="4"/>
  <c r="AS109" i="4" s="1"/>
  <c r="CZ31" i="4"/>
  <c r="AV31" i="4" s="1"/>
  <c r="AY31" i="4" s="1"/>
  <c r="CZ33" i="4"/>
  <c r="AV33" i="4" s="1"/>
  <c r="AY33" i="4" s="1"/>
  <c r="CZ35" i="4"/>
  <c r="AV35" i="4" s="1"/>
  <c r="AY35" i="4" s="1"/>
  <c r="CZ37" i="4"/>
  <c r="AV37" i="4" s="1"/>
  <c r="AY37" i="4" s="1"/>
  <c r="CZ39" i="4"/>
  <c r="AV39" i="4" s="1"/>
  <c r="AY39" i="4" s="1"/>
  <c r="CZ41" i="4"/>
  <c r="AV41" i="4" s="1"/>
  <c r="AY41" i="4" s="1"/>
  <c r="CZ43" i="4"/>
  <c r="AV43" i="4" s="1"/>
  <c r="AY43" i="4" s="1"/>
  <c r="CZ50" i="4"/>
  <c r="AV50" i="4" s="1"/>
  <c r="AY50" i="4" s="1"/>
  <c r="CZ52" i="4"/>
  <c r="AV52" i="4" s="1"/>
  <c r="AY52" i="4" s="1"/>
  <c r="CZ54" i="4"/>
  <c r="AV54" i="4" s="1"/>
  <c r="AY54" i="4" s="1"/>
  <c r="CZ56" i="4"/>
  <c r="AV56" i="4" s="1"/>
  <c r="AY56" i="4" s="1"/>
  <c r="CZ58" i="4"/>
  <c r="AV58" i="4" s="1"/>
  <c r="AY58" i="4" s="1"/>
  <c r="CZ60" i="4"/>
  <c r="AV60" i="4" s="1"/>
  <c r="AY60" i="4" s="1"/>
  <c r="CZ62" i="4"/>
  <c r="AV62" i="4" s="1"/>
  <c r="AY62" i="4" s="1"/>
  <c r="CZ64" i="4"/>
  <c r="AV64" i="4" s="1"/>
  <c r="AY64" i="4" s="1"/>
  <c r="CZ66" i="4"/>
  <c r="AV66" i="4" s="1"/>
  <c r="AY66" i="4" s="1"/>
  <c r="CZ68" i="4"/>
  <c r="AV68" i="4" s="1"/>
  <c r="AY68" i="4" s="1"/>
  <c r="CZ70" i="4"/>
  <c r="AV70" i="4" s="1"/>
  <c r="AY70" i="4" s="1"/>
  <c r="CZ72" i="4"/>
  <c r="AV72" i="4" s="1"/>
  <c r="AY72" i="4" s="1"/>
  <c r="CZ74" i="4"/>
  <c r="AV74" i="4" s="1"/>
  <c r="AY74" i="4" s="1"/>
  <c r="CZ76" i="4"/>
  <c r="AV76" i="4" s="1"/>
  <c r="AY76" i="4" s="1"/>
  <c r="CZ105" i="4"/>
  <c r="AV105" i="4" s="1"/>
  <c r="AY105" i="4" s="1"/>
  <c r="CZ49" i="4"/>
  <c r="AV49" i="4" s="1"/>
  <c r="AY49" i="4" s="1"/>
  <c r="CZ51" i="4"/>
  <c r="AV51" i="4" s="1"/>
  <c r="AY51" i="4" s="1"/>
  <c r="CZ53" i="4"/>
  <c r="AV53" i="4" s="1"/>
  <c r="AY53" i="4" s="1"/>
  <c r="CZ55" i="4"/>
  <c r="AV55" i="4" s="1"/>
  <c r="AY55" i="4" s="1"/>
  <c r="CZ57" i="4"/>
  <c r="AV57" i="4" s="1"/>
  <c r="AY57" i="4" s="1"/>
  <c r="CZ59" i="4"/>
  <c r="AV59" i="4" s="1"/>
  <c r="AY59" i="4" s="1"/>
  <c r="CZ61" i="4"/>
  <c r="AV61" i="4" s="1"/>
  <c r="AY61" i="4" s="1"/>
  <c r="CZ63" i="4"/>
  <c r="AV63" i="4" s="1"/>
  <c r="AY63" i="4" s="1"/>
  <c r="CZ65" i="4"/>
  <c r="AV65" i="4" s="1"/>
  <c r="AY65" i="4" s="1"/>
  <c r="CZ67" i="4"/>
  <c r="AV67" i="4" s="1"/>
  <c r="AY67" i="4" s="1"/>
  <c r="CZ69" i="4"/>
  <c r="AV69" i="4" s="1"/>
  <c r="AY69" i="4" s="1"/>
  <c r="CZ71" i="4"/>
  <c r="AV71" i="4" s="1"/>
  <c r="AY71" i="4" s="1"/>
  <c r="CZ73" i="4"/>
  <c r="AV73" i="4" s="1"/>
  <c r="AY73" i="4" s="1"/>
  <c r="CZ75" i="4"/>
  <c r="AV75" i="4" s="1"/>
  <c r="AY75" i="4" s="1"/>
  <c r="CZ77" i="4"/>
  <c r="AV77" i="4" s="1"/>
  <c r="AY77" i="4" s="1"/>
  <c r="CZ79" i="4"/>
  <c r="AV79" i="4" s="1"/>
  <c r="AY79" i="4" s="1"/>
  <c r="CZ81" i="4"/>
  <c r="AV81" i="4" s="1"/>
  <c r="AY81" i="4" s="1"/>
  <c r="CZ83" i="4"/>
  <c r="AV83" i="4" s="1"/>
  <c r="AY83" i="4" s="1"/>
  <c r="CZ85" i="4"/>
  <c r="AV85" i="4" s="1"/>
  <c r="AY85" i="4" s="1"/>
  <c r="CZ87" i="4"/>
  <c r="AV87" i="4" s="1"/>
  <c r="AY87" i="4" s="1"/>
  <c r="CZ89" i="4"/>
  <c r="AV89" i="4" s="1"/>
  <c r="AY89" i="4" s="1"/>
  <c r="CZ91" i="4"/>
  <c r="AV91" i="4" s="1"/>
  <c r="AY91" i="4" s="1"/>
  <c r="CZ93" i="4"/>
  <c r="AV93" i="4" s="1"/>
  <c r="AY93" i="4" s="1"/>
  <c r="CZ95" i="4"/>
  <c r="AV95" i="4" s="1"/>
  <c r="AY95" i="4" s="1"/>
  <c r="CZ97" i="4"/>
  <c r="AV97" i="4" s="1"/>
  <c r="AY97" i="4" s="1"/>
  <c r="CZ99" i="4"/>
  <c r="AV99" i="4" s="1"/>
  <c r="AY99" i="4" s="1"/>
  <c r="CZ101" i="4"/>
  <c r="AV101" i="4" s="1"/>
  <c r="AY101" i="4" s="1"/>
  <c r="CZ103" i="4"/>
  <c r="AV103" i="4" s="1"/>
  <c r="AY103" i="4" s="1"/>
  <c r="CZ106" i="4"/>
  <c r="AV106" i="4" s="1"/>
  <c r="AY106" i="4" s="1"/>
  <c r="CZ107" i="4"/>
  <c r="AV107" i="4" s="1"/>
  <c r="AY107" i="4" s="1"/>
  <c r="AL14" i="7" l="1"/>
  <c r="AL17" i="7" s="1"/>
  <c r="AT34" i="29"/>
  <c r="AX35" i="29" s="1"/>
  <c r="N31" i="6"/>
  <c r="BE59" i="7"/>
  <c r="BE67" i="7" s="1"/>
  <c r="BH45" i="7"/>
  <c r="BH52" i="7" s="1"/>
  <c r="BB53" i="7"/>
  <c r="AZ16" i="7"/>
  <c r="BC16" i="7"/>
  <c r="BB52" i="7"/>
  <c r="BI28" i="7"/>
  <c r="BE28" i="7" s="1"/>
  <c r="AC28" i="7"/>
  <c r="Y28" i="7" s="1"/>
  <c r="BQ14" i="7"/>
  <c r="AS28" i="7"/>
  <c r="AO28" i="7" s="1"/>
  <c r="M28" i="7"/>
  <c r="I28" i="7" s="1"/>
  <c r="AV14" i="7"/>
  <c r="BE52" i="7"/>
  <c r="BI26" i="7"/>
  <c r="AC26" i="7"/>
  <c r="BG10" i="7"/>
  <c r="AS26" i="7"/>
  <c r="M26" i="7"/>
  <c r="AS27" i="6"/>
  <c r="AO27" i="6" s="1"/>
  <c r="AC27" i="6"/>
  <c r="Y27" i="6" s="1"/>
  <c r="Y26" i="6"/>
  <c r="Y29" i="6" s="1"/>
  <c r="M29" i="6"/>
  <c r="I26" i="6"/>
  <c r="I29" i="6" s="1"/>
  <c r="BM14" i="6"/>
  <c r="BM15" i="6" s="1"/>
  <c r="BQ15" i="6"/>
  <c r="BI27" i="6"/>
  <c r="BE27" i="6" s="1"/>
  <c r="BE26" i="6"/>
  <c r="AO26" i="6"/>
  <c r="AO29" i="6" s="1"/>
  <c r="BI27" i="7"/>
  <c r="BE27" i="7" s="1"/>
  <c r="AC27" i="7"/>
  <c r="Y27" i="7" s="1"/>
  <c r="AS27" i="7"/>
  <c r="AO27" i="7" s="1"/>
  <c r="M27" i="7"/>
  <c r="I27" i="7" s="1"/>
  <c r="CZ109" i="4"/>
  <c r="AV109" i="4"/>
  <c r="AY10" i="4"/>
  <c r="AY109" i="4" s="1"/>
  <c r="AS29" i="6" l="1"/>
  <c r="BI29" i="6"/>
  <c r="BE29" i="6"/>
  <c r="AC29" i="6"/>
  <c r="M29" i="7"/>
  <c r="I26" i="7"/>
  <c r="I29" i="7" s="1"/>
  <c r="N31" i="7" s="1"/>
  <c r="BQ15" i="7"/>
  <c r="BM14" i="7"/>
  <c r="BM15" i="7" s="1"/>
  <c r="AS29" i="7"/>
  <c r="AO26" i="7"/>
  <c r="AO29" i="7" s="1"/>
  <c r="AT31" i="7" s="1"/>
  <c r="AC29" i="7"/>
  <c r="Y26" i="7"/>
  <c r="Y29" i="7" s="1"/>
  <c r="AD31" i="7" s="1"/>
  <c r="AZ14" i="7"/>
  <c r="AZ17" i="7" s="1"/>
  <c r="AV17" i="7"/>
  <c r="BC14" i="7"/>
  <c r="BC17" i="7" s="1"/>
  <c r="BI29" i="7"/>
  <c r="BE26" i="7"/>
  <c r="BE29" i="7" s="1"/>
  <c r="BJ31"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69CA3E94-E1C2-43C1-8581-391D25210D8A}">
      <text>
        <r>
          <rPr>
            <b/>
            <sz val="10"/>
            <color indexed="10"/>
            <rFont val="ＭＳ ゴシック"/>
            <family val="3"/>
            <charset val="128"/>
          </rPr>
          <t>法人所在地、法人名称、代表者の職・氏名を記載してください。</t>
        </r>
      </text>
    </comment>
    <comment ref="A16" authorId="0" shapeId="0" xr:uid="{71B729DD-631B-4634-A043-8E8911746E04}">
      <text>
        <r>
          <rPr>
            <b/>
            <sz val="12"/>
            <color indexed="10"/>
            <rFont val="ＭＳ ゴシック"/>
            <family val="3"/>
            <charset val="128"/>
          </rPr>
          <t>事業所番号ごとに作成してください。</t>
        </r>
      </text>
    </comment>
    <comment ref="J24" authorId="0" shapeId="0" xr:uid="{9F47F74F-3268-4AE2-AEBF-5F7AA27DA517}">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石井　茜</author>
  </authors>
  <commentList>
    <comment ref="G5" authorId="0" shapeId="0" xr:uid="{C7B16EAC-2954-4388-9283-53E7ACDBDBEA}">
      <text>
        <r>
          <rPr>
            <b/>
            <sz val="14"/>
            <color indexed="81"/>
            <rFont val="MS P ゴシック"/>
            <family val="3"/>
            <charset val="128"/>
          </rPr>
          <t>事業所名称を入力してください。
住居名ではありません。</t>
        </r>
      </text>
    </comment>
    <comment ref="BA10" authorId="0" shapeId="0" xr:uid="{C4990137-7F5B-42D9-85D3-CC31C9E0451B}">
      <text>
        <r>
          <rPr>
            <b/>
            <sz val="14"/>
            <color indexed="81"/>
            <rFont val="MS P ゴシック"/>
            <family val="3"/>
            <charset val="128"/>
          </rPr>
          <t>プルダウンより選択してください。</t>
        </r>
      </text>
    </comment>
    <comment ref="BB10" authorId="0" shapeId="0" xr:uid="{7C24CA5D-F141-472B-AC7D-81F1328F9737}">
      <text>
        <r>
          <rPr>
            <b/>
            <sz val="14"/>
            <color indexed="81"/>
            <rFont val="MS P ゴシック"/>
            <family val="3"/>
            <charset val="128"/>
          </rPr>
          <t>適用開始日を入力してください。</t>
        </r>
      </text>
    </comment>
    <comment ref="K11" authorId="0" shapeId="0" xr:uid="{96BFDCB6-812B-4DAC-A9FE-0175516CF2F1}">
      <text>
        <r>
          <rPr>
            <b/>
            <sz val="14"/>
            <color indexed="81"/>
            <rFont val="MS P ゴシック"/>
            <family val="3"/>
            <charset val="128"/>
          </rPr>
          <t>定員数について入力してください。
入力は数字のみ</t>
        </r>
      </text>
    </comment>
    <comment ref="AA11" authorId="0" shapeId="0" xr:uid="{73B454EA-5AEC-41A2-8A0C-CCFD247621ED}">
      <text>
        <r>
          <rPr>
            <b/>
            <sz val="14"/>
            <color indexed="81"/>
            <rFont val="MS P ゴシック"/>
            <family val="3"/>
            <charset val="128"/>
          </rPr>
          <t>プルダウンより選択してください。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谷口　昌隆</author>
  </authors>
  <commentList>
    <comment ref="T10" authorId="0" shapeId="0" xr:uid="{C35E63F3-FE6A-4C89-89CD-EF900FDBD1E5}">
      <text>
        <r>
          <rPr>
            <b/>
            <sz val="14"/>
            <color indexed="81"/>
            <rFont val="MS P ゴシック"/>
            <family val="3"/>
            <charset val="128"/>
          </rPr>
          <t>右の「勤務時間区分表」を作成し、その番号を選択してください</t>
        </r>
        <r>
          <rPr>
            <b/>
            <sz val="12"/>
            <color indexed="81"/>
            <rFont val="MS P ゴシック"/>
            <family val="3"/>
            <charset val="128"/>
          </rPr>
          <t>。</t>
        </r>
        <r>
          <rPr>
            <sz val="9"/>
            <color indexed="81"/>
            <rFont val="MS P ゴシック"/>
            <family val="3"/>
            <charset val="128"/>
          </rPr>
          <t xml:space="preserve">
</t>
        </r>
      </text>
    </comment>
    <comment ref="A24" authorId="0" shapeId="0" xr:uid="{78FE2FCD-25A5-446E-A9CA-7E2032372F0B}">
      <text>
        <r>
          <rPr>
            <b/>
            <sz val="11"/>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左列の「２４」から「１０９」を選択（アクティブに）して、「右クリック」⇒「再表示」を選択してください。
また、必要のない行は削除してください。</t>
        </r>
      </text>
    </comment>
    <comment ref="BI24" authorId="0" shapeId="0" xr:uid="{3607742B-2695-485F-B2BE-171A65804DF1}">
      <text>
        <r>
          <rPr>
            <b/>
            <sz val="14"/>
            <color indexed="81"/>
            <rFont val="ＭＳ Ｐゴシック"/>
            <family val="3"/>
            <charset val="128"/>
          </rPr>
          <t>行を増やしたい場合には、①シート保護の解除、②隠れている行を再表示で表示させて使用してください。
①【シート保護の解除】
上の「校閲」タグをクリックし、「シート保護の解除」をクリックする。
②【再表示方法】
左列の「２４」から「１０９」を選択（アクティブに）して、「右クリック」⇒「再表示」を選択してください。
また、必要のない行は削除してください。</t>
        </r>
      </text>
    </comment>
  </commentList>
</comments>
</file>

<file path=xl/sharedStrings.xml><?xml version="1.0" encoding="utf-8"?>
<sst xmlns="http://schemas.openxmlformats.org/spreadsheetml/2006/main" count="2938" uniqueCount="997">
  <si>
    <t>提供サービス</t>
    <rPh sb="0" eb="2">
      <t>テイキョウ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</si>
  <si>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</si>
  <si>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</si>
  <si>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</si>
  <si>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</si>
  <si>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</si>
  <si>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</si>
  <si>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</si>
  <si>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地域区分</t>
    <rPh sb="0" eb="2">
      <t>チイキ</t>
    </rPh>
    <rPh sb="2" eb="4">
      <t>クブン</t>
    </rPh>
    <phoneticPr fontId="6"/>
  </si>
  <si>
    <t>　１．なし　　２．あり</t>
    <phoneticPr fontId="6"/>
  </si>
  <si>
    <t>　１．非該当　　２．該当</t>
    <rPh sb="3" eb="6">
      <t>ヒガイトウ</t>
    </rPh>
    <rPh sb="10" eb="12">
      <t>ガイトウ</t>
    </rPh>
    <phoneticPr fontId="6"/>
  </si>
  <si>
    <t>地域生活支援拠点等</t>
    <rPh sb="6" eb="8">
      <t>キョテン</t>
    </rPh>
    <rPh sb="8" eb="9">
      <t>トウ</t>
    </rPh>
    <phoneticPr fontId="6"/>
  </si>
  <si>
    <t>　１．なし　　２．Ⅰ　　３．Ⅱ　　４．Ⅲ</t>
    <phoneticPr fontId="6"/>
  </si>
  <si>
    <t>職員欠如</t>
    <rPh sb="0" eb="2">
      <t>ショクイン</t>
    </rPh>
    <rPh sb="2" eb="4">
      <t>ケツジョ</t>
    </rPh>
    <phoneticPr fontId="6"/>
  </si>
  <si>
    <t>サービス管理責任者欠如</t>
    <rPh sb="4" eb="6">
      <t>カンリ</t>
    </rPh>
    <rPh sb="6" eb="8">
      <t>セキニン</t>
    </rPh>
    <rPh sb="8" eb="9">
      <t>シャ</t>
    </rPh>
    <rPh sb="9" eb="11">
      <t>ケツジョ</t>
    </rPh>
    <phoneticPr fontId="6"/>
  </si>
  <si>
    <t>指定管理者制度適用区分</t>
    <rPh sb="0" eb="2">
      <t>シテイ</t>
    </rPh>
    <rPh sb="2" eb="5">
      <t>カンリシャ</t>
    </rPh>
    <rPh sb="5" eb="7">
      <t>セイド</t>
    </rPh>
    <rPh sb="7" eb="9">
      <t>テキヨウ</t>
    </rPh>
    <rPh sb="9" eb="11">
      <t>クブン</t>
    </rPh>
    <phoneticPr fontId="6"/>
  </si>
  <si>
    <t>施設区分</t>
    <rPh sb="0" eb="2">
      <t>シセツ</t>
    </rPh>
    <rPh sb="2" eb="4">
      <t>クブン</t>
    </rPh>
    <phoneticPr fontId="6"/>
  </si>
  <si>
    <t>福祉専門職員配置等</t>
    <phoneticPr fontId="6"/>
  </si>
  <si>
    <t>視覚・聴覚等支援体制</t>
    <rPh sb="0" eb="2">
      <t>シカク</t>
    </rPh>
    <rPh sb="3" eb="5">
      <t>チョウカク</t>
    </rPh>
    <rPh sb="5" eb="6">
      <t>トウ</t>
    </rPh>
    <rPh sb="6" eb="8">
      <t>シエン</t>
    </rPh>
    <rPh sb="8" eb="10">
      <t>タイセイ</t>
    </rPh>
    <phoneticPr fontId="6"/>
  </si>
  <si>
    <t>　１．なし　　２．あり</t>
    <phoneticPr fontId="6"/>
  </si>
  <si>
    <t>　１．なし　　２．あり</t>
    <phoneticPr fontId="6"/>
  </si>
  <si>
    <t>１．介護サービス包括型　２．外部サービス利用型　３．日中サービス支援型</t>
    <rPh sb="26" eb="28">
      <t>ニッチュウ</t>
    </rPh>
    <rPh sb="32" eb="34">
      <t>シエン</t>
    </rPh>
    <rPh sb="34" eb="35">
      <t>ガタ</t>
    </rPh>
    <phoneticPr fontId="6"/>
  </si>
  <si>
    <t>地域生活移行個別支援</t>
    <rPh sb="0" eb="2">
      <t>チイキ</t>
    </rPh>
    <rPh sb="2" eb="4">
      <t>セイカツ</t>
    </rPh>
    <rPh sb="4" eb="6">
      <t>イコウ</t>
    </rPh>
    <rPh sb="6" eb="8">
      <t>コベツ</t>
    </rPh>
    <rPh sb="8" eb="10">
      <t>シエン</t>
    </rPh>
    <phoneticPr fontId="6"/>
  </si>
  <si>
    <t>　１．なし　　２．あり</t>
  </si>
  <si>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</si>
  <si>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</si>
  <si>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強度行動障害者地域移行体制</t>
    <rPh sb="0" eb="2">
      <t>キョウド</t>
    </rPh>
    <rPh sb="2" eb="4">
      <t>コウドウ</t>
    </rPh>
    <rPh sb="4" eb="7">
      <t>ショウガイシャ</t>
    </rPh>
    <rPh sb="7" eb="9">
      <t>チイキ</t>
    </rPh>
    <rPh sb="9" eb="11">
      <t>イコウ</t>
    </rPh>
    <phoneticPr fontId="6"/>
  </si>
  <si>
    <t>夜間支援等体制</t>
    <rPh sb="0" eb="2">
      <t>ヤカン</t>
    </rPh>
    <rPh sb="2" eb="4">
      <t>シエン</t>
    </rPh>
    <rPh sb="4" eb="5">
      <t>トウ</t>
    </rPh>
    <rPh sb="5" eb="7">
      <t>タイセイ</t>
    </rPh>
    <phoneticPr fontId="6"/>
  </si>
  <si>
    <t>　　１．なし　　２．Ⅰ　　３．Ⅱ　　４．Ⅲ　　５．Ⅰ・Ⅱ　　６．Ⅰ・Ⅲ　　
　　７．Ⅱ・Ⅲ　　８．Ⅰ・Ⅱ・Ⅲ</t>
    <phoneticPr fontId="6"/>
  </si>
  <si>
    <t>共同生活援助</t>
    <rPh sb="0" eb="2">
      <t>キョウドウ</t>
    </rPh>
    <rPh sb="2" eb="4">
      <t>セイカツ</t>
    </rPh>
    <rPh sb="4" eb="6">
      <t>エンジョ</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</si>
  <si>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6"/>
  </si>
  <si>
    <t>看護職員配置体制</t>
    <rPh sb="0" eb="2">
      <t>カンゴ</t>
    </rPh>
    <rPh sb="2" eb="4">
      <t>ショクイン</t>
    </rPh>
    <rPh sb="4" eb="6">
      <t>ハイチ</t>
    </rPh>
    <rPh sb="6" eb="8">
      <t>タイセイ</t>
    </rPh>
    <phoneticPr fontId="6"/>
  </si>
  <si>
    <t>夜勤職員加配体制</t>
    <rPh sb="0" eb="2">
      <t>ヤキン</t>
    </rPh>
    <rPh sb="2" eb="4">
      <t>ショクイン</t>
    </rPh>
    <rPh sb="4" eb="6">
      <t>カハイ</t>
    </rPh>
    <rPh sb="6" eb="8">
      <t>タイセイ</t>
    </rPh>
    <phoneticPr fontId="6"/>
  </si>
  <si>
    <t>　１．なし　　２．あり</t>
    <phoneticPr fontId="6"/>
  </si>
  <si>
    <t>※２</t>
    <phoneticPr fontId="6"/>
  </si>
  <si>
    <t>「人員配置区分」欄には、報酬算定上の区分を設定する。</t>
    <rPh sb="21" eb="23">
      <t>セッテイ</t>
    </rPh>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</si>
  <si>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</si>
  <si>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</si>
  <si>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　１．なし　　２．あり</t>
    <phoneticPr fontId="4"/>
  </si>
  <si>
    <t>　１．なし　　２．あり</t>
    <phoneticPr fontId="4"/>
  </si>
  <si>
    <t>１．なし　　２．Ⅳ　　３．Ⅴ　　４．Ⅵ　　５．Ⅳ・Ⅴ
６．Ⅳ・Ⅵ　　７．Ⅴ・Ⅵ　　８．Ⅳ・Ⅴ・Ⅵ</t>
    <phoneticPr fontId="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</si>
  <si>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</si>
  <si>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夜間支援等体制加算Ⅰ加配職員体制</t>
    <phoneticPr fontId="4"/>
  </si>
  <si>
    <t>医療的ケア対応支援体制</t>
    <rPh sb="9" eb="11">
      <t>タイセイ</t>
    </rPh>
    <phoneticPr fontId="4"/>
  </si>
  <si>
    <t>　１．なし　　２．あり</t>
    <phoneticPr fontId="4"/>
  </si>
  <si>
    <t>大規模住居（※9）</t>
    <rPh sb="0" eb="3">
      <t>ダイキボ</t>
    </rPh>
    <rPh sb="3" eb="5">
      <t>ジュウキョ</t>
    </rPh>
    <phoneticPr fontId="6"/>
  </si>
  <si>
    <t>重度障害者支援職員配置（※10）</t>
    <phoneticPr fontId="6"/>
  </si>
  <si>
    <t>医療連携体制加算（Ⅶ）</t>
    <rPh sb="0" eb="2">
      <t>イリョウ</t>
    </rPh>
    <rPh sb="2" eb="4">
      <t>レンケイ</t>
    </rPh>
    <rPh sb="4" eb="6">
      <t>タイセイ</t>
    </rPh>
    <rPh sb="6" eb="8">
      <t>カサン</t>
    </rPh>
    <phoneticPr fontId="6"/>
  </si>
  <si>
    <t>※９</t>
    <phoneticPr fontId="6"/>
  </si>
  <si>
    <t>※１０</t>
    <phoneticPr fontId="6"/>
  </si>
  <si>
    <t>事業所名称：　　　　　　　　　　　　　</t>
    <rPh sb="0" eb="3">
      <t>ジギョウショ</t>
    </rPh>
    <rPh sb="3" eb="5">
      <t>メイショウ</t>
    </rPh>
    <phoneticPr fontId="4"/>
  </si>
  <si>
    <t>※着色部分について入力またはプルダウンより選択してください。</t>
    <rPh sb="1" eb="3">
      <t>チャクショク</t>
    </rPh>
    <rPh sb="3" eb="5">
      <t>ブブン</t>
    </rPh>
    <rPh sb="9" eb="11">
      <t>ニュウリョク</t>
    </rPh>
    <rPh sb="21" eb="23">
      <t>センタク</t>
    </rPh>
    <phoneticPr fontId="4"/>
  </si>
  <si>
    <t>選択肢</t>
    <rPh sb="0" eb="3">
      <t>センタクシ</t>
    </rPh>
    <phoneticPr fontId="4"/>
  </si>
  <si>
    <t>３．三級地</t>
  </si>
  <si>
    <t>介護給付費等の算定に係る体制等状況一覧表（共同生活援助）</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キョウドウ</t>
    </rPh>
    <rPh sb="23" eb="25">
      <t>セイカツ</t>
    </rPh>
    <rPh sb="25" eb="27">
      <t>エンジョ</t>
    </rPh>
    <phoneticPr fontId="6"/>
  </si>
  <si>
    <t>　　１．一級地　２．二級地　３．三級地　４．四級地　５．五級地  　
　　６．六級地　７．七級地　８．その他</t>
    <rPh sb="45" eb="46">
      <t>ナナ</t>
    </rPh>
    <rPh sb="46" eb="47">
      <t>キュウ</t>
    </rPh>
    <rPh sb="47" eb="48">
      <t>チ</t>
    </rPh>
    <phoneticPr fontId="6"/>
  </si>
  <si>
    <t>１．介護サービス包括型</t>
  </si>
  <si>
    <t>１．なし　</t>
  </si>
  <si>
    <t>ちばホーム</t>
    <phoneticPr fontId="20"/>
  </si>
  <si>
    <t>２．Ⅰ</t>
  </si>
  <si>
    <t>１．なし</t>
  </si>
  <si>
    <t>５．Ⅰ・Ⅱ</t>
  </si>
  <si>
    <t>１．非該当</t>
  </si>
  <si>
    <t>訓練等給付費</t>
    <rPh sb="0" eb="2">
      <t>クンレン</t>
    </rPh>
    <rPh sb="2" eb="3">
      <t>ナド</t>
    </rPh>
    <rPh sb="3" eb="5">
      <t>キュウフ</t>
    </rPh>
    <rPh sb="5" eb="6">
      <t>ヒ</t>
    </rPh>
    <phoneticPr fontId="4"/>
  </si>
  <si>
    <t>別紙１</t>
    <rPh sb="0" eb="2">
      <t>ベッシ</t>
    </rPh>
    <phoneticPr fontId="4"/>
  </si>
  <si>
    <t>訓練等給付費</t>
    <rPh sb="0" eb="2">
      <t>クンレン</t>
    </rPh>
    <rPh sb="2" eb="3">
      <t>ナド</t>
    </rPh>
    <rPh sb="3" eb="5">
      <t>キュウフ</t>
    </rPh>
    <rPh sb="5" eb="6">
      <t>ヒ</t>
    </rPh>
    <phoneticPr fontId="20"/>
  </si>
  <si>
    <t>身体拘束廃止未実施</t>
  </si>
  <si>
    <t>虐待防止措置未実施</t>
  </si>
  <si>
    <t>業務継続計画未策定</t>
  </si>
  <si>
    <t>情報公表未報告</t>
  </si>
  <si>
    <t>　１．なし　　２．Ⅰ　　３．Ⅱ</t>
    <phoneticPr fontId="6"/>
  </si>
  <si>
    <t>２．6：1</t>
  </si>
  <si>
    <t>居住支援連携体制</t>
  </si>
  <si>
    <t>　１．非該当　　２．該当</t>
  </si>
  <si>
    <t>移行支援住居体制（自立生活支援加算（Ⅲ））</t>
  </si>
  <si>
    <t>人員配置体制</t>
  </si>
  <si>
    <t>　１．なし　　２．7.5:1　　３．12:1　　４．20:1　　５．30:1</t>
    <phoneticPr fontId="4"/>
  </si>
  <si>
    <t>ピアサポート実施加算</t>
  </si>
  <si>
    <t>障害者支援施設等感染対策向上体制</t>
  </si>
  <si>
    <t>中核的人材配置体制</t>
  </si>
  <si>
    <t>高次脳機能障害者支援体制</t>
  </si>
  <si>
    <t>１．なし　　２．Ⅰ　　３．Ⅱ　　４．Ⅰ・Ⅱ</t>
    <phoneticPr fontId="4"/>
  </si>
  <si>
    <t>（様式第５号）その１</t>
    <rPh sb="1" eb="3">
      <t>ヨウシキ</t>
    </rPh>
    <rPh sb="3" eb="4">
      <t>ダイ</t>
    </rPh>
    <rPh sb="5" eb="6">
      <t>ゴウ</t>
    </rPh>
    <phoneticPr fontId="6"/>
  </si>
  <si>
    <t>（令和３年度以降）</t>
    <rPh sb="1" eb="3">
      <t>レイワ</t>
    </rPh>
    <rPh sb="4" eb="6">
      <t>ネンド</t>
    </rPh>
    <rPh sb="6" eb="8">
      <t>イコウ</t>
    </rPh>
    <phoneticPr fontId="6"/>
  </si>
  <si>
    <t xml:space="preserve">
　　　千 葉 市 長　　様
      </t>
    <rPh sb="13" eb="14">
      <t>サマ</t>
    </rPh>
    <phoneticPr fontId="6"/>
  </si>
  <si>
    <t>令和</t>
    <rPh sb="0" eb="2">
      <t>レイワ</t>
    </rPh>
    <phoneticPr fontId="6"/>
  </si>
  <si>
    <t>年</t>
    <rPh sb="0" eb="1">
      <t>ネン</t>
    </rPh>
    <phoneticPr fontId="6"/>
  </si>
  <si>
    <t>月</t>
    <rPh sb="0" eb="1">
      <t>ツキ</t>
    </rPh>
    <phoneticPr fontId="6"/>
  </si>
  <si>
    <t>日</t>
    <rPh sb="0" eb="1">
      <t>ニチ</t>
    </rPh>
    <phoneticPr fontId="6"/>
  </si>
  <si>
    <t>届出者</t>
    <rPh sb="0" eb="2">
      <t>トドケデ</t>
    </rPh>
    <rPh sb="2" eb="3">
      <t>シャ</t>
    </rPh>
    <phoneticPr fontId="6"/>
  </si>
  <si>
    <t>主たる事務所
の所在地</t>
    <rPh sb="0" eb="1">
      <t>シュ</t>
    </rPh>
    <rPh sb="3" eb="5">
      <t>ジム</t>
    </rPh>
    <rPh sb="5" eb="6">
      <t>ショ</t>
    </rPh>
    <rPh sb="8" eb="11">
      <t>ショザイチ</t>
    </rPh>
    <phoneticPr fontId="6"/>
  </si>
  <si>
    <t>：</t>
    <phoneticPr fontId="6"/>
  </si>
  <si>
    <t>名　　称</t>
    <rPh sb="0" eb="1">
      <t>ナ</t>
    </rPh>
    <rPh sb="3" eb="4">
      <t>ショウ</t>
    </rPh>
    <phoneticPr fontId="6"/>
  </si>
  <si>
    <t>代表者の職・氏名</t>
    <rPh sb="0" eb="3">
      <t>ダイヒョウシャ</t>
    </rPh>
    <rPh sb="4" eb="5">
      <t>ショク</t>
    </rPh>
    <rPh sb="6" eb="8">
      <t>シメイ</t>
    </rPh>
    <phoneticPr fontId="6"/>
  </si>
  <si>
    <t>連絡先</t>
    <rPh sb="0" eb="3">
      <t>レンラクサキ</t>
    </rPh>
    <phoneticPr fontId="6"/>
  </si>
  <si>
    <t>　このことについて、関係書類を添えて以下のとおり届け出ます。</t>
    <rPh sb="10" eb="12">
      <t>カンケイ</t>
    </rPh>
    <rPh sb="12" eb="14">
      <t>ショルイ</t>
    </rPh>
    <rPh sb="15" eb="16">
      <t>ソ</t>
    </rPh>
    <rPh sb="18" eb="20">
      <t>イカ</t>
    </rPh>
    <rPh sb="24" eb="25">
      <t>トド</t>
    </rPh>
    <rPh sb="26" eb="27">
      <t>デ</t>
    </rPh>
    <phoneticPr fontId="6"/>
  </si>
  <si>
    <t>事業所番号</t>
    <rPh sb="0" eb="3">
      <t>ジギョウショ</t>
    </rPh>
    <rPh sb="3" eb="5">
      <t>バンゴウ</t>
    </rPh>
    <phoneticPr fontId="6"/>
  </si>
  <si>
    <t>主たる事業所
（施設）の名称</t>
    <rPh sb="0" eb="1">
      <t>シュ</t>
    </rPh>
    <rPh sb="3" eb="6">
      <t>ジギョウショ</t>
    </rPh>
    <rPh sb="8" eb="10">
      <t>シセツ</t>
    </rPh>
    <rPh sb="12" eb="14">
      <t>メイショウ</t>
    </rPh>
    <phoneticPr fontId="6"/>
  </si>
  <si>
    <t>（ﾌﾘｶﾞﾅ）</t>
    <phoneticPr fontId="6"/>
  </si>
  <si>
    <t>事業所（施設）　　　の所在地</t>
    <rPh sb="0" eb="3">
      <t>ジギョウショ</t>
    </rPh>
    <rPh sb="4" eb="6">
      <t>シセツ</t>
    </rPh>
    <rPh sb="11" eb="14">
      <t>ショザイチ</t>
    </rPh>
    <phoneticPr fontId="6"/>
  </si>
  <si>
    <t>郵便番号（</t>
    <rPh sb="0" eb="4">
      <t>ユウビンバンゴウ</t>
    </rPh>
    <phoneticPr fontId="6"/>
  </si>
  <si>
    <t>）</t>
    <phoneticPr fontId="6"/>
  </si>
  <si>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6"/>
  </si>
  <si>
    <t>実施
事業</t>
    <rPh sb="0" eb="2">
      <t>ジッシ</t>
    </rPh>
    <rPh sb="3" eb="5">
      <t>ジギョウ</t>
    </rPh>
    <phoneticPr fontId="6"/>
  </si>
  <si>
    <t>異動等の区分</t>
    <rPh sb="0" eb="2">
      <t>イドウ</t>
    </rPh>
    <rPh sb="2" eb="3">
      <t>トウ</t>
    </rPh>
    <rPh sb="4" eb="6">
      <t>クブン</t>
    </rPh>
    <phoneticPr fontId="6"/>
  </si>
  <si>
    <t>異動年月日</t>
    <rPh sb="0" eb="2">
      <t>イドウ</t>
    </rPh>
    <rPh sb="2" eb="5">
      <t>ネンガッピ</t>
    </rPh>
    <phoneticPr fontId="6"/>
  </si>
  <si>
    <t>介　　　　護　　　　給　　　　付</t>
    <rPh sb="0" eb="1">
      <t>スケ</t>
    </rPh>
    <rPh sb="5" eb="6">
      <t>ユズル</t>
    </rPh>
    <rPh sb="10" eb="11">
      <t>キュウ</t>
    </rPh>
    <rPh sb="15" eb="16">
      <t>ヅケ</t>
    </rPh>
    <phoneticPr fontId="6"/>
  </si>
  <si>
    <t>居宅介護</t>
    <rPh sb="0" eb="2">
      <t>キョタク</t>
    </rPh>
    <rPh sb="2" eb="4">
      <t>カイゴ</t>
    </rPh>
    <phoneticPr fontId="6"/>
  </si>
  <si>
    <t>１ 新規</t>
    <rPh sb="2" eb="4">
      <t>シンキ</t>
    </rPh>
    <phoneticPr fontId="6"/>
  </si>
  <si>
    <t>２ 変更</t>
    <rPh sb="2" eb="4">
      <t>ヘンコウ</t>
    </rPh>
    <phoneticPr fontId="6"/>
  </si>
  <si>
    <t>３ 終了</t>
    <rPh sb="2" eb="4">
      <t>シュウリョウ</t>
    </rPh>
    <phoneticPr fontId="6"/>
  </si>
  <si>
    <t>令和</t>
    <rPh sb="0" eb="1">
      <t>レイ</t>
    </rPh>
    <rPh sb="1" eb="2">
      <t>ワ</t>
    </rPh>
    <phoneticPr fontId="6"/>
  </si>
  <si>
    <t>重度訪問介護</t>
    <rPh sb="0" eb="2">
      <t>ジュウド</t>
    </rPh>
    <rPh sb="2" eb="4">
      <t>ホウモン</t>
    </rPh>
    <rPh sb="4" eb="6">
      <t>カイゴ</t>
    </rPh>
    <phoneticPr fontId="6"/>
  </si>
  <si>
    <t>同行援護</t>
    <rPh sb="0" eb="2">
      <t>ドウコウ</t>
    </rPh>
    <rPh sb="2" eb="4">
      <t>エンゴ</t>
    </rPh>
    <phoneticPr fontId="6"/>
  </si>
  <si>
    <t>行動援護</t>
    <rPh sb="0" eb="2">
      <t>コウドウ</t>
    </rPh>
    <rPh sb="2" eb="4">
      <t>エンゴ</t>
    </rPh>
    <phoneticPr fontId="6"/>
  </si>
  <si>
    <t>療養介護</t>
    <rPh sb="0" eb="2">
      <t>リョウヨウ</t>
    </rPh>
    <rPh sb="2" eb="4">
      <t>カイゴ</t>
    </rPh>
    <phoneticPr fontId="6"/>
  </si>
  <si>
    <t>生活介護</t>
    <rPh sb="0" eb="2">
      <t>セイカツ</t>
    </rPh>
    <rPh sb="2" eb="4">
      <t>カイゴ</t>
    </rPh>
    <phoneticPr fontId="6"/>
  </si>
  <si>
    <t>短期入所</t>
    <rPh sb="0" eb="2">
      <t>タンキ</t>
    </rPh>
    <rPh sb="2" eb="4">
      <t>ニュウショ</t>
    </rPh>
    <phoneticPr fontId="6"/>
  </si>
  <si>
    <t>重度障害者等包括支援</t>
    <rPh sb="0" eb="2">
      <t>ジュウド</t>
    </rPh>
    <rPh sb="2" eb="5">
      <t>ショウガイシャ</t>
    </rPh>
    <rPh sb="5" eb="6">
      <t>トウ</t>
    </rPh>
    <rPh sb="6" eb="8">
      <t>ホウカツ</t>
    </rPh>
    <rPh sb="8" eb="10">
      <t>シエン</t>
    </rPh>
    <phoneticPr fontId="6"/>
  </si>
  <si>
    <t>施設入所支援</t>
    <rPh sb="0" eb="2">
      <t>シセツ</t>
    </rPh>
    <rPh sb="2" eb="4">
      <t>ニュウショ</t>
    </rPh>
    <rPh sb="4" eb="6">
      <t>シエン</t>
    </rPh>
    <phoneticPr fontId="6"/>
  </si>
  <si>
    <t>訓練等給付</t>
    <rPh sb="0" eb="3">
      <t>クンレントウ</t>
    </rPh>
    <rPh sb="3" eb="5">
      <t>キュウフ</t>
    </rPh>
    <phoneticPr fontId="6"/>
  </si>
  <si>
    <t>自立訓練（機能訓練）</t>
    <rPh sb="0" eb="2">
      <t>ジリツ</t>
    </rPh>
    <rPh sb="2" eb="4">
      <t>クンレン</t>
    </rPh>
    <rPh sb="5" eb="7">
      <t>キノウ</t>
    </rPh>
    <rPh sb="7" eb="9">
      <t>クンレン</t>
    </rPh>
    <phoneticPr fontId="6"/>
  </si>
  <si>
    <t>宿泊型自立訓練</t>
    <rPh sb="0" eb="3">
      <t>シュクハクガタ</t>
    </rPh>
    <rPh sb="3" eb="5">
      <t>ジリツ</t>
    </rPh>
    <rPh sb="5" eb="7">
      <t>クンレン</t>
    </rPh>
    <phoneticPr fontId="6"/>
  </si>
  <si>
    <t>自立訓練（生活訓練）</t>
    <rPh sb="0" eb="2">
      <t>ジリツ</t>
    </rPh>
    <rPh sb="2" eb="4">
      <t>クンレン</t>
    </rPh>
    <rPh sb="5" eb="7">
      <t>セイカツ</t>
    </rPh>
    <rPh sb="7" eb="9">
      <t>クンレン</t>
    </rPh>
    <phoneticPr fontId="6"/>
  </si>
  <si>
    <t>就労移行支援</t>
    <rPh sb="0" eb="2">
      <t>シュウロウ</t>
    </rPh>
    <rPh sb="2" eb="4">
      <t>イコウ</t>
    </rPh>
    <rPh sb="4" eb="6">
      <t>シエン</t>
    </rPh>
    <phoneticPr fontId="6"/>
  </si>
  <si>
    <t>就労継続支援（Ａ型）</t>
    <rPh sb="0" eb="2">
      <t>シュウロウ</t>
    </rPh>
    <rPh sb="2" eb="4">
      <t>ケイゾク</t>
    </rPh>
    <rPh sb="4" eb="6">
      <t>シエン</t>
    </rPh>
    <rPh sb="8" eb="9">
      <t>カタ</t>
    </rPh>
    <phoneticPr fontId="6"/>
  </si>
  <si>
    <t>就労継続支援（Ｂ型）</t>
    <rPh sb="0" eb="2">
      <t>シュウロウ</t>
    </rPh>
    <rPh sb="2" eb="4">
      <t>ケイゾク</t>
    </rPh>
    <rPh sb="4" eb="6">
      <t>シエン</t>
    </rPh>
    <rPh sb="8" eb="9">
      <t>カタ</t>
    </rPh>
    <phoneticPr fontId="6"/>
  </si>
  <si>
    <t>就労定着支援</t>
    <rPh sb="0" eb="2">
      <t>シュウロウ</t>
    </rPh>
    <rPh sb="2" eb="4">
      <t>テイチャク</t>
    </rPh>
    <rPh sb="4" eb="6">
      <t>シエン</t>
    </rPh>
    <phoneticPr fontId="6"/>
  </si>
  <si>
    <t>自立生活援助</t>
    <rPh sb="0" eb="2">
      <t>ジリツ</t>
    </rPh>
    <rPh sb="2" eb="4">
      <t>セイカツ</t>
    </rPh>
    <rPh sb="4" eb="6">
      <t>エンジョ</t>
    </rPh>
    <phoneticPr fontId="6"/>
  </si>
  <si>
    <t>地域相談支援
(地域移行支援）</t>
    <rPh sb="0" eb="2">
      <t>チイキ</t>
    </rPh>
    <rPh sb="2" eb="4">
      <t>ソウダン</t>
    </rPh>
    <rPh sb="4" eb="6">
      <t>シエン</t>
    </rPh>
    <rPh sb="8" eb="10">
      <t>チイキ</t>
    </rPh>
    <rPh sb="10" eb="12">
      <t>イコウ</t>
    </rPh>
    <rPh sb="12" eb="14">
      <t>シエン</t>
    </rPh>
    <phoneticPr fontId="6"/>
  </si>
  <si>
    <t>地域相談支援
(地域定着支援）</t>
    <rPh sb="0" eb="2">
      <t>チイキ</t>
    </rPh>
    <rPh sb="2" eb="4">
      <t>ソウダン</t>
    </rPh>
    <rPh sb="4" eb="6">
      <t>シエン</t>
    </rPh>
    <rPh sb="8" eb="10">
      <t>チイキ</t>
    </rPh>
    <rPh sb="10" eb="12">
      <t>テイチャク</t>
    </rPh>
    <rPh sb="12" eb="14">
      <t>シエン</t>
    </rPh>
    <phoneticPr fontId="6"/>
  </si>
  <si>
    <t>特定相談支援</t>
    <rPh sb="0" eb="2">
      <t>トクテイ</t>
    </rPh>
    <rPh sb="2" eb="4">
      <t>ソウダン</t>
    </rPh>
    <rPh sb="4" eb="6">
      <t>シエン</t>
    </rPh>
    <phoneticPr fontId="6"/>
  </si>
  <si>
    <t>（別紙２－３）</t>
    <rPh sb="1" eb="3">
      <t>ベッシ</t>
    </rPh>
    <phoneticPr fontId="6"/>
  </si>
  <si>
    <t>（別紙２－３）</t>
    <phoneticPr fontId="6"/>
  </si>
  <si>
    <r>
      <t>従業者の勤務の体制及び勤務形態一覧表　</t>
    </r>
    <r>
      <rPr>
        <b/>
        <sz val="14"/>
        <color indexed="10"/>
        <rFont val="ＭＳ ゴシック"/>
        <family val="3"/>
        <charset val="128"/>
      </rPr>
      <t>（共同生活援助）</t>
    </r>
    <r>
      <rPr>
        <b/>
        <sz val="14"/>
        <rFont val="ＭＳ ゴシック"/>
        <family val="3"/>
        <charset val="128"/>
      </rPr>
      <t>(　　　年　　　月分）</t>
    </r>
    <rPh sb="0" eb="3">
      <t>ジュウギョウシャ</t>
    </rPh>
    <rPh sb="4" eb="6">
      <t>キンム</t>
    </rPh>
    <rPh sb="7" eb="9">
      <t>タイセイ</t>
    </rPh>
    <rPh sb="9" eb="10">
      <t>オヨ</t>
    </rPh>
    <rPh sb="11" eb="13">
      <t>キンム</t>
    </rPh>
    <rPh sb="13" eb="15">
      <t>ケイタイ</t>
    </rPh>
    <rPh sb="15" eb="18">
      <t>イチランヒョウ</t>
    </rPh>
    <rPh sb="20" eb="22">
      <t>キョウドウ</t>
    </rPh>
    <rPh sb="22" eb="24">
      <t>セイカツ</t>
    </rPh>
    <rPh sb="24" eb="26">
      <t>エンジョ</t>
    </rPh>
    <phoneticPr fontId="6"/>
  </si>
  <si>
    <t>勤務時間区分表</t>
    <rPh sb="0" eb="2">
      <t>キンム</t>
    </rPh>
    <rPh sb="2" eb="4">
      <t>ジカン</t>
    </rPh>
    <rPh sb="4" eb="6">
      <t>クブン</t>
    </rPh>
    <rPh sb="6" eb="7">
      <t>ヒョウ</t>
    </rPh>
    <phoneticPr fontId="6"/>
  </si>
  <si>
    <t>サービス種類</t>
    <rPh sb="4" eb="6">
      <t>シュルイ</t>
    </rPh>
    <phoneticPr fontId="6"/>
  </si>
  <si>
    <t>事業所名</t>
    <rPh sb="0" eb="3">
      <t>ジギョウショ</t>
    </rPh>
    <rPh sb="3" eb="4">
      <t>メイ</t>
    </rPh>
    <phoneticPr fontId="6"/>
  </si>
  <si>
    <t>【下記へ入力し、左記表で番号（①～）選択】</t>
    <rPh sb="8" eb="10">
      <t>サキ</t>
    </rPh>
    <phoneticPr fontId="6"/>
  </si>
  <si>
    <t>定員</t>
    <rPh sb="0" eb="2">
      <t>テイイン</t>
    </rPh>
    <phoneticPr fontId="6"/>
  </si>
  <si>
    <t>人</t>
    <rPh sb="0" eb="1">
      <t>ニン</t>
    </rPh>
    <phoneticPr fontId="6"/>
  </si>
  <si>
    <t>前年度の平均実利用者数</t>
    <rPh sb="0" eb="3">
      <t>ゼンネンド</t>
    </rPh>
    <rPh sb="4" eb="6">
      <t>ヘイキン</t>
    </rPh>
    <rPh sb="6" eb="10">
      <t>ジツリヨウシャ</t>
    </rPh>
    <rPh sb="10" eb="11">
      <t>スウ</t>
    </rPh>
    <phoneticPr fontId="6"/>
  </si>
  <si>
    <t>基準上の必要職員数</t>
    <rPh sb="0" eb="2">
      <t>キジュン</t>
    </rPh>
    <rPh sb="2" eb="3">
      <t>ジョウ</t>
    </rPh>
    <rPh sb="4" eb="6">
      <t>ヒツヨウ</t>
    </rPh>
    <rPh sb="6" eb="9">
      <t>ショクインスウ</t>
    </rPh>
    <phoneticPr fontId="6"/>
  </si>
  <si>
    <t>※24時間以上の勤務の場合は、24＋〇時で入力
（例：5：00～翌日6：00　→　5：00～30：00）</t>
    <rPh sb="3" eb="5">
      <t>ジカン</t>
    </rPh>
    <rPh sb="5" eb="7">
      <t>イジョウ</t>
    </rPh>
    <rPh sb="8" eb="10">
      <t>キンム</t>
    </rPh>
    <rPh sb="11" eb="13">
      <t>バアイ</t>
    </rPh>
    <rPh sb="19" eb="20">
      <t>ジ</t>
    </rPh>
    <rPh sb="21" eb="23">
      <t>ニュウリョク</t>
    </rPh>
    <rPh sb="25" eb="26">
      <t>レイ</t>
    </rPh>
    <rPh sb="32" eb="34">
      <t>ヨクジツ</t>
    </rPh>
    <phoneticPr fontId="6"/>
  </si>
  <si>
    <t>【勤務時間数の自動計算用：以下のシートは入力不要】</t>
    <rPh sb="1" eb="3">
      <t>キンム</t>
    </rPh>
    <rPh sb="3" eb="5">
      <t>ジカン</t>
    </rPh>
    <rPh sb="5" eb="6">
      <t>スウ</t>
    </rPh>
    <rPh sb="7" eb="9">
      <t>ジドウ</t>
    </rPh>
    <rPh sb="9" eb="11">
      <t>ケイサン</t>
    </rPh>
    <rPh sb="11" eb="12">
      <t>ヨウ</t>
    </rPh>
    <rPh sb="13" eb="15">
      <t>イカ</t>
    </rPh>
    <rPh sb="20" eb="22">
      <t>ニュウリョク</t>
    </rPh>
    <rPh sb="22" eb="24">
      <t>フヨウ</t>
    </rPh>
    <phoneticPr fontId="6"/>
  </si>
  <si>
    <t>人員配置区分</t>
    <rPh sb="0" eb="2">
      <t>ジンイン</t>
    </rPh>
    <rPh sb="2" eb="4">
      <t>ハイチ</t>
    </rPh>
    <rPh sb="4" eb="6">
      <t>クブン</t>
    </rPh>
    <phoneticPr fontId="6"/>
  </si>
  <si>
    <t>該当する体制等</t>
    <rPh sb="0" eb="2">
      <t>ガイトウ</t>
    </rPh>
    <rPh sb="4" eb="6">
      <t>タイセイ</t>
    </rPh>
    <rPh sb="6" eb="7">
      <t>トウ</t>
    </rPh>
    <phoneticPr fontId="6"/>
  </si>
  <si>
    <t>№</t>
    <phoneticPr fontId="6"/>
  </si>
  <si>
    <t>職種</t>
    <rPh sb="0" eb="2">
      <t>ショクシュ</t>
    </rPh>
    <phoneticPr fontId="6"/>
  </si>
  <si>
    <t>勤務形態</t>
    <rPh sb="0" eb="2">
      <t>キンム</t>
    </rPh>
    <rPh sb="2" eb="4">
      <t>ケイタイ</t>
    </rPh>
    <phoneticPr fontId="6"/>
  </si>
  <si>
    <t>氏名</t>
    <rPh sb="0" eb="2">
      <t>シメイ</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</si>
  <si>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</si>
  <si>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</si>
  <si>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</si>
  <si>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</si>
  <si>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</si>
  <si>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</si>
  <si>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</si>
  <si>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資格等</t>
    <rPh sb="0" eb="2">
      <t>シカク</t>
    </rPh>
    <rPh sb="2" eb="3">
      <t>トウ</t>
    </rPh>
    <phoneticPr fontId="6"/>
  </si>
  <si>
    <t>他の事業所の名称及び職名</t>
    <rPh sb="0" eb="1">
      <t>ホカ</t>
    </rPh>
    <rPh sb="2" eb="5">
      <t>ジギョウショ</t>
    </rPh>
    <rPh sb="6" eb="8">
      <t>メイショウ</t>
    </rPh>
    <rPh sb="8" eb="9">
      <t>オヨ</t>
    </rPh>
    <rPh sb="10" eb="12">
      <t>ショクメイ</t>
    </rPh>
    <phoneticPr fontId="6"/>
  </si>
  <si>
    <t>他事業所での合計勤務時間数</t>
    <rPh sb="0" eb="1">
      <t>ホカ</t>
    </rPh>
    <rPh sb="1" eb="4">
      <t>ジギョウショ</t>
    </rPh>
    <rPh sb="6" eb="8">
      <t>ゴウケイ</t>
    </rPh>
    <rPh sb="8" eb="10">
      <t>キンム</t>
    </rPh>
    <rPh sb="10" eb="12">
      <t>ジカン</t>
    </rPh>
    <rPh sb="12" eb="13">
      <t>スウ</t>
    </rPh>
    <phoneticPr fontId="6"/>
  </si>
  <si>
    <t>開始時間</t>
    <rPh sb="0" eb="2">
      <t>カイシ</t>
    </rPh>
    <rPh sb="2" eb="4">
      <t>ジカン</t>
    </rPh>
    <phoneticPr fontId="6"/>
  </si>
  <si>
    <t>～</t>
    <phoneticPr fontId="6"/>
  </si>
  <si>
    <t>終了時間</t>
    <rPh sb="0" eb="2">
      <t>シュウリョウ</t>
    </rPh>
    <rPh sb="2" eb="4">
      <t>ジカン</t>
    </rPh>
    <phoneticPr fontId="6"/>
  </si>
  <si>
    <t>休憩時間</t>
    <rPh sb="0" eb="2">
      <t>キュウケイ</t>
    </rPh>
    <rPh sb="2" eb="4">
      <t>ジカン</t>
    </rPh>
    <phoneticPr fontId="6"/>
  </si>
  <si>
    <t>経過時間</t>
    <rPh sb="0" eb="2">
      <t>ケイカ</t>
    </rPh>
    <rPh sb="2" eb="4">
      <t>ジカン</t>
    </rPh>
    <phoneticPr fontId="6"/>
  </si>
  <si>
    <t>勤務時間</t>
    <rPh sb="0" eb="2">
      <t>キンム</t>
    </rPh>
    <rPh sb="2" eb="4">
      <t>ジカン</t>
    </rPh>
    <phoneticPr fontId="6"/>
  </si>
  <si>
    <t>勤務
時間
合計</t>
    <rPh sb="0" eb="2">
      <t>キンム</t>
    </rPh>
    <rPh sb="3" eb="5">
      <t>ジカン</t>
    </rPh>
    <rPh sb="6" eb="8">
      <t>ゴウケイ</t>
    </rPh>
    <phoneticPr fontId="6"/>
  </si>
  <si>
    <t>例①</t>
    <rPh sb="0" eb="1">
      <t>レイ</t>
    </rPh>
    <phoneticPr fontId="6"/>
  </si>
  <si>
    <t>:</t>
    <phoneticPr fontId="6"/>
  </si>
  <si>
    <t>＊</t>
  </si>
  <si>
    <t>例②</t>
    <rPh sb="0" eb="1">
      <t>レイ</t>
    </rPh>
    <phoneticPr fontId="6"/>
  </si>
  <si>
    <t>①</t>
    <phoneticPr fontId="6"/>
  </si>
  <si>
    <t>③</t>
    <phoneticPr fontId="6"/>
  </si>
  <si>
    <t>④</t>
    <phoneticPr fontId="6"/>
  </si>
  <si>
    <t>⑤</t>
    <phoneticPr fontId="6"/>
  </si>
  <si>
    <t>⑥</t>
    <phoneticPr fontId="6"/>
  </si>
  <si>
    <t>⑦</t>
    <phoneticPr fontId="6"/>
  </si>
  <si>
    <t>⑧</t>
    <phoneticPr fontId="6"/>
  </si>
  <si>
    <t>⑨</t>
    <phoneticPr fontId="6"/>
  </si>
  <si>
    <t>⑩</t>
    <phoneticPr fontId="6"/>
  </si>
  <si>
    <t>⑪</t>
    <phoneticPr fontId="6"/>
  </si>
  <si>
    <t>⑫</t>
    <phoneticPr fontId="6"/>
  </si>
  <si>
    <t>⑬</t>
    <phoneticPr fontId="6"/>
  </si>
  <si>
    <t>⑭</t>
    <phoneticPr fontId="6"/>
  </si>
  <si>
    <t>⑮</t>
    <phoneticPr fontId="6"/>
  </si>
  <si>
    <t>⑯</t>
    <phoneticPr fontId="6"/>
  </si>
  <si>
    <t>⑰</t>
    <phoneticPr fontId="6"/>
  </si>
  <si>
    <t>⑱</t>
    <phoneticPr fontId="6"/>
  </si>
  <si>
    <t>⑲</t>
    <phoneticPr fontId="6"/>
  </si>
  <si>
    <t>⑳</t>
    <phoneticPr fontId="6"/>
  </si>
  <si>
    <t>㉑</t>
    <phoneticPr fontId="6"/>
  </si>
  <si>
    <t>㉒</t>
    <phoneticPr fontId="6"/>
  </si>
  <si>
    <t>㉓</t>
    <phoneticPr fontId="6"/>
  </si>
  <si>
    <t>㉔</t>
    <phoneticPr fontId="6"/>
  </si>
  <si>
    <t>㉕</t>
    <phoneticPr fontId="6"/>
  </si>
  <si>
    <t>㉖</t>
    <phoneticPr fontId="6"/>
  </si>
  <si>
    <t>㉗</t>
    <phoneticPr fontId="6"/>
  </si>
  <si>
    <t>㉘</t>
    <phoneticPr fontId="6"/>
  </si>
  <si>
    <t>㉙</t>
    <phoneticPr fontId="6"/>
  </si>
  <si>
    <t>㉚</t>
    <phoneticPr fontId="6"/>
  </si>
  <si>
    <t>㉛</t>
    <phoneticPr fontId="6"/>
  </si>
  <si>
    <t>㉜</t>
    <phoneticPr fontId="6"/>
  </si>
  <si>
    <t>㉝</t>
    <phoneticPr fontId="6"/>
  </si>
  <si>
    <t>㉞</t>
    <phoneticPr fontId="6"/>
  </si>
  <si>
    <t>㉟</t>
    <phoneticPr fontId="6"/>
  </si>
  <si>
    <t>㊱</t>
    <phoneticPr fontId="6"/>
  </si>
  <si>
    <t>㊲</t>
    <phoneticPr fontId="6"/>
  </si>
  <si>
    <t>㊳</t>
    <phoneticPr fontId="6"/>
  </si>
  <si>
    <t>㊴</t>
    <phoneticPr fontId="6"/>
  </si>
  <si>
    <t>㊵</t>
    <phoneticPr fontId="6"/>
  </si>
  <si>
    <t>㊶</t>
    <phoneticPr fontId="6"/>
  </si>
  <si>
    <t>㊷</t>
    <phoneticPr fontId="6"/>
  </si>
  <si>
    <t>㊸</t>
    <phoneticPr fontId="6"/>
  </si>
  <si>
    <t>㊹</t>
    <phoneticPr fontId="6"/>
  </si>
  <si>
    <t>㊺</t>
    <phoneticPr fontId="6"/>
  </si>
  <si>
    <t>㊻</t>
    <phoneticPr fontId="6"/>
  </si>
  <si>
    <t>㊼</t>
    <phoneticPr fontId="6"/>
  </si>
  <si>
    <t>㊽</t>
    <phoneticPr fontId="6"/>
  </si>
  <si>
    <t>㊾</t>
    <phoneticPr fontId="6"/>
  </si>
  <si>
    <t>㊿</t>
    <phoneticPr fontId="6"/>
  </si>
  <si>
    <t>合計</t>
    <rPh sb="0" eb="2">
      <t>ゴウケイ</t>
    </rPh>
    <phoneticPr fontId="6"/>
  </si>
  <si>
    <t>計</t>
    <phoneticPr fontId="6"/>
  </si>
  <si>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</si>
  <si>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サービス提供時間</t>
    <rPh sb="4" eb="6">
      <t>テイキョウ</t>
    </rPh>
    <rPh sb="6" eb="8">
      <t>ジカン</t>
    </rPh>
    <phoneticPr fontId="6"/>
  </si>
  <si>
    <t>●　同一敷地内（近接地を含む。）の共同生活住居の入居定員の合計数</t>
    <rPh sb="2" eb="4">
      <t>ドウイツ</t>
    </rPh>
    <rPh sb="4" eb="6">
      <t>シキチ</t>
    </rPh>
    <rPh sb="6" eb="7">
      <t>ナイ</t>
    </rPh>
    <rPh sb="8" eb="10">
      <t>キンセツ</t>
    </rPh>
    <rPh sb="10" eb="11">
      <t>チ</t>
    </rPh>
    <rPh sb="12" eb="13">
      <t>フク</t>
    </rPh>
    <rPh sb="17" eb="19">
      <t>キョウドウ</t>
    </rPh>
    <rPh sb="19" eb="21">
      <t>セイカツ</t>
    </rPh>
    <rPh sb="21" eb="23">
      <t>ジュウキョ</t>
    </rPh>
    <rPh sb="24" eb="26">
      <t>ニュウキョ</t>
    </rPh>
    <rPh sb="26" eb="28">
      <t>テイイン</t>
    </rPh>
    <rPh sb="29" eb="32">
      <t>ゴウケイスウ</t>
    </rPh>
    <phoneticPr fontId="6"/>
  </si>
  <si>
    <t>注１　●欄が２１人以上となる場合であって、世話人及び生活支援員の勤務体制を共同生活住居の間で明確に区分している場合には、勤務体制を区分している共同生活住居の単位ごとに作成して添付してください。また、世話人及び生活支援員等と夜間従事者は時間を分けて記入してください。</t>
    <rPh sb="0" eb="1">
      <t>チュウ</t>
    </rPh>
    <rPh sb="4" eb="5">
      <t>ラン</t>
    </rPh>
    <rPh sb="8" eb="9">
      <t>ニン</t>
    </rPh>
    <rPh sb="9" eb="11">
      <t>イジョウ</t>
    </rPh>
    <rPh sb="14" eb="16">
      <t>バアイ</t>
    </rPh>
    <rPh sb="21" eb="23">
      <t>セワ</t>
    </rPh>
    <rPh sb="23" eb="24">
      <t>ニン</t>
    </rPh>
    <rPh sb="24" eb="25">
      <t>オヨ</t>
    </rPh>
    <rPh sb="26" eb="28">
      <t>セイカツ</t>
    </rPh>
    <rPh sb="28" eb="30">
      <t>シエン</t>
    </rPh>
    <rPh sb="30" eb="31">
      <t>イン</t>
    </rPh>
    <rPh sb="32" eb="34">
      <t>キンム</t>
    </rPh>
    <rPh sb="34" eb="36">
      <t>タイセイ</t>
    </rPh>
    <rPh sb="37" eb="39">
      <t>キョウドウ</t>
    </rPh>
    <rPh sb="39" eb="41">
      <t>セイカツ</t>
    </rPh>
    <rPh sb="41" eb="43">
      <t>ジュウキョ</t>
    </rPh>
    <rPh sb="44" eb="45">
      <t>アイダ</t>
    </rPh>
    <rPh sb="46" eb="48">
      <t>メイカク</t>
    </rPh>
    <rPh sb="49" eb="51">
      <t>クブン</t>
    </rPh>
    <rPh sb="55" eb="57">
      <t>バアイ</t>
    </rPh>
    <rPh sb="60" eb="62">
      <t>キンム</t>
    </rPh>
    <rPh sb="62" eb="64">
      <t>タイセイ</t>
    </rPh>
    <rPh sb="87" eb="89">
      <t>テンプ</t>
    </rPh>
    <rPh sb="99" eb="101">
      <t>セワ</t>
    </rPh>
    <rPh sb="101" eb="102">
      <t>ニン</t>
    </rPh>
    <rPh sb="102" eb="103">
      <t>オヨ</t>
    </rPh>
    <rPh sb="104" eb="106">
      <t>セイカツ</t>
    </rPh>
    <rPh sb="106" eb="108">
      <t>シエン</t>
    </rPh>
    <rPh sb="108" eb="109">
      <t>イン</t>
    </rPh>
    <rPh sb="109" eb="110">
      <t>ナド</t>
    </rPh>
    <rPh sb="111" eb="113">
      <t>ヤカン</t>
    </rPh>
    <rPh sb="113" eb="116">
      <t>ジュウジシャ</t>
    </rPh>
    <rPh sb="117" eb="119">
      <t>ジカン</t>
    </rPh>
    <rPh sb="120" eb="121">
      <t>ワ</t>
    </rPh>
    <rPh sb="123" eb="125">
      <t>キニュウ</t>
    </rPh>
    <phoneticPr fontId="6"/>
  </si>
  <si>
    <t>※自動計算のため入力不要</t>
    <rPh sb="1" eb="3">
      <t>ジドウ</t>
    </rPh>
    <rPh sb="3" eb="5">
      <t>ケイサン</t>
    </rPh>
    <rPh sb="8" eb="10">
      <t>ニュウリョク</t>
    </rPh>
    <rPh sb="10" eb="12">
      <t>フヨウ</t>
    </rPh>
    <phoneticPr fontId="6"/>
  </si>
  <si>
    <t>常勤換算後の人数合計</t>
    <rPh sb="8" eb="10">
      <t>ゴウケイ</t>
    </rPh>
    <phoneticPr fontId="6"/>
  </si>
  <si>
    <t>管理者</t>
    <rPh sb="0" eb="3">
      <t>カンリシャ</t>
    </rPh>
    <phoneticPr fontId="6"/>
  </si>
  <si>
    <t>注２　本表はサービスの種類ごとに作成してください。</t>
    <rPh sb="0" eb="1">
      <t>チュウ</t>
    </rPh>
    <rPh sb="3" eb="4">
      <t>ホン</t>
    </rPh>
    <rPh sb="4" eb="5">
      <t>ヒョウ</t>
    </rPh>
    <rPh sb="11" eb="13">
      <t>シュルイ</t>
    </rPh>
    <rPh sb="16" eb="18">
      <t>サクセイ</t>
    </rPh>
    <phoneticPr fontId="6"/>
  </si>
  <si>
    <t>サービス管理責任者</t>
    <rPh sb="4" eb="6">
      <t>カンリ</t>
    </rPh>
    <rPh sb="6" eb="8">
      <t>セキニン</t>
    </rPh>
    <rPh sb="8" eb="9">
      <t>シャ</t>
    </rPh>
    <phoneticPr fontId="6"/>
  </si>
  <si>
    <t>注３　＊欄は、当該月の曜日を記入してください。</t>
    <rPh sb="0" eb="1">
      <t>チュウ</t>
    </rPh>
    <rPh sb="4" eb="5">
      <t>ラン</t>
    </rPh>
    <rPh sb="7" eb="9">
      <t>トウガイ</t>
    </rPh>
    <rPh sb="9" eb="10">
      <t>ツキ</t>
    </rPh>
    <rPh sb="11" eb="13">
      <t>ヨウビ</t>
    </rPh>
    <rPh sb="14" eb="16">
      <t>キニュウ</t>
    </rPh>
    <phoneticPr fontId="6"/>
  </si>
  <si>
    <t>世話人</t>
    <rPh sb="0" eb="2">
      <t>セワ</t>
    </rPh>
    <rPh sb="2" eb="3">
      <t>ニン</t>
    </rPh>
    <phoneticPr fontId="6"/>
  </si>
  <si>
    <t>注４　申請する事業に係る従業者全員（管理者含む）について、４週間分の勤務すべき時間数を記載してください。別紙２－３「勤務時間区分表」へ勤務時間区分を入力し、その番号を記載してください。</t>
    <rPh sb="52" eb="54">
      <t>ベッシ</t>
    </rPh>
    <rPh sb="58" eb="60">
      <t>キンム</t>
    </rPh>
    <rPh sb="60" eb="62">
      <t>ジカン</t>
    </rPh>
    <rPh sb="62" eb="64">
      <t>クブン</t>
    </rPh>
    <rPh sb="64" eb="65">
      <t>ヒョウ</t>
    </rPh>
    <rPh sb="74" eb="76">
      <t>ニュウリョク</t>
    </rPh>
    <phoneticPr fontId="6"/>
  </si>
  <si>
    <t>生活支援員</t>
    <rPh sb="0" eb="2">
      <t>セイカツ</t>
    </rPh>
    <rPh sb="2" eb="4">
      <t>シエン</t>
    </rPh>
    <rPh sb="4" eb="5">
      <t>イン</t>
    </rPh>
    <phoneticPr fontId="6"/>
  </si>
  <si>
    <t>注５　「人員配置区分」欄は、報酬算定上の区分を記載し、「該当する体制等」欄は、（別紙１）「介護給付費等の算定に係る体制等状況一覧表」に掲げる体制加算等の内容を記載してください。
　　（この際、（別紙１）「介護給付費等の算定に係る体制等状況一覧表」の記載内容と同様に記載してください。）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phoneticPr fontId="6"/>
  </si>
  <si>
    <t>夜間従事者</t>
    <rPh sb="0" eb="2">
      <t>ヤカン</t>
    </rPh>
    <rPh sb="2" eb="5">
      <t>ジュウジシャ</t>
    </rPh>
    <phoneticPr fontId="6"/>
  </si>
  <si>
    <t>注６　「職種」欄は、直接サービス提供職員に係る職種を記載し、「勤務形態」欄は、①常勤・専従、②常勤・兼務、③非常勤・専従、④非常勤・兼務のいずれかを記載するとともに、加算等に係る職員
　　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95" eb="97">
      <t>カハイ</t>
    </rPh>
    <rPh sb="98" eb="100">
      <t>クブン</t>
    </rPh>
    <rPh sb="102" eb="103">
      <t>ウエ</t>
    </rPh>
    <rPh sb="109" eb="110">
      <t>ニチ</t>
    </rPh>
    <rPh sb="114" eb="116">
      <t>キンム</t>
    </rPh>
    <rPh sb="116" eb="118">
      <t>ジカン</t>
    </rPh>
    <rPh sb="119" eb="121">
      <t>キサイ</t>
    </rPh>
    <phoneticPr fontId="6"/>
  </si>
  <si>
    <t>注７　「週平均の勤務時間」「常勤換算後の人数」の算出に当たっては、小数点以下第２位を切り捨ててください。</t>
    <rPh sb="0" eb="1">
      <t>チュウ</t>
    </rPh>
    <rPh sb="4" eb="5">
      <t>シュウ</t>
    </rPh>
    <rPh sb="5" eb="7">
      <t>ヘイキン</t>
    </rPh>
    <rPh sb="8" eb="10">
      <t>キンム</t>
    </rPh>
    <rPh sb="10" eb="12">
      <t>ジカン</t>
    </rPh>
    <rPh sb="14" eb="16">
      <t>ジョウキン</t>
    </rPh>
    <rPh sb="16" eb="18">
      <t>カンサン</t>
    </rPh>
    <rPh sb="18" eb="19">
      <t>ゴ</t>
    </rPh>
    <rPh sb="20" eb="22">
      <t>ニンズウ</t>
    </rPh>
    <rPh sb="24" eb="26">
      <t>サンシュツ</t>
    </rPh>
    <rPh sb="27" eb="28">
      <t>ア</t>
    </rPh>
    <rPh sb="33" eb="36">
      <t>ショウスウテン</t>
    </rPh>
    <rPh sb="36" eb="38">
      <t>イカ</t>
    </rPh>
    <rPh sb="38" eb="39">
      <t>ダイ</t>
    </rPh>
    <rPh sb="40" eb="41">
      <t>イ</t>
    </rPh>
    <rPh sb="42" eb="43">
      <t>キ</t>
    </rPh>
    <rPh sb="44" eb="45">
      <t>ス</t>
    </rPh>
    <phoneticPr fontId="6"/>
  </si>
  <si>
    <t>注８　当該事業所に係る組織体制図を添付してください（本表に管理者・サービス管理責任者・事務員等を含め指揮命令系統を示す線を付して、組織体制図としても差し支えありません。）。</t>
    <rPh sb="0" eb="1">
      <t>チュウ</t>
    </rPh>
    <rPh sb="3" eb="5">
      <t>トウガイ</t>
    </rPh>
    <rPh sb="5" eb="8">
      <t>ジギョウショ</t>
    </rPh>
    <rPh sb="9" eb="10">
      <t>カカ</t>
    </rPh>
    <rPh sb="11" eb="13">
      <t>ソシキ</t>
    </rPh>
    <rPh sb="13" eb="15">
      <t>タイセイ</t>
    </rPh>
    <rPh sb="15" eb="16">
      <t>ズ</t>
    </rPh>
    <rPh sb="17" eb="19">
      <t>テンプ</t>
    </rPh>
    <rPh sb="26" eb="27">
      <t>ホン</t>
    </rPh>
    <rPh sb="27" eb="28">
      <t>ヒョウ</t>
    </rPh>
    <rPh sb="29" eb="32">
      <t>カンリシャ</t>
    </rPh>
    <rPh sb="37" eb="39">
      <t>カンリ</t>
    </rPh>
    <rPh sb="39" eb="42">
      <t>セキニンシャ</t>
    </rPh>
    <rPh sb="43" eb="46">
      <t>ジムイン</t>
    </rPh>
    <rPh sb="46" eb="47">
      <t>トウ</t>
    </rPh>
    <rPh sb="48" eb="49">
      <t>フク</t>
    </rPh>
    <rPh sb="50" eb="52">
      <t>シキ</t>
    </rPh>
    <rPh sb="52" eb="54">
      <t>メイレイ</t>
    </rPh>
    <rPh sb="54" eb="56">
      <t>ケイトウ</t>
    </rPh>
    <rPh sb="57" eb="58">
      <t>シメ</t>
    </rPh>
    <rPh sb="59" eb="60">
      <t>セン</t>
    </rPh>
    <rPh sb="61" eb="62">
      <t>フ</t>
    </rPh>
    <rPh sb="65" eb="67">
      <t>ソシキ</t>
    </rPh>
    <rPh sb="67" eb="69">
      <t>タイセイ</t>
    </rPh>
    <rPh sb="69" eb="70">
      <t>ズ</t>
    </rPh>
    <rPh sb="74" eb="75">
      <t>サ</t>
    </rPh>
    <rPh sb="76" eb="77">
      <t>ツカ</t>
    </rPh>
    <phoneticPr fontId="6"/>
  </si>
  <si>
    <t>注９　各事業所において使用している勤務割表等（変更の届出の場合は変更後の予定勤務割表等）により、届出の対象となる従業者の職種、勤務形態、氏名、当該業務の勤務時間及び看護職員と介護職員
　　の配置状況（関係する場合）が確認できる場合はその書類をもって添付書類として差し支えありません。</t>
    <rPh sb="0" eb="1">
      <t>チュウ</t>
    </rPh>
    <rPh sb="3" eb="7">
      <t>カクジギョウショ</t>
    </rPh>
    <rPh sb="11" eb="13">
      <t>シヨウ</t>
    </rPh>
    <rPh sb="17" eb="19">
      <t>キンム</t>
    </rPh>
    <rPh sb="19" eb="20">
      <t>ワリ</t>
    </rPh>
    <rPh sb="20" eb="21">
      <t>ヒョウ</t>
    </rPh>
    <rPh sb="21" eb="22">
      <t>トウ</t>
    </rPh>
    <rPh sb="23" eb="25">
      <t>ヘンコウ</t>
    </rPh>
    <rPh sb="26" eb="28">
      <t>トドケデ</t>
    </rPh>
    <rPh sb="29" eb="31">
      <t>バアイ</t>
    </rPh>
    <rPh sb="32" eb="35">
      <t>ヘンコウゴ</t>
    </rPh>
    <rPh sb="36" eb="38">
      <t>ヨテイ</t>
    </rPh>
    <rPh sb="38" eb="40">
      <t>キンム</t>
    </rPh>
    <rPh sb="40" eb="41">
      <t>ワ</t>
    </rPh>
    <rPh sb="41" eb="42">
      <t>ヒョウ</t>
    </rPh>
    <rPh sb="42" eb="43">
      <t>トウ</t>
    </rPh>
    <rPh sb="48" eb="50">
      <t>トドケデ</t>
    </rPh>
    <rPh sb="51" eb="53">
      <t>タイショウ</t>
    </rPh>
    <rPh sb="56" eb="59">
      <t>ジュウギョウシャ</t>
    </rPh>
    <rPh sb="60" eb="62">
      <t>ショクシュ</t>
    </rPh>
    <rPh sb="63" eb="65">
      <t>キンム</t>
    </rPh>
    <rPh sb="65" eb="67">
      <t>ケイタイ</t>
    </rPh>
    <rPh sb="68" eb="70">
      <t>シメイ</t>
    </rPh>
    <rPh sb="71" eb="73">
      <t>トウガイ</t>
    </rPh>
    <rPh sb="87" eb="89">
      <t>カイゴ</t>
    </rPh>
    <rPh sb="89" eb="91">
      <t>ショクイン</t>
    </rPh>
    <rPh sb="100" eb="102">
      <t>カンケイ</t>
    </rPh>
    <rPh sb="104" eb="106">
      <t>バアイ</t>
    </rPh>
    <rPh sb="108" eb="110">
      <t>カクニン</t>
    </rPh>
    <rPh sb="113" eb="115">
      <t>バアイ</t>
    </rPh>
    <rPh sb="118" eb="120">
      <t>ショルイ</t>
    </rPh>
    <rPh sb="124" eb="126">
      <t>テンプ</t>
    </rPh>
    <rPh sb="126" eb="128">
      <t>ショルイ</t>
    </rPh>
    <rPh sb="131" eb="132">
      <t>サ</t>
    </rPh>
    <rPh sb="133" eb="134">
      <t>ツカ</t>
    </rPh>
    <phoneticPr fontId="6"/>
  </si>
  <si>
    <t>注10　資格等が必要な職種については、「資格等」欄にその資格を記入するとともに、その者の資格等を証明する書類の写しを添付すること。</t>
    <rPh sb="0" eb="1">
      <t>チュウ</t>
    </rPh>
    <rPh sb="4" eb="6">
      <t>シカク</t>
    </rPh>
    <rPh sb="6" eb="7">
      <t>トウ</t>
    </rPh>
    <rPh sb="8" eb="10">
      <t>ヒツヨウ</t>
    </rPh>
    <rPh sb="11" eb="13">
      <t>ショクシュ</t>
    </rPh>
    <rPh sb="20" eb="22">
      <t>シカク</t>
    </rPh>
    <rPh sb="22" eb="23">
      <t>トウ</t>
    </rPh>
    <rPh sb="24" eb="25">
      <t>ラン</t>
    </rPh>
    <rPh sb="28" eb="30">
      <t>シカク</t>
    </rPh>
    <rPh sb="31" eb="33">
      <t>キニュウ</t>
    </rPh>
    <rPh sb="42" eb="43">
      <t>モノ</t>
    </rPh>
    <rPh sb="44" eb="46">
      <t>シカク</t>
    </rPh>
    <rPh sb="46" eb="47">
      <t>トウ</t>
    </rPh>
    <rPh sb="48" eb="50">
      <t>ショウメイ</t>
    </rPh>
    <rPh sb="52" eb="54">
      <t>ショルイ</t>
    </rPh>
    <rPh sb="55" eb="56">
      <t>ウツ</t>
    </rPh>
    <rPh sb="58" eb="60">
      <t>テンプ</t>
    </rPh>
    <phoneticPr fontId="6"/>
  </si>
  <si>
    <t>（参考様式２－１）</t>
    <phoneticPr fontId="4"/>
  </si>
  <si>
    <t>共同生活援助に係る配置職員数算出シート</t>
    <phoneticPr fontId="6"/>
  </si>
  <si>
    <t>1　前年度の利用者の平均値の算出</t>
  </si>
  <si>
    <t>　　※障害支援区分ごとに年間利用日数の合計を入力してください。</t>
  </si>
  <si>
    <t>障害支援区分</t>
  </si>
  <si>
    <r>
      <t>総利用日数</t>
    </r>
    <r>
      <rPr>
        <sz val="10"/>
        <color rgb="FF000000"/>
        <rFont val="ＭＳ Ｐゴシック"/>
        <family val="3"/>
        <charset val="128"/>
      </rPr>
      <t xml:space="preserve">
</t>
    </r>
    <r>
      <rPr>
        <sz val="9"/>
        <color rgb="FF000000"/>
        <rFont val="ＭＳ Ｐゴシック"/>
        <family val="3"/>
        <charset val="128"/>
      </rPr>
      <t>※入居等した日を含み、
　退居等した日は含まない。</t>
    </r>
    <phoneticPr fontId="4"/>
  </si>
  <si>
    <t>利用者数（1日平均）</t>
  </si>
  <si>
    <r>
      <t>開所日数</t>
    </r>
    <r>
      <rPr>
        <sz val="12"/>
        <color rgb="FF000000"/>
        <rFont val="ＭＳ Ｐゴシック"/>
        <family val="3"/>
        <charset val="128"/>
      </rPr>
      <t xml:space="preserve">
</t>
    </r>
    <r>
      <rPr>
        <sz val="10"/>
        <color rgb="FF000000"/>
        <rFont val="ＭＳ Ｐゴシック"/>
        <family val="3"/>
        <charset val="128"/>
      </rPr>
      <t>※当該年度の前年度の４月１日から３月３１日</t>
    </r>
  </si>
  <si>
    <t>非該当</t>
  </si>
  <si>
    <t>（B）</t>
  </si>
  <si>
    <t>１</t>
  </si>
  <si>
    <t>２</t>
  </si>
  <si>
    <t>３</t>
  </si>
  <si>
    <t>４</t>
  </si>
  <si>
    <t>５</t>
  </si>
  <si>
    <t>６</t>
  </si>
  <si>
    <t>合計（A）</t>
  </si>
  <si>
    <t>個人居宅介護利用者のみ（再掲）</t>
    <rPh sb="12" eb="14">
      <t>サイケイ</t>
    </rPh>
    <phoneticPr fontId="4"/>
  </si>
  <si>
    <t>○</t>
    <phoneticPr fontId="6"/>
  </si>
  <si>
    <t>法人・事業所名</t>
    <rPh sb="0" eb="2">
      <t>ホウジン</t>
    </rPh>
    <rPh sb="3" eb="6">
      <t>ジギョウショ</t>
    </rPh>
    <rPh sb="6" eb="7">
      <t>メイ</t>
    </rPh>
    <phoneticPr fontId="56"/>
  </si>
  <si>
    <t>事業所番号</t>
    <rPh sb="0" eb="3">
      <t>ジギョウショ</t>
    </rPh>
    <rPh sb="3" eb="5">
      <t>バンゴウ</t>
    </rPh>
    <phoneticPr fontId="56"/>
  </si>
  <si>
    <t>定員</t>
    <rPh sb="0" eb="2">
      <t>テイイン</t>
    </rPh>
    <phoneticPr fontId="56"/>
  </si>
  <si>
    <t>１　サービス類型</t>
    <rPh sb="6" eb="8">
      <t>ルイケイ</t>
    </rPh>
    <phoneticPr fontId="6"/>
  </si>
  <si>
    <t>３　利用者数</t>
    <rPh sb="2" eb="5">
      <t>リヨウシャ</t>
    </rPh>
    <rPh sb="5" eb="6">
      <t>スウ</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</si>
  <si>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</si>
  <si>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</si>
  <si>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</si>
  <si>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</si>
  <si>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</si>
  <si>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</si>
  <si>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</si>
  <si>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</si>
  <si>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</si>
  <si>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60"/>
  </si>
  <si>
    <t>日中サービス支援型事業所</t>
    <rPh sb="0" eb="2">
      <t>ニッチュウ</t>
    </rPh>
    <rPh sb="6" eb="8">
      <t>シエン</t>
    </rPh>
    <rPh sb="8" eb="9">
      <t>ガタ</t>
    </rPh>
    <rPh sb="9" eb="11">
      <t>ジギョウ</t>
    </rPh>
    <rPh sb="11" eb="12">
      <t>ショ</t>
    </rPh>
    <phoneticPr fontId="6"/>
  </si>
  <si>
    <t>　</t>
    <phoneticPr fontId="6"/>
  </si>
  <si>
    <t>個人居宅介護利用者（再掲）</t>
    <phoneticPr fontId="60"/>
  </si>
  <si>
    <t>定員増人数</t>
    <rPh sb="0" eb="2">
      <t>テイイン</t>
    </rPh>
    <rPh sb="2" eb="3">
      <t>ゾウ</t>
    </rPh>
    <rPh sb="3" eb="5">
      <t>ニンズウ</t>
    </rPh>
    <phoneticPr fontId="6"/>
  </si>
  <si>
    <t>２　運営状況</t>
    <rPh sb="2" eb="4">
      <t>ウンエイ</t>
    </rPh>
    <rPh sb="4" eb="6">
      <t>ジョウキョウ</t>
    </rPh>
    <phoneticPr fontId="56"/>
  </si>
  <si>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</si>
  <si>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</si>
  <si>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</si>
  <si>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</si>
  <si>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</si>
  <si>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</si>
  <si>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</si>
  <si>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</si>
  <si>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</si>
  <si>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時間数</t>
    <rPh sb="0" eb="3">
      <t>キンムノ</t>
    </rPh>
    <rPh sb="5" eb="8">
      <t>ジカンスウ</t>
    </rPh>
    <phoneticPr fontId="6"/>
  </si>
  <si>
    <t>特定従業者数換算による人数</t>
    <rPh sb="0" eb="6">
      <t>トクテイジュウギョウシャスウ</t>
    </rPh>
    <rPh sb="6" eb="8">
      <t>カンサン</t>
    </rPh>
    <rPh sb="11" eb="13">
      <t>ニンズウ</t>
    </rPh>
    <phoneticPr fontId="6"/>
  </si>
  <si>
    <t>③新設又は増改築等の時点から１年以上</t>
    <phoneticPr fontId="6"/>
  </si>
  <si>
    <t>世話人６：１</t>
    <phoneticPr fontId="6"/>
  </si>
  <si>
    <t>世話人等</t>
    <rPh sb="3" eb="4">
      <t>ナド</t>
    </rPh>
    <phoneticPr fontId="6"/>
  </si>
  <si>
    <t>世話人５：１</t>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</si>
  <si>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</si>
  <si>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</si>
  <si>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</si>
  <si>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</si>
  <si>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</si>
  <si>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</si>
  <si>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</si>
  <si>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</si>
  <si>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</si>
  <si>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</si>
  <si>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</si>
  <si>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</si>
  <si>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</si>
  <si>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</si>
  <si>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</si>
  <si>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</si>
  <si>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</si>
  <si>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</si>
  <si>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</si>
  <si>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</si>
  <si>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60"/>
  </si>
  <si>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</si>
  <si>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60"/>
  </si>
  <si>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</si>
  <si>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</si>
  <si>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</si>
  <si>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</si>
  <si>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</si>
  <si>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</si>
  <si>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世話人</t>
    <rPh sb="0" eb="3">
      <t>セワニン</t>
    </rPh>
    <phoneticPr fontId="6"/>
  </si>
  <si>
    <t>生活支援員</t>
    <rPh sb="0" eb="2">
      <t>セイカツ</t>
    </rPh>
    <rPh sb="2" eb="5">
      <t>シエンイン</t>
    </rPh>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</si>
  <si>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</si>
  <si>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</si>
  <si>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60"/>
  </si>
  <si>
    <t>加配する特定従業者（世話人等）の勤務体制一覧表</t>
    <rPh sb="0" eb="2">
      <t>カハイ</t>
    </rPh>
    <rPh sb="4" eb="6">
      <t>トクテイ</t>
    </rPh>
    <rPh sb="6" eb="9">
      <t>ジュウギョウシャ</t>
    </rPh>
    <rPh sb="10" eb="12">
      <t>セワ</t>
    </rPh>
    <rPh sb="12" eb="14">
      <t>ニンナド</t>
    </rPh>
    <phoneticPr fontId="60"/>
  </si>
  <si>
    <t>世話人等</t>
    <rPh sb="0" eb="3">
      <t>セワニン</t>
    </rPh>
    <rPh sb="3" eb="4">
      <t>ナド</t>
    </rPh>
    <phoneticPr fontId="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</si>
  <si>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</si>
  <si>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</si>
  <si>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t>
  </si>
  <si>
    <t>世話人A</t>
    <rPh sb="0" eb="2">
      <t>セワ</t>
    </rPh>
    <rPh sb="2" eb="3">
      <t>ニン</t>
    </rPh>
    <phoneticPr fontId="60"/>
  </si>
  <si>
    <t>世話人B</t>
    <rPh sb="0" eb="2">
      <t>セワ</t>
    </rPh>
    <rPh sb="2" eb="3">
      <t>ニン</t>
    </rPh>
    <phoneticPr fontId="60"/>
  </si>
  <si>
    <t>世話人C</t>
    <rPh sb="0" eb="2">
      <t>セワ</t>
    </rPh>
    <rPh sb="2" eb="3">
      <t>ニン</t>
    </rPh>
    <phoneticPr fontId="60"/>
  </si>
  <si>
    <t>世話人D</t>
    <rPh sb="0" eb="2">
      <t>セワ</t>
    </rPh>
    <rPh sb="2" eb="3">
      <t>ニン</t>
    </rPh>
    <phoneticPr fontId="60"/>
  </si>
  <si>
    <t>世話人E</t>
    <rPh sb="0" eb="2">
      <t>セワ</t>
    </rPh>
    <rPh sb="2" eb="3">
      <t>ニン</t>
    </rPh>
    <phoneticPr fontId="60"/>
  </si>
  <si>
    <t>生活支援員A</t>
    <rPh sb="0" eb="2">
      <t>セイカツ</t>
    </rPh>
    <rPh sb="2" eb="4">
      <t>シエン</t>
    </rPh>
    <rPh sb="4" eb="5">
      <t>イン</t>
    </rPh>
    <phoneticPr fontId="60"/>
  </si>
  <si>
    <t>生活支援員B</t>
    <rPh sb="0" eb="2">
      <t>セイカツ</t>
    </rPh>
    <rPh sb="2" eb="4">
      <t>シエン</t>
    </rPh>
    <rPh sb="4" eb="5">
      <t>イン</t>
    </rPh>
    <phoneticPr fontId="60"/>
  </si>
  <si>
    <t>生活支援員C</t>
    <rPh sb="0" eb="2">
      <t>セイカツ</t>
    </rPh>
    <rPh sb="2" eb="4">
      <t>シエン</t>
    </rPh>
    <rPh sb="4" eb="5">
      <t>イン</t>
    </rPh>
    <phoneticPr fontId="60"/>
  </si>
  <si>
    <t>生活支援員D</t>
    <rPh sb="0" eb="2">
      <t>セイカツ</t>
    </rPh>
    <rPh sb="2" eb="4">
      <t>シエン</t>
    </rPh>
    <rPh sb="4" eb="5">
      <t>イン</t>
    </rPh>
    <phoneticPr fontId="60"/>
  </si>
  <si>
    <t>生活支援員E</t>
    <rPh sb="0" eb="2">
      <t>セイカツ</t>
    </rPh>
    <rPh sb="2" eb="4">
      <t>シエン</t>
    </rPh>
    <rPh sb="4" eb="5">
      <t>イン</t>
    </rPh>
    <phoneticPr fontId="60"/>
  </si>
  <si>
    <t>世話人A</t>
    <rPh sb="0" eb="3">
      <t>セワニン</t>
    </rPh>
    <phoneticPr fontId="60"/>
  </si>
  <si>
    <t>（別紙５－１）</t>
    <rPh sb="1" eb="3">
      <t>ベッシ</t>
    </rPh>
    <phoneticPr fontId="6"/>
  </si>
  <si>
    <t>　　年　　月　　日</t>
    <rPh sb="2" eb="3">
      <t>ネン</t>
    </rPh>
    <rPh sb="5" eb="6">
      <t>ガツ</t>
    </rPh>
    <rPh sb="8" eb="9">
      <t>ニチ</t>
    </rPh>
    <phoneticPr fontId="6"/>
  </si>
  <si>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6"/>
  </si>
  <si>
    <t>　１　事業所・施設の名称</t>
    <rPh sb="3" eb="6">
      <t>ジギョウショ</t>
    </rPh>
    <rPh sb="7" eb="9">
      <t>シセツ</t>
    </rPh>
    <rPh sb="10" eb="12">
      <t>メイショウ</t>
    </rPh>
    <phoneticPr fontId="6"/>
  </si>
  <si>
    <t>２　異動区分</t>
    <rPh sb="2" eb="4">
      <t>イドウ</t>
    </rPh>
    <rPh sb="4" eb="6">
      <t>クブン</t>
    </rPh>
    <phoneticPr fontId="6"/>
  </si>
  <si>
    <t>　１　新規　　　　　　２　変更　　　　　　３　終了</t>
    <rPh sb="3" eb="5">
      <t>シンキ</t>
    </rPh>
    <rPh sb="13" eb="15">
      <t>ヘンコウ</t>
    </rPh>
    <rPh sb="23" eb="25">
      <t>シュウリョウ</t>
    </rPh>
    <phoneticPr fontId="6"/>
  </si>
  <si>
    <t>３　届出項目</t>
    <rPh sb="2" eb="4">
      <t>トドケデ</t>
    </rPh>
    <rPh sb="4" eb="6">
      <t>コウモク</t>
    </rPh>
    <phoneticPr fontId="6"/>
  </si>
  <si>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6"/>
  </si>
  <si>
    <t>　４　社会福祉士等の状況</t>
    <rPh sb="3" eb="5">
      <t>シャカイ</t>
    </rPh>
    <rPh sb="5" eb="7">
      <t>フクシ</t>
    </rPh>
    <rPh sb="7" eb="8">
      <t>シ</t>
    </rPh>
    <rPh sb="8" eb="9">
      <t>トウ</t>
    </rPh>
    <rPh sb="10" eb="12">
      <t>ジョウキョウ</t>
    </rPh>
    <phoneticPr fontId="6"/>
  </si>
  <si>
    <t>有・無</t>
    <rPh sb="0" eb="1">
      <t>ア</t>
    </rPh>
    <rPh sb="2" eb="3">
      <t>ナ</t>
    </rPh>
    <phoneticPr fontId="6"/>
  </si>
  <si>
    <t>生活支援員等の総数
（常勤）</t>
    <rPh sb="0" eb="2">
      <t>セイカツ</t>
    </rPh>
    <rPh sb="2" eb="4">
      <t>シエン</t>
    </rPh>
    <rPh sb="4" eb="5">
      <t>イン</t>
    </rPh>
    <rPh sb="5" eb="6">
      <t>トウ</t>
    </rPh>
    <rPh sb="7" eb="9">
      <t>ソウスウ</t>
    </rPh>
    <rPh sb="11" eb="13">
      <t>ジョウキン</t>
    </rPh>
    <phoneticPr fontId="6"/>
  </si>
  <si>
    <t>②</t>
    <phoneticPr fontId="6"/>
  </si>
  <si>
    <t>①のうち社会福祉士等
の総数（常勤）</t>
    <rPh sb="4" eb="6">
      <t>シャカイ</t>
    </rPh>
    <rPh sb="6" eb="8">
      <t>フクシ</t>
    </rPh>
    <rPh sb="8" eb="9">
      <t>シ</t>
    </rPh>
    <rPh sb="9" eb="10">
      <t>トウ</t>
    </rPh>
    <rPh sb="12" eb="14">
      <t>ソウスウ</t>
    </rPh>
    <rPh sb="15" eb="17">
      <t>ジョウキン</t>
    </rPh>
    <phoneticPr fontId="6"/>
  </si>
  <si>
    <t>①に占める②の割合が
２５％又は３５％以上</t>
    <rPh sb="2" eb="3">
      <t>シ</t>
    </rPh>
    <rPh sb="7" eb="9">
      <t>ワリアイ</t>
    </rPh>
    <rPh sb="14" eb="15">
      <t>マタ</t>
    </rPh>
    <rPh sb="19" eb="21">
      <t>イジョウ</t>
    </rPh>
    <phoneticPr fontId="6"/>
  </si>
  <si>
    <t>　５　常勤職員の状況</t>
    <rPh sb="3" eb="5">
      <t>ジョウキン</t>
    </rPh>
    <rPh sb="5" eb="7">
      <t>ショクイン</t>
    </rPh>
    <rPh sb="8" eb="10">
      <t>ジョウキョウ</t>
    </rPh>
    <phoneticPr fontId="6"/>
  </si>
  <si>
    <t>生活支援員等の総数
（常勤換算）</t>
    <rPh sb="0" eb="2">
      <t>セイカツ</t>
    </rPh>
    <rPh sb="2" eb="4">
      <t>シエン</t>
    </rPh>
    <rPh sb="4" eb="5">
      <t>イン</t>
    </rPh>
    <rPh sb="5" eb="6">
      <t>トウ</t>
    </rPh>
    <rPh sb="7" eb="9">
      <t>ソウスウ</t>
    </rPh>
    <rPh sb="11" eb="13">
      <t>ジョウキン</t>
    </rPh>
    <rPh sb="13" eb="15">
      <t>カンザン</t>
    </rPh>
    <phoneticPr fontId="6"/>
  </si>
  <si>
    <t>①のうち常勤の者の数</t>
    <rPh sb="4" eb="6">
      <t>ジョウキン</t>
    </rPh>
    <rPh sb="7" eb="8">
      <t>モノ</t>
    </rPh>
    <rPh sb="9" eb="10">
      <t>カズ</t>
    </rPh>
    <phoneticPr fontId="6"/>
  </si>
  <si>
    <t>①に占める②の割合が
７５％以上</t>
    <rPh sb="2" eb="3">
      <t>シ</t>
    </rPh>
    <rPh sb="7" eb="9">
      <t>ワリアイ</t>
    </rPh>
    <rPh sb="14" eb="16">
      <t>イジョウ</t>
    </rPh>
    <phoneticPr fontId="6"/>
  </si>
  <si>
    <t>　６　勤続年数の状況</t>
    <rPh sb="3" eb="5">
      <t>キンゾク</t>
    </rPh>
    <rPh sb="5" eb="7">
      <t>ネンスウ</t>
    </rPh>
    <rPh sb="8" eb="10">
      <t>ジョウキョウ</t>
    </rPh>
    <phoneticPr fontId="6"/>
  </si>
  <si>
    <t>①のうち勤続年数３年以上の者の数</t>
    <rPh sb="4" eb="6">
      <t>キンゾク</t>
    </rPh>
    <rPh sb="6" eb="8">
      <t>ネンスウ</t>
    </rPh>
    <rPh sb="9" eb="10">
      <t>ネン</t>
    </rPh>
    <rPh sb="10" eb="12">
      <t>イジョウ</t>
    </rPh>
    <rPh sb="13" eb="14">
      <t>シャ</t>
    </rPh>
    <rPh sb="15" eb="16">
      <t>カズ</t>
    </rPh>
    <phoneticPr fontId="6"/>
  </si>
  <si>
    <t>①に占める②の割合が
３０％以上</t>
    <rPh sb="2" eb="3">
      <t>シ</t>
    </rPh>
    <rPh sb="7" eb="9">
      <t>ワリアイ</t>
    </rPh>
    <rPh sb="14" eb="16">
      <t>イジョウ</t>
    </rPh>
    <phoneticPr fontId="6"/>
  </si>
  <si>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6"/>
  </si>
  <si>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6"/>
  </si>
  <si>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6"/>
  </si>
  <si>
    <t>　　　保健福祉部長通知）第二の２の（３）に定義する「常勤」をいう。</t>
    <rPh sb="26" eb="28">
      <t>ジョウキン</t>
    </rPh>
    <phoneticPr fontId="6"/>
  </si>
  <si>
    <t>　　３　ここでいう生活支援員等とは、</t>
    <rPh sb="9" eb="11">
      <t>セイカツ</t>
    </rPh>
    <rPh sb="11" eb="13">
      <t>シエン</t>
    </rPh>
    <rPh sb="13" eb="14">
      <t>イン</t>
    </rPh>
    <rPh sb="14" eb="15">
      <t>トウ</t>
    </rPh>
    <phoneticPr fontId="6"/>
  </si>
  <si>
    <t>　　　○療養介護にあっては、生活支援員</t>
    <rPh sb="4" eb="6">
      <t>リョウヨウ</t>
    </rPh>
    <rPh sb="6" eb="8">
      <t>カイゴ</t>
    </rPh>
    <rPh sb="14" eb="16">
      <t>セイカツ</t>
    </rPh>
    <rPh sb="16" eb="18">
      <t>シエン</t>
    </rPh>
    <rPh sb="18" eb="19">
      <t>イン</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</si>
  <si>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</si>
  <si>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</si>
  <si>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</si>
  <si>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</si>
  <si>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</si>
  <si>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　　　○自立生活援助にあっては、地域生活支援員</t>
    <rPh sb="6" eb="8">
      <t>セイカツ</t>
    </rPh>
    <rPh sb="8" eb="10">
      <t>エンジョ</t>
    </rPh>
    <rPh sb="16" eb="18">
      <t>チイキ</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</si>
  <si>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</si>
  <si>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　　　○児童発達支援にあっては、加算（Ⅰ）（Ⅱ）においては、児童指導員、障害福祉サービス経験者</t>
    <rPh sb="4" eb="6">
      <t>ジドウ</t>
    </rPh>
    <rPh sb="6" eb="8">
      <t>ハッタツ</t>
    </rPh>
    <rPh sb="8" eb="10">
      <t>シエン</t>
    </rPh>
    <rPh sb="16" eb="18">
      <t>カサン</t>
    </rPh>
    <phoneticPr fontId="6"/>
  </si>
  <si>
    <t>　　　　又は共生型児童発達支援従業者、</t>
    <phoneticPr fontId="6"/>
  </si>
  <si>
    <t>　　　　加算（Ⅲ）においては、児童指導員、保育士若しくは障害福祉サービス経験者又は共生型児童発達支援従業者</t>
    <phoneticPr fontId="6"/>
  </si>
  <si>
    <t>　　　○医療型児童発達支援にあっては、加算（Ⅰ）（Ⅱ）においては、児童指導員又は指定発達支援医療機関の職員、</t>
    <rPh sb="38" eb="39">
      <t>マタ</t>
    </rPh>
    <phoneticPr fontId="6"/>
  </si>
  <si>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6"/>
  </si>
  <si>
    <t>　　　○放課後等デイサービスにあっては、（Ⅰ）（Ⅱ）においては、児童指導員、障害福祉サービス経験者</t>
    <rPh sb="32" eb="34">
      <t>ジドウ</t>
    </rPh>
    <rPh sb="38" eb="40">
      <t>ショウガイ</t>
    </rPh>
    <rPh sb="40" eb="42">
      <t>フクシ</t>
    </rPh>
    <rPh sb="46" eb="49">
      <t>ケイケンシャ</t>
    </rPh>
    <phoneticPr fontId="6"/>
  </si>
  <si>
    <t>　　　　又は共生型放課後等デイサービス従業者、</t>
    <phoneticPr fontId="6"/>
  </si>
  <si>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6"/>
  </si>
  <si>
    <t>　　　　のことをいう。</t>
    <phoneticPr fontId="6"/>
  </si>
  <si>
    <t>　　４　多機能型事業所等における本加算の取扱いについて</t>
    <rPh sb="4" eb="7">
      <t>タキノウ</t>
    </rPh>
    <rPh sb="7" eb="8">
      <t>ガタ</t>
    </rPh>
    <rPh sb="8" eb="11">
      <t>ジギョウショ</t>
    </rPh>
    <rPh sb="11" eb="12">
      <t>ナド</t>
    </rPh>
    <rPh sb="16" eb="17">
      <t>ホン</t>
    </rPh>
    <rPh sb="17" eb="19">
      <t>カサン</t>
    </rPh>
    <rPh sb="20" eb="21">
      <t>ト</t>
    </rPh>
    <rPh sb="21" eb="22">
      <t>アツカ</t>
    </rPh>
    <phoneticPr fontId="6"/>
  </si>
  <si>
    <t>　　　　多機能型事業所又は障害者支援施設については、当該事業所における全てのサービス種別の特設処遇職員を</t>
    <rPh sb="4" eb="7">
      <t>タキノウ</t>
    </rPh>
    <rPh sb="7" eb="8">
      <t>ガタ</t>
    </rPh>
    <rPh sb="8" eb="11">
      <t>ジギョウショ</t>
    </rPh>
    <rPh sb="11" eb="12">
      <t>マタ</t>
    </rPh>
    <rPh sb="13" eb="16">
      <t>ショウガイシャ</t>
    </rPh>
    <rPh sb="16" eb="18">
      <t>シエン</t>
    </rPh>
    <rPh sb="18" eb="20">
      <t>シセツ</t>
    </rPh>
    <rPh sb="26" eb="28">
      <t>トウガイ</t>
    </rPh>
    <rPh sb="28" eb="31">
      <t>ジギョウショ</t>
    </rPh>
    <rPh sb="35" eb="36">
      <t>スベ</t>
    </rPh>
    <rPh sb="42" eb="44">
      <t>シュベツ</t>
    </rPh>
    <rPh sb="45" eb="47">
      <t>トクセツ</t>
    </rPh>
    <rPh sb="47" eb="49">
      <t>ショグウ</t>
    </rPh>
    <rPh sb="49" eb="51">
      <t>ショクイン</t>
    </rPh>
    <phoneticPr fontId="6"/>
  </si>
  <si>
    <t>　　　合わせて要件を計算し、当該要件を満たす場合にはすべての利用者に対して加算を算定することとする。</t>
    <rPh sb="3" eb="4">
      <t>ア</t>
    </rPh>
    <rPh sb="7" eb="9">
      <t>ヨウケン</t>
    </rPh>
    <rPh sb="10" eb="12">
      <t>ケイサン</t>
    </rPh>
    <rPh sb="14" eb="16">
      <t>トウガイ</t>
    </rPh>
    <rPh sb="16" eb="18">
      <t>ヨウケン</t>
    </rPh>
    <rPh sb="19" eb="20">
      <t>ミ</t>
    </rPh>
    <rPh sb="22" eb="24">
      <t>バアイ</t>
    </rPh>
    <rPh sb="30" eb="33">
      <t>リヨウシャ</t>
    </rPh>
    <rPh sb="34" eb="35">
      <t>タイ</t>
    </rPh>
    <rPh sb="37" eb="39">
      <t>カサン</t>
    </rPh>
    <rPh sb="40" eb="42">
      <t>サンテイ</t>
    </rPh>
    <phoneticPr fontId="6"/>
  </si>
  <si>
    <t>　　　　なお、この場合において、当該多機能型事業所等の中で複数の直接処遇職員として、常勤の時間を勤務して</t>
    <rPh sb="9" eb="11">
      <t>バアイ</t>
    </rPh>
    <rPh sb="16" eb="18">
      <t>トウガイ</t>
    </rPh>
    <rPh sb="18" eb="21">
      <t>タキノウ</t>
    </rPh>
    <rPh sb="21" eb="22">
      <t>ガタ</t>
    </rPh>
    <rPh sb="22" eb="25">
      <t>ジギョウショ</t>
    </rPh>
    <rPh sb="25" eb="26">
      <t>ナド</t>
    </rPh>
    <rPh sb="27" eb="28">
      <t>ナカ</t>
    </rPh>
    <rPh sb="29" eb="31">
      <t>フクスウ</t>
    </rPh>
    <rPh sb="32" eb="34">
      <t>チョクセツ</t>
    </rPh>
    <rPh sb="34" eb="36">
      <t>ショグウ</t>
    </rPh>
    <rPh sb="36" eb="38">
      <t>ショクイン</t>
    </rPh>
    <rPh sb="42" eb="44">
      <t>ジョウキン</t>
    </rPh>
    <rPh sb="45" eb="47">
      <t>ジカン</t>
    </rPh>
    <rPh sb="48" eb="50">
      <t>キンム</t>
    </rPh>
    <phoneticPr fontId="6"/>
  </si>
  <si>
    <t>　　　いる者（例：生活介護の生活支援員を0.5人分、就労移行支援の職業指導員を0.5人分勤務している者）について</t>
    <rPh sb="5" eb="6">
      <t>モノ</t>
    </rPh>
    <rPh sb="7" eb="8">
      <t>レイ</t>
    </rPh>
    <rPh sb="9" eb="11">
      <t>セイカツ</t>
    </rPh>
    <rPh sb="11" eb="13">
      <t>カイゴ</t>
    </rPh>
    <rPh sb="14" eb="16">
      <t>セイカツ</t>
    </rPh>
    <rPh sb="16" eb="18">
      <t>シエン</t>
    </rPh>
    <rPh sb="18" eb="19">
      <t>イン</t>
    </rPh>
    <rPh sb="23" eb="25">
      <t>ニンブン</t>
    </rPh>
    <rPh sb="26" eb="28">
      <t>シュウロウ</t>
    </rPh>
    <rPh sb="28" eb="30">
      <t>イコウ</t>
    </rPh>
    <rPh sb="30" eb="32">
      <t>シエン</t>
    </rPh>
    <rPh sb="33" eb="35">
      <t>ショクギョウ</t>
    </rPh>
    <rPh sb="35" eb="38">
      <t>シドウイン</t>
    </rPh>
    <rPh sb="42" eb="44">
      <t>ニンブン</t>
    </rPh>
    <rPh sb="44" eb="46">
      <t>キンム</t>
    </rPh>
    <rPh sb="50" eb="51">
      <t>モノ</t>
    </rPh>
    <phoneticPr fontId="6"/>
  </si>
  <si>
    <t>　　　は、「常勤で配置されている従業者」に含めることとする。</t>
    <rPh sb="6" eb="8">
      <t>ジョウキン</t>
    </rPh>
    <rPh sb="9" eb="11">
      <t>ハイチ</t>
    </rPh>
    <rPh sb="16" eb="19">
      <t>ジュウギョウシャ</t>
    </rPh>
    <rPh sb="21" eb="22">
      <t>フク</t>
    </rPh>
    <phoneticPr fontId="6"/>
  </si>
  <si>
    <t>　　５　生活介護については、加算（Ⅰ又はⅡ）と加算（Ⅲ）の併給が可能です。併給する場合は、それぞれの算定要件を確認の上、</t>
    <phoneticPr fontId="6"/>
  </si>
  <si>
    <t>　　　「Ⅲ　届出項目」において、二つの加算の「有・無」欄に〇を付してください。</t>
    <rPh sb="6" eb="7">
      <t>トド</t>
    </rPh>
    <rPh sb="7" eb="8">
      <t>デ</t>
    </rPh>
    <rPh sb="8" eb="10">
      <t>コウモク</t>
    </rPh>
    <phoneticPr fontId="6"/>
  </si>
  <si>
    <t>（別紙６）</t>
    <rPh sb="1" eb="3">
      <t>ベッシ</t>
    </rPh>
    <phoneticPr fontId="6"/>
  </si>
  <si>
    <r>
      <t>　　</t>
    </r>
    <r>
      <rPr>
        <sz val="12"/>
        <color rgb="FFFF0000"/>
        <rFont val="ＭＳ ゴシック"/>
        <family val="3"/>
        <charset val="128"/>
      </rPr>
      <t>　</t>
    </r>
    <r>
      <rPr>
        <sz val="12"/>
        <rFont val="ＭＳ ゴシック"/>
        <family val="3"/>
        <charset val="128"/>
      </rPr>
      <t>年　　　月　　　日</t>
    </r>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</si>
  <si>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</si>
  <si>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t>事業所・施設の名称</t>
    <rPh sb="0" eb="3">
      <t>ジギョウショ</t>
    </rPh>
    <rPh sb="4" eb="6">
      <t>シセツ</t>
    </rPh>
    <rPh sb="7" eb="9">
      <t>メイショウ</t>
    </rPh>
    <phoneticPr fontId="6"/>
  </si>
  <si>
    <t>異動区分</t>
    <rPh sb="0" eb="1">
      <t>イ</t>
    </rPh>
    <rPh sb="1" eb="2">
      <t>ドウ</t>
    </rPh>
    <rPh sb="2" eb="3">
      <t>ク</t>
    </rPh>
    <rPh sb="3" eb="4">
      <t>ブン</t>
    </rPh>
    <phoneticPr fontId="6"/>
  </si>
  <si>
    <t>１　新規　　　２　継続　　　３　変更　　　４　終了</t>
    <rPh sb="2" eb="4">
      <t>シンキ</t>
    </rPh>
    <rPh sb="9" eb="11">
      <t>ケイゾク</t>
    </rPh>
    <rPh sb="16" eb="18">
      <t>ヘンコウ</t>
    </rPh>
    <rPh sb="23" eb="25">
      <t>シュウリョウ</t>
    </rPh>
    <phoneticPr fontId="6"/>
  </si>
  <si>
    <t>サービスの種類
算定する加算の区分</t>
    <rPh sb="5" eb="7">
      <t>シュルイ</t>
    </rPh>
    <rPh sb="8" eb="10">
      <t>サンテイ</t>
    </rPh>
    <rPh sb="12" eb="14">
      <t>カサン</t>
    </rPh>
    <rPh sb="15" eb="17">
      <t>クブン</t>
    </rPh>
    <phoneticPr fontId="6"/>
  </si>
  <si>
    <t>１　生活介護</t>
    <rPh sb="4" eb="6">
      <t>カイゴ</t>
    </rPh>
    <phoneticPr fontId="6"/>
  </si>
  <si>
    <t>常勤看護職員等配置加算</t>
    <phoneticPr fontId="6"/>
  </si>
  <si>
    <t>２　短期入所</t>
    <rPh sb="2" eb="4">
      <t>タンキ</t>
    </rPh>
    <rPh sb="4" eb="6">
      <t>ニュウショ</t>
    </rPh>
    <phoneticPr fontId="6"/>
  </si>
  <si>
    <t>常勤看護職員等配置加算</t>
    <rPh sb="0" eb="2">
      <t>ジョウキン</t>
    </rPh>
    <rPh sb="2" eb="4">
      <t>カンゴ</t>
    </rPh>
    <rPh sb="4" eb="6">
      <t>ショクイン</t>
    </rPh>
    <rPh sb="6" eb="7">
      <t>トウ</t>
    </rPh>
    <rPh sb="7" eb="9">
      <t>ハイチ</t>
    </rPh>
    <rPh sb="9" eb="11">
      <t>カサン</t>
    </rPh>
    <phoneticPr fontId="6"/>
  </si>
  <si>
    <t>３　生活訓練</t>
    <rPh sb="2" eb="4">
      <t>セイカツ</t>
    </rPh>
    <rPh sb="4" eb="6">
      <t>クンレン</t>
    </rPh>
    <phoneticPr fontId="6"/>
  </si>
  <si>
    <t>看護職員配置加算（Ⅰ）</t>
    <rPh sb="0" eb="2">
      <t>カンゴ</t>
    </rPh>
    <rPh sb="2" eb="4">
      <t>ショクイン</t>
    </rPh>
    <rPh sb="4" eb="6">
      <t>ハイチ</t>
    </rPh>
    <rPh sb="6" eb="8">
      <t>カサン</t>
    </rPh>
    <phoneticPr fontId="6"/>
  </si>
  <si>
    <t>４　宿泊型自立訓練</t>
    <phoneticPr fontId="6"/>
  </si>
  <si>
    <t>看護職員配置加算（Ⅱ）</t>
    <rPh sb="0" eb="2">
      <t>カンゴ</t>
    </rPh>
    <rPh sb="2" eb="4">
      <t>ショクイン</t>
    </rPh>
    <rPh sb="4" eb="6">
      <t>ハイチ</t>
    </rPh>
    <rPh sb="6" eb="8">
      <t>カサン</t>
    </rPh>
    <phoneticPr fontId="6"/>
  </si>
  <si>
    <t>５　共同生活援助</t>
    <rPh sb="2" eb="8">
      <t>キョウドウセイカツエンジョ</t>
    </rPh>
    <phoneticPr fontId="6"/>
  </si>
  <si>
    <t>看護職員配置加算</t>
    <rPh sb="0" eb="2">
      <t>カンゴ</t>
    </rPh>
    <rPh sb="2" eb="4">
      <t>ショクイン</t>
    </rPh>
    <rPh sb="4" eb="6">
      <t>ハイチ</t>
    </rPh>
    <rPh sb="6" eb="8">
      <t>カサン</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</si>
  <si>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</si>
  <si>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t>保健師</t>
    <rPh sb="0" eb="3">
      <t>ホケンシ</t>
    </rPh>
    <phoneticPr fontId="6"/>
  </si>
  <si>
    <r>
      <rPr>
        <sz val="9"/>
        <rFont val="ＭＳ ゴシック"/>
        <family val="3"/>
        <charset val="128"/>
      </rPr>
      <t>加算区分</t>
    </r>
    <r>
      <rPr>
        <sz val="10"/>
        <rFont val="ＭＳ ゴシック"/>
        <family val="3"/>
        <charset val="128"/>
      </rPr>
      <t xml:space="preserve">
　１
  ２
  ３
　４</t>
    </r>
    <rPh sb="0" eb="2">
      <t>カサン</t>
    </rPh>
    <rPh sb="2" eb="4">
      <t>クブン</t>
    </rPh>
    <phoneticPr fontId="6"/>
  </si>
  <si>
    <t>該当
・
非該当</t>
    <rPh sb="0" eb="2">
      <t>ガイトウ</t>
    </rPh>
    <rPh sb="7" eb="10">
      <t>ヒガイトウ</t>
    </rPh>
    <phoneticPr fontId="6"/>
  </si>
  <si>
    <t>看護師</t>
    <rPh sb="0" eb="3">
      <t>カンゴシ</t>
    </rPh>
    <phoneticPr fontId="6"/>
  </si>
  <si>
    <t>准看護師</t>
    <rPh sb="0" eb="4">
      <t>ジュンカンゴシ</t>
    </rPh>
    <phoneticPr fontId="6"/>
  </si>
  <si>
    <t>看護職員の必要数
（共同生活援助のみ）</t>
    <rPh sb="0" eb="2">
      <t>カンゴ</t>
    </rPh>
    <rPh sb="2" eb="4">
      <t>ショクイン</t>
    </rPh>
    <rPh sb="5" eb="8">
      <t>ヒツヨウスウ</t>
    </rPh>
    <rPh sb="10" eb="16">
      <t>キョウドウセイカツエンジョ</t>
    </rPh>
    <phoneticPr fontId="6"/>
  </si>
  <si>
    <t>前年度の平均利用者数</t>
    <rPh sb="0" eb="3">
      <t>ゼンネンド</t>
    </rPh>
    <rPh sb="4" eb="10">
      <t>ヘイキンリヨウシャスウ</t>
    </rPh>
    <phoneticPr fontId="6"/>
  </si>
  <si>
    <r>
      <rPr>
        <sz val="9"/>
        <rFont val="ＭＳ ゴシック"/>
        <family val="3"/>
        <charset val="128"/>
      </rPr>
      <t>加算区分</t>
    </r>
    <r>
      <rPr>
        <sz val="10"/>
        <rFont val="ＭＳ ゴシック"/>
        <family val="3"/>
        <charset val="128"/>
      </rPr>
      <t xml:space="preserve">
５ ⇒ 合計1人以上
　　　かつ
　　　左の必要数以上</t>
    </r>
    <rPh sb="26" eb="27">
      <t>ヒダリ</t>
    </rPh>
    <rPh sb="28" eb="31">
      <t>ヒツヨウスウ</t>
    </rPh>
    <rPh sb="31" eb="33">
      <t>イジョウ</t>
    </rPh>
    <phoneticPr fontId="6"/>
  </si>
  <si>
    <t>該当
・
非該当</t>
    <phoneticPr fontId="6"/>
  </si>
  <si>
    <t>利用者数を
20で除した数
（必要数）</t>
    <rPh sb="0" eb="2">
      <t>リヨウ</t>
    </rPh>
    <rPh sb="2" eb="3">
      <t>シャ</t>
    </rPh>
    <rPh sb="3" eb="4">
      <t>スウ</t>
    </rPh>
    <rPh sb="9" eb="10">
      <t>ジョ</t>
    </rPh>
    <rPh sb="12" eb="13">
      <t>スウ</t>
    </rPh>
    <rPh sb="15" eb="18">
      <t>ヒツヨウスウ</t>
    </rPh>
    <phoneticPr fontId="6"/>
  </si>
  <si>
    <t>添付書類</t>
  </si>
  <si>
    <t>看護職員の資格を証する書類の写し</t>
    <rPh sb="0" eb="2">
      <t>カンゴ</t>
    </rPh>
    <rPh sb="2" eb="4">
      <t>ショクイン</t>
    </rPh>
    <rPh sb="5" eb="7">
      <t>シカク</t>
    </rPh>
    <rPh sb="8" eb="9">
      <t>ショウ</t>
    </rPh>
    <rPh sb="11" eb="13">
      <t>ショルイ</t>
    </rPh>
    <rPh sb="14" eb="15">
      <t>ウツ</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</si>
  <si>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</si>
  <si>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</si>
  <si>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</si>
  <si>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t>（別紙８－１）</t>
    <rPh sb="1" eb="3">
      <t>ベッシ</t>
    </rPh>
    <phoneticPr fontId="6"/>
  </si>
  <si>
    <t>年　　月　　日</t>
    <rPh sb="0" eb="1">
      <t>ネン</t>
    </rPh>
    <rPh sb="3" eb="4">
      <t>ツキ</t>
    </rPh>
    <rPh sb="6" eb="7">
      <t>ヒ</t>
    </rPh>
    <phoneticPr fontId="60"/>
  </si>
  <si>
    <t>視覚・聴覚言語障害者支援体制加算（Ⅰ）に関する届出書</t>
    <phoneticPr fontId="60"/>
  </si>
  <si>
    <t>事業所の名称</t>
  </si>
  <si>
    <t>サービスの種類</t>
  </si>
  <si>
    <r>
      <t>多機能型の実施</t>
    </r>
    <r>
      <rPr>
        <sz val="8"/>
        <color rgb="FF000000"/>
        <rFont val="ＭＳ ゴシック"/>
        <family val="3"/>
        <charset val="128"/>
      </rPr>
      <t>※1</t>
    </r>
    <phoneticPr fontId="60"/>
  </si>
  <si>
    <t>有・無</t>
    <phoneticPr fontId="6"/>
  </si>
  <si>
    <r>
      <t>異動区分</t>
    </r>
    <r>
      <rPr>
        <sz val="8"/>
        <color rgb="FF000000"/>
        <rFont val="ＭＳ ゴシック"/>
        <family val="3"/>
        <charset val="128"/>
      </rPr>
      <t>※2</t>
    </r>
    <phoneticPr fontId="60"/>
  </si>
  <si>
    <t>１　新規　　　　　２　変更　　　　　３　終了</t>
    <phoneticPr fontId="60"/>
  </si>
  <si>
    <t>１　利用者の状況</t>
  </si>
  <si>
    <t>当該事業所の前年度の平均実利用者数　(A)</t>
    <phoneticPr fontId="60"/>
  </si>
  <si>
    <t>人</t>
  </si>
  <si>
    <t>うち５０％　　　　　(B)＝ (A)×0.5</t>
    <phoneticPr fontId="60"/>
  </si>
  <si>
    <t>加算要件に該当する利用者の数 (C)＝(E)／(D)</t>
    <phoneticPr fontId="60"/>
  </si>
  <si>
    <t>(C)＞＝(B)</t>
    <phoneticPr fontId="60"/>
  </si>
  <si>
    <t>該当利用者の氏名</t>
  </si>
  <si>
    <t>手帳の種類</t>
  </si>
  <si>
    <t>手帳の等級</t>
  </si>
  <si>
    <t>前年度利用日数</t>
  </si>
  <si>
    <t>前年度の開所日数 (D)</t>
    <phoneticPr fontId="60"/>
  </si>
  <si>
    <t>日</t>
  </si>
  <si>
    <t>合　計 (E)</t>
    <phoneticPr fontId="60"/>
  </si>
  <si>
    <t>２　加配される従業者の状況</t>
  </si>
  <si>
    <t>利用者数 (A)　÷　40　＝ (F)</t>
    <phoneticPr fontId="60"/>
  </si>
  <si>
    <t>加配される従業者の数　(G)</t>
    <phoneticPr fontId="60"/>
  </si>
  <si>
    <t>(G)＞＝ (F)</t>
    <phoneticPr fontId="60"/>
  </si>
  <si>
    <t>加配される従業者の氏名</t>
  </si>
  <si>
    <t>資格・研修名等</t>
  </si>
  <si>
    <t>身体障害者手帳の写し、従業者の資格証又は研修修了証等の写し</t>
    <rPh sb="0" eb="2">
      <t>シンタイ</t>
    </rPh>
    <rPh sb="2" eb="5">
      <t>ショウガイシャ</t>
    </rPh>
    <rPh sb="5" eb="7">
      <t>テチョウ</t>
    </rPh>
    <rPh sb="8" eb="9">
      <t>ウツ</t>
    </rPh>
    <rPh sb="11" eb="14">
      <t>ジュウギョウシャ</t>
    </rPh>
    <phoneticPr fontId="6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</si>
  <si>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</si>
  <si>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0"/>
  </si>
  <si>
    <t>※１：多機能型事業所等については、当該多機能型事業所全体で、加算要件の利用者数や配置割合の計算を行
　　　うこと。</t>
    <phoneticPr fontId="60"/>
  </si>
  <si>
    <t>※２：「異動区分」欄において「４　終了」の場合は、１利用者の状況、２加配される従業者の状況の記載は
　　　不要とする。</t>
    <phoneticPr fontId="60"/>
  </si>
  <si>
    <t>　　　</t>
    <phoneticPr fontId="60"/>
  </si>
  <si>
    <t>（別紙８－２）</t>
    <rPh sb="1" eb="3">
      <t>ベッシ</t>
    </rPh>
    <phoneticPr fontId="6"/>
  </si>
  <si>
    <t>視覚・聴覚言語障害者支援体制加算（Ⅱ）に関する届出書</t>
    <phoneticPr fontId="60"/>
  </si>
  <si>
    <t>有・無</t>
    <phoneticPr fontId="60"/>
  </si>
  <si>
    <t>うち３０％　　　　　(B)＝ (A)×0.3</t>
    <phoneticPr fontId="60"/>
  </si>
  <si>
    <t>利用者数 (A)　÷　50　＝ (F)</t>
    <phoneticPr fontId="60"/>
  </si>
  <si>
    <t>(G)＞＝(F)</t>
    <phoneticPr fontId="60"/>
  </si>
  <si>
    <t>（別紙１５）</t>
    <rPh sb="1" eb="3">
      <t>ベッシ</t>
    </rPh>
    <phoneticPr fontId="6"/>
  </si>
  <si>
    <t>年　　月　　日</t>
    <rPh sb="0" eb="1">
      <t>ネン</t>
    </rPh>
    <rPh sb="3" eb="4">
      <t>ツキ</t>
    </rPh>
    <rPh sb="6" eb="7">
      <t>ヒ</t>
    </rPh>
    <phoneticPr fontId="4"/>
  </si>
  <si>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</si>
  <si>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6"/>
  </si>
  <si>
    <t>事業所の名称</t>
    <rPh sb="0" eb="3">
      <t>ジギョウショ</t>
    </rPh>
    <rPh sb="4" eb="6">
      <t>メイショウ</t>
    </rPh>
    <phoneticPr fontId="6"/>
  </si>
  <si>
    <t>異動区分</t>
    <rPh sb="0" eb="2">
      <t>イドウ</t>
    </rPh>
    <rPh sb="2" eb="4">
      <t>クブン</t>
    </rPh>
    <phoneticPr fontId="6"/>
  </si>
  <si>
    <t>１　新規　　　　２　変更　　　　３　終了</t>
    <phoneticPr fontId="4"/>
  </si>
  <si>
    <t>職員配置</t>
    <rPh sb="0" eb="2">
      <t>ショクイン</t>
    </rPh>
    <rPh sb="2" eb="4">
      <t>ハイチ</t>
    </rPh>
    <phoneticPr fontId="6"/>
  </si>
  <si>
    <t>研修の受講状況</t>
    <rPh sb="0" eb="2">
      <t>ケンシュウ</t>
    </rPh>
    <rPh sb="3" eb="5">
      <t>ジュコウ</t>
    </rPh>
    <rPh sb="5" eb="7">
      <t>ジョウキョウ</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</si>
  <si>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</si>
  <si>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強度行動障害支援者養成研修（実践研修）</t>
    <rPh sb="14" eb="16">
      <t>ジッセン</t>
    </rPh>
    <phoneticPr fontId="6"/>
  </si>
  <si>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</si>
  <si>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喀痰吸引等研修（第３号）</t>
    <rPh sb="0" eb="2">
      <t>カクタン</t>
    </rPh>
    <rPh sb="2" eb="4">
      <t>キュウイン</t>
    </rPh>
    <rPh sb="4" eb="5">
      <t>トウ</t>
    </rPh>
    <rPh sb="5" eb="7">
      <t>ケンシュウ</t>
    </rPh>
    <rPh sb="8" eb="9">
      <t>ダイ</t>
    </rPh>
    <rPh sb="10" eb="11">
      <t>ゴウ</t>
    </rPh>
    <phoneticPr fontId="6"/>
  </si>
  <si>
    <t>中核的人材養成研修修了者　配置</t>
    <phoneticPr fontId="4"/>
  </si>
  <si>
    <t>（　　あり　　・　　なし　　）</t>
    <phoneticPr fontId="4"/>
  </si>
  <si>
    <r>
      <t>今年度の研修要件①</t>
    </r>
    <r>
      <rPr>
        <sz val="10"/>
        <color indexed="8"/>
        <rFont val="ＭＳ ゴシック"/>
        <family val="3"/>
        <charset val="128"/>
      </rPr>
      <t>（※１）</t>
    </r>
    <r>
      <rPr>
        <sz val="12"/>
        <color indexed="8"/>
        <rFont val="ＭＳ ゴシック"/>
        <family val="3"/>
        <charset val="128"/>
      </rPr>
      <t>を満たしている者の数</t>
    </r>
    <rPh sb="0" eb="3">
      <t>コンネンド</t>
    </rPh>
    <rPh sb="4" eb="6">
      <t>ケンシュウ</t>
    </rPh>
    <rPh sb="6" eb="8">
      <t>ヨウケン</t>
    </rPh>
    <rPh sb="14" eb="15">
      <t>ミ</t>
    </rPh>
    <rPh sb="20" eb="21">
      <t>シャ</t>
    </rPh>
    <rPh sb="22" eb="23">
      <t>カズ</t>
    </rPh>
    <phoneticPr fontId="6"/>
  </si>
  <si>
    <t>生活支援員の数</t>
    <rPh sb="0" eb="2">
      <t>セイカツ</t>
    </rPh>
    <rPh sb="2" eb="5">
      <t>シエンイン</t>
    </rPh>
    <rPh sb="6" eb="7">
      <t>カズ</t>
    </rPh>
    <phoneticPr fontId="6"/>
  </si>
  <si>
    <r>
      <t>うち今年度の研修要件②</t>
    </r>
    <r>
      <rPr>
        <sz val="10"/>
        <color indexed="8"/>
        <rFont val="ＭＳ ゴシック"/>
        <family val="3"/>
        <charset val="128"/>
      </rPr>
      <t>（※２）</t>
    </r>
    <r>
      <rPr>
        <sz val="11"/>
        <color indexed="8"/>
        <rFont val="ＭＳ ゴシック"/>
        <family val="3"/>
        <charset val="128"/>
      </rPr>
      <t xml:space="preserve">
を満たしている者の数及び割合</t>
    </r>
    <rPh sb="2" eb="3">
      <t>コン</t>
    </rPh>
    <rPh sb="26" eb="27">
      <t>オヨ</t>
    </rPh>
    <rPh sb="28" eb="30">
      <t>ワリアイ</t>
    </rPh>
    <phoneticPr fontId="6"/>
  </si>
  <si>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6"/>
  </si>
  <si>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</si>
  <si>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6"/>
  </si>
  <si>
    <t>（別紙２１）</t>
    <rPh sb="1" eb="3">
      <t>ベッシ</t>
    </rPh>
    <phoneticPr fontId="6"/>
  </si>
  <si>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phoneticPr fontId="6"/>
  </si>
  <si>
    <t>異動区分</t>
    <phoneticPr fontId="6"/>
  </si>
  <si>
    <t>□</t>
  </si>
  <si>
    <t>新規</t>
    <phoneticPr fontId="6"/>
  </si>
  <si>
    <t>変更</t>
    <phoneticPr fontId="6"/>
  </si>
  <si>
    <t>終了</t>
    <phoneticPr fontId="6"/>
  </si>
  <si>
    <t>１　地域生活移行個別支援特別加算</t>
    <phoneticPr fontId="6"/>
  </si>
  <si>
    <t>（１）施設入所支援</t>
    <rPh sb="3" eb="5">
      <t>シセツ</t>
    </rPh>
    <rPh sb="5" eb="7">
      <t>ニュウショ</t>
    </rPh>
    <rPh sb="7" eb="9">
      <t>シエン</t>
    </rPh>
    <phoneticPr fontId="6"/>
  </si>
  <si>
    <t>次のア～オのいずれにも適合すること。</t>
    <rPh sb="0" eb="1">
      <t>ツギ</t>
    </rPh>
    <phoneticPr fontId="6"/>
  </si>
  <si>
    <t>ア　厚生労働大臣が定める者（平成１８年厚生労働省告示第５５６号の第９項）に対して適
　切な支援を行うために必要な数の生活支援員を配置していること。</t>
    <rPh sb="37" eb="38">
      <t>タイ</t>
    </rPh>
    <rPh sb="40" eb="41">
      <t>テキ</t>
    </rPh>
    <rPh sb="43" eb="44">
      <t>セツ</t>
    </rPh>
    <rPh sb="45" eb="47">
      <t>シエン</t>
    </rPh>
    <rPh sb="48" eb="49">
      <t>オコナ</t>
    </rPh>
    <rPh sb="53" eb="55">
      <t>ヒツヨウ</t>
    </rPh>
    <rPh sb="56" eb="57">
      <t>カズ</t>
    </rPh>
    <rPh sb="58" eb="60">
      <t>セイカツ</t>
    </rPh>
    <rPh sb="60" eb="62">
      <t>シエン</t>
    </rPh>
    <rPh sb="62" eb="63">
      <t>イン</t>
    </rPh>
    <rPh sb="64" eb="66">
      <t>ハイチ</t>
    </rPh>
    <phoneticPr fontId="6"/>
  </si>
  <si>
    <t>□</t>
    <phoneticPr fontId="6"/>
  </si>
  <si>
    <t>有</t>
    <phoneticPr fontId="6"/>
  </si>
  <si>
    <t>無</t>
    <phoneticPr fontId="6"/>
  </si>
  <si>
    <t>イ　①社会福祉士、②精神保健福祉士のいずれかの資格を有する職員による生活支援員の支
　援体制が確保されていること。</t>
    <rPh sb="3" eb="5">
      <t>シャカイ</t>
    </rPh>
    <rPh sb="5" eb="7">
      <t>フクシ</t>
    </rPh>
    <rPh sb="7" eb="8">
      <t>シ</t>
    </rPh>
    <rPh sb="10" eb="12">
      <t>セイシン</t>
    </rPh>
    <rPh sb="12" eb="14">
      <t>ホケン</t>
    </rPh>
    <rPh sb="14" eb="17">
      <t>フクシシ</t>
    </rPh>
    <rPh sb="23" eb="25">
      <t>シカク</t>
    </rPh>
    <rPh sb="26" eb="27">
      <t>ユウ</t>
    </rPh>
    <rPh sb="29" eb="31">
      <t>ショクイン</t>
    </rPh>
    <rPh sb="34" eb="36">
      <t>セイカツ</t>
    </rPh>
    <rPh sb="36" eb="38">
      <t>シエン</t>
    </rPh>
    <rPh sb="38" eb="39">
      <t>イン</t>
    </rPh>
    <rPh sb="40" eb="41">
      <t>シ</t>
    </rPh>
    <rPh sb="43" eb="44">
      <t>エン</t>
    </rPh>
    <rPh sb="44" eb="46">
      <t>タイセイ</t>
    </rPh>
    <rPh sb="47" eb="49">
      <t>カクホ</t>
    </rPh>
    <phoneticPr fontId="6"/>
  </si>
  <si>
    <t>ウ　精神科を担当する医師（嘱託でも可）による定期的な指導が一月に２回以上行われてい
　ること。</t>
    <phoneticPr fontId="6"/>
  </si>
  <si>
    <t>エ　医療観察法に基づく通院中の者及び刑務所から出所した障害者等の支援に関する研修を
　年１回以上行っていること。</t>
    <phoneticPr fontId="6"/>
  </si>
  <si>
    <t>オ　保護観察所、指定医療機関、精神保健福祉センター等の関係機関との協力体制が整って
　いること。</t>
    <phoneticPr fontId="6"/>
  </si>
  <si>
    <t>（２）宿泊型自立訓練</t>
    <rPh sb="3" eb="6">
      <t>シュクハクガタ</t>
    </rPh>
    <rPh sb="6" eb="8">
      <t>ジリツ</t>
    </rPh>
    <rPh sb="8" eb="10">
      <t>クンレン</t>
    </rPh>
    <phoneticPr fontId="6"/>
  </si>
  <si>
    <t>次のア～エのいずれにも適合すること。</t>
    <rPh sb="0" eb="1">
      <t>ツギ</t>
    </rPh>
    <phoneticPr fontId="6"/>
  </si>
  <si>
    <t>ア　指定自立訓練（生活訓練）事業所に置くべき生活支援員に加え、厚生労働大臣が定める
　者（平成１８年厚生労働省告示第５５６号の第９項。以下「者」という。）に対して適切
　な支援を行うために必要な数の生活支援員を配置していること。</t>
    <rPh sb="2" eb="4">
      <t>シテイ</t>
    </rPh>
    <rPh sb="4" eb="6">
      <t>ジリツ</t>
    </rPh>
    <rPh sb="6" eb="8">
      <t>クンレン</t>
    </rPh>
    <rPh sb="9" eb="11">
      <t>セイカツ</t>
    </rPh>
    <rPh sb="11" eb="13">
      <t>クンレン</t>
    </rPh>
    <rPh sb="14" eb="16">
      <t>ジギョウ</t>
    </rPh>
    <rPh sb="16" eb="17">
      <t>ショ</t>
    </rPh>
    <rPh sb="18" eb="19">
      <t>オ</t>
    </rPh>
    <rPh sb="22" eb="24">
      <t>セイカツ</t>
    </rPh>
    <rPh sb="24" eb="26">
      <t>シエン</t>
    </rPh>
    <rPh sb="26" eb="27">
      <t>イン</t>
    </rPh>
    <rPh sb="28" eb="29">
      <t>クワ</t>
    </rPh>
    <rPh sb="78" eb="79">
      <t>タイ</t>
    </rPh>
    <rPh sb="81" eb="83">
      <t>テキセツ</t>
    </rPh>
    <rPh sb="86" eb="88">
      <t>シエン</t>
    </rPh>
    <rPh sb="89" eb="90">
      <t>オコナ</t>
    </rPh>
    <rPh sb="94" eb="96">
      <t>ヒツヨウ</t>
    </rPh>
    <rPh sb="97" eb="98">
      <t>カズ</t>
    </rPh>
    <rPh sb="99" eb="101">
      <t>セイカツ</t>
    </rPh>
    <rPh sb="101" eb="103">
      <t>シエン</t>
    </rPh>
    <rPh sb="103" eb="104">
      <t>イン</t>
    </rPh>
    <rPh sb="105" eb="107">
      <t>ハイチ</t>
    </rPh>
    <phoneticPr fontId="6"/>
  </si>
  <si>
    <t>イ　①社会福祉士、②精神保健福祉士のいずれかの資格を有する職員が配置されているとと
　もに、者に対する支援について、当該資格を有する者による指導体制が整えられているこ
　と。</t>
    <rPh sb="3" eb="5">
      <t>シャカイ</t>
    </rPh>
    <rPh sb="5" eb="7">
      <t>フクシ</t>
    </rPh>
    <rPh sb="7" eb="8">
      <t>シ</t>
    </rPh>
    <rPh sb="10" eb="12">
      <t>セイシン</t>
    </rPh>
    <rPh sb="12" eb="14">
      <t>ホケン</t>
    </rPh>
    <rPh sb="14" eb="17">
      <t>フクシシ</t>
    </rPh>
    <rPh sb="23" eb="25">
      <t>シカク</t>
    </rPh>
    <rPh sb="26" eb="27">
      <t>ユウ</t>
    </rPh>
    <rPh sb="29" eb="31">
      <t>ショクイン</t>
    </rPh>
    <rPh sb="32" eb="34">
      <t>ハイチ</t>
    </rPh>
    <rPh sb="46" eb="47">
      <t>モノ</t>
    </rPh>
    <rPh sb="48" eb="49">
      <t>タイ</t>
    </rPh>
    <rPh sb="51" eb="53">
      <t>シエン</t>
    </rPh>
    <rPh sb="58" eb="60">
      <t>トウガイ</t>
    </rPh>
    <rPh sb="60" eb="62">
      <t>シカク</t>
    </rPh>
    <rPh sb="63" eb="64">
      <t>ユウ</t>
    </rPh>
    <rPh sb="66" eb="67">
      <t>モノ</t>
    </rPh>
    <rPh sb="70" eb="72">
      <t>シドウ</t>
    </rPh>
    <rPh sb="72" eb="74">
      <t>タイセイ</t>
    </rPh>
    <rPh sb="75" eb="76">
      <t>トトノ</t>
    </rPh>
    <phoneticPr fontId="6"/>
  </si>
  <si>
    <t>ウ　医療観察法に基づく通院中の者及び刑務所から出所した障害者等の支援に関する研修を
　年１回以上行っていること。</t>
    <phoneticPr fontId="6"/>
  </si>
  <si>
    <t>エ　保護観察所、指定医療機関、精神保健福祉センター等の関係機関との協力体制が整って
　いること。</t>
    <phoneticPr fontId="6"/>
  </si>
  <si>
    <t>（３）共同生活援助</t>
    <rPh sb="3" eb="5">
      <t>キョウドウ</t>
    </rPh>
    <rPh sb="5" eb="7">
      <t>セイカツ</t>
    </rPh>
    <rPh sb="7" eb="9">
      <t>エンジョ</t>
    </rPh>
    <phoneticPr fontId="6"/>
  </si>
  <si>
    <t>ア　指定共同生活援助事業所に置くべき世話人又は生活支援員に加え、厚生労働大臣が定め
　る者（平成１８年厚生労働省告示第５５６号の第９項。以下「者」という。）に対して適
　切な支援を行うために必要な数の世話人又は生活支援員を配置していること。</t>
    <rPh sb="2" eb="4">
      <t>シテイ</t>
    </rPh>
    <rPh sb="4" eb="6">
      <t>キョウドウ</t>
    </rPh>
    <rPh sb="6" eb="8">
      <t>セイカツ</t>
    </rPh>
    <rPh sb="8" eb="10">
      <t>エンジョ</t>
    </rPh>
    <rPh sb="10" eb="12">
      <t>ジギョウ</t>
    </rPh>
    <rPh sb="12" eb="13">
      <t>ショ</t>
    </rPh>
    <rPh sb="14" eb="15">
      <t>オ</t>
    </rPh>
    <rPh sb="18" eb="20">
      <t>セワ</t>
    </rPh>
    <rPh sb="20" eb="21">
      <t>ニン</t>
    </rPh>
    <rPh sb="21" eb="22">
      <t>マタ</t>
    </rPh>
    <rPh sb="23" eb="25">
      <t>セイカツ</t>
    </rPh>
    <rPh sb="25" eb="27">
      <t>シエン</t>
    </rPh>
    <rPh sb="27" eb="28">
      <t>イン</t>
    </rPh>
    <rPh sb="29" eb="30">
      <t>クワ</t>
    </rPh>
    <rPh sb="79" eb="80">
      <t>タイ</t>
    </rPh>
    <rPh sb="87" eb="89">
      <t>シエン</t>
    </rPh>
    <rPh sb="90" eb="91">
      <t>オコナ</t>
    </rPh>
    <rPh sb="95" eb="97">
      <t>ヒツヨウ</t>
    </rPh>
    <rPh sb="98" eb="99">
      <t>カズ</t>
    </rPh>
    <rPh sb="100" eb="102">
      <t>セワ</t>
    </rPh>
    <rPh sb="102" eb="103">
      <t>ニン</t>
    </rPh>
    <rPh sb="103" eb="104">
      <t>マタ</t>
    </rPh>
    <rPh sb="105" eb="107">
      <t>セイカツ</t>
    </rPh>
    <rPh sb="107" eb="109">
      <t>シエン</t>
    </rPh>
    <rPh sb="109" eb="110">
      <t>イン</t>
    </rPh>
    <rPh sb="111" eb="113">
      <t>ハイチ</t>
    </rPh>
    <phoneticPr fontId="6"/>
  </si>
  <si>
    <t>イ　①社会福祉士、②精神保健福祉士のいずれかの資格を有する職員が配置されているとと
　もに、者に対する支援について、当該資格を有する者による指導体制が整えられているこ
　と。</t>
    <rPh sb="3" eb="5">
      <t>シャカイ</t>
    </rPh>
    <rPh sb="5" eb="7">
      <t>フクシ</t>
    </rPh>
    <rPh sb="7" eb="8">
      <t>シ</t>
    </rPh>
    <rPh sb="10" eb="12">
      <t>セイシン</t>
    </rPh>
    <rPh sb="12" eb="14">
      <t>ホケン</t>
    </rPh>
    <rPh sb="14" eb="17">
      <t>フクシシ</t>
    </rPh>
    <rPh sb="23" eb="25">
      <t>シカク</t>
    </rPh>
    <rPh sb="26" eb="27">
      <t>ユウ</t>
    </rPh>
    <rPh sb="29" eb="31">
      <t>ショクイン</t>
    </rPh>
    <rPh sb="32" eb="34">
      <t>ハイチ</t>
    </rPh>
    <rPh sb="46" eb="47">
      <t>シャ</t>
    </rPh>
    <rPh sb="48" eb="49">
      <t>タイ</t>
    </rPh>
    <rPh sb="51" eb="53">
      <t>シエン</t>
    </rPh>
    <rPh sb="58" eb="60">
      <t>トウガイ</t>
    </rPh>
    <rPh sb="60" eb="62">
      <t>シカク</t>
    </rPh>
    <rPh sb="63" eb="64">
      <t>ユウ</t>
    </rPh>
    <rPh sb="66" eb="67">
      <t>モノ</t>
    </rPh>
    <rPh sb="70" eb="72">
      <t>シドウ</t>
    </rPh>
    <rPh sb="72" eb="74">
      <t>タイセイ</t>
    </rPh>
    <rPh sb="75" eb="76">
      <t>トトノ</t>
    </rPh>
    <phoneticPr fontId="6"/>
  </si>
  <si>
    <t>ウ　事業所の従業者に対し、医療観察法に基づく通院中の者及び刑務所から出所した障害者
　等の支援に関する研修を年１回以上行っていること。</t>
    <rPh sb="2" eb="5">
      <t>ジギョウショ</t>
    </rPh>
    <rPh sb="6" eb="9">
      <t>ジュウギョウシャ</t>
    </rPh>
    <rPh sb="10" eb="11">
      <t>タイ</t>
    </rPh>
    <phoneticPr fontId="6"/>
  </si>
  <si>
    <t>備考　それぞれの要件について根拠となる（要件を満たすことがわかる）書類も提出してください。</t>
    <phoneticPr fontId="6"/>
  </si>
  <si>
    <t>（別紙２２）</t>
    <rPh sb="1" eb="3">
      <t>ベッシ</t>
    </rPh>
    <phoneticPr fontId="6"/>
  </si>
  <si>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6"/>
  </si>
  <si>
    <t>１　異動区分</t>
    <rPh sb="2" eb="4">
      <t>イドウ</t>
    </rPh>
    <rPh sb="4" eb="6">
      <t>クブン</t>
    </rPh>
    <phoneticPr fontId="6"/>
  </si>
  <si>
    <t>①　新規　　　　　　　　②　変更　　　　　　　　③　終了</t>
    <rPh sb="2" eb="4">
      <t>シンキ</t>
    </rPh>
    <rPh sb="14" eb="16">
      <t>ヘンコウ</t>
    </rPh>
    <rPh sb="26" eb="28">
      <t>シュウリョウ</t>
    </rPh>
    <phoneticPr fontId="6"/>
  </si>
  <si>
    <t>２　運営規程に定める
　　障害者の種類</t>
    <rPh sb="2" eb="4">
      <t>ウンエイ</t>
    </rPh>
    <rPh sb="4" eb="6">
      <t>キテイ</t>
    </rPh>
    <rPh sb="7" eb="8">
      <t>サダ</t>
    </rPh>
    <rPh sb="13" eb="15">
      <t>ショウガイ</t>
    </rPh>
    <rPh sb="15" eb="16">
      <t>シャ</t>
    </rPh>
    <rPh sb="17" eb="19">
      <t>シュルイ</t>
    </rPh>
    <phoneticPr fontId="6"/>
  </si>
  <si>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6"/>
  </si>
  <si>
    <t>３　有資格者の配置</t>
    <rPh sb="2" eb="6">
      <t>ユウシカクシャ</t>
    </rPh>
    <rPh sb="7" eb="9">
      <t>ハイチ</t>
    </rPh>
    <phoneticPr fontId="6"/>
  </si>
  <si>
    <r>
      <t>　　　　　①　社会福祉士　　　</t>
    </r>
    <r>
      <rPr>
        <sz val="12"/>
        <color indexed="8"/>
        <rFont val="ＭＳ Ｐゴシック"/>
        <family val="3"/>
        <charset val="128"/>
      </rPr>
      <t>　</t>
    </r>
    <r>
      <rPr>
        <sz val="11"/>
        <color theme="1"/>
        <rFont val="游ゴシック"/>
        <family val="3"/>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</si>
  <si>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</si>
  <si>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6"/>
  </si>
  <si>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6"/>
  </si>
  <si>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</si>
  <si>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（別紙２３）</t>
    <rPh sb="1" eb="3">
      <t>ベッシ</t>
    </rPh>
    <phoneticPr fontId="6"/>
  </si>
  <si>
    <t>　　年　　月　　日</t>
    <phoneticPr fontId="6"/>
  </si>
  <si>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</si>
  <si>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</si>
  <si>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強度行動障害支援者養成研修
（基礎研修）</t>
    <phoneticPr fontId="6"/>
  </si>
  <si>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6"/>
  </si>
  <si>
    <t>生活支援員の数</t>
    <phoneticPr fontId="6"/>
  </si>
  <si>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</si>
  <si>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</si>
  <si>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（※２）生活支援員のうち２０％以上が、強度行動障害支援者養成研修（基礎研修）修了者であること。</t>
    <rPh sb="35" eb="37">
      <t>ケンシュウ</t>
    </rPh>
    <phoneticPr fontId="6"/>
  </si>
  <si>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</si>
  <si>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（別紙２７－1）</t>
    <rPh sb="1" eb="3">
      <t>ベッシ</t>
    </rPh>
    <phoneticPr fontId="6"/>
  </si>
  <si>
    <t>医療連携体制加算（Ⅶ）に関する届出書</t>
    <phoneticPr fontId="6"/>
  </si>
  <si>
    <t>事業所所在地</t>
    <rPh sb="0" eb="3">
      <t>ジギョウショ</t>
    </rPh>
    <rPh sb="3" eb="6">
      <t>ショザイチ</t>
    </rPh>
    <phoneticPr fontId="6"/>
  </si>
  <si>
    <t>１　新規　　　　　　　　　２　変更　　　　　　　　　　３　終了</t>
  </si>
  <si>
    <t>支援対象者</t>
    <rPh sb="0" eb="2">
      <t>シエン</t>
    </rPh>
    <rPh sb="2" eb="5">
      <t>タイショウシャ</t>
    </rPh>
    <phoneticPr fontId="6"/>
  </si>
  <si>
    <t>看護師の配置状況（事業所の職員として看護師を確保している場合）</t>
    <phoneticPr fontId="6"/>
  </si>
  <si>
    <t>配置する看護師の数（人）</t>
    <rPh sb="4" eb="7">
      <t>カンゴシ</t>
    </rPh>
    <rPh sb="8" eb="9">
      <t>カズ</t>
    </rPh>
    <rPh sb="10" eb="11">
      <t>ニン</t>
    </rPh>
    <phoneticPr fontId="6"/>
  </si>
  <si>
    <t>他事業所との併任</t>
    <phoneticPr fontId="6"/>
  </si>
  <si>
    <t>有　　・　　無</t>
    <rPh sb="0" eb="1">
      <t>ア</t>
    </rPh>
    <rPh sb="6" eb="7">
      <t>ナ</t>
    </rPh>
    <phoneticPr fontId="6"/>
  </si>
  <si>
    <t>訪問看護ステーション等との提携状況（訪問看護ステーション等との連携により看護師を確保している場合）</t>
    <rPh sb="10" eb="11">
      <t>トウ</t>
    </rPh>
    <rPh sb="28" eb="29">
      <t>トウ</t>
    </rPh>
    <phoneticPr fontId="6"/>
  </si>
  <si>
    <t>訪問看護ステーション等の名称</t>
    <rPh sb="10" eb="11">
      <t>トウ</t>
    </rPh>
    <phoneticPr fontId="6"/>
  </si>
  <si>
    <t>訪問看護ステーション等の所在地</t>
    <rPh sb="10" eb="11">
      <t>トウ</t>
    </rPh>
    <phoneticPr fontId="6"/>
  </si>
  <si>
    <t>確保する看護師の数（人）</t>
    <rPh sb="0" eb="2">
      <t>カクホ</t>
    </rPh>
    <rPh sb="4" eb="7">
      <t>カンゴシ</t>
    </rPh>
    <rPh sb="8" eb="9">
      <t>カズ</t>
    </rPh>
    <rPh sb="10" eb="11">
      <t>ニン</t>
    </rPh>
    <phoneticPr fontId="6"/>
  </si>
  <si>
    <t>看護師の勤務状況</t>
    <rPh sb="0" eb="3">
      <t>カンゴシ</t>
    </rPh>
    <rPh sb="4" eb="6">
      <t>キンム</t>
    </rPh>
    <rPh sb="6" eb="8">
      <t>ジョウキョウ</t>
    </rPh>
    <phoneticPr fontId="6"/>
  </si>
  <si>
    <t>その他の体制の整備状況</t>
    <rPh sb="2" eb="3">
      <t>タ</t>
    </rPh>
    <rPh sb="4" eb="6">
      <t>タイセイ</t>
    </rPh>
    <rPh sb="7" eb="9">
      <t>セイビ</t>
    </rPh>
    <rPh sb="9" eb="11">
      <t>ジョウキョウ</t>
    </rPh>
    <phoneticPr fontId="6"/>
  </si>
  <si>
    <t>看護師に２４時間常時連絡できる体制を整備している。</t>
    <phoneticPr fontId="6"/>
  </si>
  <si>
    <t>重度化した場合の対応に係る指針を定め、入居の際に、入居者又はその家族等に対して、当該指針の内容を説明し、同意を得る体制を整備している。</t>
    <phoneticPr fontId="6"/>
  </si>
  <si>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6"/>
  </si>
  <si>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</si>
  <si>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</si>
  <si>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</si>
  <si>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</si>
  <si>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（別紙５２）</t>
    <rPh sb="1" eb="3">
      <t>ベッシ</t>
    </rPh>
    <phoneticPr fontId="6"/>
  </si>
  <si>
    <t>共同生活援助に係る体制</t>
    <rPh sb="0" eb="2">
      <t>キョウドウ</t>
    </rPh>
    <rPh sb="2" eb="4">
      <t>セイカツ</t>
    </rPh>
    <rPh sb="4" eb="6">
      <t>エンジョ</t>
    </rPh>
    <rPh sb="7" eb="8">
      <t>カカ</t>
    </rPh>
    <rPh sb="9" eb="11">
      <t>タイセイ</t>
    </rPh>
    <phoneticPr fontId="6"/>
  </si>
  <si>
    <t>事業所名称</t>
    <rPh sb="0" eb="3">
      <t>ジギョウショ</t>
    </rPh>
    <rPh sb="3" eb="5">
      <t>メイショウ</t>
    </rPh>
    <phoneticPr fontId="6"/>
  </si>
  <si>
    <t>電話番号</t>
    <rPh sb="0" eb="2">
      <t>デンワ</t>
    </rPh>
    <rPh sb="2" eb="4">
      <t>バンゴウ</t>
    </rPh>
    <phoneticPr fontId="6"/>
  </si>
  <si>
    <t>担当者名</t>
    <rPh sb="0" eb="4">
      <t>タントウシャメイ</t>
    </rPh>
    <phoneticPr fontId="6"/>
  </si>
  <si>
    <t>ＦＡＸ番号</t>
    <rPh sb="3" eb="5">
      <t>バンゴウ</t>
    </rPh>
    <phoneticPr fontId="6"/>
  </si>
  <si>
    <t>共同生活住居の状況</t>
    <rPh sb="0" eb="2">
      <t>キョウドウ</t>
    </rPh>
    <rPh sb="2" eb="4">
      <t>セイカツ</t>
    </rPh>
    <rPh sb="4" eb="6">
      <t>ジュウキョ</t>
    </rPh>
    <rPh sb="7" eb="9">
      <t>ジョウキョウ</t>
    </rPh>
    <phoneticPr fontId="6"/>
  </si>
  <si>
    <t>共同生活住居の名称</t>
    <rPh sb="0" eb="2">
      <t>キョウドウ</t>
    </rPh>
    <rPh sb="2" eb="4">
      <t>セイカツ</t>
    </rPh>
    <rPh sb="4" eb="6">
      <t>ジュウキョ</t>
    </rPh>
    <rPh sb="7" eb="9">
      <t>メイショウ</t>
    </rPh>
    <phoneticPr fontId="6"/>
  </si>
  <si>
    <t>住所</t>
    <rPh sb="0" eb="2">
      <t>ジュウショ</t>
    </rPh>
    <phoneticPr fontId="6"/>
  </si>
  <si>
    <t>大規模住居減算の該当の有無</t>
    <rPh sb="0" eb="3">
      <t>ダイキボ</t>
    </rPh>
    <rPh sb="3" eb="5">
      <t>ジュウキョ</t>
    </rPh>
    <rPh sb="5" eb="7">
      <t>ゲンサン</t>
    </rPh>
    <rPh sb="8" eb="10">
      <t>ガイトウ</t>
    </rPh>
    <rPh sb="11" eb="13">
      <t>ウム</t>
    </rPh>
    <phoneticPr fontId="6"/>
  </si>
  <si>
    <t>障害支援区分２以上の対象者の状況</t>
    <rPh sb="0" eb="2">
      <t>ショウガイ</t>
    </rPh>
    <rPh sb="2" eb="4">
      <t>シエン</t>
    </rPh>
    <rPh sb="4" eb="6">
      <t>クブン</t>
    </rPh>
    <rPh sb="7" eb="9">
      <t>イジョウ</t>
    </rPh>
    <rPh sb="10" eb="13">
      <t>タイショウシャ</t>
    </rPh>
    <rPh sb="14" eb="16">
      <t>ジョウキョウ</t>
    </rPh>
    <phoneticPr fontId="6"/>
  </si>
  <si>
    <t>居住する共同生活住居の名称</t>
    <rPh sb="0" eb="2">
      <t>キョジュウ</t>
    </rPh>
    <rPh sb="4" eb="6">
      <t>キョウドウ</t>
    </rPh>
    <rPh sb="6" eb="8">
      <t>セイカツ</t>
    </rPh>
    <rPh sb="8" eb="10">
      <t>ジュウキョ</t>
    </rPh>
    <rPh sb="11" eb="13">
      <t>メイショウ</t>
    </rPh>
    <phoneticPr fontId="6"/>
  </si>
  <si>
    <t>夜間支援体制の内容</t>
    <rPh sb="0" eb="2">
      <t>ヤカン</t>
    </rPh>
    <rPh sb="2" eb="4">
      <t>シエン</t>
    </rPh>
    <rPh sb="4" eb="6">
      <t>タイセイ</t>
    </rPh>
    <rPh sb="7" eb="9">
      <t>ナイヨウ</t>
    </rPh>
    <phoneticPr fontId="6"/>
  </si>
  <si>
    <t>区分</t>
    <rPh sb="0" eb="2">
      <t>クブン</t>
    </rPh>
    <phoneticPr fontId="6"/>
  </si>
  <si>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6"/>
  </si>
  <si>
    <t>　</t>
  </si>
  <si>
    <t>注　「障害支援区分２以上の対象者の状況」欄は、共同生活援助事業所において行われている夜間及び深夜の
　　支援の内容、夜間支援従事者の配置状況等具体的に記載してください。</t>
    <rPh sb="0" eb="1">
      <t>チュウ</t>
    </rPh>
    <rPh sb="3" eb="5">
      <t>ショウガイ</t>
    </rPh>
    <rPh sb="5" eb="7">
      <t>シエン</t>
    </rPh>
    <rPh sb="7" eb="9">
      <t>クブン</t>
    </rPh>
    <rPh sb="10" eb="12">
      <t>イジョウ</t>
    </rPh>
    <rPh sb="13" eb="16">
      <t>タイショウシャ</t>
    </rPh>
    <rPh sb="17" eb="19">
      <t>ジョウキョウ</t>
    </rPh>
    <rPh sb="20" eb="21">
      <t>ラン</t>
    </rPh>
    <rPh sb="23" eb="25">
      <t>キョウドウ</t>
    </rPh>
    <rPh sb="25" eb="27">
      <t>セイカツ</t>
    </rPh>
    <rPh sb="27" eb="29">
      <t>エンジョ</t>
    </rPh>
    <rPh sb="29" eb="32">
      <t>ジギョウショ</t>
    </rPh>
    <rPh sb="36" eb="37">
      <t>オコナ</t>
    </rPh>
    <rPh sb="42" eb="44">
      <t>ヤカン</t>
    </rPh>
    <rPh sb="44" eb="45">
      <t>オヨ</t>
    </rPh>
    <rPh sb="46" eb="48">
      <t>シンヤ</t>
    </rPh>
    <rPh sb="52" eb="54">
      <t>シエン</t>
    </rPh>
    <rPh sb="55" eb="57">
      <t>ナイヨウ</t>
    </rPh>
    <rPh sb="58" eb="60">
      <t>ヤカン</t>
    </rPh>
    <rPh sb="60" eb="62">
      <t>シエン</t>
    </rPh>
    <rPh sb="62" eb="65">
      <t>ジュウジシャ</t>
    </rPh>
    <rPh sb="66" eb="68">
      <t>ハイチ</t>
    </rPh>
    <rPh sb="68" eb="70">
      <t>ジョウキョウ</t>
    </rPh>
    <rPh sb="70" eb="71">
      <t>トウ</t>
    </rPh>
    <rPh sb="71" eb="74">
      <t>グタイテキ</t>
    </rPh>
    <rPh sb="75" eb="77">
      <t>キサイ</t>
    </rPh>
    <phoneticPr fontId="6"/>
  </si>
  <si>
    <t>（別紙53）</t>
    <rPh sb="1" eb="3">
      <t>ベッシ</t>
    </rPh>
    <phoneticPr fontId="6"/>
  </si>
  <si>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</si>
  <si>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事業所番号</t>
    <rPh sb="3" eb="4">
      <t>バン</t>
    </rPh>
    <rPh sb="4" eb="5">
      <t>ゴウ</t>
    </rPh>
    <phoneticPr fontId="6"/>
  </si>
  <si>
    <t>事業所名</t>
    <phoneticPr fontId="6"/>
  </si>
  <si>
    <t>事業所の所在地</t>
    <rPh sb="0" eb="3">
      <t>ジギョウショ</t>
    </rPh>
    <rPh sb="4" eb="7">
      <t>ショザイチ</t>
    </rPh>
    <phoneticPr fontId="6"/>
  </si>
  <si>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</si>
  <si>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</si>
  <si>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</si>
  <si>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共同生活住居名</t>
    <phoneticPr fontId="6"/>
  </si>
  <si>
    <t>夜間支援の対象者数（人）</t>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</si>
  <si>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</si>
  <si>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当該住居で想定される夜間支援体制（夜勤・宿直）</t>
    <phoneticPr fontId="6"/>
  </si>
  <si>
    <r>
      <t xml:space="preserve">夜間支援従事者
</t>
    </r>
    <r>
      <rPr>
        <sz val="9"/>
        <color indexed="8"/>
        <rFont val="ＭＳ Ｐゴシック"/>
        <family val="3"/>
        <charset val="128"/>
      </rPr>
      <t>①</t>
    </r>
    <phoneticPr fontId="6"/>
  </si>
  <si>
    <r>
      <t xml:space="preserve">夜間支援従事者
</t>
    </r>
    <r>
      <rPr>
        <sz val="9"/>
        <color indexed="8"/>
        <rFont val="ＭＳ Ｐゴシック"/>
        <family val="3"/>
        <charset val="128"/>
      </rPr>
      <t>②</t>
    </r>
    <phoneticPr fontId="6"/>
  </si>
  <si>
    <r>
      <t xml:space="preserve">夜間支援従事者
</t>
    </r>
    <r>
      <rPr>
        <sz val="9"/>
        <color indexed="8"/>
        <rFont val="ＭＳ Ｐゴシック"/>
        <family val="3"/>
        <charset val="128"/>
      </rPr>
      <t>③</t>
    </r>
    <phoneticPr fontId="6"/>
  </si>
  <si>
    <t>夜間支援従事者
④</t>
    <phoneticPr fontId="6"/>
  </si>
  <si>
    <t>夜間支援従事者
⑤</t>
    <phoneticPr fontId="6"/>
  </si>
  <si>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</si>
  <si>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夜間支援従事者①</t>
    <phoneticPr fontId="6"/>
  </si>
  <si>
    <t>夜間支援従事者②</t>
    <phoneticPr fontId="6"/>
  </si>
  <si>
    <t>夜間支援従事者③</t>
    <phoneticPr fontId="6"/>
  </si>
  <si>
    <t>夜間支援従事者④</t>
    <phoneticPr fontId="6"/>
  </si>
  <si>
    <t>夜間支援従事者⑤</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</si>
  <si>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</si>
  <si>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</si>
  <si>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</si>
  <si>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備考</t>
    <rPh sb="0" eb="2">
      <t>ビコウ</t>
    </rPh>
    <phoneticPr fontId="6"/>
  </si>
  <si>
    <t>夜間支援等体制加算（Ⅲ）</t>
    <rPh sb="4" eb="5">
      <t>トウ</t>
    </rPh>
    <phoneticPr fontId="6"/>
  </si>
  <si>
    <t>住居名</t>
    <rPh sb="0" eb="2">
      <t>ジュウキョ</t>
    </rPh>
    <rPh sb="2" eb="3">
      <t>メイ</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</si>
  <si>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</si>
  <si>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</si>
  <si>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夜間支援等体制加算（Ⅳ）・（Ⅴ）・（Ⅵ）</t>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</si>
  <si>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</si>
  <si>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滞在時間</t>
    <rPh sb="0" eb="2">
      <t>タイザイ</t>
    </rPh>
    <rPh sb="2" eb="4">
      <t>ジカン</t>
    </rPh>
    <phoneticPr fontId="6"/>
  </si>
  <si>
    <t>滞在時間</t>
    <rPh sb="0" eb="4">
      <t>タイザイジカン</t>
    </rPh>
    <phoneticPr fontId="6"/>
  </si>
  <si>
    <t>夜間支援等体制加算の種類</t>
    <rPh sb="4" eb="5">
      <t>トウ</t>
    </rPh>
    <rPh sb="5" eb="7">
      <t>タイセイ</t>
    </rPh>
    <rPh sb="7" eb="9">
      <t>カサン</t>
    </rPh>
    <rPh sb="10" eb="12">
      <t>シュルイ</t>
    </rPh>
    <phoneticPr fontId="6"/>
  </si>
  <si>
    <t>夜間支援従事者⑥</t>
    <rPh sb="0" eb="7">
      <t>ヤカンシエンジュウジシャ</t>
    </rPh>
    <phoneticPr fontId="6"/>
  </si>
  <si>
    <t>夜間支援従事者⑦</t>
    <rPh sb="0" eb="7">
      <t>ヤカンシエンジュウジシャ</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</si>
  <si>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</si>
  <si>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夜間支援従事者⑥</t>
    <rPh sb="0" eb="2">
      <t>ヤカン</t>
    </rPh>
    <rPh sb="2" eb="4">
      <t>シエン</t>
    </rPh>
    <rPh sb="4" eb="7">
      <t>ジュウジシャ</t>
    </rPh>
    <phoneticPr fontId="6"/>
  </si>
  <si>
    <t>夜間支援従事者⑦</t>
    <rPh sb="0" eb="2">
      <t>ヤカン</t>
    </rPh>
    <rPh sb="2" eb="4">
      <t>シエン</t>
    </rPh>
    <rPh sb="4" eb="7">
      <t>ジュウジシャ</t>
    </rPh>
    <phoneticPr fontId="6"/>
  </si>
  <si>
    <t>夜間支援体制を確保している夜間及び深夜の時間帯</t>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</si>
  <si>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</si>
  <si>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</si>
  <si>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</si>
  <si>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</si>
  <si>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</si>
  <si>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</si>
  <si>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</si>
  <si>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</si>
  <si>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</si>
  <si>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</si>
  <si>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t>
    <phoneticPr fontId="6"/>
  </si>
  <si>
    <t>○○事業所</t>
    <phoneticPr fontId="6"/>
  </si>
  <si>
    <t>△△県□□市◇◇×－×－×</t>
    <phoneticPr fontId="6"/>
  </si>
  <si>
    <t>××－××××－××××</t>
    <phoneticPr fontId="6"/>
  </si>
  <si>
    <t>◎◎　◎◎</t>
    <phoneticPr fontId="6"/>
  </si>
  <si>
    <t>夜間の排せつ支援等を必要とする利用者が入居しているため。</t>
    <phoneticPr fontId="6"/>
  </si>
  <si>
    <t>Aホーム</t>
    <phoneticPr fontId="6"/>
  </si>
  <si>
    <t>宿直</t>
    <rPh sb="0" eb="2">
      <t>シュクチョク</t>
    </rPh>
    <phoneticPr fontId="6"/>
  </si>
  <si>
    <t>Bホーム</t>
    <phoneticPr fontId="6"/>
  </si>
  <si>
    <t>夜勤</t>
    <rPh sb="0" eb="2">
      <t>ヤキン</t>
    </rPh>
    <phoneticPr fontId="6"/>
  </si>
  <si>
    <t>Cホーム</t>
    <phoneticPr fontId="6"/>
  </si>
  <si>
    <t>Dホーム</t>
    <phoneticPr fontId="6"/>
  </si>
  <si>
    <t>Eホーム</t>
    <phoneticPr fontId="6"/>
  </si>
  <si>
    <t>－</t>
    <phoneticPr fontId="6"/>
  </si>
  <si>
    <t>徒歩10分</t>
    <phoneticPr fontId="6"/>
  </si>
  <si>
    <t>携帯電話</t>
    <phoneticPr fontId="6"/>
  </si>
  <si>
    <t>22:00～6:00</t>
    <phoneticPr fontId="6"/>
  </si>
  <si>
    <t>Fホーム</t>
    <phoneticPr fontId="6"/>
  </si>
  <si>
    <t>Gホーム</t>
    <phoneticPr fontId="6"/>
  </si>
  <si>
    <t>Hホーム</t>
    <phoneticPr fontId="6"/>
  </si>
  <si>
    <t>　警備会社（◆◆会社）と警備の委託契約を締結。（契約書の写しは別添のとおり。）</t>
    <phoneticPr fontId="6"/>
  </si>
  <si>
    <t>同左</t>
    <rPh sb="0" eb="1">
      <t>ドウ</t>
    </rPh>
    <rPh sb="1" eb="2">
      <t>ヒダリ</t>
    </rPh>
    <phoneticPr fontId="6"/>
  </si>
  <si>
    <t>　職員が携帯電話を身につけ、連絡体制を確保するとともに、緊急連絡先を住居内に掲示している。</t>
    <phoneticPr fontId="6"/>
  </si>
  <si>
    <t>22:00～23:00</t>
    <phoneticPr fontId="6"/>
  </si>
  <si>
    <t>1:00～3:00</t>
    <phoneticPr fontId="6"/>
  </si>
  <si>
    <t>夜勤（Ⅳ）</t>
    <rPh sb="0" eb="2">
      <t>ヤキン</t>
    </rPh>
    <phoneticPr fontId="6"/>
  </si>
  <si>
    <t>4:00～5:00</t>
    <phoneticPr fontId="6"/>
  </si>
  <si>
    <t>23:00～2:00</t>
    <phoneticPr fontId="6"/>
  </si>
  <si>
    <t>夜勤（Ⅴ）</t>
    <rPh sb="0" eb="2">
      <t>ヤキン</t>
    </rPh>
    <phoneticPr fontId="6"/>
  </si>
  <si>
    <t>（別紙５３－２）</t>
    <rPh sb="1" eb="3">
      <t>ベッシ</t>
    </rPh>
    <phoneticPr fontId="6"/>
  </si>
  <si>
    <t>夜間支援対象利用者数算定シート</t>
    <rPh sb="0" eb="2">
      <t>ヤカン</t>
    </rPh>
    <rPh sb="2" eb="4">
      <t>シエン</t>
    </rPh>
    <rPh sb="4" eb="6">
      <t>タイショウ</t>
    </rPh>
    <rPh sb="6" eb="8">
      <t>リヨウ</t>
    </rPh>
    <rPh sb="8" eb="9">
      <t>モノ</t>
    </rPh>
    <rPh sb="9" eb="10">
      <t>スウ</t>
    </rPh>
    <rPh sb="10" eb="12">
      <t>サンテイ</t>
    </rPh>
    <phoneticPr fontId="6"/>
  </si>
  <si>
    <t>住居の名称</t>
    <rPh sb="0" eb="2">
      <t>ジュウキョ</t>
    </rPh>
    <rPh sb="3" eb="5">
      <t>メイショウ</t>
    </rPh>
    <phoneticPr fontId="6"/>
  </si>
  <si>
    <t>住居の定員</t>
    <rPh sb="0" eb="2">
      <t>ジュウキョ</t>
    </rPh>
    <rPh sb="3" eb="5">
      <t>テイイン</t>
    </rPh>
    <phoneticPr fontId="6"/>
  </si>
  <si>
    <t>１．住居を設置してから６か月未満</t>
    <rPh sb="2" eb="4">
      <t>ジュウキョ</t>
    </rPh>
    <rPh sb="5" eb="7">
      <t>セッチ</t>
    </rPh>
    <rPh sb="13" eb="14">
      <t>ゲツ</t>
    </rPh>
    <rPh sb="14" eb="16">
      <t>ミマン</t>
    </rPh>
    <phoneticPr fontId="6"/>
  </si>
  <si>
    <t>該当</t>
    <rPh sb="0" eb="2">
      <t>ガイトウ</t>
    </rPh>
    <phoneticPr fontId="6"/>
  </si>
  <si>
    <t>２．１以外の場合</t>
    <rPh sb="3" eb="5">
      <t>イガイ</t>
    </rPh>
    <rPh sb="6" eb="8">
      <t>バアイ</t>
    </rPh>
    <phoneticPr fontId="6"/>
  </si>
  <si>
    <t>年月</t>
    <rPh sb="0" eb="2">
      <t>ネンゲツ</t>
    </rPh>
    <phoneticPr fontId="6"/>
  </si>
  <si>
    <t>年　　４月</t>
    <rPh sb="0" eb="1">
      <t>ネン</t>
    </rPh>
    <rPh sb="4" eb="5">
      <t>ガツ</t>
    </rPh>
    <phoneticPr fontId="6"/>
  </si>
  <si>
    <t>年　　５月</t>
    <rPh sb="0" eb="1">
      <t>ネン</t>
    </rPh>
    <rPh sb="4" eb="5">
      <t>ガツ</t>
    </rPh>
    <phoneticPr fontId="6"/>
  </si>
  <si>
    <t>年　　６月</t>
    <rPh sb="0" eb="1">
      <t>ネン</t>
    </rPh>
    <rPh sb="4" eb="5">
      <t>ガツ</t>
    </rPh>
    <phoneticPr fontId="6"/>
  </si>
  <si>
    <t>年　　７月</t>
    <rPh sb="0" eb="1">
      <t>ネン</t>
    </rPh>
    <rPh sb="4" eb="5">
      <t>ガツ</t>
    </rPh>
    <phoneticPr fontId="6"/>
  </si>
  <si>
    <t>年　　８月</t>
    <rPh sb="0" eb="1">
      <t>ネン</t>
    </rPh>
    <rPh sb="4" eb="5">
      <t>ガツ</t>
    </rPh>
    <phoneticPr fontId="6"/>
  </si>
  <si>
    <t>年　　９月</t>
    <rPh sb="0" eb="1">
      <t>ネン</t>
    </rPh>
    <rPh sb="4" eb="5">
      <t>ガツ</t>
    </rPh>
    <phoneticPr fontId="6"/>
  </si>
  <si>
    <t>年　１０月</t>
    <rPh sb="0" eb="1">
      <t>ネン</t>
    </rPh>
    <rPh sb="4" eb="5">
      <t>ガツ</t>
    </rPh>
    <phoneticPr fontId="6"/>
  </si>
  <si>
    <t>年　１１月</t>
    <rPh sb="0" eb="1">
      <t>ネン</t>
    </rPh>
    <rPh sb="4" eb="5">
      <t>ガツ</t>
    </rPh>
    <phoneticPr fontId="6"/>
  </si>
  <si>
    <t>年　１２月</t>
    <rPh sb="0" eb="1">
      <t>ネン</t>
    </rPh>
    <rPh sb="4" eb="5">
      <t>ガツ</t>
    </rPh>
    <phoneticPr fontId="6"/>
  </si>
  <si>
    <t>年　　１月</t>
    <rPh sb="0" eb="1">
      <t>ネン</t>
    </rPh>
    <rPh sb="4" eb="5">
      <t>ガツ</t>
    </rPh>
    <phoneticPr fontId="6"/>
  </si>
  <si>
    <t>年　　２月</t>
    <rPh sb="0" eb="1">
      <t>ネン</t>
    </rPh>
    <rPh sb="4" eb="5">
      <t>ガツ</t>
    </rPh>
    <phoneticPr fontId="6"/>
  </si>
  <si>
    <t>年　　３月</t>
    <rPh sb="0" eb="1">
      <t>ネン</t>
    </rPh>
    <rPh sb="4" eb="5">
      <t>ガツ</t>
    </rPh>
    <phoneticPr fontId="6"/>
  </si>
  <si>
    <t>（別紙５４）</t>
    <phoneticPr fontId="6"/>
  </si>
  <si>
    <t>通勤者生活支援加算に係る体制（共同生活援助）</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phoneticPr fontId="6"/>
  </si>
  <si>
    <t>千葉市　　区</t>
    <rPh sb="0" eb="3">
      <t>チバシ</t>
    </rPh>
    <rPh sb="5" eb="6">
      <t>ク</t>
    </rPh>
    <phoneticPr fontId="6"/>
  </si>
  <si>
    <t>１　新規　　　　　　　　２　変更　　　　　　　　３　終了</t>
    <rPh sb="2" eb="4">
      <t>シンキ</t>
    </rPh>
    <rPh sb="14" eb="16">
      <t>ヘンコウ</t>
    </rPh>
    <rPh sb="26" eb="28">
      <t>シュウリョウ</t>
    </rPh>
    <phoneticPr fontId="6"/>
  </si>
  <si>
    <t>連絡先</t>
    <rPh sb="0" eb="2">
      <t>レンラク</t>
    </rPh>
    <rPh sb="2" eb="3">
      <t>サキ</t>
    </rPh>
    <phoneticPr fontId="6"/>
  </si>
  <si>
    <t>担当者名</t>
    <rPh sb="0" eb="3">
      <t>タントウシャ</t>
    </rPh>
    <rPh sb="3" eb="4">
      <t>メイ</t>
    </rPh>
    <phoneticPr fontId="6"/>
  </si>
  <si>
    <t>FAX番号</t>
    <rPh sb="3" eb="5">
      <t>バンゴウ</t>
    </rPh>
    <phoneticPr fontId="6"/>
  </si>
  <si>
    <t>前年度の平均利用者数（Ａ）</t>
    <phoneticPr fontId="6"/>
  </si>
  <si>
    <t>前年度の平均利用者数のうち５０％（Ｂ）</t>
    <rPh sb="0" eb="3">
      <t>ゼンネンド</t>
    </rPh>
    <rPh sb="4" eb="6">
      <t>ヘイキン</t>
    </rPh>
    <rPh sb="6" eb="9">
      <t>リヨウシャ</t>
    </rPh>
    <rPh sb="9" eb="10">
      <t>スウ</t>
    </rPh>
    <phoneticPr fontId="6"/>
  </si>
  <si>
    <t>（Ａ）×50％</t>
    <phoneticPr fontId="6"/>
  </si>
  <si>
    <t>届出時点で通常の事業所に雇用されている者（人）</t>
    <rPh sb="0" eb="1">
      <t>トドケ</t>
    </rPh>
    <rPh sb="1" eb="2">
      <t>デ</t>
    </rPh>
    <rPh sb="2" eb="4">
      <t>ジテン</t>
    </rPh>
    <rPh sb="5" eb="7">
      <t>ツウジョウ</t>
    </rPh>
    <rPh sb="8" eb="11">
      <t>ジギョウショ</t>
    </rPh>
    <rPh sb="12" eb="14">
      <t>コヨウ</t>
    </rPh>
    <rPh sb="19" eb="20">
      <t>モノ</t>
    </rPh>
    <rPh sb="21" eb="22">
      <t>ニン</t>
    </rPh>
    <phoneticPr fontId="6"/>
  </si>
  <si>
    <t>≧（Ｂ）</t>
    <phoneticPr fontId="6"/>
  </si>
  <si>
    <t>氏　　名</t>
    <rPh sb="0" eb="1">
      <t>シ</t>
    </rPh>
    <rPh sb="3" eb="4">
      <t>メイ</t>
    </rPh>
    <phoneticPr fontId="6"/>
  </si>
  <si>
    <t>雇用されている事業所名</t>
    <phoneticPr fontId="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</si>
  <si>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</si>
  <si>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</si>
  <si>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</si>
  <si>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（別紙５６）</t>
    <rPh sb="1" eb="3">
      <t>ベッシ</t>
    </rPh>
    <phoneticPr fontId="6"/>
  </si>
  <si>
    <t>夜勤職員加配加算に関する届出書</t>
    <rPh sb="0" eb="2">
      <t>ヤキン</t>
    </rPh>
    <rPh sb="2" eb="4">
      <t>ショクイン</t>
    </rPh>
    <rPh sb="4" eb="6">
      <t>カハイ</t>
    </rPh>
    <rPh sb="6" eb="8">
      <t>カサン</t>
    </rPh>
    <rPh sb="9" eb="10">
      <t>カン</t>
    </rPh>
    <rPh sb="12" eb="14">
      <t>トドケデ</t>
    </rPh>
    <rPh sb="14" eb="15">
      <t>ショ</t>
    </rPh>
    <phoneticPr fontId="6"/>
  </si>
  <si>
    <t>２　夜勤職員の加配状況</t>
    <rPh sb="2" eb="4">
      <t>ヤキン</t>
    </rPh>
    <rPh sb="4" eb="6">
      <t>ショクイン</t>
    </rPh>
    <rPh sb="7" eb="9">
      <t>カハイ</t>
    </rPh>
    <rPh sb="9" eb="11">
      <t>ジョウキョウ</t>
    </rPh>
    <phoneticPr fontId="6"/>
  </si>
  <si>
    <t>利用者の数</t>
    <rPh sb="0" eb="3">
      <t>リヨウシャ</t>
    </rPh>
    <rPh sb="4" eb="5">
      <t>カズ</t>
    </rPh>
    <phoneticPr fontId="6"/>
  </si>
  <si>
    <t>夜勤者の加配</t>
    <rPh sb="0" eb="2">
      <t>ヤキン</t>
    </rPh>
    <rPh sb="2" eb="3">
      <t>シャ</t>
    </rPh>
    <rPh sb="4" eb="6">
      <t>カハイ</t>
    </rPh>
    <phoneticPr fontId="6"/>
  </si>
  <si>
    <t>有　・　無</t>
    <rPh sb="0" eb="1">
      <t>ア</t>
    </rPh>
    <rPh sb="4" eb="5">
      <t>ナ</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</si>
  <si>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</si>
  <si>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6"/>
  </si>
  <si>
    <t>（別紙５7）</t>
    <rPh sb="1" eb="3">
      <t>ベッシ</t>
    </rPh>
    <phoneticPr fontId="6"/>
  </si>
  <si>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6"/>
  </si>
  <si>
    <t>２　看護職員の配置状況</t>
    <rPh sb="7" eb="9">
      <t>ハイチ</t>
    </rPh>
    <rPh sb="9" eb="11">
      <t>ジョウキョウ</t>
    </rPh>
    <phoneticPr fontId="6"/>
  </si>
  <si>
    <t>常勤</t>
    <rPh sb="0" eb="2">
      <t>ジョウキン</t>
    </rPh>
    <phoneticPr fontId="6"/>
  </si>
  <si>
    <t>非常勤</t>
    <rPh sb="0" eb="3">
      <t>ヒジョウキン</t>
    </rPh>
    <phoneticPr fontId="6"/>
  </si>
  <si>
    <t>実人員</t>
    <rPh sb="0" eb="3">
      <t>ジツジンイン</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</si>
  <si>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</si>
  <si>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</si>
  <si>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　　　　　　　人　</t>
    <rPh sb="8" eb="9">
      <t>ニン</t>
    </rPh>
    <phoneticPr fontId="6"/>
  </si>
  <si>
    <t>３　利用者の数</t>
    <rPh sb="2" eb="5">
      <t>リヨウシャ</t>
    </rPh>
    <rPh sb="6" eb="7">
      <t>カズ</t>
    </rPh>
    <phoneticPr fontId="6"/>
  </si>
  <si>
    <t>　　　利用者の数を２０で除した数</t>
    <rPh sb="3" eb="6">
      <t>リヨウシャ</t>
    </rPh>
    <rPh sb="7" eb="8">
      <t>カズ</t>
    </rPh>
    <rPh sb="12" eb="13">
      <t>ジョ</t>
    </rPh>
    <rPh sb="15" eb="16">
      <t>カズ</t>
    </rPh>
    <phoneticPr fontId="6"/>
  </si>
  <si>
    <t>前年度の利用者の平均</t>
    <rPh sb="0" eb="3">
      <t>ゼンネンド</t>
    </rPh>
    <rPh sb="4" eb="7">
      <t>リヨウシャ</t>
    </rPh>
    <rPh sb="8" eb="10">
      <t>ヘイキン</t>
    </rPh>
    <phoneticPr fontId="6"/>
  </si>
  <si>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6"/>
  </si>
  <si>
    <t>（別紙58）</t>
    <rPh sb="1" eb="3">
      <t>ベッシ</t>
    </rPh>
    <phoneticPr fontId="6"/>
  </si>
  <si>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</si>
  <si>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強度行動障害支援者養成研修
（基礎研修）</t>
  </si>
  <si>
    <t>生活支援員の数</t>
  </si>
  <si>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</si>
  <si>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6"/>
  </si>
  <si>
    <t>（別紙59）</t>
    <rPh sb="1" eb="3">
      <t>ベッシ</t>
    </rPh>
    <phoneticPr fontId="6"/>
  </si>
  <si>
    <t>居住支援連携体制加算に関する届出書</t>
    <rPh sb="0" eb="2">
      <t>キョジュウ</t>
    </rPh>
    <rPh sb="2" eb="4">
      <t>シエン</t>
    </rPh>
    <rPh sb="4" eb="6">
      <t>レンケイ</t>
    </rPh>
    <rPh sb="6" eb="8">
      <t>タイセイ</t>
    </rPh>
    <rPh sb="8" eb="10">
      <t>カサン</t>
    </rPh>
    <phoneticPr fontId="6"/>
  </si>
  <si>
    <t>事業所の名称</t>
    <phoneticPr fontId="6"/>
  </si>
  <si>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6"/>
  </si>
  <si>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6"/>
  </si>
  <si>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6"/>
  </si>
  <si>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6"/>
  </si>
  <si>
    <t>（別紙６０）</t>
    <rPh sb="1" eb="3">
      <t>ベッシ</t>
    </rPh>
    <phoneticPr fontId="6"/>
  </si>
  <si>
    <t>　　年　　月　　日</t>
    <rPh sb="2" eb="3">
      <t>ネン</t>
    </rPh>
    <rPh sb="5" eb="6">
      <t>ツキ</t>
    </rPh>
    <rPh sb="8" eb="9">
      <t>ヒ</t>
    </rPh>
    <phoneticPr fontId="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</si>
  <si>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</si>
  <si>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１　新規　　　　　２　変更　　　　　３　終了</t>
    <rPh sb="2" eb="4">
      <t>シンキ</t>
    </rPh>
    <rPh sb="11" eb="13">
      <t>ヘンコウ</t>
    </rPh>
    <rPh sb="20" eb="22">
      <t>シュウリョウ</t>
    </rPh>
    <phoneticPr fontId="6"/>
  </si>
  <si>
    <t>１．人員配置体制の確認</t>
    <rPh sb="9" eb="11">
      <t>カクニン</t>
    </rPh>
    <phoneticPr fontId="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</si>
  <si>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
  </si>
  <si>
    <t>⑴</t>
    <phoneticPr fontId="6"/>
  </si>
  <si>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</si>
  <si>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一人目</t>
    <rPh sb="0" eb="2">
      <t>ヒトリ</t>
    </rPh>
    <rPh sb="2" eb="3">
      <t>メ</t>
    </rPh>
    <phoneticPr fontId="4"/>
  </si>
  <si>
    <t>氏名</t>
    <rPh sb="0" eb="2">
      <t>シメイ</t>
    </rPh>
    <phoneticPr fontId="4"/>
  </si>
  <si>
    <t>社会福祉士又は精神保健福祉士の資格要件の確認</t>
    <phoneticPr fontId="4"/>
  </si>
  <si>
    <t>有　・　無</t>
    <rPh sb="0" eb="1">
      <t>アリ</t>
    </rPh>
    <rPh sb="4" eb="5">
      <t>ナ</t>
    </rPh>
    <phoneticPr fontId="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</si>
  <si>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
  </si>
  <si>
    <t>有（世話人・生活支援員）　
・　無</t>
    <rPh sb="0" eb="1">
      <t>アリ</t>
    </rPh>
    <rPh sb="2" eb="5">
      <t>セワニン</t>
    </rPh>
    <rPh sb="6" eb="11">
      <t>セイカツシエンイン</t>
    </rPh>
    <rPh sb="16" eb="17">
      <t>ナ</t>
    </rPh>
    <phoneticPr fontId="4"/>
  </si>
  <si>
    <t>二人目</t>
    <rPh sb="0" eb="2">
      <t>フタリ</t>
    </rPh>
    <rPh sb="2" eb="3">
      <t>メ</t>
    </rPh>
    <phoneticPr fontId="4"/>
  </si>
  <si>
    <t>⑵</t>
    <phoneticPr fontId="4"/>
  </si>
  <si>
    <t>配置割合　（別添にて確認）</t>
    <rPh sb="0" eb="2">
      <t>ハイチ</t>
    </rPh>
    <rPh sb="2" eb="4">
      <t>ワリアイ</t>
    </rPh>
    <rPh sb="6" eb="8">
      <t>ベッテン</t>
    </rPh>
    <rPh sb="10" eb="12">
      <t>カクニン</t>
    </rPh>
    <phoneticPr fontId="4"/>
  </si>
  <si>
    <t>配置割合の基準を満たす
確認の可否</t>
    <rPh sb="0" eb="4">
      <t>ハイチワリアイ</t>
    </rPh>
    <rPh sb="5" eb="7">
      <t>キジュン</t>
    </rPh>
    <rPh sb="8" eb="9">
      <t>ミ</t>
    </rPh>
    <rPh sb="12" eb="14">
      <t>カクニン</t>
    </rPh>
    <rPh sb="15" eb="17">
      <t>カヒ</t>
    </rPh>
    <phoneticPr fontId="4"/>
  </si>
  <si>
    <t>可　・　不可</t>
    <rPh sb="0" eb="1">
      <t>カ</t>
    </rPh>
    <rPh sb="4" eb="6">
      <t>フカ</t>
    </rPh>
    <phoneticPr fontId="4"/>
  </si>
  <si>
    <t>２．移行支援住居として登録する共同生活住居</t>
    <rPh sb="2" eb="8">
      <t>イコウシエンジュウキョ</t>
    </rPh>
    <rPh sb="11" eb="13">
      <t>トウロク</t>
    </rPh>
    <rPh sb="15" eb="17">
      <t>キョウドウ</t>
    </rPh>
    <rPh sb="17" eb="19">
      <t>セイカツ</t>
    </rPh>
    <rPh sb="19" eb="21">
      <t>ジュウキョ</t>
    </rPh>
    <phoneticPr fontId="4"/>
  </si>
  <si>
    <t>指定申請書　付表６の共同生活住居又は
サテライト型住居の番号及び名称</t>
    <rPh sb="16" eb="17">
      <t>マタ</t>
    </rPh>
    <rPh sb="24" eb="25">
      <t>ガタ</t>
    </rPh>
    <rPh sb="25" eb="27">
      <t>ジュウキョ</t>
    </rPh>
    <phoneticPr fontId="4"/>
  </si>
  <si>
    <t>定員</t>
    <rPh sb="0" eb="2">
      <t>テイイン</t>
    </rPh>
    <phoneticPr fontId="4"/>
  </si>
  <si>
    <t>入居者数</t>
    <rPh sb="0" eb="3">
      <t>ニュウキョシャ</t>
    </rPh>
    <rPh sb="3" eb="4">
      <t>スウ</t>
    </rPh>
    <phoneticPr fontId="4"/>
  </si>
  <si>
    <t>住居①</t>
    <rPh sb="0" eb="2">
      <t>ジュウキョ</t>
    </rPh>
    <phoneticPr fontId="4"/>
  </si>
  <si>
    <t>住居</t>
    <rPh sb="0" eb="2">
      <t>ジュウキョ</t>
    </rPh>
    <phoneticPr fontId="6"/>
  </si>
  <si>
    <t>サテライト①</t>
    <phoneticPr fontId="4"/>
  </si>
  <si>
    <t>サテライト②</t>
    <phoneticPr fontId="4"/>
  </si>
  <si>
    <t>合計</t>
    <rPh sb="0" eb="2">
      <t>ゴウケイ</t>
    </rPh>
    <phoneticPr fontId="4"/>
  </si>
  <si>
    <t>住居②</t>
    <rPh sb="0" eb="2">
      <t>ジュウキョ</t>
    </rPh>
    <phoneticPr fontId="4"/>
  </si>
  <si>
    <t>住居③</t>
    <rPh sb="0" eb="2">
      <t>ジュウキョ</t>
    </rPh>
    <phoneticPr fontId="4"/>
  </si>
  <si>
    <t>住居④</t>
    <rPh sb="0" eb="2">
      <t>ジュウキョ</t>
    </rPh>
    <phoneticPr fontId="4"/>
  </si>
  <si>
    <t>※添付書類：社会福祉士又は精神保健福祉士の資格証</t>
    <rPh sb="1" eb="3">
      <t>テンプ</t>
    </rPh>
    <rPh sb="3" eb="5">
      <t>ショルイ</t>
    </rPh>
    <rPh sb="21" eb="23">
      <t>シカク</t>
    </rPh>
    <rPh sb="23" eb="24">
      <t>ショウ</t>
    </rPh>
    <phoneticPr fontId="4"/>
  </si>
  <si>
    <t>（別紙）</t>
    <rPh sb="1" eb="3">
      <t>ベッシ</t>
    </rPh>
    <phoneticPr fontId="6"/>
  </si>
  <si>
    <t>令和</t>
    <rPh sb="0" eb="2">
      <t>レイワ</t>
    </rPh>
    <phoneticPr fontId="56"/>
  </si>
  <si>
    <t>年</t>
    <rPh sb="0" eb="1">
      <t>ネン</t>
    </rPh>
    <phoneticPr fontId="56"/>
  </si>
  <si>
    <t>月</t>
    <rPh sb="0" eb="1">
      <t>ツキ</t>
    </rPh>
    <phoneticPr fontId="56"/>
  </si>
  <si>
    <t>日</t>
    <rPh sb="0" eb="1">
      <t>ニチ</t>
    </rPh>
    <phoneticPr fontId="56"/>
  </si>
  <si>
    <t>１　事業者名等</t>
    <rPh sb="2" eb="5">
      <t>ジギョウシャ</t>
    </rPh>
    <rPh sb="5" eb="6">
      <t>メイ</t>
    </rPh>
    <rPh sb="6" eb="7">
      <t>トウ</t>
    </rPh>
    <phoneticPr fontId="56"/>
  </si>
  <si>
    <t>２　事業所類型</t>
    <rPh sb="2" eb="5">
      <t>ジギョウショ</t>
    </rPh>
    <rPh sb="5" eb="7">
      <t>ルイケイ</t>
    </rPh>
    <phoneticPr fontId="56"/>
  </si>
  <si>
    <t>法人名</t>
    <rPh sb="0" eb="2">
      <t>ホウジン</t>
    </rPh>
    <rPh sb="2" eb="3">
      <t>メイ</t>
    </rPh>
    <phoneticPr fontId="56"/>
  </si>
  <si>
    <t>介護サービス包括型</t>
    <rPh sb="0" eb="2">
      <t>カイゴ</t>
    </rPh>
    <rPh sb="6" eb="8">
      <t>ホウカツ</t>
    </rPh>
    <rPh sb="8" eb="9">
      <t>ガタ</t>
    </rPh>
    <phoneticPr fontId="56"/>
  </si>
  <si>
    <t>事業所名</t>
    <rPh sb="0" eb="3">
      <t>ジギョウショ</t>
    </rPh>
    <rPh sb="3" eb="4">
      <t>メイ</t>
    </rPh>
    <phoneticPr fontId="56"/>
  </si>
  <si>
    <t>外部サービス利用型</t>
    <rPh sb="0" eb="2">
      <t>ガイブ</t>
    </rPh>
    <rPh sb="6" eb="9">
      <t>リヨウガタ</t>
    </rPh>
    <phoneticPr fontId="56"/>
  </si>
  <si>
    <t>名</t>
    <rPh sb="0" eb="1">
      <t>メイ</t>
    </rPh>
    <phoneticPr fontId="56"/>
  </si>
  <si>
    <t>※１　該当する類型の欄のプルダウンで○を選択する</t>
    <phoneticPr fontId="6"/>
  </si>
  <si>
    <t>３　運営状況</t>
    <rPh sb="2" eb="4">
      <t>ウンエイ</t>
    </rPh>
    <rPh sb="4" eb="6">
      <t>ジョウキョウ</t>
    </rPh>
    <phoneticPr fontId="56"/>
  </si>
  <si>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56"/>
  </si>
  <si>
    <t>①新設又は増改築等の時点から６か月未満</t>
    <phoneticPr fontId="56"/>
  </si>
  <si>
    <t>区分１以下</t>
    <rPh sb="0" eb="2">
      <t>クブン</t>
    </rPh>
    <rPh sb="3" eb="5">
      <t>イカ</t>
    </rPh>
    <phoneticPr fontId="56"/>
  </si>
  <si>
    <t>区分４</t>
    <rPh sb="0" eb="2">
      <t>クブン</t>
    </rPh>
    <phoneticPr fontId="56"/>
  </si>
  <si>
    <t>②新設又は増改築等の時点から６か月以上１年未満</t>
    <phoneticPr fontId="56"/>
  </si>
  <si>
    <t>区分２</t>
    <rPh sb="0" eb="2">
      <t>クブン</t>
    </rPh>
    <phoneticPr fontId="56"/>
  </si>
  <si>
    <t>区分５</t>
    <rPh sb="0" eb="2">
      <t>クブン</t>
    </rPh>
    <phoneticPr fontId="56"/>
  </si>
  <si>
    <t>③新設又は増改築等の時点から１年以上</t>
    <rPh sb="8" eb="9">
      <t>トウ</t>
    </rPh>
    <phoneticPr fontId="56"/>
  </si>
  <si>
    <t>区分３</t>
    <rPh sb="0" eb="2">
      <t>クブン</t>
    </rPh>
    <phoneticPr fontId="56"/>
  </si>
  <si>
    <t>区分６</t>
    <rPh sb="0" eb="2">
      <t>クブン</t>
    </rPh>
    <phoneticPr fontId="56"/>
  </si>
  <si>
    <t>※２　該当する欄のプルダウンで○を選択する</t>
    <phoneticPr fontId="6"/>
  </si>
  <si>
    <t>合計</t>
    <rPh sb="0" eb="2">
      <t>ゴウケイ</t>
    </rPh>
    <phoneticPr fontId="56"/>
  </si>
  <si>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</si>
  <si>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56"/>
  </si>
  <si>
    <t>開所日数</t>
    <rPh sb="0" eb="2">
      <t>カイショ</t>
    </rPh>
    <rPh sb="2" eb="4">
      <t>ニッスウ</t>
    </rPh>
    <phoneticPr fontId="56"/>
  </si>
  <si>
    <t>延べ利用人数</t>
    <rPh sb="0" eb="1">
      <t>ノ</t>
    </rPh>
    <rPh sb="2" eb="4">
      <t>リヨウ</t>
    </rPh>
    <rPh sb="4" eb="6">
      <t>ニンズウ</t>
    </rPh>
    <phoneticPr fontId="56"/>
  </si>
  <si>
    <t>計</t>
    <rPh sb="0" eb="1">
      <t>ケイ</t>
    </rPh>
    <phoneticPr fontId="56"/>
  </si>
  <si>
    <t>４月</t>
    <rPh sb="1" eb="2">
      <t>ガツ</t>
    </rPh>
    <phoneticPr fontId="56"/>
  </si>
  <si>
    <t>５月</t>
    <rPh sb="1" eb="2">
      <t>ガツ</t>
    </rPh>
    <phoneticPr fontId="56"/>
  </si>
  <si>
    <t>６月</t>
    <rPh sb="1" eb="2">
      <t>ガツ</t>
    </rPh>
    <phoneticPr fontId="56"/>
  </si>
  <si>
    <t>７月</t>
    <rPh sb="1" eb="2">
      <t>ガツ</t>
    </rPh>
    <phoneticPr fontId="56"/>
  </si>
  <si>
    <t>８月</t>
    <rPh sb="1" eb="2">
      <t>ガツ</t>
    </rPh>
    <phoneticPr fontId="56"/>
  </si>
  <si>
    <t>９月</t>
    <rPh sb="1" eb="2">
      <t>ガツ</t>
    </rPh>
    <phoneticPr fontId="56"/>
  </si>
  <si>
    <t>10月</t>
    <rPh sb="2" eb="3">
      <t>ガツ</t>
    </rPh>
    <phoneticPr fontId="56"/>
  </si>
  <si>
    <t>11月</t>
    <rPh sb="2" eb="3">
      <t>ガツ</t>
    </rPh>
    <phoneticPr fontId="56"/>
  </si>
  <si>
    <t>12月</t>
    <rPh sb="2" eb="3">
      <t>ガツ</t>
    </rPh>
    <phoneticPr fontId="56"/>
  </si>
  <si>
    <t>１月</t>
    <rPh sb="1" eb="2">
      <t>ガツ</t>
    </rPh>
    <phoneticPr fontId="56"/>
  </si>
  <si>
    <t>２月</t>
    <rPh sb="1" eb="2">
      <t>ガツ</t>
    </rPh>
    <phoneticPr fontId="56"/>
  </si>
  <si>
    <t>３月</t>
    <rPh sb="1" eb="2">
      <t>ガツ</t>
    </rPh>
    <phoneticPr fontId="56"/>
  </si>
  <si>
    <t>平均利用者数</t>
    <rPh sb="0" eb="2">
      <t>ヘイキン</t>
    </rPh>
    <rPh sb="2" eb="4">
      <t>リヨウ</t>
    </rPh>
    <rPh sb="4" eb="5">
      <t>シャ</t>
    </rPh>
    <rPh sb="5" eb="6">
      <t>スウ</t>
    </rPh>
    <phoneticPr fontId="5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</si>
  <si>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5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</si>
  <si>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5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</si>
  <si>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</si>
  <si>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</si>
  <si>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56"/>
  </si>
  <si>
    <t>　　　で計算された必要配置数に基づいて人員を配置すること</t>
    <rPh sb="4" eb="6">
      <t>ケイサン</t>
    </rPh>
    <rPh sb="9" eb="11">
      <t>ヒツヨウ</t>
    </rPh>
    <rPh sb="11" eb="13">
      <t>ハイチ</t>
    </rPh>
    <rPh sb="13" eb="14">
      <t>スウ</t>
    </rPh>
    <rPh sb="15" eb="16">
      <t>モト</t>
    </rPh>
    <phoneticPr fontId="56"/>
  </si>
  <si>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</si>
  <si>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</si>
  <si>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人数</t>
    <rPh sb="0" eb="2">
      <t>ニンズウ</t>
    </rPh>
    <phoneticPr fontId="6"/>
  </si>
  <si>
    <t>サービス管理責任者</t>
    <rPh sb="4" eb="9">
      <t>カンリセキニンシャ</t>
    </rPh>
    <phoneticPr fontId="6"/>
  </si>
  <si>
    <t>名</t>
    <rPh sb="0" eb="1">
      <t>メイ</t>
    </rPh>
    <phoneticPr fontId="6"/>
  </si>
  <si>
    <t>８　移行支援住居におけるサービス管理責任者の配置要件の可否</t>
    <rPh sb="2" eb="8">
      <t>イコウシエンジュウキョ</t>
    </rPh>
    <rPh sb="27" eb="29">
      <t>カヒ</t>
    </rPh>
    <phoneticPr fontId="4"/>
  </si>
  <si>
    <t>（別紙６１）</t>
    <rPh sb="1" eb="3">
      <t>ベッシ</t>
    </rPh>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</si>
  <si>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</si>
  <si>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参考様式２－２をご参照ください。</t>
    <rPh sb="0" eb="2">
      <t>サンコウ</t>
    </rPh>
    <rPh sb="2" eb="4">
      <t>ヨウシキ</t>
    </rPh>
    <rPh sb="9" eb="11">
      <t>サンショウ</t>
    </rPh>
    <phoneticPr fontId="6"/>
  </si>
  <si>
    <t>１　新規　　　　　　　　　２　変更　　　　　　　　　　３　終了</t>
    <rPh sb="2" eb="4">
      <t>シンキ</t>
    </rPh>
    <rPh sb="15" eb="17">
      <t>ヘンコウ</t>
    </rPh>
    <rPh sb="29" eb="31">
      <t>シュウリョウ</t>
    </rPh>
    <phoneticPr fontId="6"/>
  </si>
  <si>
    <t>２　サービス種別</t>
    <rPh sb="6" eb="8">
      <t>シュベツ</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</si>
  <si>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</si>
  <si>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３　申請する加算区分</t>
    <rPh sb="2" eb="4">
      <t>シンセイ</t>
    </rPh>
    <rPh sb="6" eb="8">
      <t>カサン</t>
    </rPh>
    <rPh sb="8" eb="10">
      <t>クブン</t>
    </rPh>
    <phoneticPr fontId="6"/>
  </si>
  <si>
    <t>人員配置体制加算（ Ⅰ・Ⅱ・Ⅲ・Ⅳ・Ⅴ・Ⅵ・Ⅶ・Ⅷ・Ⅸ・Ⅹ・Ⅺ・Ⅻ・XIII・XIV）</t>
    <rPh sb="0" eb="2">
      <t>ジンイン</t>
    </rPh>
    <rPh sb="2" eb="4">
      <t>ハイチ</t>
    </rPh>
    <rPh sb="4" eb="6">
      <t>タイセイ</t>
    </rPh>
    <rPh sb="6" eb="8">
      <t>カサン</t>
    </rPh>
    <phoneticPr fontId="6"/>
  </si>
  <si>
    <t>４　利用者数</t>
    <rPh sb="2" eb="5">
      <t>リヨウシャ</t>
    </rPh>
    <rPh sb="5" eb="6">
      <t>スウ</t>
    </rPh>
    <phoneticPr fontId="6"/>
  </si>
  <si>
    <t>前年度の利用者数の
平均値</t>
    <rPh sb="0" eb="3">
      <t>ゼンネンド</t>
    </rPh>
    <rPh sb="4" eb="7">
      <t>リヨウシャ</t>
    </rPh>
    <rPh sb="7" eb="8">
      <t>スウ</t>
    </rPh>
    <rPh sb="10" eb="12">
      <t>ヘイキン</t>
    </rPh>
    <rPh sb="12" eb="13">
      <t>チ</t>
    </rPh>
    <phoneticPr fontId="6"/>
  </si>
  <si>
    <t>※　新設の場合は推定値</t>
    <rPh sb="2" eb="4">
      <t>シンセツ</t>
    </rPh>
    <rPh sb="5" eb="7">
      <t>バアイ</t>
    </rPh>
    <rPh sb="8" eb="11">
      <t>スイテイチ</t>
    </rPh>
    <phoneticPr fontId="6"/>
  </si>
  <si>
    <t>５　人員体制</t>
    <rPh sb="2" eb="4">
      <t>ジンイン</t>
    </rPh>
    <rPh sb="4" eb="6">
      <t>タイセイ</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</si>
  <si>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</si>
  <si>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６　人員配置の状況</t>
    <rPh sb="2" eb="4">
      <t>ジンイン</t>
    </rPh>
    <rPh sb="4" eb="6">
      <t>ハイチ</t>
    </rPh>
    <rPh sb="7" eb="9">
      <t>ジョウキョウ</t>
    </rPh>
    <phoneticPr fontId="6"/>
  </si>
  <si>
    <t>○基準上置くべき従業者数</t>
    <phoneticPr fontId="4"/>
  </si>
  <si>
    <t>合計（a）</t>
    <rPh sb="0" eb="2">
      <t>ゴウケイ</t>
    </rPh>
    <phoneticPr fontId="6"/>
  </si>
  <si>
    <t>人数</t>
    <rPh sb="0" eb="2">
      <t>ニンズウ</t>
    </rPh>
    <phoneticPr fontId="4"/>
  </si>
  <si>
    <t>勤務延べ
時間数</t>
    <rPh sb="0" eb="3">
      <t>キンムノ</t>
    </rPh>
    <rPh sb="5" eb="8">
      <t>ジカンスウ</t>
    </rPh>
    <phoneticPr fontId="4"/>
  </si>
  <si>
    <t>時間</t>
    <rPh sb="0" eb="2">
      <t>ジカン</t>
    </rPh>
    <phoneticPr fontId="6"/>
  </si>
  <si>
    <t>○人員配置体制加算の算定において必要な加配数</t>
    <rPh sb="16" eb="18">
      <t>ヒツヨウ</t>
    </rPh>
    <phoneticPr fontId="4"/>
  </si>
  <si>
    <t>世話人等（ｂ）</t>
    <rPh sb="0" eb="3">
      <t>セワニン</t>
    </rPh>
    <rPh sb="3" eb="4">
      <t>ナド</t>
    </rPh>
    <phoneticPr fontId="6"/>
  </si>
  <si>
    <t>調整数（c）</t>
    <rPh sb="0" eb="2">
      <t>チョウセイ</t>
    </rPh>
    <rPh sb="2" eb="3">
      <t>スウ</t>
    </rPh>
    <phoneticPr fontId="6"/>
  </si>
  <si>
    <t>○人員配置体制加算の算定において必要な特定従業者数の合計( a ＋ b ＋ c )</t>
    <rPh sb="16" eb="18">
      <t>ヒツヨウ</t>
    </rPh>
    <rPh sb="19" eb="24">
      <t>トクテイジュウギョウシャ</t>
    </rPh>
    <rPh sb="24" eb="25">
      <t>スウ</t>
    </rPh>
    <rPh sb="26" eb="28">
      <t>ゴウケイ</t>
    </rPh>
    <phoneticPr fontId="4"/>
  </si>
  <si>
    <t>○実際の特定従業者数</t>
    <rPh sb="1" eb="3">
      <t>ジッサイ</t>
    </rPh>
    <rPh sb="4" eb="6">
      <t>トクテイ</t>
    </rPh>
    <rPh sb="6" eb="9">
      <t>ジュウギョウシャ</t>
    </rPh>
    <rPh sb="9" eb="10">
      <t>スウ</t>
    </rPh>
    <phoneticPr fontId="4"/>
  </si>
  <si>
    <t>世話人等</t>
    <rPh sb="0" eb="3">
      <t>セワニン</t>
    </rPh>
    <rPh sb="3" eb="4">
      <t>トウ</t>
    </rPh>
    <phoneticPr fontId="6"/>
  </si>
  <si>
    <t>人員配置体制加算　算定の可否</t>
    <rPh sb="0" eb="2">
      <t>ジンイン</t>
    </rPh>
    <rPh sb="2" eb="4">
      <t>ハイチ</t>
    </rPh>
    <rPh sb="4" eb="6">
      <t>タイセイ</t>
    </rPh>
    <rPh sb="6" eb="8">
      <t>カサン</t>
    </rPh>
    <rPh sb="9" eb="11">
      <t>サンテイ</t>
    </rPh>
    <rPh sb="12" eb="14">
      <t>カヒ</t>
    </rPh>
    <phoneticPr fontId="6"/>
  </si>
  <si>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施設基準（平成18年厚生労働省告示第551号）第16号ロに規定する特定従業者数換算方法により算定した従業者数をいう。</t>
    <rPh sb="0" eb="1">
      <t>チュウ</t>
    </rPh>
    <rPh sb="41" eb="42">
      <t>チュウ</t>
    </rPh>
    <rPh sb="57" eb="59">
      <t>カショ</t>
    </rPh>
    <rPh sb="71" eb="72">
      <t>チュウ</t>
    </rPh>
    <rPh sb="148" eb="149">
      <t>ダイ</t>
    </rPh>
    <rPh sb="151" eb="152">
      <t>ゴウ</t>
    </rPh>
    <rPh sb="154" eb="156">
      <t>キテイ</t>
    </rPh>
    <rPh sb="171" eb="173">
      <t>サンテイ</t>
    </rPh>
    <rPh sb="175" eb="178">
      <t>ジュウギョウシャ</t>
    </rPh>
    <rPh sb="178" eb="179">
      <t>カズ</t>
    </rPh>
    <phoneticPr fontId="6"/>
  </si>
  <si>
    <t>別紙４７</t>
    <rPh sb="0" eb="2">
      <t>ベッシ</t>
    </rPh>
    <phoneticPr fontId="6"/>
  </si>
  <si>
    <t>共同生活援助用</t>
    <rPh sb="0" eb="2">
      <t>キョウドウ</t>
    </rPh>
    <rPh sb="2" eb="4">
      <t>セイカツ</t>
    </rPh>
    <rPh sb="4" eb="6">
      <t>エンジョ</t>
    </rPh>
    <rPh sb="6" eb="7">
      <t>ヨウ</t>
    </rPh>
    <phoneticPr fontId="4"/>
  </si>
  <si>
    <t>ピアサポート実施加算に関する届出書（共同生活援助）</t>
    <rPh sb="6" eb="8">
      <t>ジッシ</t>
    </rPh>
    <rPh sb="8" eb="10">
      <t>カサン</t>
    </rPh>
    <rPh sb="11" eb="12">
      <t>カン</t>
    </rPh>
    <rPh sb="14" eb="16">
      <t>トドケデ</t>
    </rPh>
    <rPh sb="16" eb="17">
      <t>ショ</t>
    </rPh>
    <phoneticPr fontId="6"/>
  </si>
  <si>
    <t>１　事業所名</t>
    <rPh sb="2" eb="5">
      <t>ジギョウショ</t>
    </rPh>
    <rPh sb="5" eb="6">
      <t>メイ</t>
    </rPh>
    <phoneticPr fontId="6"/>
  </si>
  <si>
    <t>３　算定要件</t>
    <rPh sb="2" eb="4">
      <t>サンテイ</t>
    </rPh>
    <rPh sb="4" eb="6">
      <t>ヨウケン</t>
    </rPh>
    <phoneticPr fontId="4"/>
  </si>
  <si>
    <t>自立生活支援加算（Ⅲ）の加算届出をし、受理されている。</t>
    <phoneticPr fontId="4"/>
  </si>
  <si>
    <t>確認</t>
    <rPh sb="0" eb="2">
      <t>カクニン</t>
    </rPh>
    <phoneticPr fontId="4"/>
  </si>
  <si>
    <t>４　障害者ピア
　サポート研修
　修了職員</t>
    <rPh sb="2" eb="5">
      <t>ショウガイシャ</t>
    </rPh>
    <rPh sb="13" eb="15">
      <t>ケンシュウ</t>
    </rPh>
    <rPh sb="17" eb="19">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</si>
  <si>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</si>
  <si>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修了した研修の名称</t>
    <rPh sb="0" eb="2">
      <t>シュウリョウ</t>
    </rPh>
    <rPh sb="4" eb="6">
      <t>ケンシュウ</t>
    </rPh>
    <rPh sb="7" eb="9">
      <t>メイショウ</t>
    </rPh>
    <phoneticPr fontId="6"/>
  </si>
  <si>
    <t>受講
年度</t>
    <rPh sb="0" eb="2">
      <t>ジュコウ</t>
    </rPh>
    <rPh sb="3" eb="5">
      <t>ネンド</t>
    </rPh>
    <phoneticPr fontId="4"/>
  </si>
  <si>
    <t>研修の
実施主体</t>
    <phoneticPr fontId="4"/>
  </si>
  <si>
    <t>年</t>
    <rPh sb="0" eb="1">
      <t>ネン</t>
    </rPh>
    <phoneticPr fontId="4"/>
  </si>
  <si>
    <t>＜その他の職員＞</t>
    <rPh sb="3" eb="4">
      <t>タ</t>
    </rPh>
    <rPh sb="5" eb="7">
      <t>ショクイン</t>
    </rPh>
    <phoneticPr fontId="6"/>
  </si>
  <si>
    <t>５　研修の実施</t>
    <rPh sb="2" eb="4">
      <t>ケンシュウ</t>
    </rPh>
    <rPh sb="5" eb="7">
      <t>ジッシ</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</si>
  <si>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4"/>
  </si>
  <si>
    <t>確認欄</t>
    <rPh sb="0" eb="2">
      <t>カクニン</t>
    </rPh>
    <rPh sb="2" eb="3">
      <t>ラン</t>
    </rPh>
    <phoneticPr fontId="4"/>
  </si>
  <si>
    <t>研修修了証等の写し</t>
    <rPh sb="0" eb="2">
      <t>ケンシュウ</t>
    </rPh>
    <phoneticPr fontId="60"/>
  </si>
  <si>
    <t>注２　ピアサポート研修の課程を修了し、当該研修の事業を行った者から当該研修の課程を修了した旨の証明書の交付を受けた者を、指定共同生活援助事業所等の従業者として２名以上（当該２名以上のうち少なくとも１名は障害者等とする。）配置している。（※別添組織体制図、勤務形態一覧表のとおり）</t>
    <rPh sb="0" eb="1">
      <t>チュウ</t>
    </rPh>
    <rPh sb="60" eb="71">
      <t>シテイキョウドウセイカツエンジョジギョウショ</t>
    </rPh>
    <rPh sb="93" eb="94">
      <t>スク</t>
    </rPh>
    <phoneticPr fontId="6"/>
  </si>
  <si>
    <t>注３　修了した研修の名称欄は「地域生活支援事業の障害者ピアサポート研修の基礎研修及び専門研修」等と具体的に記載。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2">
      <t>グタイテキ</t>
    </rPh>
    <rPh sb="53" eb="55">
      <t>キサイ</t>
    </rPh>
    <phoneticPr fontId="6"/>
  </si>
  <si>
    <t>注４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</si>
  <si>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別紙４８</t>
    <rPh sb="0" eb="2">
      <t>ベッシ</t>
    </rPh>
    <phoneticPr fontId="6"/>
  </si>
  <si>
    <t>共同生活援助用</t>
    <rPh sb="0" eb="6">
      <t>キョウドウセイカツエンジョ</t>
    </rPh>
    <rPh sb="6" eb="7">
      <t>ヨウ</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</si>
  <si>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</si>
  <si>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</si>
  <si>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４　研修の実施</t>
    <rPh sb="2" eb="4">
      <t>ケンシュウ</t>
    </rPh>
    <rPh sb="5" eb="7">
      <t>ジッシ</t>
    </rPh>
    <phoneticPr fontId="4"/>
  </si>
  <si>
    <t>（別紙６２）</t>
    <rPh sb="1" eb="3">
      <t>ベッシ</t>
    </rPh>
    <phoneticPr fontId="6"/>
  </si>
  <si>
    <t>年　　月　　日</t>
    <rPh sb="0" eb="1">
      <t>ネン</t>
    </rPh>
    <rPh sb="3" eb="4">
      <t>ツキ</t>
    </rPh>
    <rPh sb="6" eb="7">
      <t>ヒ</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</si>
  <si>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</si>
  <si>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</si>
  <si>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１　届出区分</t>
    <rPh sb="2" eb="4">
      <t>トドケデ</t>
    </rPh>
    <rPh sb="4" eb="6">
      <t>クブン</t>
    </rPh>
    <phoneticPr fontId="98"/>
  </si>
  <si>
    <t>１　新規　　　　　２　変更　　　　　３　終了</t>
    <rPh sb="2" eb="4">
      <t>シンキ</t>
    </rPh>
    <rPh sb="11" eb="13">
      <t>ヘンコウ</t>
    </rPh>
    <rPh sb="20" eb="22">
      <t>シュウリョウ</t>
    </rPh>
    <phoneticPr fontId="98"/>
  </si>
  <si>
    <t>２　事業所の名称</t>
    <rPh sb="2" eb="4">
      <t>ジギョウ</t>
    </rPh>
    <rPh sb="4" eb="5">
      <t>ジョ</t>
    </rPh>
    <rPh sb="6" eb="8">
      <t>メイショウ</t>
    </rPh>
    <phoneticPr fontId="98"/>
  </si>
  <si>
    <t>３　地域生活支援拠点等
　としての位置付け</t>
    <rPh sb="2" eb="11">
      <t>チイキセイカツシエンキョテントウ</t>
    </rPh>
    <rPh sb="17" eb="20">
      <t>イチヅ</t>
    </rPh>
    <phoneticPr fontId="9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</si>
  <si>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20"/>
  </si>
  <si>
    <t>有　　　・　　　無</t>
    <rPh sb="0" eb="1">
      <t>ア</t>
    </rPh>
    <rPh sb="8" eb="9">
      <t>ナ</t>
    </rPh>
    <phoneticPr fontId="20"/>
  </si>
  <si>
    <t>市町村により地域生活支援拠点等として位置付けられた日付</t>
    <rPh sb="25" eb="27">
      <t>ヒヅケ</t>
    </rPh>
    <phoneticPr fontId="20"/>
  </si>
  <si>
    <t>年</t>
    <rPh sb="0" eb="1">
      <t>ネン</t>
    </rPh>
    <phoneticPr fontId="20"/>
  </si>
  <si>
    <t>月</t>
    <rPh sb="0" eb="1">
      <t>ツキ</t>
    </rPh>
    <phoneticPr fontId="20"/>
  </si>
  <si>
    <t>日</t>
    <rPh sb="0" eb="1">
      <t>ヒ</t>
    </rPh>
    <phoneticPr fontId="2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</si>
  <si>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20"/>
  </si>
  <si>
    <t>※該当者が複数名いる場合は、各々の氏名を記載すること。</t>
    <phoneticPr fontId="20"/>
  </si>
  <si>
    <t>５　当該届出により算定する加算</t>
    <rPh sb="2" eb="4">
      <t>トウガイ</t>
    </rPh>
    <rPh sb="4" eb="6">
      <t>トドケデ</t>
    </rPh>
    <rPh sb="9" eb="11">
      <t>サンテイ</t>
    </rPh>
    <rPh sb="13" eb="15">
      <t>カサン</t>
    </rPh>
    <phoneticPr fontId="20"/>
  </si>
  <si>
    <t>≪緊急時対応加算　地域生活支援拠点等の場合≫</t>
    <rPh sb="9" eb="18">
      <t>チイキセイカツシエンキョテントウ</t>
    </rPh>
    <rPh sb="19" eb="21">
      <t>バアイ</t>
    </rPh>
    <phoneticPr fontId="98"/>
  </si>
  <si>
    <t>対象：訪問系サービス※、
　　　重度障害者等包括支援（訪問系サービスのみ対象）</t>
    <rPh sb="3" eb="5">
      <t>ホウモン</t>
    </rPh>
    <rPh sb="5" eb="6">
      <t>ケイ</t>
    </rPh>
    <rPh sb="27" eb="29">
      <t>ホウモン</t>
    </rPh>
    <rPh sb="29" eb="30">
      <t>ケイ</t>
    </rPh>
    <rPh sb="36" eb="38">
      <t>タイショウ</t>
    </rPh>
    <phoneticPr fontId="20"/>
  </si>
  <si>
    <t>≪緊急時支援加算　地域生活支援拠点等の場合≫</t>
    <phoneticPr fontId="98"/>
  </si>
  <si>
    <t>対象：自立生活援助、地域定着支援、
　　　重度障害者等包括支援（自立生活援助のみ対象）</t>
    <rPh sb="32" eb="38">
      <t>ジリツセイカツエンジョ</t>
    </rPh>
    <rPh sb="40" eb="42">
      <t>タイショウ</t>
    </rPh>
    <phoneticPr fontId="2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</si>
  <si>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8"/>
  </si>
  <si>
    <t>対象：短期入所、重度障害者等包括支援</t>
    <phoneticPr fontId="20"/>
  </si>
  <si>
    <t>≪緊急時受入加算≫</t>
    <rPh sb="1" eb="8">
      <t>キンキュウジウケイレカサン</t>
    </rPh>
    <phoneticPr fontId="98"/>
  </si>
  <si>
    <t>対象：日中系サービス※</t>
    <phoneticPr fontId="20"/>
  </si>
  <si>
    <t>≪障害福祉サービスの体験利用加算≫</t>
    <rPh sb="14" eb="16">
      <t>カサン</t>
    </rPh>
    <phoneticPr fontId="98"/>
  </si>
  <si>
    <t>≪体験利用支援加算・体験宿泊加算≫</t>
    <phoneticPr fontId="98"/>
  </si>
  <si>
    <t>対象：地域移行支援</t>
    <phoneticPr fontId="20"/>
  </si>
  <si>
    <t>≪地域移行促進加算（Ⅱ）≫</t>
    <rPh sb="1" eb="3">
      <t>チイキ</t>
    </rPh>
    <rPh sb="3" eb="5">
      <t>イコウ</t>
    </rPh>
    <rPh sb="5" eb="7">
      <t>ソクシン</t>
    </rPh>
    <rPh sb="7" eb="9">
      <t>カサン</t>
    </rPh>
    <phoneticPr fontId="98"/>
  </si>
  <si>
    <t>対象：施設入所支援</t>
    <phoneticPr fontId="20"/>
  </si>
  <si>
    <t>≪地域生活支援拠点等相談強化加算≫</t>
    <phoneticPr fontId="98"/>
  </si>
  <si>
    <t>対象：計画相談支援、障害児相談支援</t>
    <phoneticPr fontId="2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</si>
  <si>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　　　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20"/>
  </si>
  <si>
    <t>（別紙６４）</t>
    <rPh sb="1" eb="3">
      <t>ベッシ</t>
    </rPh>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</si>
  <si>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</si>
  <si>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1　事 業 所 名</t>
    <phoneticPr fontId="6"/>
  </si>
  <si>
    <t>2　異 動 区 分</t>
    <rPh sb="2" eb="3">
      <t>イ</t>
    </rPh>
    <rPh sb="4" eb="5">
      <t>ドウ</t>
    </rPh>
    <rPh sb="6" eb="7">
      <t>ク</t>
    </rPh>
    <rPh sb="8" eb="9">
      <t>ブン</t>
    </rPh>
    <phoneticPr fontId="6"/>
  </si>
  <si>
    <t>１　新規　　　　　　　　２　変更　　　　　　　　３　終了</t>
    <phoneticPr fontId="6"/>
  </si>
  <si>
    <t>3　サービスの種類</t>
    <rPh sb="7" eb="9">
      <t>シュルイ</t>
    </rPh>
    <phoneticPr fontId="6"/>
  </si>
  <si>
    <t>１　障害者支援施設</t>
    <rPh sb="2" eb="5">
      <t>ショウガイシャ</t>
    </rPh>
    <rPh sb="5" eb="7">
      <t>シエン</t>
    </rPh>
    <rPh sb="7" eb="9">
      <t>シセツ</t>
    </rPh>
    <phoneticPr fontId="6"/>
  </si>
  <si>
    <t>２　共同生活援助事業所</t>
    <rPh sb="2" eb="4">
      <t>キョウドウ</t>
    </rPh>
    <rPh sb="4" eb="6">
      <t>セイカツ</t>
    </rPh>
    <rPh sb="6" eb="8">
      <t>エンジョ</t>
    </rPh>
    <rPh sb="8" eb="11">
      <t>ジギョウショ</t>
    </rPh>
    <phoneticPr fontId="6"/>
  </si>
  <si>
    <t>３　（福祉型）障害児入所施設</t>
    <rPh sb="3" eb="6">
      <t>フクシガタ</t>
    </rPh>
    <rPh sb="7" eb="14">
      <t>ショウガイジニュウショシセツ</t>
    </rPh>
    <phoneticPr fontId="6"/>
  </si>
  <si>
    <t>4　届 出 項 目</t>
    <rPh sb="2" eb="3">
      <t>トド</t>
    </rPh>
    <rPh sb="4" eb="5">
      <t>デ</t>
    </rPh>
    <rPh sb="6" eb="7">
      <t>コウ</t>
    </rPh>
    <rPh sb="8" eb="9">
      <t>メ</t>
    </rPh>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</si>
  <si>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</si>
  <si>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２　障害者支援施設等感染対策向上加算（Ⅱ）</t>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</si>
  <si>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</si>
  <si>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連携している第二種協定指定医療機関</t>
    <rPh sb="0" eb="2">
      <t>レンケイ</t>
    </rPh>
    <rPh sb="6" eb="17">
      <t>ダイニシュキョウテイシテイイリョウキカン</t>
    </rPh>
    <phoneticPr fontId="6"/>
  </si>
  <si>
    <t>医療機関名</t>
    <rPh sb="0" eb="2">
      <t>イリョウキカンメイ</t>
    </rPh>
    <phoneticPr fontId="6"/>
  </si>
  <si>
    <t>医療機関コード</t>
    <rPh sb="0" eb="2">
      <t>イリョウ</t>
    </rPh>
    <rPh sb="2" eb="4">
      <t>キカン</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</si>
  <si>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</si>
  <si>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　　　　医療機関名（※１）</t>
    <rPh sb="4" eb="6">
      <t>イリョウキカンメイ</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</si>
  <si>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</si>
  <si>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１　感染対策向上加算１</t>
    <rPh sb="2" eb="4">
      <t>カンセン</t>
    </rPh>
    <rPh sb="4" eb="6">
      <t>タイサク</t>
    </rPh>
    <rPh sb="6" eb="8">
      <t>コウジョウ</t>
    </rPh>
    <rPh sb="8" eb="10">
      <t>カサン</t>
    </rPh>
    <phoneticPr fontId="6"/>
  </si>
  <si>
    <t>２　感染対策向上加算２</t>
    <rPh sb="2" eb="4">
      <t>カンセン</t>
    </rPh>
    <rPh sb="4" eb="6">
      <t>タイサク</t>
    </rPh>
    <rPh sb="6" eb="8">
      <t>コウジョウ</t>
    </rPh>
    <rPh sb="8" eb="10">
      <t>カサン</t>
    </rPh>
    <phoneticPr fontId="6"/>
  </si>
  <si>
    <t>３　感染対策向上加算３</t>
    <rPh sb="2" eb="4">
      <t>カンセン</t>
    </rPh>
    <rPh sb="4" eb="6">
      <t>タイサク</t>
    </rPh>
    <rPh sb="6" eb="8">
      <t>コウジョウ</t>
    </rPh>
    <rPh sb="8" eb="10">
      <t>カサン</t>
    </rPh>
    <phoneticPr fontId="6"/>
  </si>
  <si>
    <t>４　外来感染対策向上加算</t>
    <rPh sb="2" eb="4">
      <t>ガイライ</t>
    </rPh>
    <rPh sb="4" eb="6">
      <t>カンセン</t>
    </rPh>
    <rPh sb="6" eb="8">
      <t>タイサク</t>
    </rPh>
    <rPh sb="8" eb="10">
      <t>コウジョウ</t>
    </rPh>
    <rPh sb="10" eb="12">
      <t>カサン</t>
    </rPh>
    <phoneticPr fontId="6"/>
  </si>
  <si>
    <t>地域の医師会の名称（※１）</t>
    <rPh sb="0" eb="2">
      <t>チイキ</t>
    </rPh>
    <rPh sb="3" eb="6">
      <t>イシカイ</t>
    </rPh>
    <rPh sb="7" eb="9">
      <t>メイショウ</t>
    </rPh>
    <phoneticPr fontId="6"/>
  </si>
  <si>
    <t>院内感染対策に関する研修又は訓練に参加した日時
（※２）</t>
    <phoneticPr fontId="6"/>
  </si>
  <si>
    <t>6　障害者支援施設等感染対策向上加算（Ⅱ）に係る届出</t>
    <rPh sb="2" eb="5">
      <t>ショウガイシャ</t>
    </rPh>
    <rPh sb="5" eb="7">
      <t>シエン</t>
    </rPh>
    <rPh sb="7" eb="9">
      <t>シセツ</t>
    </rPh>
    <rPh sb="22" eb="23">
      <t>カカ</t>
    </rPh>
    <rPh sb="24" eb="26">
      <t>トドケデ</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</si>
  <si>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</si>
  <si>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１　 感染対策向上加算１</t>
    <rPh sb="3" eb="5">
      <t>カンセン</t>
    </rPh>
    <rPh sb="5" eb="7">
      <t>タイサク</t>
    </rPh>
    <rPh sb="7" eb="9">
      <t>コウジョウ</t>
    </rPh>
    <rPh sb="9" eb="11">
      <t>カサン</t>
    </rPh>
    <phoneticPr fontId="6"/>
  </si>
  <si>
    <t>３　 感染対策向上加算３</t>
    <rPh sb="3" eb="5">
      <t>カンセン</t>
    </rPh>
    <rPh sb="5" eb="7">
      <t>タイサク</t>
    </rPh>
    <rPh sb="7" eb="9">
      <t>コウジョウ</t>
    </rPh>
    <rPh sb="9" eb="11">
      <t>カサン</t>
    </rPh>
    <phoneticPr fontId="6"/>
  </si>
  <si>
    <t>実地指導を受けた日時</t>
    <rPh sb="0" eb="2">
      <t>ジッチ</t>
    </rPh>
    <rPh sb="2" eb="4">
      <t>シドウ</t>
    </rPh>
    <rPh sb="5" eb="6">
      <t>ウ</t>
    </rPh>
    <rPh sb="8" eb="10">
      <t>ニチジ</t>
    </rPh>
    <phoneticPr fontId="6"/>
  </si>
  <si>
    <t>注１</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</si>
  <si>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</si>
  <si>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注２</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</si>
  <si>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</si>
  <si>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注３</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</si>
  <si>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</si>
  <si>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注４</t>
    <rPh sb="0" eb="1">
      <t>チュウ</t>
    </rPh>
    <phoneticPr fontId="6"/>
  </si>
  <si>
    <t>　「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phoneticPr fontId="6"/>
  </si>
  <si>
    <t>（※１）</t>
    <phoneticPr fontId="6"/>
  </si>
  <si>
    <t>　研修若しくは訓練を行った医療機関又は地域の医師会のいずれかを記載してください。</t>
    <rPh sb="3" eb="4">
      <t>モ</t>
    </rPh>
    <rPh sb="17" eb="18">
      <t>マタ</t>
    </rPh>
    <rPh sb="31" eb="33">
      <t>キサイ</t>
    </rPh>
    <phoneticPr fontId="6"/>
  </si>
  <si>
    <t>（※２）</t>
    <phoneticPr fontId="6"/>
  </si>
  <si>
    <t>　医療機関等に研修又は訓練の実施予定日を確認し、障害者支援施設等の職員の参加の可否を確認した上で年度内までに当該研修又は訓練に参加できる目処がある場合、その予定日を記載してください。</t>
    <rPh sb="24" eb="27">
      <t>ショウガイシャ</t>
    </rPh>
    <rPh sb="27" eb="29">
      <t>シエン</t>
    </rPh>
    <rPh sb="29" eb="31">
      <t>シセツ</t>
    </rPh>
    <rPh sb="48" eb="51">
      <t>ネンドナイ</t>
    </rPh>
    <phoneticPr fontId="6"/>
  </si>
  <si>
    <t>（別紙６５）</t>
    <rPh sb="1" eb="3">
      <t>ベッシ</t>
    </rPh>
    <phoneticPr fontId="6"/>
  </si>
  <si>
    <t>年　　月　　日</t>
    <rPh sb="0" eb="1">
      <t>ネン</t>
    </rPh>
    <rPh sb="3" eb="4">
      <t>ツキ</t>
    </rPh>
    <rPh sb="6" eb="7">
      <t>ニチ</t>
    </rPh>
    <phoneticPr fontId="4"/>
  </si>
  <si>
    <t>高次脳機能障害者支援体制加算に関する届出書</t>
    <rPh sb="0" eb="5">
      <t>コウジノウキノウ</t>
    </rPh>
    <phoneticPr fontId="4"/>
  </si>
  <si>
    <r>
      <t>多機能型の実施　</t>
    </r>
    <r>
      <rPr>
        <sz val="8"/>
        <rFont val="ＭＳ ゴシック"/>
        <family val="3"/>
        <charset val="128"/>
      </rPr>
      <t>※1</t>
    </r>
    <phoneticPr fontId="60"/>
  </si>
  <si>
    <t>有・無</t>
    <phoneticPr fontId="4"/>
  </si>
  <si>
    <r>
      <t xml:space="preserve">異　動　区　分 </t>
    </r>
    <r>
      <rPr>
        <sz val="8"/>
        <rFont val="ＭＳ ゴシック"/>
        <family val="3"/>
        <charset val="128"/>
      </rPr>
      <t>※2</t>
    </r>
    <phoneticPr fontId="60"/>
  </si>
  <si>
    <t>１　新規　　　　２　変更　　　　３　終了</t>
    <phoneticPr fontId="60"/>
  </si>
  <si>
    <t>当該事業所の前年度の平均実利用者数　(A)</t>
  </si>
  <si>
    <t>うち３０％　　　　　(B)＝ (A)×0.3</t>
    <phoneticPr fontId="4"/>
  </si>
  <si>
    <t>加算要件に該当する利用者の数 (C)＝(E)／(D)</t>
    <phoneticPr fontId="4"/>
  </si>
  <si>
    <t>(C)＞＝(B)</t>
    <phoneticPr fontId="4"/>
  </si>
  <si>
    <t xml:space="preserve"> 加算要件に該当する利用者の前年度利用日の合計 (E)</t>
    <rPh sb="10" eb="13">
      <t>リヨウシャ</t>
    </rPh>
    <rPh sb="21" eb="23">
      <t>ゴウケイ</t>
    </rPh>
    <phoneticPr fontId="4"/>
  </si>
  <si>
    <t xml:space="preserve"> 前年度の当該サービスの開所日数　　　　の合計 (D)</t>
    <rPh sb="5" eb="7">
      <t>トウガイ</t>
    </rPh>
    <rPh sb="21" eb="23">
      <t>ゴウケイ</t>
    </rPh>
    <phoneticPr fontId="4"/>
  </si>
  <si>
    <t>２　加配される従業者の配置状況</t>
    <rPh sb="11" eb="13">
      <t>ハイチ</t>
    </rPh>
    <phoneticPr fontId="4"/>
  </si>
  <si>
    <t>利用者数 (A)　÷　50　＝ (F)</t>
    <phoneticPr fontId="4"/>
  </si>
  <si>
    <t>加配される従業者の数 (G)</t>
    <phoneticPr fontId="4"/>
  </si>
  <si>
    <t>(G)＞＝(F)</t>
    <phoneticPr fontId="4"/>
  </si>
  <si>
    <t>３　加配される従業者の要件</t>
    <rPh sb="11" eb="13">
      <t>ヨウケン</t>
    </rPh>
    <phoneticPr fontId="4"/>
  </si>
  <si>
    <t>加配される従業者の氏名</t>
    <phoneticPr fontId="4"/>
  </si>
  <si>
    <t>加配される従業者の研修の受講状況</t>
    <rPh sb="9" eb="11">
      <t>ケンシュウ</t>
    </rPh>
    <rPh sb="12" eb="14">
      <t>ジュコウ</t>
    </rPh>
    <rPh sb="14" eb="16">
      <t>ジョウキョウ</t>
    </rPh>
    <phoneticPr fontId="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</si>
  <si>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</si>
  <si>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
  </si>
  <si>
    <t>研修修了証等の写し</t>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</si>
  <si>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60"/>
  </si>
  <si>
    <t>介護給付費等算定に係る体制等に関する届出書</t>
    <phoneticPr fontId="6"/>
  </si>
  <si>
    <t>※１８</t>
    <phoneticPr fontId="20"/>
  </si>
  <si>
    <t>千葉市（令和6年6月1日改訂版）</t>
    <rPh sb="0" eb="3">
      <t>チバシ</t>
    </rPh>
    <rPh sb="4" eb="6">
      <t>レイワ</t>
    </rPh>
    <rPh sb="7" eb="8">
      <t>ネン</t>
    </rPh>
    <rPh sb="9" eb="10">
      <t>ガツ</t>
    </rPh>
    <rPh sb="11" eb="12">
      <t>ニチ</t>
    </rPh>
    <rPh sb="12" eb="14">
      <t>カイテイ</t>
    </rPh>
    <rPh sb="14" eb="15">
      <t>バン</t>
    </rPh>
    <phoneticPr fontId="4"/>
  </si>
  <si>
    <t>変更年月日</t>
    <rPh sb="0" eb="5">
      <t>ヘンコウネンガッピ</t>
    </rPh>
    <phoneticPr fontId="20"/>
  </si>
  <si>
    <t>変更前の住居の定員</t>
    <rPh sb="0" eb="3">
      <t>ヘンコウマエ</t>
    </rPh>
    <rPh sb="4" eb="6">
      <t>ジュウキョ</t>
    </rPh>
    <rPh sb="7" eb="9">
      <t>テイイン</t>
    </rPh>
    <phoneticPr fontId="20"/>
  </si>
  <si>
    <t>当該住居の設置年月日</t>
    <rPh sb="0" eb="2">
      <t>トウガイ</t>
    </rPh>
    <rPh sb="2" eb="4">
      <t>ジュウキョ</t>
    </rPh>
    <rPh sb="5" eb="7">
      <t>セッチ</t>
    </rPh>
    <rPh sb="7" eb="10">
      <t>ネンガッピ</t>
    </rPh>
    <phoneticPr fontId="20"/>
  </si>
  <si>
    <t>開所日数</t>
    <rPh sb="0" eb="2">
      <t>カイショ</t>
    </rPh>
    <rPh sb="2" eb="4">
      <t>ニッスウ</t>
    </rPh>
    <phoneticPr fontId="6"/>
  </si>
  <si>
    <t>算定式　住居の定員×90％</t>
    <rPh sb="0" eb="3">
      <t>サンテイシキ</t>
    </rPh>
    <rPh sb="4" eb="6">
      <t>ジュウキョ</t>
    </rPh>
    <rPh sb="7" eb="9">
      <t>テイイン</t>
    </rPh>
    <phoneticPr fontId="20"/>
  </si>
  <si>
    <t>夜間支援対象者数</t>
    <rPh sb="0" eb="2">
      <t>ヤカン</t>
    </rPh>
    <rPh sb="2" eb="4">
      <t>シエン</t>
    </rPh>
    <rPh sb="4" eb="6">
      <t>タイショウ</t>
    </rPh>
    <rPh sb="6" eb="7">
      <t>シャ</t>
    </rPh>
    <rPh sb="7" eb="8">
      <t>スウ</t>
    </rPh>
    <phoneticPr fontId="6"/>
  </si>
  <si>
    <t>利用者延べ数</t>
    <rPh sb="0" eb="2">
      <t>リヨウ</t>
    </rPh>
    <rPh sb="2" eb="3">
      <t>シャ</t>
    </rPh>
    <rPh sb="3" eb="4">
      <t>ノ</t>
    </rPh>
    <rPh sb="5" eb="6">
      <t>スウ</t>
    </rPh>
    <phoneticPr fontId="6"/>
  </si>
  <si>
    <t>（住居ごとにご作成ください）</t>
    <phoneticPr fontId="20"/>
  </si>
  <si>
    <r>
      <t>注１　夜間支援対象利用者数は、現に入居している利用者数ではなく、</t>
    </r>
    <r>
      <rPr>
        <b/>
        <u/>
        <sz val="9"/>
        <rFont val="ＭＳ ゴシック"/>
        <family val="3"/>
        <charset val="128"/>
      </rPr>
      <t>前年度の平均利用者数</t>
    </r>
    <r>
      <rPr>
        <sz val="9"/>
        <rFont val="ＭＳ ゴシック"/>
        <family val="3"/>
        <charset val="128"/>
      </rPr>
      <t>の計算方法に準じて算定します。
注２　前年度の４月から３月までの実績を記入し、算定すること。</t>
    </r>
    <rPh sb="0" eb="1">
      <t>チュウ</t>
    </rPh>
    <rPh sb="3" eb="5">
      <t>ヤカン</t>
    </rPh>
    <rPh sb="5" eb="7">
      <t>シエン</t>
    </rPh>
    <rPh sb="7" eb="9">
      <t>タイショウ</t>
    </rPh>
    <rPh sb="9" eb="11">
      <t>リヨウ</t>
    </rPh>
    <rPh sb="11" eb="12">
      <t>シャ</t>
    </rPh>
    <rPh sb="12" eb="13">
      <t>カズ</t>
    </rPh>
    <rPh sb="15" eb="16">
      <t>ゲン</t>
    </rPh>
    <rPh sb="17" eb="19">
      <t>ニュウキョ</t>
    </rPh>
    <rPh sb="23" eb="25">
      <t>リヨウ</t>
    </rPh>
    <rPh sb="25" eb="26">
      <t>モノ</t>
    </rPh>
    <rPh sb="26" eb="27">
      <t>カズ</t>
    </rPh>
    <rPh sb="32" eb="35">
      <t>ゼンネンド</t>
    </rPh>
    <rPh sb="36" eb="38">
      <t>ヘイキン</t>
    </rPh>
    <rPh sb="38" eb="41">
      <t>リヨウシャ</t>
    </rPh>
    <rPh sb="41" eb="42">
      <t>スウ</t>
    </rPh>
    <rPh sb="43" eb="45">
      <t>ケイサン</t>
    </rPh>
    <rPh sb="45" eb="47">
      <t>ホウホウ</t>
    </rPh>
    <rPh sb="58" eb="59">
      <t>チュウ</t>
    </rPh>
    <phoneticPr fontId="6"/>
  </si>
  <si>
    <t xml:space="preserve">【計算方法について】
　前年度１年間の実績がある場合（例：住居設置がR5.4.1、届出年月日がR6.4.1の場合）
　　　　→前年度における利用者延べ数÷前年度の開所日数
　前年度１年間の実績がない場合
　（ア）住居設置から６月未満（例：住居設置がR6.1.1、届出年月日がR6.4.1の場合）
　　　　→住居の定員×９０％
　（イ）住居設置から６月以上１年未満（例：住居設置がR5.8.1、届出年月日がR6.4.1の場合）
　　　　→直近６月間における利用者延べ数÷直近６月間の開所日数
　（ウ）住居設置から１年以上（例：住居設置がR5.6.1、届出年月日がR6.9.1の場合）
　　　　→直近１年間における利用者延べ数÷直近１年間の開所日数
　定員減少の場合
　（ア）定員減から３月未満の場合
　　　　→定員減以前の計算方法により算定
　（イ）定員減から３月以上かつ、前年度において定員減後の実績が１年未満の場合
　　　　→定員減から３月間の延べ利用者数÷定員減から３月間の開所日数
</t>
    <rPh sb="1" eb="5">
      <t>ケイサンホウホウ</t>
    </rPh>
    <rPh sb="12" eb="15">
      <t>ゼンネンド</t>
    </rPh>
    <rPh sb="16" eb="18">
      <t>ネンカン</t>
    </rPh>
    <rPh sb="19" eb="21">
      <t>ジッセキ</t>
    </rPh>
    <rPh sb="24" eb="26">
      <t>バアイ</t>
    </rPh>
    <rPh sb="43" eb="46">
      <t>ネンガッピ</t>
    </rPh>
    <rPh sb="54" eb="56">
      <t>バアイ</t>
    </rPh>
    <rPh sb="63" eb="66">
      <t>ゼンネンド</t>
    </rPh>
    <rPh sb="70" eb="73">
      <t>リヨウシャ</t>
    </rPh>
    <rPh sb="73" eb="74">
      <t>ノ</t>
    </rPh>
    <rPh sb="75" eb="76">
      <t>スウ</t>
    </rPh>
    <rPh sb="77" eb="80">
      <t>ゼンネンド</t>
    </rPh>
    <rPh sb="81" eb="85">
      <t>カイショニッスウ</t>
    </rPh>
    <rPh sb="92" eb="94">
      <t>ネンカン</t>
    </rPh>
    <rPh sb="95" eb="97">
      <t>ジッセキ</t>
    </rPh>
    <rPh sb="100" eb="102">
      <t>バアイ</t>
    </rPh>
    <rPh sb="107" eb="109">
      <t>ジュウキョ</t>
    </rPh>
    <rPh sb="109" eb="111">
      <t>セッチ</t>
    </rPh>
    <rPh sb="114" eb="115">
      <t>ツキ</t>
    </rPh>
    <rPh sb="115" eb="117">
      <t>ミマン</t>
    </rPh>
    <rPh sb="118" eb="119">
      <t>レイ</t>
    </rPh>
    <rPh sb="120" eb="124">
      <t>ジュウキョセッチ</t>
    </rPh>
    <rPh sb="132" eb="134">
      <t>トドケデ</t>
    </rPh>
    <rPh sb="134" eb="137">
      <t>ネンガッピ</t>
    </rPh>
    <rPh sb="145" eb="147">
      <t>バアイ</t>
    </rPh>
    <rPh sb="154" eb="156">
      <t>ジュウキョ</t>
    </rPh>
    <rPh sb="157" eb="159">
      <t>テイイン</t>
    </rPh>
    <rPh sb="169" eb="173">
      <t>ジュウキョセッチ</t>
    </rPh>
    <rPh sb="176" eb="179">
      <t>ツキイジョウ</t>
    </rPh>
    <rPh sb="180" eb="183">
      <t>ネンミマン</t>
    </rPh>
    <rPh sb="220" eb="222">
      <t>チョッキン</t>
    </rPh>
    <rPh sb="223" eb="225">
      <t>ツキカン</t>
    </rPh>
    <rPh sb="299" eb="301">
      <t>チョッキン</t>
    </rPh>
    <rPh sb="302" eb="304">
      <t>ネンカン</t>
    </rPh>
    <rPh sb="308" eb="311">
      <t>リヨウシャ</t>
    </rPh>
    <rPh sb="311" eb="312">
      <t>ノ</t>
    </rPh>
    <rPh sb="313" eb="314">
      <t>スウ</t>
    </rPh>
    <rPh sb="315" eb="317">
      <t>チョッキン</t>
    </rPh>
    <rPh sb="318" eb="320">
      <t>ネンカン</t>
    </rPh>
    <rPh sb="321" eb="325">
      <t>カイショニッスウ</t>
    </rPh>
    <rPh sb="328" eb="332">
      <t>テイインゲンショウ</t>
    </rPh>
    <rPh sb="333" eb="335">
      <t>バアイ</t>
    </rPh>
    <rPh sb="340" eb="342">
      <t>テイイン</t>
    </rPh>
    <rPh sb="342" eb="343">
      <t>ゲン</t>
    </rPh>
    <rPh sb="346" eb="349">
      <t>ツキミマン</t>
    </rPh>
    <rPh sb="350" eb="352">
      <t>バアイ</t>
    </rPh>
    <rPh sb="358" eb="363">
      <t>テイインゲンイゼン</t>
    </rPh>
    <rPh sb="364" eb="368">
      <t>ケイサンホウホウ</t>
    </rPh>
    <rPh sb="371" eb="373">
      <t>サンテイ</t>
    </rPh>
    <rPh sb="379" eb="382">
      <t>テイインゲン</t>
    </rPh>
    <rPh sb="385" eb="388">
      <t>ツキイジョウ</t>
    </rPh>
    <rPh sb="398" eb="401">
      <t>テイインゲン</t>
    </rPh>
    <rPh sb="401" eb="402">
      <t>ゴ</t>
    </rPh>
    <rPh sb="419" eb="422">
      <t>テイインゲン</t>
    </rPh>
    <rPh sb="425" eb="427">
      <t>ツキカン</t>
    </rPh>
    <rPh sb="428" eb="429">
      <t>ノ</t>
    </rPh>
    <rPh sb="430" eb="434">
      <t>リヨウシャスウ</t>
    </rPh>
    <rPh sb="435" eb="438">
      <t>テイインゲン</t>
    </rPh>
    <rPh sb="441" eb="443">
      <t>ツキカン</t>
    </rPh>
    <rPh sb="444" eb="448">
      <t>カイショニッスウ</t>
    </rPh>
    <phoneticPr fontId="20"/>
  </si>
  <si>
    <t>夜間支援対象利用者数算定シート（定員増加の場合）</t>
    <rPh sb="0" eb="2">
      <t>ヤカン</t>
    </rPh>
    <rPh sb="2" eb="4">
      <t>シエン</t>
    </rPh>
    <rPh sb="4" eb="6">
      <t>タイショウ</t>
    </rPh>
    <rPh sb="6" eb="8">
      <t>リヨウ</t>
    </rPh>
    <rPh sb="8" eb="9">
      <t>モノ</t>
    </rPh>
    <rPh sb="9" eb="10">
      <t>スウ</t>
    </rPh>
    <rPh sb="10" eb="12">
      <t>サンテイ</t>
    </rPh>
    <rPh sb="16" eb="18">
      <t>テイイン</t>
    </rPh>
    <rPh sb="18" eb="20">
      <t>ゾウカ</t>
    </rPh>
    <rPh sb="21" eb="23">
      <t>バアイ</t>
    </rPh>
    <phoneticPr fontId="6"/>
  </si>
  <si>
    <t>（別紙５３－３）</t>
    <rPh sb="1" eb="3">
      <t>ベッシ</t>
    </rPh>
    <phoneticPr fontId="6"/>
  </si>
  <si>
    <r>
      <rPr>
        <b/>
        <u val="double"/>
        <sz val="12"/>
        <rFont val="ＭＳ ゴシック"/>
        <family val="3"/>
        <charset val="128"/>
      </rPr>
      <t>増加分</t>
    </r>
    <r>
      <rPr>
        <sz val="12"/>
        <rFont val="ＭＳ ゴシック"/>
        <family val="3"/>
        <charset val="128"/>
      </rPr>
      <t>の定員</t>
    </r>
    <rPh sb="0" eb="3">
      <t>ゾウカブン</t>
    </rPh>
    <rPh sb="4" eb="6">
      <t>テイイン</t>
    </rPh>
    <phoneticPr fontId="6"/>
  </si>
  <si>
    <t>今年度又は前年度中に
当該住居内で
定員変更があった場合</t>
    <rPh sb="0" eb="3">
      <t>コンネンド</t>
    </rPh>
    <rPh sb="3" eb="4">
      <t>マタ</t>
    </rPh>
    <rPh sb="5" eb="9">
      <t>ゼンネンドチュウ</t>
    </rPh>
    <rPh sb="11" eb="16">
      <t>トウガイジュウキョナイ</t>
    </rPh>
    <rPh sb="18" eb="22">
      <t>テイインヘンコウ</t>
    </rPh>
    <rPh sb="26" eb="28">
      <t>バアイ</t>
    </rPh>
    <phoneticPr fontId="20"/>
  </si>
  <si>
    <t xml:space="preserve">【計算方法について】
　前年度１年間の実績がない場合
　（ア）定員増加から６月未満（例：定員増加がR6.1.1、届出年月日がR6.4.1の場合）
　　　　→増加分の定員×９０％
　（イ）定員増加から６月以上１年未満（例：定員増加がR5.8.1、届出年月日がR6.4.1の場合）
　　　　→直近６月間における増加分の利用者延べ数÷直近６月間の開所日数
　（ウ）定員増加から１年以上（例：定員増加がR5.6.1、届出年月日がR6.9.1の場合）
　　　　→直近１年間における増加分の利用者延べ数÷直近１年間の開所日数
</t>
    <rPh sb="1" eb="5">
      <t>ケイサンホウホウ</t>
    </rPh>
    <rPh sb="16" eb="18">
      <t>ネンカン</t>
    </rPh>
    <rPh sb="19" eb="21">
      <t>ジッセキ</t>
    </rPh>
    <rPh sb="24" eb="26">
      <t>バアイ</t>
    </rPh>
    <rPh sb="31" eb="35">
      <t>テイインゾウカ</t>
    </rPh>
    <rPh sb="38" eb="39">
      <t>ツキ</t>
    </rPh>
    <rPh sb="39" eb="41">
      <t>ミマン</t>
    </rPh>
    <rPh sb="42" eb="43">
      <t>レイ</t>
    </rPh>
    <rPh sb="44" eb="48">
      <t>テイインゾウカ</t>
    </rPh>
    <rPh sb="56" eb="58">
      <t>トドケデ</t>
    </rPh>
    <rPh sb="58" eb="61">
      <t>ネンガッピ</t>
    </rPh>
    <rPh sb="69" eb="71">
      <t>バアイ</t>
    </rPh>
    <rPh sb="78" eb="81">
      <t>ゾウカブン</t>
    </rPh>
    <rPh sb="82" eb="84">
      <t>テイイン</t>
    </rPh>
    <rPh sb="94" eb="96">
      <t>テイイン</t>
    </rPh>
    <rPh sb="96" eb="98">
      <t>ゾウカ</t>
    </rPh>
    <rPh sb="101" eb="104">
      <t>ツキイジョウ</t>
    </rPh>
    <rPh sb="105" eb="108">
      <t>ネンミマン</t>
    </rPh>
    <rPh sb="111" eb="115">
      <t>テイインゾウカ</t>
    </rPh>
    <rPh sb="145" eb="147">
      <t>チョッキン</t>
    </rPh>
    <rPh sb="148" eb="150">
      <t>ツキカン</t>
    </rPh>
    <rPh sb="154" eb="157">
      <t>ゾウカブン</t>
    </rPh>
    <rPh sb="181" eb="185">
      <t>テイインゾウカ</t>
    </rPh>
    <rPh sb="194" eb="198">
      <t>テイインゾウカ</t>
    </rPh>
    <rPh sb="224" eb="226">
      <t>チョッキン</t>
    </rPh>
    <rPh sb="227" eb="229">
      <t>ネンカン</t>
    </rPh>
    <rPh sb="233" eb="236">
      <t>リヨウシャ</t>
    </rPh>
    <rPh sb="236" eb="237">
      <t>ノ</t>
    </rPh>
    <rPh sb="237" eb="240">
      <t>ゾウカブン</t>
    </rPh>
    <rPh sb="242" eb="243">
      <t>スウ</t>
    </rPh>
    <rPh sb="244" eb="246">
      <t>チョッキン</t>
    </rPh>
    <rPh sb="247" eb="249">
      <t>ネンカン</t>
    </rPh>
    <rPh sb="250" eb="254">
      <t>カイショニッスウ</t>
    </rPh>
    <phoneticPr fontId="20"/>
  </si>
  <si>
    <t>算定式　増加分の定員×90％</t>
    <rPh sb="0" eb="3">
      <t>サンテイシキ</t>
    </rPh>
    <rPh sb="4" eb="7">
      <t>ゾウカブン</t>
    </rPh>
    <rPh sb="8" eb="10">
      <t>テイイン</t>
    </rPh>
    <phoneticPr fontId="20"/>
  </si>
  <si>
    <t>福祉・介護職員等処遇改善加算対象（※18）</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</si>
  <si>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　　３．Ⅱ　　４．Ⅲ　　５．Ⅳ</t>
    <phoneticPr fontId="6"/>
  </si>
  <si>
    <t>以下のサービスについて、指定障害者支援施設にて支援を行う場合、「福祉・介護職員等処遇改善加算」欄は「１．なし」、「２．Ⅰ」、「４．Ⅲ」、または「５．Ⅳ」を設定する。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4" eb="86">
      <t>セイカツ</t>
    </rPh>
    <rPh sb="86" eb="88">
      <t>カイゴ</t>
    </rPh>
    <rPh sb="89" eb="91">
      <t>ジリツ</t>
    </rPh>
    <rPh sb="91" eb="93">
      <t>クンレン</t>
    </rPh>
    <rPh sb="94" eb="96">
      <t>キノウ</t>
    </rPh>
    <rPh sb="96" eb="98">
      <t>クンレン</t>
    </rPh>
    <rPh sb="99" eb="101">
      <t>セイカツ</t>
    </rPh>
    <rPh sb="101" eb="103">
      <t>クンレン</t>
    </rPh>
    <rPh sb="105" eb="107">
      <t>シュウロウ</t>
    </rPh>
    <rPh sb="107" eb="109">
      <t>イコウ</t>
    </rPh>
    <rPh sb="109" eb="111">
      <t>シエン</t>
    </rPh>
    <rPh sb="112" eb="118">
      <t>シュウロウイコウシエン</t>
    </rPh>
    <rPh sb="123" eb="125">
      <t>シュウロウ</t>
    </rPh>
    <rPh sb="125" eb="127">
      <t>ケイゾク</t>
    </rPh>
    <rPh sb="127" eb="129">
      <t>シエン</t>
    </rPh>
    <rPh sb="130" eb="131">
      <t>ガタ</t>
    </rPh>
    <rPh sb="132" eb="138">
      <t>シュウロウケイゾクシエン</t>
    </rPh>
    <rPh sb="139" eb="140">
      <t>ガタ</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</si>
</sst>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0&quot;人&quot;"/>
    <numFmt numFmtId="177" formatCode="00"/>
    <numFmt numFmtId="178" formatCode="0.0_ "/>
    <numFmt numFmtId="179" formatCode="#&quot;日&quot;"/>
    <numFmt numFmtId="180" formatCode="0.0&quot;人&quot;"/>
    <numFmt numFmtId="181" formatCode="0.00&quot;人&quot;"/>
    <numFmt numFmtId="182" formatCode="0.0"/>
    <numFmt numFmtId="183" formatCode="h:m"/>
    <numFmt numFmtId="184" formatCode="0.0;\0;0.0"/>
    <numFmt numFmtId="185" formatCode="0.000;\0;0.000"/>
    <numFmt numFmtId="186" formatCode="0.0_ ;[Red]\-0.0\ "/>
    <numFmt numFmtId="187" formatCode="0.0_);[Red]\(0.0\)"/>
    <numFmt numFmtId="188" formatCode="0_ ;[Red]\-0\ "/>
    <numFmt numFmtId="189" formatCode="0.00_);[Red]\(0.00\)"/>
    <numFmt numFmtId="190" formatCode="###########&quot;人&quot;"/>
    <numFmt numFmtId="191" formatCode="0.0000_ "/>
    <numFmt numFmtId="192" formatCode="##########.###&quot;人&quot;"/>
    <numFmt numFmtId="193" formatCode="0&quot;日&quot;"/>
    <numFmt numFmtId="194" formatCode="0_ "/>
    <numFmt numFmtId="195" formatCode="#,##0_ "/>
    <numFmt numFmtId="196" formatCode="#,##0.0_ "/>
    <numFmt numFmtId="197" formatCode="[&lt;=999]000;[&lt;=9999]000\-00;000\-0000"/>
    <numFmt numFmtId="198" formatCode="0.0%"/>
  </numFmts>
  <fonts count="106">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14"/>
      <name val="ＭＳ ゴシック"/>
      <family val="3"/>
      <charset val="128"/>
    </font>
    <font>
      <sz val="10"/>
      <name val="ＭＳ ゴシック"/>
      <family val="3"/>
      <charset val="128"/>
    </font>
    <font>
      <sz val="14"/>
      <name val="ＭＳ Ｐゴシック"/>
      <family val="3"/>
      <charset val="128"/>
    </font>
    <font>
      <sz val="18"/>
      <name val="ＭＳ ゴシック"/>
      <family val="3"/>
      <charset val="128"/>
    </font>
    <font>
      <u/>
      <sz val="18"/>
      <color theme="1"/>
      <name val="ＭＳ ゴシック"/>
      <family val="3"/>
      <charset val="128"/>
    </font>
    <font>
      <u/>
      <sz val="11"/>
      <color theme="1"/>
      <name val="ＭＳ Ｐゴシック"/>
      <family val="3"/>
      <charset val="128"/>
    </font>
    <font>
      <sz val="12"/>
      <name val="ＭＳ ゴシック"/>
      <family val="3"/>
      <charset val="128"/>
    </font>
    <font>
      <b/>
      <sz val="14"/>
      <color indexed="81"/>
      <name val="MS P ゴシック"/>
      <family val="3"/>
      <charset val="128"/>
    </font>
    <font>
      <sz val="6"/>
      <name val="游ゴシック"/>
      <family val="3"/>
      <charset val="128"/>
      <scheme val="minor"/>
    </font>
    <font>
      <sz val="11"/>
      <color rgb="FF000000"/>
      <name val="ＭＳ ゴシック"/>
      <family val="3"/>
      <charset val="128"/>
    </font>
    <font>
      <sz val="11"/>
      <color theme="1"/>
      <name val="游ゴシック"/>
      <family val="3"/>
      <charset val="128"/>
      <scheme val="minor"/>
    </font>
    <font>
      <b/>
      <sz val="11"/>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indexed="8"/>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b/>
      <sz val="12"/>
      <name val="ＭＳ ゴシック"/>
      <family val="3"/>
      <charset val="128"/>
    </font>
    <font>
      <b/>
      <sz val="14"/>
      <name val="ＭＳ ゴシック"/>
      <family val="3"/>
      <charset val="128"/>
    </font>
    <font>
      <b/>
      <sz val="14"/>
      <color indexed="10"/>
      <name val="ＭＳ ゴシック"/>
      <family val="3"/>
      <charset val="128"/>
    </font>
    <font>
      <b/>
      <sz val="16"/>
      <name val="ＭＳ ゴシック"/>
      <family val="3"/>
      <charset val="128"/>
    </font>
    <font>
      <b/>
      <sz val="12"/>
      <color indexed="81"/>
      <name val="MS P ゴシック"/>
      <family val="3"/>
      <charset val="128"/>
    </font>
    <font>
      <sz val="9"/>
      <color indexed="81"/>
      <name val="MS P ゴシック"/>
      <family val="3"/>
      <charset val="128"/>
    </font>
    <font>
      <b/>
      <sz val="11"/>
      <color indexed="81"/>
      <name val="ＭＳ Ｐゴシック"/>
      <family val="3"/>
      <charset val="128"/>
    </font>
    <font>
      <b/>
      <sz val="14"/>
      <color indexed="81"/>
      <name val="ＭＳ Ｐゴシック"/>
      <family val="3"/>
      <charset val="128"/>
    </font>
    <font>
      <b/>
      <sz val="12"/>
      <color rgb="FF000000"/>
      <name val="ＭＳ Ｐゴシック"/>
      <family val="3"/>
      <charset val="128"/>
    </font>
    <font>
      <sz val="12"/>
      <color rgb="FF000000"/>
      <name val="ＭＳ Ｐゴシック"/>
      <family val="3"/>
      <charset val="128"/>
    </font>
    <font>
      <sz val="10"/>
      <color rgb="FF000000"/>
      <name val="ＭＳ Ｐゴシック"/>
      <family val="3"/>
      <charset val="128"/>
    </font>
    <font>
      <sz val="9"/>
      <color rgb="FF000000"/>
      <name val="ＭＳ Ｐゴシック"/>
      <family val="3"/>
      <charset val="128"/>
    </font>
    <font>
      <sz val="14"/>
      <color rgb="FF000000"/>
      <name val="ＭＳ Ｐゴシック"/>
      <family val="3"/>
      <charset val="128"/>
    </font>
    <font>
      <sz val="12"/>
      <color theme="1"/>
      <name val="ＭＳ Ｐゴシック"/>
      <family val="3"/>
      <charset val="128"/>
    </font>
    <font>
      <sz val="11"/>
      <color theme="1"/>
      <name val="ＭＳ ゴシック"/>
      <family val="2"/>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Ｐ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sz val="6"/>
      <color theme="1"/>
      <name val="ＭＳ ゴシック"/>
      <family val="3"/>
      <charset val="128"/>
    </font>
    <font>
      <b/>
      <sz val="10"/>
      <color theme="1"/>
      <name val="ＭＳ ゴシック"/>
      <family val="3"/>
      <charset val="128"/>
    </font>
    <font>
      <sz val="12"/>
      <color indexed="8"/>
      <name val="ＭＳ ゴシック"/>
      <family val="3"/>
      <charset val="128"/>
    </font>
    <font>
      <b/>
      <sz val="14"/>
      <color indexed="8"/>
      <name val="ＭＳ ゴシック"/>
      <family val="3"/>
      <charset val="128"/>
    </font>
    <font>
      <sz val="14"/>
      <color indexed="8"/>
      <name val="ＭＳ ゴシック"/>
      <family val="3"/>
      <charset val="128"/>
    </font>
    <font>
      <sz val="11"/>
      <color indexed="8"/>
      <name val="ＭＳ ゴシック"/>
      <family val="3"/>
      <charset val="128"/>
    </font>
    <font>
      <sz val="8"/>
      <color rgb="FF000000"/>
      <name val="ＭＳ ゴシック"/>
      <family val="3"/>
      <charset val="128"/>
    </font>
    <font>
      <sz val="10"/>
      <name val="ＭＳ Ｐゴシック"/>
      <family val="2"/>
      <charset val="128"/>
    </font>
    <font>
      <sz val="9"/>
      <color indexed="8"/>
      <name val="ＭＳ ゴシック"/>
      <family val="3"/>
      <charset val="128"/>
    </font>
    <font>
      <b/>
      <sz val="14"/>
      <color theme="1"/>
      <name val="ＭＳ ゴシック"/>
      <family val="3"/>
      <charset val="128"/>
    </font>
    <font>
      <sz val="9"/>
      <color theme="1"/>
      <name val="ＭＳ ゴシック"/>
      <family val="3"/>
      <charset val="128"/>
    </font>
    <font>
      <b/>
      <sz val="14"/>
      <name val="ＭＳ Ｐゴシック"/>
      <family val="3"/>
      <charset val="128"/>
    </font>
    <font>
      <b/>
      <sz val="11"/>
      <color theme="1"/>
      <name val="ＭＳ Ｐゴシック"/>
      <family val="3"/>
      <charset val="128"/>
    </font>
    <font>
      <sz val="12"/>
      <color indexed="8"/>
      <name val="ＭＳ Ｐゴシック"/>
      <family val="3"/>
      <charset val="128"/>
    </font>
    <font>
      <sz val="11"/>
      <color indexed="8"/>
      <name val="ＭＳ Ｐゴシック"/>
      <family val="3"/>
      <charset val="128"/>
    </font>
    <font>
      <sz val="10"/>
      <color indexed="8"/>
      <name val="ＭＳ Ｐゴシック"/>
      <family val="3"/>
      <charset val="128"/>
    </font>
    <font>
      <sz val="11"/>
      <color indexed="10"/>
      <name val="ＭＳ Ｐゴシック"/>
      <family val="3"/>
      <charset val="128"/>
    </font>
    <font>
      <sz val="10"/>
      <color indexed="10"/>
      <name val="ＭＳ ゴシック"/>
      <family val="3"/>
      <charset val="128"/>
    </font>
    <font>
      <sz val="14"/>
      <color indexed="8"/>
      <name val="ＭＳ Ｐゴシック"/>
      <family val="3"/>
      <charset val="128"/>
    </font>
    <font>
      <sz val="16"/>
      <color indexed="8"/>
      <name val="ＭＳ Ｐゴシック"/>
      <family val="3"/>
      <charset val="128"/>
    </font>
    <font>
      <sz val="10"/>
      <color indexed="10"/>
      <name val="ＭＳ Ｐゴシック"/>
      <family val="3"/>
      <charset val="128"/>
    </font>
    <font>
      <sz val="9"/>
      <color indexed="8"/>
      <name val="ＭＳ Ｐゴシック"/>
      <family val="3"/>
      <charset val="128"/>
    </font>
    <font>
      <sz val="9"/>
      <color indexed="10"/>
      <name val="ＭＳ Ｐゴシック"/>
      <family val="3"/>
      <charset val="128"/>
    </font>
    <font>
      <sz val="12"/>
      <name val="ＭＳ Ｐゴシック"/>
      <family val="3"/>
      <charset val="128"/>
    </font>
    <font>
      <b/>
      <sz val="14"/>
      <color indexed="8"/>
      <name val="ＭＳ Ｐゴシック"/>
      <family val="3"/>
      <charset val="128"/>
    </font>
    <font>
      <b/>
      <sz val="12"/>
      <color rgb="FFFF0000"/>
      <name val="ＭＳ ゴシック"/>
      <family val="3"/>
      <charset val="128"/>
    </font>
    <font>
      <b/>
      <sz val="9"/>
      <color rgb="FFFF0000"/>
      <name val="ＭＳ ゴシック"/>
      <family val="3"/>
      <charset val="128"/>
    </font>
    <font>
      <b/>
      <sz val="20"/>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b/>
      <sz val="14"/>
      <color rgb="FFFF0000"/>
      <name val="ＭＳ ゴシック"/>
      <family val="3"/>
      <charset val="128"/>
    </font>
    <font>
      <sz val="8"/>
      <name val="ＭＳ ゴシック"/>
      <family val="3"/>
      <charset val="128"/>
    </font>
    <font>
      <sz val="6"/>
      <name val="ＭＳ 明朝"/>
      <family val="1"/>
      <charset val="128"/>
    </font>
    <font>
      <b/>
      <sz val="11"/>
      <color theme="1"/>
      <name val="ＭＳ ゴシック"/>
      <family val="3"/>
      <charset val="128"/>
    </font>
    <font>
      <sz val="10.5"/>
      <name val="ＭＳ ゴシック"/>
      <family val="3"/>
      <charset val="128"/>
    </font>
    <font>
      <sz val="14"/>
      <color theme="1"/>
      <name val="ＭＳ Ｐゴシック"/>
      <family val="3"/>
      <charset val="128"/>
    </font>
    <font>
      <b/>
      <u/>
      <sz val="9"/>
      <name val="ＭＳ ゴシック"/>
      <family val="3"/>
      <charset val="128"/>
    </font>
    <font>
      <b/>
      <u val="double"/>
      <sz val="14"/>
      <name val="ＭＳ ゴシック"/>
      <family val="3"/>
      <charset val="128"/>
    </font>
    <font>
      <u val="double"/>
      <sz val="12"/>
      <name val="ＭＳ ゴシック"/>
      <family val="3"/>
      <charset val="128"/>
    </font>
    <font>
      <b/>
      <u val="double"/>
      <sz val="12"/>
      <name val="ＭＳ ゴシック"/>
      <family val="3"/>
      <charset val="128"/>
    </font>
  </fonts>
  <fills count="19">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rgb="FFFFFFFF"/>
        <bgColor rgb="FF000000"/>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rgb="FFFFFFCC"/>
        <bgColor rgb="FF000000"/>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s>
  <borders count="26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right/>
      <top/>
      <bottom style="medium">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auto="1"/>
      </right>
      <top style="thin">
        <color auto="1"/>
      </top>
      <bottom style="thin">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rgb="FF000000"/>
      </right>
      <top style="medium">
        <color indexed="64"/>
      </top>
      <bottom/>
      <diagonal/>
    </border>
    <border>
      <left/>
      <right style="medium">
        <color rgb="FF000000"/>
      </right>
      <top/>
      <bottom style="thin">
        <color indexed="64"/>
      </bottom>
      <diagonal/>
    </border>
    <border>
      <left style="medium">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rgb="FF000000"/>
      </right>
      <top style="thin">
        <color indexed="64"/>
      </top>
      <bottom style="thin">
        <color indexed="64"/>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indexed="64"/>
      </right>
      <top style="thin">
        <color rgb="FF000000"/>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indexed="64"/>
      </top>
      <bottom style="medium">
        <color indexed="64"/>
      </bottom>
      <diagonal/>
    </border>
    <border>
      <left style="thin">
        <color rgb="FF000000"/>
      </left>
      <right/>
      <top style="thin">
        <color indexed="64"/>
      </top>
      <bottom/>
      <diagonal/>
    </border>
    <border>
      <left/>
      <right style="medium">
        <color rgb="FF000000"/>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medium">
        <color indexed="64"/>
      </diagonal>
    </border>
    <border diagonalUp="1">
      <left style="thin">
        <color indexed="64"/>
      </left>
      <right style="thin">
        <color indexed="64"/>
      </right>
      <top style="medium">
        <color indexed="64"/>
      </top>
      <bottom style="thin">
        <color indexed="64"/>
      </bottom>
      <diagonal style="medium">
        <color indexed="64"/>
      </diagonal>
    </border>
    <border diagonalUp="1">
      <left style="thin">
        <color indexed="64"/>
      </left>
      <right style="medium">
        <color indexed="64"/>
      </right>
      <top style="medium">
        <color indexed="64"/>
      </top>
      <bottom style="thin">
        <color indexed="64"/>
      </bottom>
      <diagonal style="medium">
        <color indexed="64"/>
      </diagonal>
    </border>
    <border diagonalUp="1">
      <left/>
      <right style="thin">
        <color indexed="64"/>
      </right>
      <top style="medium">
        <color indexed="64"/>
      </top>
      <bottom style="thin">
        <color indexed="64"/>
      </bottom>
      <diagonal style="medium">
        <color indexed="64"/>
      </diagonal>
    </border>
    <border diagonalUp="1">
      <left style="medium">
        <color indexed="64"/>
      </left>
      <right style="thin">
        <color indexed="64"/>
      </right>
      <top style="thin">
        <color indexed="64"/>
      </top>
      <bottom style="thin">
        <color indexed="64"/>
      </bottom>
      <diagonal style="medium">
        <color indexed="64"/>
      </diagonal>
    </border>
    <border diagonalUp="1">
      <left style="thin">
        <color indexed="64"/>
      </left>
      <right style="thin">
        <color indexed="64"/>
      </right>
      <top style="thin">
        <color indexed="64"/>
      </top>
      <bottom style="thin">
        <color indexed="64"/>
      </bottom>
      <diagonal style="medium">
        <color indexed="64"/>
      </diagonal>
    </border>
    <border diagonalUp="1">
      <left style="thin">
        <color indexed="64"/>
      </left>
      <right style="medium">
        <color indexed="64"/>
      </right>
      <top style="thin">
        <color indexed="64"/>
      </top>
      <bottom style="thin">
        <color indexed="64"/>
      </bottom>
      <diagonal style="medium">
        <color indexed="64"/>
      </diagonal>
    </border>
    <border diagonalUp="1">
      <left/>
      <right style="thin">
        <color indexed="64"/>
      </right>
      <top style="thin">
        <color indexed="64"/>
      </top>
      <bottom style="thin">
        <color indexed="64"/>
      </bottom>
      <diagonal style="medium">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thin">
        <color indexed="64"/>
      </top>
      <bottom style="medium">
        <color indexed="64"/>
      </bottom>
      <diagonal style="medium">
        <color indexed="64"/>
      </diagonal>
    </border>
    <border diagonalUp="1">
      <left style="thin">
        <color indexed="64"/>
      </left>
      <right style="thin">
        <color indexed="64"/>
      </right>
      <top style="thin">
        <color indexed="64"/>
      </top>
      <bottom style="medium">
        <color indexed="64"/>
      </bottom>
      <diagonal style="medium">
        <color indexed="64"/>
      </diagonal>
    </border>
    <border diagonalUp="1">
      <left style="thin">
        <color indexed="64"/>
      </left>
      <right style="medium">
        <color indexed="64"/>
      </right>
      <top style="thin">
        <color indexed="64"/>
      </top>
      <bottom style="medium">
        <color indexed="64"/>
      </bottom>
      <diagonal style="medium">
        <color indexed="64"/>
      </diagonal>
    </border>
    <border diagonalUp="1">
      <left/>
      <right style="thin">
        <color indexed="64"/>
      </right>
      <top style="thin">
        <color indexed="64"/>
      </top>
      <bottom style="medium">
        <color indexed="64"/>
      </bottom>
      <diagonal style="medium">
        <color indexed="64"/>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diagonalUp="1">
      <left style="medium">
        <color indexed="64"/>
      </left>
      <right style="thin">
        <color indexed="64"/>
      </right>
      <top/>
      <bottom style="thin">
        <color indexed="64"/>
      </bottom>
      <diagonal style="medium">
        <color indexed="64"/>
      </diagonal>
    </border>
    <border diagonalUp="1">
      <left style="thin">
        <color indexed="64"/>
      </left>
      <right style="thin">
        <color indexed="64"/>
      </right>
      <top/>
      <bottom style="thin">
        <color indexed="64"/>
      </bottom>
      <diagonal style="medium">
        <color indexed="64"/>
      </diagonal>
    </border>
    <border diagonalUp="1">
      <left style="thin">
        <color indexed="64"/>
      </left>
      <right style="medium">
        <color indexed="64"/>
      </right>
      <top/>
      <bottom style="thin">
        <color indexed="64"/>
      </bottom>
      <diagonal style="medium">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style="thin">
        <color indexed="64"/>
      </left>
      <right style="thin">
        <color indexed="64"/>
      </right>
      <top/>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double">
        <color indexed="64"/>
      </top>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style="dotted">
        <color indexed="64"/>
      </left>
      <right style="medium">
        <color indexed="64"/>
      </right>
      <top style="double">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s>
  <cellStyleXfs count="2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1" fillId="0" borderId="0">
      <alignment vertical="center"/>
    </xf>
    <xf numFmtId="0" fontId="53" fillId="0" borderId="0">
      <alignment vertical="center"/>
    </xf>
    <xf numFmtId="0" fontId="2" fillId="0" borderId="0">
      <alignment vertical="center"/>
    </xf>
    <xf numFmtId="0" fontId="3" fillId="0" borderId="0">
      <alignment vertical="center"/>
    </xf>
    <xf numFmtId="0" fontId="2" fillId="0" borderId="0">
      <alignment vertical="center"/>
    </xf>
    <xf numFmtId="38" fontId="72" fillId="0" borderId="0" applyFont="0" applyFill="0" applyBorder="0" applyAlignment="0" applyProtection="0"/>
    <xf numFmtId="0" fontId="2" fillId="0" borderId="0">
      <alignment vertical="center"/>
    </xf>
    <xf numFmtId="0" fontId="2" fillId="0" borderId="0">
      <alignment vertical="center"/>
    </xf>
    <xf numFmtId="0" fontId="2" fillId="0" borderId="0"/>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2" fillId="0" borderId="0">
      <alignment vertical="center"/>
    </xf>
    <xf numFmtId="0" fontId="2" fillId="0" borderId="0"/>
    <xf numFmtId="0" fontId="22" fillId="0" borderId="0">
      <alignment vertical="center"/>
    </xf>
    <xf numFmtId="0" fontId="2" fillId="0" borderId="0">
      <alignment vertical="center"/>
    </xf>
    <xf numFmtId="38" fontId="2" fillId="0" borderId="0" applyFont="0" applyFill="0" applyBorder="0" applyAlignment="0" applyProtection="0">
      <alignment vertical="center"/>
    </xf>
  </cellStyleXfs>
  <cellXfs count="2419">
    <xf numFmtId="0" fontId="0" fillId="0" borderId="0" xfId="0">
      <alignment vertical="center"/>
    </xf>
    <xf numFmtId="0" fontId="3" fillId="2" borderId="0" xfId="1" applyFont="1" applyFill="1">
      <alignment vertical="center"/>
    </xf>
    <xf numFmtId="0" fontId="5" fillId="2" borderId="0" xfId="2" applyFont="1" applyFill="1">
      <alignment vertical="center"/>
    </xf>
    <xf numFmtId="0" fontId="7" fillId="2" borderId="0" xfId="2" applyFont="1" applyFill="1">
      <alignment vertical="center"/>
    </xf>
    <xf numFmtId="0" fontId="9" fillId="2" borderId="0" xfId="2" applyFont="1" applyFill="1">
      <alignment vertical="center"/>
    </xf>
    <xf numFmtId="0" fontId="10" fillId="2" borderId="0" xfId="2" applyFont="1" applyFill="1">
      <alignment vertical="center"/>
    </xf>
    <xf numFmtId="0" fontId="11" fillId="2" borderId="0" xfId="2" applyFont="1" applyFill="1">
      <alignment vertical="center"/>
    </xf>
    <xf numFmtId="0" fontId="2" fillId="0" borderId="0" xfId="1">
      <alignment vertical="center"/>
    </xf>
    <xf numFmtId="0" fontId="13" fillId="2" borderId="2" xfId="2" applyFont="1" applyFill="1" applyBorder="1" applyAlignment="1">
      <alignment horizontal="left" vertical="center"/>
    </xf>
    <xf numFmtId="0" fontId="13" fillId="2" borderId="2" xfId="2" applyFont="1" applyFill="1" applyBorder="1" applyAlignment="1">
      <alignment horizontal="left" vertical="center" wrapText="1" shrinkToFit="1"/>
    </xf>
    <xf numFmtId="0" fontId="7" fillId="2" borderId="0" xfId="1" applyFont="1" applyFill="1">
      <alignment vertical="center"/>
    </xf>
    <xf numFmtId="0" fontId="12" fillId="2" borderId="0" xfId="1" applyFont="1" applyFill="1">
      <alignment vertical="center"/>
    </xf>
    <xf numFmtId="0" fontId="14" fillId="2" borderId="0" xfId="2" applyFont="1" applyFill="1" applyAlignment="1">
      <alignment horizontal="left" vertical="center"/>
    </xf>
    <xf numFmtId="0" fontId="14" fillId="2" borderId="0" xfId="1" applyFont="1" applyFill="1">
      <alignment vertical="center"/>
    </xf>
    <xf numFmtId="0" fontId="2" fillId="2" borderId="0" xfId="1" applyFill="1">
      <alignment vertical="center"/>
    </xf>
    <xf numFmtId="0" fontId="14" fillId="0" borderId="0" xfId="2" applyFont="1" applyAlignment="1">
      <alignment horizontal="left" vertical="center"/>
    </xf>
    <xf numFmtId="0" fontId="14" fillId="0" borderId="0" xfId="1" applyFont="1">
      <alignment vertical="center"/>
    </xf>
    <xf numFmtId="0" fontId="5" fillId="2" borderId="0" xfId="2" applyFont="1" applyFill="1" applyAlignment="1">
      <alignment horizontal="center" vertical="center"/>
    </xf>
    <xf numFmtId="0" fontId="7" fillId="2" borderId="0" xfId="1" applyFont="1" applyFill="1" applyAlignment="1">
      <alignment horizontal="right" vertical="center"/>
    </xf>
    <xf numFmtId="0" fontId="15" fillId="2" borderId="0" xfId="2" applyFont="1" applyFill="1" applyAlignment="1">
      <alignment horizontal="left" vertical="center"/>
    </xf>
    <xf numFmtId="0" fontId="5" fillId="2" borderId="0" xfId="2" applyFont="1" applyFill="1" applyAlignment="1">
      <alignment horizontal="left" vertical="center"/>
    </xf>
    <xf numFmtId="0" fontId="16" fillId="2" borderId="0" xfId="2" applyFont="1" applyFill="1" applyAlignment="1">
      <alignment horizontal="center" vertical="center"/>
    </xf>
    <xf numFmtId="0" fontId="16" fillId="2" borderId="0" xfId="2" applyFont="1" applyFill="1" applyAlignment="1">
      <alignment vertical="center" shrinkToFit="1"/>
    </xf>
    <xf numFmtId="0" fontId="17" fillId="2" borderId="0" xfId="1" applyFont="1" applyFill="1">
      <alignment vertical="center"/>
    </xf>
    <xf numFmtId="0" fontId="5" fillId="2" borderId="0" xfId="2" applyFont="1" applyFill="1" applyAlignment="1">
      <alignment vertical="center" shrinkToFit="1"/>
    </xf>
    <xf numFmtId="0" fontId="5" fillId="2" borderId="0" xfId="2" applyFont="1" applyFill="1" applyAlignment="1">
      <alignment horizontal="left" vertical="center" shrinkToFit="1"/>
    </xf>
    <xf numFmtId="0" fontId="5" fillId="2" borderId="0" xfId="2" applyFont="1" applyFill="1" applyAlignment="1">
      <alignment horizontal="center" vertical="center" shrinkToFit="1"/>
    </xf>
    <xf numFmtId="0" fontId="8" fillId="2" borderId="47" xfId="2" applyFont="1" applyFill="1" applyBorder="1" applyAlignment="1">
      <alignment horizontal="center" vertical="center" shrinkToFit="1"/>
    </xf>
    <xf numFmtId="0" fontId="8" fillId="3" borderId="48" xfId="1" applyFont="1" applyFill="1" applyBorder="1">
      <alignment vertical="center"/>
    </xf>
    <xf numFmtId="0" fontId="7" fillId="3" borderId="29" xfId="2" applyFont="1" applyFill="1" applyBorder="1" applyAlignment="1">
      <alignment vertical="center" shrinkToFit="1"/>
    </xf>
    <xf numFmtId="0" fontId="7" fillId="3" borderId="26" xfId="2" applyFont="1" applyFill="1" applyBorder="1" applyAlignment="1">
      <alignment vertical="center" shrinkToFit="1"/>
    </xf>
    <xf numFmtId="0" fontId="8" fillId="0" borderId="2" xfId="2" applyFont="1" applyBorder="1" applyAlignment="1">
      <alignment horizontal="center" vertical="center" shrinkToFit="1"/>
    </xf>
    <xf numFmtId="0" fontId="8" fillId="0" borderId="2" xfId="2" applyFont="1" applyBorder="1" applyAlignment="1">
      <alignment vertical="center" shrinkToFit="1"/>
    </xf>
    <xf numFmtId="0" fontId="8" fillId="0" borderId="5" xfId="2" applyFont="1" applyBorder="1" applyAlignment="1">
      <alignment vertical="center" shrinkToFit="1"/>
    </xf>
    <xf numFmtId="0" fontId="7" fillId="3" borderId="29" xfId="2" applyFont="1" applyFill="1" applyBorder="1" applyAlignment="1">
      <alignment horizontal="left" vertical="center" shrinkToFit="1"/>
    </xf>
    <xf numFmtId="0" fontId="8" fillId="3" borderId="31" xfId="2" applyFont="1" applyFill="1" applyBorder="1" applyAlignment="1">
      <alignment horizontal="center" vertical="center" shrinkToFit="1"/>
    </xf>
    <xf numFmtId="0" fontId="8" fillId="3" borderId="25" xfId="2" applyFont="1" applyFill="1" applyBorder="1" applyAlignment="1">
      <alignment horizontal="center" vertical="center" shrinkToFit="1"/>
    </xf>
    <xf numFmtId="0" fontId="8" fillId="3" borderId="32" xfId="2" applyFont="1" applyFill="1" applyBorder="1" applyAlignment="1">
      <alignment horizontal="center" vertical="center" shrinkToFit="1"/>
    </xf>
    <xf numFmtId="0" fontId="7" fillId="3" borderId="25" xfId="2" applyFont="1" applyFill="1" applyBorder="1" applyAlignment="1">
      <alignment horizontal="left" vertical="center" wrapText="1" shrinkToFit="1"/>
    </xf>
    <xf numFmtId="0" fontId="7" fillId="3" borderId="26" xfId="2" applyFont="1" applyFill="1" applyBorder="1" applyAlignment="1">
      <alignment horizontal="center" vertical="center" wrapText="1" shrinkToFit="1"/>
    </xf>
    <xf numFmtId="0" fontId="7" fillId="3" borderId="26" xfId="2" applyFont="1" applyFill="1" applyBorder="1" applyAlignment="1">
      <alignment horizontal="left" vertical="center" wrapText="1" shrinkToFit="1"/>
    </xf>
    <xf numFmtId="0" fontId="7" fillId="0" borderId="29" xfId="2" applyFont="1" applyBorder="1" applyAlignment="1">
      <alignment horizontal="left" vertical="center" shrinkToFit="1"/>
    </xf>
    <xf numFmtId="0" fontId="7" fillId="0" borderId="25" xfId="2" applyFont="1" applyBorder="1" applyAlignment="1">
      <alignment horizontal="left" vertical="center" wrapText="1" shrinkToFit="1"/>
    </xf>
    <xf numFmtId="0" fontId="7" fillId="0" borderId="26" xfId="2" applyFont="1" applyBorder="1" applyAlignment="1">
      <alignment horizontal="left" vertical="center" wrapText="1" shrinkToFit="1"/>
    </xf>
    <xf numFmtId="0" fontId="7" fillId="0" borderId="26" xfId="2" applyFont="1" applyBorder="1" applyAlignment="1">
      <alignment vertical="center" shrinkToFit="1"/>
    </xf>
    <xf numFmtId="0" fontId="2" fillId="0" borderId="0" xfId="4" applyAlignment="1">
      <alignment vertical="center"/>
    </xf>
    <xf numFmtId="0" fontId="18" fillId="0" borderId="0" xfId="3" applyFont="1" applyAlignment="1">
      <alignment horizontal="left" vertical="center"/>
    </xf>
    <xf numFmtId="0" fontId="23" fillId="0" borderId="0" xfId="3" applyFont="1" applyAlignment="1">
      <alignment horizontal="right" vertical="center"/>
    </xf>
    <xf numFmtId="0" fontId="18" fillId="0" borderId="0" xfId="3" applyFont="1">
      <alignment vertical="center"/>
    </xf>
    <xf numFmtId="0" fontId="12" fillId="0" borderId="0" xfId="3" applyFont="1" applyAlignment="1">
      <alignment horizontal="center" vertical="center"/>
    </xf>
    <xf numFmtId="49" fontId="2" fillId="0" borderId="0" xfId="4" applyNumberFormat="1" applyAlignment="1">
      <alignment vertical="center"/>
    </xf>
    <xf numFmtId="0" fontId="8" fillId="0" borderId="0" xfId="4" applyFont="1" applyAlignment="1">
      <alignment vertical="center"/>
    </xf>
    <xf numFmtId="0" fontId="24" fillId="0" borderId="0" xfId="4" applyFont="1" applyAlignment="1">
      <alignment horizontal="center" vertical="center"/>
    </xf>
    <xf numFmtId="0" fontId="18" fillId="0" borderId="0" xfId="4" applyFont="1" applyAlignment="1">
      <alignment vertical="center"/>
    </xf>
    <xf numFmtId="0" fontId="26" fillId="0" borderId="0" xfId="4" applyFont="1" applyAlignment="1">
      <alignment horizontal="center" vertical="center"/>
    </xf>
    <xf numFmtId="0" fontId="13" fillId="0" borderId="0" xfId="4" applyFont="1" applyAlignment="1">
      <alignment horizontal="center" vertical="center"/>
    </xf>
    <xf numFmtId="49" fontId="29" fillId="0" borderId="48" xfId="3" applyNumberFormat="1" applyFont="1" applyBorder="1" applyAlignment="1">
      <alignment horizontal="center" vertical="top" wrapText="1"/>
    </xf>
    <xf numFmtId="0" fontId="18" fillId="0" borderId="0" xfId="3" applyFont="1" applyAlignment="1">
      <alignment horizontal="left" vertical="top" wrapText="1"/>
    </xf>
    <xf numFmtId="0" fontId="30" fillId="0" borderId="59" xfId="4" applyFont="1" applyBorder="1" applyAlignment="1">
      <alignment vertical="center"/>
    </xf>
    <xf numFmtId="0" fontId="30" fillId="0" borderId="60" xfId="4" applyFont="1" applyBorder="1" applyAlignment="1">
      <alignment vertical="center"/>
    </xf>
    <xf numFmtId="0" fontId="30" fillId="0" borderId="39" xfId="4" applyFont="1" applyBorder="1" applyAlignment="1">
      <alignment vertical="center"/>
    </xf>
    <xf numFmtId="0" fontId="32" fillId="0" borderId="39" xfId="4" applyFont="1" applyBorder="1" applyAlignment="1">
      <alignment vertical="center"/>
    </xf>
    <xf numFmtId="0" fontId="2" fillId="0" borderId="39" xfId="4" applyBorder="1" applyAlignment="1">
      <alignment vertical="center"/>
    </xf>
    <xf numFmtId="0" fontId="2" fillId="0" borderId="67" xfId="4" applyBorder="1" applyAlignment="1">
      <alignment vertical="center"/>
    </xf>
    <xf numFmtId="0" fontId="12" fillId="0" borderId="0" xfId="4" applyFont="1" applyAlignment="1">
      <alignment vertical="center" shrinkToFit="1"/>
    </xf>
    <xf numFmtId="0" fontId="12" fillId="0" borderId="72" xfId="4" applyFont="1" applyBorder="1" applyAlignment="1">
      <alignment vertical="center"/>
    </xf>
    <xf numFmtId="0" fontId="12" fillId="0" borderId="48" xfId="4" applyFont="1" applyBorder="1" applyAlignment="1">
      <alignment vertical="center"/>
    </xf>
    <xf numFmtId="0" fontId="33" fillId="0" borderId="48" xfId="4" applyFont="1" applyBorder="1" applyAlignment="1">
      <alignment horizontal="right" vertical="center" shrinkToFit="1"/>
    </xf>
    <xf numFmtId="0" fontId="30" fillId="0" borderId="48" xfId="4" applyFont="1" applyBorder="1" applyAlignment="1">
      <alignment horizontal="center" vertical="center"/>
    </xf>
    <xf numFmtId="0" fontId="24" fillId="0" borderId="48" xfId="4" applyFont="1" applyBorder="1" applyAlignment="1">
      <alignment vertical="center" wrapText="1"/>
    </xf>
    <xf numFmtId="0" fontId="8" fillId="0" borderId="48" xfId="4" applyFont="1" applyBorder="1" applyAlignment="1">
      <alignment vertical="center" wrapText="1"/>
    </xf>
    <xf numFmtId="0" fontId="8" fillId="0" borderId="73" xfId="4" applyFont="1" applyBorder="1" applyAlignment="1">
      <alignment vertical="center" wrapText="1"/>
    </xf>
    <xf numFmtId="0" fontId="34" fillId="0" borderId="0" xfId="4" applyFont="1" applyAlignment="1">
      <alignment horizontal="center" vertical="center"/>
    </xf>
    <xf numFmtId="0" fontId="12" fillId="0" borderId="0" xfId="4" applyFont="1" applyAlignment="1">
      <alignment horizontal="center" vertical="center"/>
    </xf>
    <xf numFmtId="0" fontId="31" fillId="0" borderId="0" xfId="4" applyFont="1" applyAlignment="1">
      <alignment vertical="center"/>
    </xf>
    <xf numFmtId="0" fontId="8" fillId="0" borderId="38" xfId="3" applyFont="1" applyBorder="1" applyAlignment="1">
      <alignment horizontal="center" vertical="center" wrapText="1"/>
    </xf>
    <xf numFmtId="0" fontId="8" fillId="0" borderId="39" xfId="3" applyFont="1" applyBorder="1" applyAlignment="1">
      <alignment horizontal="center" vertical="center" wrapText="1"/>
    </xf>
    <xf numFmtId="0" fontId="8" fillId="0" borderId="40" xfId="3" applyFont="1" applyBorder="1" applyAlignment="1">
      <alignment horizontal="center" vertical="center" wrapText="1"/>
    </xf>
    <xf numFmtId="0" fontId="8" fillId="0" borderId="0" xfId="3" applyFont="1" applyAlignment="1">
      <alignment horizontal="center"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9" xfId="3" applyFont="1" applyBorder="1" applyAlignment="1">
      <alignment horizontal="center" vertical="center" wrapText="1"/>
    </xf>
    <xf numFmtId="0" fontId="8" fillId="0" borderId="33" xfId="3" applyFont="1" applyBorder="1" applyAlignment="1">
      <alignment horizontal="center" vertical="center" wrapText="1"/>
    </xf>
    <xf numFmtId="0" fontId="8" fillId="0" borderId="0" xfId="3" applyFont="1" applyAlignment="1">
      <alignment horizontal="center" vertical="center" wrapText="1"/>
    </xf>
    <xf numFmtId="0" fontId="8" fillId="0" borderId="34" xfId="3" applyFont="1" applyBorder="1" applyAlignment="1">
      <alignment horizontal="center" vertical="center" wrapText="1"/>
    </xf>
    <xf numFmtId="0" fontId="8" fillId="0" borderId="72"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71" xfId="3" applyFont="1" applyBorder="1" applyAlignment="1">
      <alignment horizontal="center" vertical="center" wrapText="1"/>
    </xf>
    <xf numFmtId="0" fontId="39" fillId="0" borderId="0" xfId="3" applyFont="1" applyProtection="1">
      <alignment vertical="center"/>
      <protection locked="0"/>
    </xf>
    <xf numFmtId="0" fontId="18" fillId="0" borderId="0" xfId="3" applyFont="1" applyAlignment="1" applyProtection="1">
      <alignment vertical="center" textRotation="255" shrinkToFit="1"/>
      <protection locked="0"/>
    </xf>
    <xf numFmtId="0" fontId="39" fillId="0" borderId="0" xfId="3" applyFont="1" applyAlignment="1" applyProtection="1">
      <alignment vertical="center" shrinkToFit="1"/>
      <protection locked="0"/>
    </xf>
    <xf numFmtId="0" fontId="18" fillId="0" borderId="0" xfId="3" applyFont="1" applyProtection="1">
      <alignment vertical="center"/>
      <protection locked="0"/>
    </xf>
    <xf numFmtId="0" fontId="39" fillId="0" borderId="0" xfId="3" applyFont="1" applyAlignment="1" applyProtection="1">
      <alignment horizontal="left" vertical="center"/>
      <protection locked="0"/>
    </xf>
    <xf numFmtId="0" fontId="18" fillId="0" borderId="0" xfId="3" applyFont="1" applyAlignment="1" applyProtection="1">
      <alignment horizontal="center" vertical="center"/>
      <protection locked="0"/>
    </xf>
    <xf numFmtId="0" fontId="40" fillId="0" borderId="0" xfId="3" applyFont="1" applyAlignment="1" applyProtection="1">
      <alignment horizontal="center" vertical="center"/>
      <protection locked="0"/>
    </xf>
    <xf numFmtId="0" fontId="8" fillId="0" borderId="0" xfId="4" applyFont="1" applyAlignment="1" applyProtection="1">
      <alignment horizontal="center" vertical="center" shrinkToFit="1"/>
      <protection locked="0"/>
    </xf>
    <xf numFmtId="0" fontId="18" fillId="0" borderId="0" xfId="3" applyFont="1" applyAlignment="1">
      <alignment horizontal="center" vertical="center"/>
    </xf>
    <xf numFmtId="49" fontId="8" fillId="0" borderId="0" xfId="4" applyNumberFormat="1" applyFont="1" applyAlignment="1" applyProtection="1">
      <alignment horizontal="center" vertical="center" shrinkToFit="1"/>
      <protection locked="0"/>
    </xf>
    <xf numFmtId="0" fontId="18" fillId="0" borderId="78" xfId="3" applyFont="1" applyBorder="1" applyAlignment="1" applyProtection="1">
      <alignment horizontal="center" vertical="center"/>
      <protection locked="0"/>
    </xf>
    <xf numFmtId="0" fontId="18" fillId="0" borderId="2" xfId="3" applyFont="1" applyBorder="1" applyAlignment="1" applyProtection="1">
      <alignment horizontal="center" vertical="center"/>
      <protection locked="0"/>
    </xf>
    <xf numFmtId="0" fontId="18" fillId="0" borderId="79" xfId="3" applyFont="1" applyBorder="1" applyAlignment="1" applyProtection="1">
      <alignment horizontal="center" vertical="center"/>
      <protection locked="0"/>
    </xf>
    <xf numFmtId="0" fontId="18" fillId="0" borderId="80" xfId="3" applyFont="1" applyBorder="1" applyAlignment="1" applyProtection="1">
      <alignment horizontal="center" vertical="center"/>
      <protection locked="0"/>
    </xf>
    <xf numFmtId="0" fontId="18" fillId="0" borderId="62" xfId="3" applyFont="1" applyBorder="1" applyAlignment="1" applyProtection="1">
      <alignment horizontal="center" vertical="center" shrinkToFit="1"/>
      <protection locked="0"/>
    </xf>
    <xf numFmtId="0" fontId="18" fillId="0" borderId="24" xfId="3" applyFont="1" applyBorder="1" applyAlignment="1" applyProtection="1">
      <alignment horizontal="center" vertical="center" shrinkToFit="1"/>
      <protection locked="0"/>
    </xf>
    <xf numFmtId="0" fontId="18" fillId="0" borderId="30" xfId="3" applyFont="1" applyBorder="1" applyAlignment="1" applyProtection="1">
      <alignment horizontal="center" vertical="center" shrinkToFit="1"/>
      <protection locked="0"/>
    </xf>
    <xf numFmtId="0" fontId="18" fillId="0" borderId="26" xfId="3" applyFont="1" applyBorder="1" applyAlignment="1" applyProtection="1">
      <alignment horizontal="center" vertical="center" shrinkToFit="1"/>
      <protection locked="0"/>
    </xf>
    <xf numFmtId="0" fontId="18" fillId="7" borderId="57" xfId="3" applyFont="1" applyFill="1" applyBorder="1" applyAlignment="1" applyProtection="1">
      <alignment horizontal="center" vertical="center" shrinkToFit="1"/>
      <protection locked="0"/>
    </xf>
    <xf numFmtId="0" fontId="18" fillId="6" borderId="51" xfId="3" applyFont="1" applyFill="1" applyBorder="1" applyAlignment="1" applyProtection="1">
      <alignment horizontal="center" vertical="center"/>
      <protection locked="0"/>
    </xf>
    <xf numFmtId="0" fontId="18" fillId="7" borderId="52" xfId="3" applyFont="1" applyFill="1" applyBorder="1" applyAlignment="1" applyProtection="1">
      <alignment horizontal="center" vertical="center"/>
      <protection locked="0"/>
    </xf>
    <xf numFmtId="177" fontId="18" fillId="6" borderId="52" xfId="3" applyNumberFormat="1" applyFont="1" applyFill="1" applyBorder="1" applyAlignment="1" applyProtection="1">
      <alignment horizontal="center" vertical="center"/>
      <protection locked="0"/>
    </xf>
    <xf numFmtId="0" fontId="18" fillId="6" borderId="52" xfId="3" applyFont="1" applyFill="1" applyBorder="1" applyAlignment="1" applyProtection="1">
      <alignment horizontal="center" vertical="center"/>
      <protection locked="0"/>
    </xf>
    <xf numFmtId="177" fontId="18" fillId="6" borderId="87" xfId="3" applyNumberFormat="1" applyFont="1" applyFill="1" applyBorder="1" applyAlignment="1" applyProtection="1">
      <alignment horizontal="center" vertical="center"/>
      <protection locked="0"/>
    </xf>
    <xf numFmtId="0" fontId="18" fillId="7" borderId="51" xfId="3" applyFont="1" applyFill="1" applyBorder="1" applyAlignment="1" applyProtection="1">
      <alignment horizontal="center" vertical="center"/>
      <protection locked="0"/>
    </xf>
    <xf numFmtId="0" fontId="18" fillId="7" borderId="86" xfId="3" applyFont="1" applyFill="1" applyBorder="1" applyAlignment="1" applyProtection="1">
      <alignment horizontal="center" vertical="center"/>
      <protection locked="0"/>
    </xf>
    <xf numFmtId="0" fontId="18" fillId="0" borderId="62" xfId="3" applyFont="1" applyBorder="1" applyAlignment="1">
      <alignment horizontal="center" vertical="center" shrinkToFit="1"/>
    </xf>
    <xf numFmtId="0" fontId="18" fillId="0" borderId="24" xfId="3" applyFont="1" applyBorder="1" applyAlignment="1">
      <alignment horizontal="center" vertical="center" shrinkToFit="1"/>
    </xf>
    <xf numFmtId="0" fontId="18" fillId="0" borderId="30" xfId="3" applyFont="1" applyBorder="1" applyAlignment="1">
      <alignment horizontal="center" vertical="center" shrinkToFit="1"/>
    </xf>
    <xf numFmtId="0" fontId="18" fillId="0" borderId="26" xfId="3" applyFont="1" applyBorder="1" applyAlignment="1">
      <alignment horizontal="center" vertical="center" shrinkToFit="1"/>
    </xf>
    <xf numFmtId="0" fontId="18" fillId="6" borderId="62" xfId="3" applyFont="1" applyFill="1" applyBorder="1" applyAlignment="1" applyProtection="1">
      <alignment horizontal="center" vertical="center" shrinkToFit="1"/>
      <protection locked="0"/>
    </xf>
    <xf numFmtId="0" fontId="18" fillId="6" borderId="24" xfId="3" applyFont="1" applyFill="1" applyBorder="1" applyAlignment="1" applyProtection="1">
      <alignment horizontal="center" vertical="center" shrinkToFit="1"/>
      <protection locked="0"/>
    </xf>
    <xf numFmtId="0" fontId="18" fillId="6" borderId="30" xfId="3" applyFont="1" applyFill="1" applyBorder="1" applyAlignment="1" applyProtection="1">
      <alignment horizontal="center" vertical="center" shrinkToFit="1"/>
      <protection locked="0"/>
    </xf>
    <xf numFmtId="0" fontId="18" fillId="7" borderId="90" xfId="3" applyFont="1" applyFill="1" applyBorder="1" applyAlignment="1" applyProtection="1">
      <alignment horizontal="center" vertical="center" shrinkToFit="1"/>
      <protection locked="0"/>
    </xf>
    <xf numFmtId="0" fontId="18" fillId="6" borderId="91" xfId="3" applyFont="1" applyFill="1" applyBorder="1" applyAlignment="1" applyProtection="1">
      <alignment horizontal="center" vertical="center"/>
      <protection locked="0"/>
    </xf>
    <xf numFmtId="0" fontId="18" fillId="7" borderId="92" xfId="3" applyFont="1" applyFill="1" applyBorder="1" applyAlignment="1" applyProtection="1">
      <alignment horizontal="center" vertical="center"/>
      <protection locked="0"/>
    </xf>
    <xf numFmtId="177" fontId="18" fillId="6" borderId="92" xfId="3" applyNumberFormat="1" applyFont="1" applyFill="1" applyBorder="1" applyAlignment="1" applyProtection="1">
      <alignment horizontal="center" vertical="center"/>
      <protection locked="0"/>
    </xf>
    <xf numFmtId="0" fontId="18" fillId="6" borderId="92" xfId="3" applyFont="1" applyFill="1" applyBorder="1" applyAlignment="1" applyProtection="1">
      <alignment horizontal="center" vertical="center"/>
      <protection locked="0"/>
    </xf>
    <xf numFmtId="177" fontId="18" fillId="6" borderId="93" xfId="3" applyNumberFormat="1" applyFont="1" applyFill="1" applyBorder="1" applyAlignment="1" applyProtection="1">
      <alignment horizontal="center" vertical="center"/>
      <protection locked="0"/>
    </xf>
    <xf numFmtId="0" fontId="18" fillId="7" borderId="91" xfId="3" applyFont="1" applyFill="1" applyBorder="1" applyAlignment="1" applyProtection="1">
      <alignment horizontal="center" vertical="center"/>
      <protection locked="0"/>
    </xf>
    <xf numFmtId="0" fontId="18" fillId="7" borderId="94" xfId="3" applyFont="1" applyFill="1" applyBorder="1" applyAlignment="1" applyProtection="1">
      <alignment horizontal="center" vertical="center"/>
      <protection locked="0"/>
    </xf>
    <xf numFmtId="0" fontId="18" fillId="0" borderId="31" xfId="3" applyFont="1" applyBorder="1" applyAlignment="1">
      <alignment horizontal="center" vertical="center" shrinkToFit="1"/>
    </xf>
    <xf numFmtId="0" fontId="18" fillId="0" borderId="62" xfId="3" applyFont="1" applyBorder="1" applyAlignment="1" applyProtection="1">
      <alignment horizontal="center" vertical="center"/>
      <protection locked="0"/>
    </xf>
    <xf numFmtId="0" fontId="18" fillId="6" borderId="96" xfId="3" applyFont="1" applyFill="1" applyBorder="1" applyAlignment="1" applyProtection="1">
      <alignment horizontal="center" vertical="center" shrinkToFit="1"/>
      <protection locked="0"/>
    </xf>
    <xf numFmtId="0" fontId="18" fillId="6" borderId="31" xfId="3" applyFont="1" applyFill="1" applyBorder="1" applyAlignment="1" applyProtection="1">
      <alignment horizontal="center" vertical="center"/>
      <protection locked="0"/>
    </xf>
    <xf numFmtId="0" fontId="18" fillId="0" borderId="25" xfId="3" applyFont="1" applyBorder="1" applyAlignment="1" applyProtection="1">
      <alignment horizontal="center" vertical="center"/>
      <protection locked="0"/>
    </xf>
    <xf numFmtId="177" fontId="18" fillId="6" borderId="25" xfId="3" applyNumberFormat="1" applyFont="1" applyFill="1" applyBorder="1" applyAlignment="1" applyProtection="1">
      <alignment horizontal="center" vertical="center"/>
      <protection locked="0"/>
    </xf>
    <xf numFmtId="0" fontId="18" fillId="6" borderId="25" xfId="3" applyFont="1" applyFill="1" applyBorder="1" applyAlignment="1" applyProtection="1">
      <alignment horizontal="center" vertical="center"/>
      <protection locked="0"/>
    </xf>
    <xf numFmtId="177" fontId="18" fillId="6" borderId="26" xfId="3" applyNumberFormat="1" applyFont="1" applyFill="1" applyBorder="1" applyAlignment="1" applyProtection="1">
      <alignment horizontal="center" vertical="center"/>
      <protection locked="0"/>
    </xf>
    <xf numFmtId="0" fontId="18" fillId="0" borderId="31" xfId="3" applyFont="1" applyBorder="1" applyAlignment="1" applyProtection="1">
      <alignment horizontal="center" vertical="center"/>
      <protection locked="0"/>
    </xf>
    <xf numFmtId="0" fontId="18" fillId="0" borderId="30" xfId="3" applyFont="1" applyBorder="1" applyAlignment="1">
      <alignment horizontal="center" vertical="center"/>
    </xf>
    <xf numFmtId="0" fontId="18" fillId="0" borderId="62" xfId="3" applyFont="1" applyBorder="1" applyAlignment="1">
      <alignment horizontal="center" vertical="center"/>
    </xf>
    <xf numFmtId="0" fontId="18" fillId="0" borderId="21" xfId="3" applyFont="1" applyBorder="1" applyAlignment="1">
      <alignment horizontal="center" vertical="center" shrinkToFit="1"/>
    </xf>
    <xf numFmtId="0" fontId="18" fillId="0" borderId="95" xfId="3" applyFont="1" applyBorder="1" applyAlignment="1">
      <alignment horizontal="center" vertical="center" shrinkToFit="1"/>
    </xf>
    <xf numFmtId="0" fontId="18" fillId="0" borderId="90" xfId="3" applyFont="1" applyBorder="1" applyAlignment="1" applyProtection="1">
      <alignment horizontal="center" vertical="center"/>
      <protection locked="0"/>
    </xf>
    <xf numFmtId="0" fontId="18" fillId="0" borderId="92" xfId="3" applyFont="1" applyBorder="1" applyAlignment="1" applyProtection="1">
      <alignment horizontal="center" vertical="center"/>
      <protection locked="0"/>
    </xf>
    <xf numFmtId="0" fontId="18" fillId="0" borderId="91" xfId="3" applyFont="1" applyBorder="1" applyAlignment="1" applyProtection="1">
      <alignment horizontal="center" vertical="center"/>
      <protection locked="0"/>
    </xf>
    <xf numFmtId="0" fontId="18" fillId="0" borderId="94" xfId="3" applyFont="1" applyBorder="1" applyAlignment="1">
      <alignment horizontal="center" vertical="center"/>
    </xf>
    <xf numFmtId="0" fontId="18" fillId="0" borderId="57" xfId="3" applyFont="1" applyBorder="1" applyAlignment="1" applyProtection="1">
      <alignment horizontal="center" vertical="center"/>
      <protection locked="0"/>
    </xf>
    <xf numFmtId="0" fontId="18" fillId="0" borderId="52" xfId="3" applyFont="1" applyBorder="1" applyAlignment="1" applyProtection="1">
      <alignment horizontal="center" vertical="center"/>
      <protection locked="0"/>
    </xf>
    <xf numFmtId="0" fontId="18" fillId="0" borderId="51" xfId="3" applyFont="1" applyBorder="1" applyAlignment="1" applyProtection="1">
      <alignment horizontal="center" vertical="center"/>
      <protection locked="0"/>
    </xf>
    <xf numFmtId="0" fontId="18" fillId="0" borderId="86" xfId="3" applyFont="1" applyBorder="1" applyAlignment="1">
      <alignment horizontal="center" vertical="center"/>
    </xf>
    <xf numFmtId="0" fontId="18" fillId="6" borderId="97" xfId="3" applyFont="1" applyFill="1" applyBorder="1" applyAlignment="1" applyProtection="1">
      <alignment horizontal="center" vertical="center" shrinkToFit="1"/>
      <protection locked="0"/>
    </xf>
    <xf numFmtId="0" fontId="18" fillId="0" borderId="1" xfId="3" applyFont="1" applyBorder="1" applyAlignment="1">
      <alignment horizontal="center" vertical="center" shrinkToFit="1"/>
    </xf>
    <xf numFmtId="0" fontId="18" fillId="0" borderId="79" xfId="3" applyFont="1" applyBorder="1" applyAlignment="1">
      <alignment horizontal="center" vertical="center" shrinkToFit="1"/>
    </xf>
    <xf numFmtId="0" fontId="18" fillId="0" borderId="80" xfId="3" applyFont="1" applyBorder="1" applyAlignment="1">
      <alignment horizontal="center" vertical="center" shrinkToFit="1"/>
    </xf>
    <xf numFmtId="0" fontId="18" fillId="0" borderId="78" xfId="3" applyFont="1" applyBorder="1" applyAlignment="1">
      <alignment horizontal="center" vertical="center" shrinkToFit="1"/>
    </xf>
    <xf numFmtId="0" fontId="18" fillId="0" borderId="98" xfId="3" applyFont="1" applyBorder="1" applyAlignment="1" applyProtection="1">
      <alignment horizontal="center" vertical="center" shrinkToFit="1"/>
      <protection locked="0"/>
    </xf>
    <xf numFmtId="0" fontId="18" fillId="0" borderId="44" xfId="3" applyFont="1" applyBorder="1" applyAlignment="1">
      <alignment horizontal="center" vertical="center" shrinkToFit="1"/>
    </xf>
    <xf numFmtId="0" fontId="18" fillId="0" borderId="99" xfId="3" applyFont="1" applyBorder="1" applyAlignment="1">
      <alignment horizontal="center" vertical="center" shrinkToFit="1"/>
    </xf>
    <xf numFmtId="0" fontId="18" fillId="0" borderId="100" xfId="3" applyFont="1" applyBorder="1" applyAlignment="1">
      <alignment horizontal="center" vertical="center" shrinkToFit="1"/>
    </xf>
    <xf numFmtId="0" fontId="18" fillId="0" borderId="101" xfId="3" applyFont="1" applyBorder="1" applyAlignment="1">
      <alignment horizontal="center" vertical="center" shrinkToFit="1"/>
    </xf>
    <xf numFmtId="0" fontId="18" fillId="0" borderId="102" xfId="3" applyFont="1" applyBorder="1" applyAlignment="1">
      <alignment horizontal="center" vertical="center" shrinkToFit="1"/>
    </xf>
    <xf numFmtId="0" fontId="18" fillId="0" borderId="45" xfId="3" applyFont="1" applyBorder="1" applyAlignment="1" applyProtection="1">
      <alignment vertical="center" shrinkToFit="1"/>
      <protection locked="0"/>
    </xf>
    <xf numFmtId="0" fontId="18" fillId="0" borderId="46" xfId="3" applyFont="1" applyBorder="1" applyAlignment="1" applyProtection="1">
      <alignment vertical="center" shrinkToFit="1"/>
      <protection locked="0"/>
    </xf>
    <xf numFmtId="0" fontId="18" fillId="6" borderId="101" xfId="3" applyFont="1" applyFill="1" applyBorder="1" applyAlignment="1" applyProtection="1">
      <alignment horizontal="center" vertical="center" shrinkToFit="1"/>
      <protection locked="0"/>
    </xf>
    <xf numFmtId="0" fontId="18" fillId="6" borderId="99" xfId="3" applyFont="1" applyFill="1" applyBorder="1" applyAlignment="1" applyProtection="1">
      <alignment horizontal="center" vertical="center" shrinkToFit="1"/>
      <protection locked="0"/>
    </xf>
    <xf numFmtId="0" fontId="18" fillId="6" borderId="85" xfId="3" applyFont="1" applyFill="1" applyBorder="1" applyAlignment="1" applyProtection="1">
      <alignment horizontal="center" vertical="center" shrinkToFit="1"/>
      <protection locked="0"/>
    </xf>
    <xf numFmtId="0" fontId="13" fillId="0" borderId="0" xfId="3" applyFont="1" applyProtection="1">
      <alignment vertical="center"/>
      <protection locked="0"/>
    </xf>
    <xf numFmtId="0" fontId="13" fillId="0" borderId="0" xfId="3" applyFont="1" applyAlignment="1" applyProtection="1">
      <alignment horizontal="left" vertical="center" wrapText="1"/>
      <protection locked="0"/>
    </xf>
    <xf numFmtId="0" fontId="13" fillId="0" borderId="0" xfId="3" applyFont="1" applyAlignment="1" applyProtection="1">
      <alignment vertical="center" wrapText="1" shrinkToFit="1"/>
      <protection locked="0"/>
    </xf>
    <xf numFmtId="0" fontId="13" fillId="0" borderId="0" xfId="3" applyFont="1" applyAlignment="1" applyProtection="1">
      <alignment vertical="center" wrapText="1"/>
      <protection locked="0"/>
    </xf>
    <xf numFmtId="0" fontId="47" fillId="0" borderId="0" xfId="5" applyFont="1">
      <alignment vertical="center"/>
    </xf>
    <xf numFmtId="0" fontId="48" fillId="0" borderId="0" xfId="5" applyFont="1">
      <alignment vertical="center"/>
    </xf>
    <xf numFmtId="0" fontId="1" fillId="0" borderId="0" xfId="5">
      <alignment vertical="center"/>
    </xf>
    <xf numFmtId="49" fontId="48" fillId="0" borderId="0" xfId="5" applyNumberFormat="1" applyFont="1" applyAlignment="1">
      <alignment horizontal="center" vertical="center"/>
    </xf>
    <xf numFmtId="179" fontId="51" fillId="0" borderId="0" xfId="5" applyNumberFormat="1" applyFont="1" applyAlignment="1" applyProtection="1">
      <alignment horizontal="center" vertical="center"/>
      <protection hidden="1"/>
    </xf>
    <xf numFmtId="179" fontId="51" fillId="0" borderId="2" xfId="5" applyNumberFormat="1" applyFont="1" applyBorder="1" applyAlignment="1" applyProtection="1">
      <alignment horizontal="center" vertical="center"/>
      <protection hidden="1"/>
    </xf>
    <xf numFmtId="0" fontId="52" fillId="0" borderId="0" xfId="5" applyFont="1">
      <alignment vertical="center"/>
    </xf>
    <xf numFmtId="0" fontId="1" fillId="0" borderId="2" xfId="5" applyBorder="1">
      <alignment vertical="center"/>
    </xf>
    <xf numFmtId="0" fontId="18" fillId="0" borderId="0" xfId="3" applyFont="1" applyAlignment="1">
      <alignment vertical="center" textRotation="255" shrinkToFit="1"/>
    </xf>
    <xf numFmtId="0" fontId="11" fillId="0" borderId="0" xfId="6" applyFont="1">
      <alignment vertical="center"/>
    </xf>
    <xf numFmtId="0" fontId="54" fillId="0" borderId="0" xfId="6" applyFont="1">
      <alignment vertical="center"/>
    </xf>
    <xf numFmtId="0" fontId="57" fillId="0" borderId="0" xfId="6" applyFont="1" applyAlignment="1" applyProtection="1">
      <alignment vertical="center" shrinkToFit="1"/>
      <protection locked="0"/>
    </xf>
    <xf numFmtId="0" fontId="18" fillId="11" borderId="126" xfId="3" applyFont="1" applyFill="1" applyBorder="1" applyAlignment="1">
      <alignment vertical="center" textRotation="255" shrinkToFit="1"/>
    </xf>
    <xf numFmtId="0" fontId="18" fillId="11" borderId="0" xfId="3" applyFont="1" applyFill="1" applyAlignment="1">
      <alignment horizontal="centerContinuous" vertical="center"/>
    </xf>
    <xf numFmtId="0" fontId="18" fillId="11" borderId="0" xfId="3" applyFont="1" applyFill="1" applyAlignment="1">
      <alignment horizontal="center" vertical="center"/>
    </xf>
    <xf numFmtId="0" fontId="18" fillId="11" borderId="0" xfId="3" applyFont="1" applyFill="1">
      <alignment vertical="center"/>
    </xf>
    <xf numFmtId="0" fontId="2" fillId="11" borderId="0" xfId="7" applyFill="1">
      <alignment vertical="center"/>
    </xf>
    <xf numFmtId="0" fontId="18" fillId="11" borderId="128" xfId="3" applyFont="1" applyFill="1" applyBorder="1" applyAlignment="1">
      <alignment vertical="center" shrinkToFit="1"/>
    </xf>
    <xf numFmtId="0" fontId="18" fillId="0" borderId="0" xfId="3" applyFont="1" applyAlignment="1">
      <alignment vertical="center" shrinkToFit="1"/>
    </xf>
    <xf numFmtId="0" fontId="58" fillId="0" borderId="0" xfId="7" applyFont="1">
      <alignment vertical="center"/>
    </xf>
    <xf numFmtId="0" fontId="13" fillId="0" borderId="0" xfId="3" applyFont="1">
      <alignment vertical="center"/>
    </xf>
    <xf numFmtId="0" fontId="30" fillId="0" borderId="0" xfId="3" applyFont="1" applyAlignment="1">
      <alignment horizontal="center" vertical="center" wrapText="1"/>
    </xf>
    <xf numFmtId="0" fontId="18" fillId="0" borderId="0" xfId="3" applyFont="1" applyAlignment="1">
      <alignment horizontal="center" vertical="center" wrapText="1"/>
    </xf>
    <xf numFmtId="0" fontId="59" fillId="0" borderId="0" xfId="3" applyFont="1" applyAlignment="1">
      <alignment horizontal="center" vertical="center" wrapText="1"/>
    </xf>
    <xf numFmtId="180" fontId="18" fillId="0" borderId="0" xfId="3" applyNumberFormat="1" applyFont="1">
      <alignment vertical="center"/>
    </xf>
    <xf numFmtId="0" fontId="39" fillId="0" borderId="0" xfId="3" applyFont="1">
      <alignment vertical="center"/>
    </xf>
    <xf numFmtId="0" fontId="18" fillId="11" borderId="0" xfId="3" applyFont="1" applyFill="1" applyAlignment="1">
      <alignment horizontal="left" vertical="center"/>
    </xf>
    <xf numFmtId="0" fontId="18" fillId="0" borderId="21" xfId="3" applyFont="1" applyBorder="1" applyAlignment="1">
      <alignment vertical="center" shrinkToFit="1"/>
    </xf>
    <xf numFmtId="0" fontId="18" fillId="11" borderId="126" xfId="3" applyFont="1" applyFill="1" applyBorder="1" applyAlignment="1">
      <alignment vertical="center" shrinkToFit="1"/>
    </xf>
    <xf numFmtId="0" fontId="61" fillId="11" borderId="0" xfId="3" applyFont="1" applyFill="1" applyAlignment="1">
      <alignment horizontal="center" vertical="center"/>
    </xf>
    <xf numFmtId="0" fontId="18" fillId="11" borderId="0" xfId="3" applyFont="1" applyFill="1" applyAlignment="1">
      <alignment vertical="center" shrinkToFit="1"/>
    </xf>
    <xf numFmtId="0" fontId="18" fillId="11" borderId="128" xfId="3" applyFont="1" applyFill="1" applyBorder="1">
      <alignment vertical="center"/>
    </xf>
    <xf numFmtId="0" fontId="62" fillId="0" borderId="39" xfId="6" applyFont="1" applyBorder="1" applyAlignment="1">
      <alignment horizontal="right" vertical="center"/>
    </xf>
    <xf numFmtId="0" fontId="63" fillId="11" borderId="0" xfId="6" applyFont="1" applyFill="1">
      <alignment vertical="center"/>
    </xf>
    <xf numFmtId="0" fontId="11" fillId="11" borderId="0" xfId="6" applyFont="1" applyFill="1">
      <alignment vertical="center"/>
    </xf>
    <xf numFmtId="0" fontId="39" fillId="11" borderId="128" xfId="3" applyFont="1" applyFill="1" applyBorder="1">
      <alignment vertical="center"/>
    </xf>
    <xf numFmtId="183" fontId="30" fillId="0" borderId="0" xfId="3" applyNumberFormat="1" applyFont="1">
      <alignment vertical="center"/>
    </xf>
    <xf numFmtId="0" fontId="30" fillId="0" borderId="0" xfId="3" applyFont="1" applyAlignment="1">
      <alignment vertical="center" wrapText="1"/>
    </xf>
    <xf numFmtId="0" fontId="18" fillId="11" borderId="128" xfId="3" applyFont="1" applyFill="1" applyBorder="1" applyAlignment="1">
      <alignment horizontal="left" vertical="center"/>
    </xf>
    <xf numFmtId="183" fontId="18" fillId="0" borderId="0" xfId="3" applyNumberFormat="1" applyFont="1">
      <alignment vertical="center"/>
    </xf>
    <xf numFmtId="182" fontId="18" fillId="0" borderId="0" xfId="3" applyNumberFormat="1" applyFont="1">
      <alignment vertical="center"/>
    </xf>
    <xf numFmtId="0" fontId="18" fillId="11" borderId="129" xfId="3" applyFont="1" applyFill="1" applyBorder="1" applyAlignment="1">
      <alignment vertical="center" shrinkToFit="1"/>
    </xf>
    <xf numFmtId="0" fontId="18" fillId="11" borderId="130" xfId="3" applyFont="1" applyFill="1" applyBorder="1" applyAlignment="1">
      <alignment horizontal="center" vertical="center"/>
    </xf>
    <xf numFmtId="0" fontId="61" fillId="11" borderId="130" xfId="3" applyFont="1" applyFill="1" applyBorder="1" applyAlignment="1">
      <alignment horizontal="center" vertical="center"/>
    </xf>
    <xf numFmtId="0" fontId="18" fillId="11" borderId="130" xfId="3" applyFont="1" applyFill="1" applyBorder="1" applyAlignment="1">
      <alignment vertical="center" shrinkToFit="1"/>
    </xf>
    <xf numFmtId="0" fontId="18" fillId="11" borderId="131" xfId="3" applyFont="1" applyFill="1" applyBorder="1">
      <alignment vertical="center"/>
    </xf>
    <xf numFmtId="0" fontId="13" fillId="0" borderId="0" xfId="3" applyFont="1" applyAlignment="1">
      <alignment horizontal="centerContinuous" vertical="center" wrapText="1"/>
    </xf>
    <xf numFmtId="0" fontId="59" fillId="0" borderId="0" xfId="3" applyFont="1" applyAlignment="1">
      <alignment vertical="center" wrapText="1"/>
    </xf>
    <xf numFmtId="180" fontId="39" fillId="0" borderId="0" xfId="3" applyNumberFormat="1" applyFont="1">
      <alignment vertical="center"/>
    </xf>
    <xf numFmtId="1" fontId="39" fillId="0" borderId="0" xfId="3" applyNumberFormat="1" applyFont="1">
      <alignment vertical="center"/>
    </xf>
    <xf numFmtId="0" fontId="13" fillId="0" borderId="0" xfId="3" applyFont="1" applyAlignment="1">
      <alignment horizontal="center" vertical="center" wrapText="1"/>
    </xf>
    <xf numFmtId="0" fontId="13" fillId="0" borderId="0" xfId="3" applyFont="1" applyAlignment="1">
      <alignment horizontal="centerContinuous" vertical="center"/>
    </xf>
    <xf numFmtId="0" fontId="39" fillId="0" borderId="0" xfId="3" applyFont="1" applyAlignment="1">
      <alignment horizontal="center" vertical="center"/>
    </xf>
    <xf numFmtId="180" fontId="39" fillId="0" borderId="0" xfId="3" applyNumberFormat="1" applyFont="1" applyAlignment="1">
      <alignment horizontal="right" vertical="center"/>
    </xf>
    <xf numFmtId="1" fontId="18" fillId="0" borderId="0" xfId="3" applyNumberFormat="1" applyFont="1" applyAlignment="1">
      <alignment horizontal="center" vertical="center"/>
    </xf>
    <xf numFmtId="184" fontId="18" fillId="0" borderId="0" xfId="3" applyNumberFormat="1" applyFont="1">
      <alignment vertical="center"/>
    </xf>
    <xf numFmtId="185" fontId="18" fillId="0" borderId="0" xfId="3" applyNumberFormat="1" applyFont="1">
      <alignment vertical="center"/>
    </xf>
    <xf numFmtId="0" fontId="18" fillId="0" borderId="1" xfId="3" applyFont="1" applyBorder="1" applyAlignment="1">
      <alignment vertical="center" shrinkToFit="1"/>
    </xf>
    <xf numFmtId="0" fontId="18" fillId="0" borderId="2" xfId="3" applyFont="1" applyBorder="1" applyAlignment="1">
      <alignment vertical="center" shrinkToFit="1"/>
    </xf>
    <xf numFmtId="0" fontId="18" fillId="0" borderId="2" xfId="3" applyFont="1" applyBorder="1" applyAlignment="1">
      <alignment horizontal="center" vertical="center"/>
    </xf>
    <xf numFmtId="0" fontId="39" fillId="0" borderId="2" xfId="3" applyFont="1" applyBorder="1" applyAlignment="1">
      <alignment horizontal="center" vertical="center"/>
    </xf>
    <xf numFmtId="180" fontId="39" fillId="0" borderId="2" xfId="3" applyNumberFormat="1" applyFont="1" applyBorder="1" applyAlignment="1">
      <alignment horizontal="right" vertical="center"/>
    </xf>
    <xf numFmtId="0" fontId="18" fillId="0" borderId="2" xfId="3" applyFont="1" applyBorder="1">
      <alignment vertical="center"/>
    </xf>
    <xf numFmtId="1" fontId="18" fillId="0" borderId="2" xfId="3" applyNumberFormat="1" applyFont="1" applyBorder="1" applyAlignment="1">
      <alignment horizontal="center" vertical="center"/>
    </xf>
    <xf numFmtId="0" fontId="59" fillId="0" borderId="2" xfId="3" applyFont="1" applyBorder="1" applyAlignment="1">
      <alignment vertical="center" wrapText="1"/>
    </xf>
    <xf numFmtId="184" fontId="18" fillId="0" borderId="2" xfId="3" applyNumberFormat="1" applyFont="1" applyBorder="1">
      <alignment vertical="center"/>
    </xf>
    <xf numFmtId="185" fontId="18" fillId="0" borderId="2" xfId="3" applyNumberFormat="1" applyFont="1" applyBorder="1">
      <alignment vertical="center"/>
    </xf>
    <xf numFmtId="185" fontId="18" fillId="0" borderId="5" xfId="3" applyNumberFormat="1" applyFont="1" applyBorder="1">
      <alignment vertical="center"/>
    </xf>
    <xf numFmtId="0" fontId="18" fillId="0" borderId="68" xfId="3" applyFont="1" applyBorder="1" applyAlignment="1">
      <alignment vertical="center" shrinkToFit="1"/>
    </xf>
    <xf numFmtId="0" fontId="13" fillId="0" borderId="0" xfId="3" applyFont="1" applyAlignment="1">
      <alignment vertical="center" wrapText="1"/>
    </xf>
    <xf numFmtId="0" fontId="30" fillId="0" borderId="0" xfId="3" applyFont="1">
      <alignment vertical="center"/>
    </xf>
    <xf numFmtId="0" fontId="8" fillId="0" borderId="38" xfId="3" applyFont="1" applyBorder="1">
      <alignment vertical="center"/>
    </xf>
    <xf numFmtId="0" fontId="8" fillId="0" borderId="39" xfId="3" applyFont="1" applyBorder="1" applyAlignment="1">
      <alignment vertical="center" wrapText="1"/>
    </xf>
    <xf numFmtId="0" fontId="13" fillId="0" borderId="69" xfId="3" applyFont="1" applyBorder="1" applyAlignment="1">
      <alignment horizontal="center" vertical="center" wrapText="1"/>
    </xf>
    <xf numFmtId="0" fontId="18" fillId="0" borderId="33" xfId="3" applyFont="1" applyBorder="1">
      <alignment vertical="center"/>
    </xf>
    <xf numFmtId="0" fontId="8" fillId="0" borderId="33" xfId="3" applyFont="1" applyBorder="1">
      <alignment vertical="center"/>
    </xf>
    <xf numFmtId="0" fontId="8" fillId="0" borderId="0" xfId="3" applyFont="1" applyAlignment="1">
      <alignment vertical="center" wrapText="1"/>
    </xf>
    <xf numFmtId="49" fontId="18" fillId="0" borderId="0" xfId="3" applyNumberFormat="1" applyFont="1">
      <alignment vertical="center"/>
    </xf>
    <xf numFmtId="0" fontId="57" fillId="0" borderId="0" xfId="6" applyFont="1" applyAlignment="1">
      <alignment vertical="center" shrinkToFit="1"/>
    </xf>
    <xf numFmtId="0" fontId="8" fillId="0" borderId="27" xfId="3" applyFont="1" applyBorder="1">
      <alignment vertical="center"/>
    </xf>
    <xf numFmtId="185" fontId="8" fillId="0" borderId="28" xfId="3" applyNumberFormat="1" applyFont="1" applyBorder="1">
      <alignment vertical="center"/>
    </xf>
    <xf numFmtId="0" fontId="12" fillId="0" borderId="0" xfId="3" applyFont="1">
      <alignment vertical="center"/>
    </xf>
    <xf numFmtId="185" fontId="12" fillId="0" borderId="0" xfId="3" applyNumberFormat="1" applyFont="1">
      <alignment vertical="center"/>
    </xf>
    <xf numFmtId="0" fontId="12" fillId="0" borderId="0" xfId="3" applyFont="1" applyAlignment="1">
      <alignment horizontal="left" vertical="top" wrapText="1"/>
    </xf>
    <xf numFmtId="0" fontId="18" fillId="14" borderId="38" xfId="3" applyFont="1" applyFill="1" applyBorder="1" applyAlignment="1">
      <alignment vertical="center" shrinkToFit="1"/>
    </xf>
    <xf numFmtId="185" fontId="18" fillId="14" borderId="40" xfId="3" applyNumberFormat="1" applyFont="1" applyFill="1" applyBorder="1">
      <alignment vertical="center"/>
    </xf>
    <xf numFmtId="185" fontId="18" fillId="15" borderId="38" xfId="3" applyNumberFormat="1" applyFont="1" applyFill="1" applyBorder="1">
      <alignment vertical="center"/>
    </xf>
    <xf numFmtId="0" fontId="13" fillId="15" borderId="40" xfId="3" applyFont="1" applyFill="1" applyBorder="1" applyAlignment="1">
      <alignment horizontal="center" vertical="center" wrapText="1"/>
    </xf>
    <xf numFmtId="0" fontId="18" fillId="0" borderId="33" xfId="3" applyFont="1" applyBorder="1" applyAlignment="1">
      <alignment vertical="center" shrinkToFit="1"/>
    </xf>
    <xf numFmtId="0" fontId="8" fillId="0" borderId="24" xfId="3" applyFont="1" applyBorder="1" applyAlignment="1">
      <alignment horizontal="centerContinuous" vertical="center" wrapText="1"/>
    </xf>
    <xf numFmtId="0" fontId="8" fillId="0" borderId="0" xfId="3" applyFont="1">
      <alignment vertical="center"/>
    </xf>
    <xf numFmtId="0" fontId="8" fillId="0" borderId="34" xfId="3" applyFont="1" applyBorder="1" applyAlignment="1">
      <alignment horizontal="center" vertical="center"/>
    </xf>
    <xf numFmtId="0" fontId="8" fillId="0" borderId="33" xfId="3" applyFont="1" applyBorder="1" applyAlignment="1">
      <alignment horizontal="center" vertical="center"/>
    </xf>
    <xf numFmtId="183" fontId="8" fillId="0" borderId="0" xfId="3" applyNumberFormat="1" applyFont="1">
      <alignment vertical="center"/>
    </xf>
    <xf numFmtId="185" fontId="18" fillId="0" borderId="34" xfId="3" applyNumberFormat="1" applyFont="1" applyBorder="1">
      <alignment vertical="center"/>
    </xf>
    <xf numFmtId="185" fontId="18" fillId="0" borderId="69" xfId="3" applyNumberFormat="1" applyFont="1" applyBorder="1">
      <alignment vertical="center"/>
    </xf>
    <xf numFmtId="184" fontId="8" fillId="0" borderId="0" xfId="3" applyNumberFormat="1" applyFont="1">
      <alignment vertical="center"/>
    </xf>
    <xf numFmtId="186" fontId="8" fillId="0" borderId="0" xfId="3" applyNumberFormat="1" applyFont="1">
      <alignment vertical="center"/>
    </xf>
    <xf numFmtId="188" fontId="8" fillId="0" borderId="0" xfId="3" applyNumberFormat="1" applyFont="1">
      <alignment vertical="center"/>
    </xf>
    <xf numFmtId="183" fontId="30" fillId="0" borderId="0" xfId="3" applyNumberFormat="1" applyFont="1" applyAlignment="1">
      <alignment horizontal="center" vertical="center"/>
    </xf>
    <xf numFmtId="184" fontId="18" fillId="0" borderId="0" xfId="3" applyNumberFormat="1" applyFont="1" applyAlignment="1">
      <alignment horizontal="center" vertical="center"/>
    </xf>
    <xf numFmtId="0" fontId="18" fillId="0" borderId="34" xfId="3" applyFont="1" applyBorder="1" applyAlignment="1">
      <alignment horizontal="center" vertical="center"/>
    </xf>
    <xf numFmtId="0" fontId="18" fillId="0" borderId="33" xfId="3" applyFont="1" applyBorder="1" applyAlignment="1">
      <alignment horizontal="center" vertical="center"/>
    </xf>
    <xf numFmtId="0" fontId="18" fillId="0" borderId="27" xfId="3" applyFont="1" applyBorder="1" applyAlignment="1">
      <alignment vertical="center" shrinkToFit="1"/>
    </xf>
    <xf numFmtId="183" fontId="30" fillId="0" borderId="28" xfId="3" applyNumberFormat="1" applyFont="1" applyBorder="1" applyAlignment="1">
      <alignment horizontal="center" vertical="center"/>
    </xf>
    <xf numFmtId="184" fontId="18" fillId="0" borderId="28" xfId="3" applyNumberFormat="1" applyFont="1" applyBorder="1" applyAlignment="1">
      <alignment horizontal="center" vertical="center"/>
    </xf>
    <xf numFmtId="0" fontId="18" fillId="0" borderId="28" xfId="3" applyFont="1" applyBorder="1" applyAlignment="1">
      <alignment horizontal="center" vertical="center"/>
    </xf>
    <xf numFmtId="0" fontId="18" fillId="0" borderId="29" xfId="3" applyFont="1" applyBorder="1" applyAlignment="1">
      <alignment horizontal="center" vertical="center"/>
    </xf>
    <xf numFmtId="0" fontId="18" fillId="0" borderId="27" xfId="3" applyFont="1" applyBorder="1" applyAlignment="1">
      <alignment horizontal="center" vertical="center"/>
    </xf>
    <xf numFmtId="184" fontId="18" fillId="0" borderId="28" xfId="3" applyNumberFormat="1" applyFont="1" applyBorder="1">
      <alignment vertical="center"/>
    </xf>
    <xf numFmtId="183" fontId="30" fillId="0" borderId="28" xfId="3" applyNumberFormat="1" applyFont="1" applyBorder="1">
      <alignment vertical="center"/>
    </xf>
    <xf numFmtId="185" fontId="18" fillId="0" borderId="29" xfId="3" applyNumberFormat="1" applyFont="1" applyBorder="1">
      <alignment vertical="center"/>
    </xf>
    <xf numFmtId="0" fontId="18" fillId="0" borderId="70" xfId="3" applyFont="1" applyBorder="1" applyAlignment="1">
      <alignment vertical="center" shrinkToFit="1"/>
    </xf>
    <xf numFmtId="0" fontId="18" fillId="0" borderId="48" xfId="3" applyFont="1" applyBorder="1" applyAlignment="1">
      <alignment vertical="center" shrinkToFit="1"/>
    </xf>
    <xf numFmtId="183" fontId="30" fillId="0" borderId="48" xfId="3" applyNumberFormat="1" applyFont="1" applyBorder="1" applyAlignment="1">
      <alignment horizontal="center" vertical="center"/>
    </xf>
    <xf numFmtId="184" fontId="18" fillId="0" borderId="48" xfId="3" applyNumberFormat="1" applyFont="1" applyBorder="1" applyAlignment="1">
      <alignment horizontal="center" vertical="center"/>
    </xf>
    <xf numFmtId="0" fontId="18" fillId="0" borderId="48" xfId="3" applyFont="1" applyBorder="1" applyAlignment="1">
      <alignment horizontal="center" vertical="center"/>
    </xf>
    <xf numFmtId="184" fontId="18" fillId="0" borderId="48" xfId="3" applyNumberFormat="1" applyFont="1" applyBorder="1">
      <alignment vertical="center"/>
    </xf>
    <xf numFmtId="183" fontId="30" fillId="0" borderId="48" xfId="3" applyNumberFormat="1" applyFont="1" applyBorder="1">
      <alignment vertical="center"/>
    </xf>
    <xf numFmtId="185" fontId="18" fillId="0" borderId="48" xfId="3" applyNumberFormat="1" applyFont="1" applyBorder="1">
      <alignment vertical="center"/>
    </xf>
    <xf numFmtId="185" fontId="18" fillId="0" borderId="73" xfId="3" applyNumberFormat="1" applyFont="1" applyBorder="1">
      <alignment vertical="center"/>
    </xf>
    <xf numFmtId="0" fontId="18" fillId="0" borderId="88" xfId="3" applyFont="1" applyBorder="1" applyAlignment="1">
      <alignment horizontal="center" vertical="center"/>
    </xf>
    <xf numFmtId="0" fontId="18" fillId="0" borderId="89" xfId="3" applyFont="1" applyBorder="1" applyAlignment="1">
      <alignment horizontal="center" vertical="center"/>
    </xf>
    <xf numFmtId="0" fontId="18" fillId="0" borderId="76" xfId="3" applyFont="1" applyBorder="1" applyAlignment="1">
      <alignment horizontal="center" vertical="center" shrinkToFit="1"/>
    </xf>
    <xf numFmtId="0" fontId="18" fillId="0" borderId="133" xfId="3" applyFont="1" applyBorder="1" applyAlignment="1">
      <alignment vertical="center" shrinkToFit="1"/>
    </xf>
    <xf numFmtId="0" fontId="18" fillId="0" borderId="134" xfId="3" applyFont="1" applyBorder="1" applyAlignment="1">
      <alignment vertical="center" shrinkToFit="1"/>
    </xf>
    <xf numFmtId="0" fontId="18" fillId="0" borderId="79" xfId="3" applyFont="1" applyBorder="1" applyAlignment="1">
      <alignment vertical="center" shrinkToFit="1"/>
    </xf>
    <xf numFmtId="0" fontId="18" fillId="0" borderId="80" xfId="3" applyFont="1" applyBorder="1" applyAlignment="1">
      <alignment vertical="center" shrinkToFit="1"/>
    </xf>
    <xf numFmtId="0" fontId="18" fillId="0" borderId="0" xfId="3" applyFont="1" applyAlignment="1">
      <alignment vertical="center" wrapText="1"/>
    </xf>
    <xf numFmtId="189" fontId="18" fillId="0" borderId="0" xfId="3" applyNumberFormat="1" applyFont="1">
      <alignment vertical="center"/>
    </xf>
    <xf numFmtId="0" fontId="65" fillId="0" borderId="0" xfId="6" applyFont="1">
      <alignment vertical="center"/>
    </xf>
    <xf numFmtId="0" fontId="24" fillId="0" borderId="101" xfId="3" applyFont="1" applyBorder="1">
      <alignment vertical="center"/>
    </xf>
    <xf numFmtId="0" fontId="24" fillId="0" borderId="84" xfId="3" applyFont="1" applyBorder="1">
      <alignment vertical="center"/>
    </xf>
    <xf numFmtId="0" fontId="24" fillId="0" borderId="46" xfId="3" applyFont="1" applyBorder="1">
      <alignment vertical="center"/>
    </xf>
    <xf numFmtId="0" fontId="31" fillId="0" borderId="101" xfId="3" applyFont="1" applyBorder="1" applyAlignment="1">
      <alignment vertical="center" shrinkToFit="1"/>
    </xf>
    <xf numFmtId="0" fontId="31" fillId="0" borderId="99" xfId="3" applyFont="1" applyBorder="1" applyAlignment="1">
      <alignment vertical="center" shrinkToFit="1"/>
    </xf>
    <xf numFmtId="0" fontId="31" fillId="0" borderId="100" xfId="3" applyFont="1" applyBorder="1" applyAlignment="1">
      <alignment vertical="center" shrinkToFit="1"/>
    </xf>
    <xf numFmtId="0" fontId="18" fillId="0" borderId="70" xfId="3" applyFont="1" applyBorder="1">
      <alignment vertical="center"/>
    </xf>
    <xf numFmtId="0" fontId="18" fillId="0" borderId="48" xfId="3" applyFont="1" applyBorder="1">
      <alignment vertical="center"/>
    </xf>
    <xf numFmtId="0" fontId="18" fillId="0" borderId="45" xfId="3" applyFont="1" applyBorder="1">
      <alignment vertical="center"/>
    </xf>
    <xf numFmtId="0" fontId="18" fillId="0" borderId="45" xfId="3" applyFont="1" applyBorder="1" applyAlignment="1">
      <alignment horizontal="center" vertical="center"/>
    </xf>
    <xf numFmtId="0" fontId="18" fillId="0" borderId="73" xfId="3" applyFont="1" applyBorder="1" applyAlignment="1">
      <alignment horizontal="center" vertical="center"/>
    </xf>
    <xf numFmtId="0" fontId="18" fillId="0" borderId="4" xfId="3" applyFont="1" applyBorder="1" applyAlignment="1">
      <alignment vertical="center" shrinkToFit="1"/>
    </xf>
    <xf numFmtId="0" fontId="66" fillId="0" borderId="0" xfId="6" applyFont="1">
      <alignment vertical="center"/>
    </xf>
    <xf numFmtId="0" fontId="12" fillId="0" borderId="0" xfId="8" applyFont="1">
      <alignment vertical="center"/>
    </xf>
    <xf numFmtId="0" fontId="8" fillId="0" borderId="0" xfId="8" applyFont="1">
      <alignment vertical="center"/>
    </xf>
    <xf numFmtId="0" fontId="3" fillId="0" borderId="0" xfId="8" applyAlignment="1">
      <alignment horizontal="right" vertical="center"/>
    </xf>
    <xf numFmtId="0" fontId="12" fillId="0" borderId="0" xfId="8" applyFont="1" applyAlignment="1">
      <alignment horizontal="center" vertical="center"/>
    </xf>
    <xf numFmtId="0" fontId="8" fillId="0" borderId="31" xfId="8" applyFont="1" applyBorder="1" applyAlignment="1">
      <alignment horizontal="left" vertical="center"/>
    </xf>
    <xf numFmtId="0" fontId="8" fillId="0" borderId="133" xfId="8" applyFont="1" applyBorder="1" applyAlignment="1">
      <alignment horizontal="left" vertical="center" indent="1"/>
    </xf>
    <xf numFmtId="0" fontId="8" fillId="0" borderId="24" xfId="8" applyFont="1" applyBorder="1" applyAlignment="1">
      <alignment horizontal="left" vertical="center" indent="1"/>
    </xf>
    <xf numFmtId="0" fontId="8" fillId="0" borderId="28" xfId="8" applyFont="1" applyBorder="1" applyAlignment="1">
      <alignment horizontal="left" vertical="center" indent="1"/>
    </xf>
    <xf numFmtId="0" fontId="8" fillId="0" borderId="28" xfId="8" applyFont="1" applyBorder="1">
      <alignment vertical="center"/>
    </xf>
    <xf numFmtId="0" fontId="8" fillId="0" borderId="38" xfId="8" applyFont="1" applyBorder="1">
      <alignment vertical="center"/>
    </xf>
    <xf numFmtId="0" fontId="8" fillId="0" borderId="39" xfId="8" applyFont="1" applyBorder="1">
      <alignment vertical="center"/>
    </xf>
    <xf numFmtId="0" fontId="8" fillId="0" borderId="33" xfId="8" applyFont="1" applyBorder="1">
      <alignment vertical="center"/>
    </xf>
    <xf numFmtId="0" fontId="8" fillId="0" borderId="24" xfId="8" applyFont="1" applyBorder="1" applyAlignment="1">
      <alignment horizontal="center" vertical="center"/>
    </xf>
    <xf numFmtId="0" fontId="8" fillId="0" borderId="24" xfId="8" applyFont="1" applyBorder="1" applyAlignment="1">
      <alignment vertical="center" wrapText="1"/>
    </xf>
    <xf numFmtId="0" fontId="8" fillId="0" borderId="24" xfId="8" applyFont="1" applyBorder="1" applyAlignment="1">
      <alignment horizontal="right" vertical="center"/>
    </xf>
    <xf numFmtId="0" fontId="8" fillId="0" borderId="0" xfId="8" applyFont="1" applyAlignment="1">
      <alignment horizontal="right" vertical="center"/>
    </xf>
    <xf numFmtId="0" fontId="8" fillId="0" borderId="0" xfId="8" applyFont="1" applyAlignment="1">
      <alignment vertical="center" wrapText="1"/>
    </xf>
    <xf numFmtId="0" fontId="8" fillId="0" borderId="27" xfId="8" applyFont="1" applyBorder="1">
      <alignment vertical="center"/>
    </xf>
    <xf numFmtId="0" fontId="8" fillId="0" borderId="40" xfId="8" applyFont="1" applyBorder="1">
      <alignment vertical="center"/>
    </xf>
    <xf numFmtId="0" fontId="8" fillId="0" borderId="34" xfId="8" applyFont="1" applyBorder="1">
      <alignment vertical="center"/>
    </xf>
    <xf numFmtId="0" fontId="8" fillId="0" borderId="34" xfId="8" applyFont="1" applyBorder="1" applyAlignment="1">
      <alignment vertical="center" wrapText="1"/>
    </xf>
    <xf numFmtId="0" fontId="8" fillId="0" borderId="29" xfId="8" applyFont="1" applyBorder="1">
      <alignment vertical="center"/>
    </xf>
    <xf numFmtId="0" fontId="8" fillId="0" borderId="0" xfId="8" applyFont="1" applyAlignment="1">
      <alignment horizontal="left" vertical="center"/>
    </xf>
    <xf numFmtId="0" fontId="8" fillId="0" borderId="0" xfId="9" applyFont="1">
      <alignment vertical="center"/>
    </xf>
    <xf numFmtId="0" fontId="18" fillId="0" borderId="0" xfId="9" applyFont="1">
      <alignment vertical="center"/>
    </xf>
    <xf numFmtId="0" fontId="18" fillId="0" borderId="0" xfId="9" applyFont="1" applyAlignment="1">
      <alignment horizontal="center" vertical="center"/>
    </xf>
    <xf numFmtId="0" fontId="8" fillId="0" borderId="24" xfId="9" applyFont="1" applyBorder="1">
      <alignment vertical="center"/>
    </xf>
    <xf numFmtId="0" fontId="18" fillId="0" borderId="31" xfId="9" applyFont="1" applyBorder="1" applyAlignment="1">
      <alignment horizontal="center" vertical="center"/>
    </xf>
    <xf numFmtId="0" fontId="18" fillId="0" borderId="164" xfId="9" applyFont="1" applyBorder="1">
      <alignment vertical="center"/>
    </xf>
    <xf numFmtId="0" fontId="18" fillId="0" borderId="165" xfId="9" applyFont="1" applyBorder="1">
      <alignment vertical="center"/>
    </xf>
    <xf numFmtId="0" fontId="18" fillId="0" borderId="166" xfId="9" applyFont="1" applyBorder="1">
      <alignment vertical="center"/>
    </xf>
    <xf numFmtId="0" fontId="18" fillId="0" borderId="167" xfId="9" applyFont="1" applyBorder="1">
      <alignment vertical="center"/>
    </xf>
    <xf numFmtId="0" fontId="18" fillId="0" borderId="27" xfId="9" applyFont="1" applyBorder="1" applyAlignment="1">
      <alignment horizontal="center" vertical="center"/>
    </xf>
    <xf numFmtId="0" fontId="18" fillId="0" borderId="168" xfId="9" applyFont="1" applyBorder="1">
      <alignment vertical="center"/>
    </xf>
    <xf numFmtId="0" fontId="18" fillId="0" borderId="169" xfId="9" applyFont="1" applyBorder="1">
      <alignment vertical="center"/>
    </xf>
    <xf numFmtId="0" fontId="18" fillId="0" borderId="0" xfId="9" applyFont="1" applyAlignment="1">
      <alignment horizontal="left" vertical="center" wrapText="1"/>
    </xf>
    <xf numFmtId="0" fontId="13" fillId="0" borderId="24" xfId="9" applyFont="1" applyBorder="1" applyAlignment="1">
      <alignment horizontal="center" vertical="center" wrapText="1"/>
    </xf>
    <xf numFmtId="0" fontId="18" fillId="0" borderId="31" xfId="9" applyFont="1" applyBorder="1">
      <alignment vertical="center"/>
    </xf>
    <xf numFmtId="0" fontId="18" fillId="0" borderId="26" xfId="9" applyFont="1" applyBorder="1">
      <alignment vertical="center"/>
    </xf>
    <xf numFmtId="0" fontId="13" fillId="0" borderId="21" xfId="9" applyFont="1" applyBorder="1" applyAlignment="1">
      <alignment horizontal="center" vertical="center" wrapText="1"/>
    </xf>
    <xf numFmtId="0" fontId="18" fillId="0" borderId="0" xfId="9" applyFont="1" applyAlignment="1">
      <alignment vertical="center" textRotation="255" wrapText="1"/>
    </xf>
    <xf numFmtId="0" fontId="67" fillId="0" borderId="0" xfId="3" applyFont="1">
      <alignment vertical="center"/>
    </xf>
    <xf numFmtId="0" fontId="69" fillId="0" borderId="0" xfId="9" applyFont="1" applyAlignment="1">
      <alignment horizontal="center" vertical="center"/>
    </xf>
    <xf numFmtId="0" fontId="70" fillId="0" borderId="0" xfId="9" applyFont="1">
      <alignment vertical="center"/>
    </xf>
    <xf numFmtId="178" fontId="67" fillId="0" borderId="173" xfId="3" applyNumberFormat="1" applyFont="1" applyBorder="1">
      <alignment vertical="center"/>
    </xf>
    <xf numFmtId="178" fontId="67" fillId="0" borderId="174" xfId="3" applyNumberFormat="1" applyFont="1" applyBorder="1">
      <alignment vertical="center"/>
    </xf>
    <xf numFmtId="191" fontId="67" fillId="0" borderId="0" xfId="3" applyNumberFormat="1" applyFont="1">
      <alignment vertical="center"/>
    </xf>
    <xf numFmtId="0" fontId="67" fillId="0" borderId="172" xfId="3" applyFont="1" applyBorder="1">
      <alignment vertical="center"/>
    </xf>
    <xf numFmtId="190" fontId="67" fillId="0" borderId="178" xfId="3" applyNumberFormat="1" applyFont="1" applyBorder="1">
      <alignment vertical="center"/>
    </xf>
    <xf numFmtId="190" fontId="67" fillId="0" borderId="182" xfId="3" applyNumberFormat="1" applyFont="1" applyBorder="1">
      <alignment vertical="center"/>
    </xf>
    <xf numFmtId="0" fontId="67" fillId="0" borderId="171" xfId="3" applyFont="1" applyBorder="1" applyAlignment="1">
      <alignment vertical="center" shrinkToFit="1"/>
    </xf>
    <xf numFmtId="0" fontId="67" fillId="0" borderId="0" xfId="3" applyFont="1" applyAlignment="1">
      <alignment vertical="center" shrinkToFit="1"/>
    </xf>
    <xf numFmtId="0" fontId="67" fillId="0" borderId="0" xfId="3" applyFont="1" applyAlignment="1">
      <alignment horizontal="center" vertical="center"/>
    </xf>
    <xf numFmtId="192" fontId="67" fillId="0" borderId="185" xfId="3" applyNumberFormat="1" applyFont="1" applyBorder="1">
      <alignment vertical="center"/>
    </xf>
    <xf numFmtId="192" fontId="67" fillId="0" borderId="186" xfId="3" applyNumberFormat="1" applyFont="1" applyBorder="1">
      <alignment vertical="center"/>
    </xf>
    <xf numFmtId="192" fontId="67" fillId="0" borderId="182" xfId="3" applyNumberFormat="1" applyFont="1" applyBorder="1">
      <alignment vertical="center"/>
    </xf>
    <xf numFmtId="192" fontId="67" fillId="0" borderId="187" xfId="3" applyNumberFormat="1" applyFont="1" applyBorder="1">
      <alignment vertical="center"/>
    </xf>
    <xf numFmtId="0" fontId="73" fillId="0" borderId="0" xfId="3" applyFont="1" applyAlignment="1">
      <alignment vertical="center" wrapText="1"/>
    </xf>
    <xf numFmtId="0" fontId="73" fillId="0" borderId="0" xfId="3" applyFont="1">
      <alignment vertical="center"/>
    </xf>
    <xf numFmtId="0" fontId="73" fillId="0" borderId="0" xfId="3" applyFont="1" applyAlignment="1">
      <alignment horizontal="right" vertical="center"/>
    </xf>
    <xf numFmtId="0" fontId="7" fillId="0" borderId="0" xfId="3" applyFont="1">
      <alignment vertical="center"/>
    </xf>
    <xf numFmtId="0" fontId="54" fillId="0" borderId="0" xfId="3" applyFont="1">
      <alignment vertical="center"/>
    </xf>
    <xf numFmtId="0" fontId="54" fillId="0" borderId="0" xfId="3" applyFont="1" applyAlignment="1">
      <alignment horizontal="center" vertical="center" shrinkToFit="1"/>
    </xf>
    <xf numFmtId="0" fontId="54" fillId="0" borderId="0" xfId="3" applyFont="1" applyAlignment="1">
      <alignment horizontal="center" vertical="center"/>
    </xf>
    <xf numFmtId="0" fontId="54" fillId="0" borderId="0" xfId="3" applyFont="1" applyAlignment="1">
      <alignment horizontal="distributed" vertical="center" indent="1"/>
    </xf>
    <xf numFmtId="0" fontId="70" fillId="0" borderId="0" xfId="11" applyFont="1" applyAlignment="1">
      <alignment horizontal="left" vertical="center" shrinkToFit="1"/>
    </xf>
    <xf numFmtId="0" fontId="70" fillId="0" borderId="0" xfId="11" applyFont="1" applyAlignment="1">
      <alignment vertical="center" shrinkToFit="1"/>
    </xf>
    <xf numFmtId="0" fontId="70" fillId="6" borderId="31" xfId="11" applyFont="1" applyFill="1" applyBorder="1" applyAlignment="1">
      <alignment horizontal="center" vertical="center"/>
    </xf>
    <xf numFmtId="0" fontId="70" fillId="6" borderId="25" xfId="11" applyFont="1" applyFill="1" applyBorder="1" applyAlignment="1">
      <alignment horizontal="center" vertical="center"/>
    </xf>
    <xf numFmtId="0" fontId="70" fillId="0" borderId="38" xfId="11" applyFont="1" applyBorder="1" applyAlignment="1">
      <alignment horizontal="left" vertical="center" shrinkToFit="1"/>
    </xf>
    <xf numFmtId="0" fontId="70" fillId="0" borderId="39" xfId="11" applyFont="1" applyBorder="1" applyAlignment="1">
      <alignment horizontal="left" vertical="center" shrinkToFit="1"/>
    </xf>
    <xf numFmtId="0" fontId="70" fillId="0" borderId="40" xfId="11" applyFont="1" applyBorder="1" applyAlignment="1">
      <alignment horizontal="left" vertical="center" shrinkToFit="1"/>
    </xf>
    <xf numFmtId="0" fontId="70" fillId="0" borderId="33" xfId="11" applyFont="1" applyBorder="1" applyAlignment="1">
      <alignment horizontal="left" vertical="center" shrinkToFit="1"/>
    </xf>
    <xf numFmtId="0" fontId="70" fillId="0" borderId="34" xfId="11" applyFont="1" applyBorder="1" applyAlignment="1">
      <alignment horizontal="left" vertical="center" shrinkToFit="1"/>
    </xf>
    <xf numFmtId="0" fontId="8" fillId="0" borderId="33" xfId="11" applyFont="1" applyBorder="1" applyAlignment="1">
      <alignment horizontal="left" vertical="center" shrinkToFit="1"/>
    </xf>
    <xf numFmtId="0" fontId="8" fillId="0" borderId="0" xfId="11" applyFont="1" applyAlignment="1">
      <alignment horizontal="left" vertical="center" shrinkToFit="1"/>
    </xf>
    <xf numFmtId="0" fontId="8" fillId="0" borderId="33" xfId="11" applyFont="1" applyBorder="1" applyAlignment="1">
      <alignment horizontal="center" vertical="center" shrinkToFit="1"/>
    </xf>
    <xf numFmtId="0" fontId="8" fillId="0" borderId="0" xfId="11" applyFont="1" applyAlignment="1">
      <alignment horizontal="center" vertical="center" shrinkToFit="1"/>
    </xf>
    <xf numFmtId="0" fontId="8" fillId="0" borderId="34" xfId="11" applyFont="1" applyBorder="1" applyAlignment="1">
      <alignment horizontal="center" vertical="center" shrinkToFit="1"/>
    </xf>
    <xf numFmtId="0" fontId="8" fillId="0" borderId="33" xfId="11" applyFont="1" applyBorder="1" applyAlignment="1">
      <alignment horizontal="left" vertical="center"/>
    </xf>
    <xf numFmtId="0" fontId="8" fillId="0" borderId="0" xfId="11" applyFont="1" applyAlignment="1">
      <alignment vertical="center" shrinkToFit="1"/>
    </xf>
    <xf numFmtId="0" fontId="8" fillId="0" borderId="34" xfId="11" applyFont="1" applyBorder="1" applyAlignment="1">
      <alignment vertical="center" shrinkToFit="1"/>
    </xf>
    <xf numFmtId="0" fontId="8" fillId="0" borderId="0" xfId="11" applyFont="1" applyAlignment="1">
      <alignment vertical="center" wrapText="1" shrinkToFit="1"/>
    </xf>
    <xf numFmtId="0" fontId="8" fillId="0" borderId="34" xfId="11" applyFont="1" applyBorder="1" applyAlignment="1">
      <alignment vertical="center" wrapText="1" shrinkToFit="1"/>
    </xf>
    <xf numFmtId="0" fontId="70" fillId="0" borderId="33" xfId="11" applyFont="1" applyBorder="1">
      <alignment vertical="center"/>
    </xf>
    <xf numFmtId="0" fontId="70" fillId="0" borderId="0" xfId="11" applyFont="1">
      <alignment vertical="center"/>
    </xf>
    <xf numFmtId="0" fontId="70" fillId="0" borderId="34" xfId="11" applyFont="1" applyBorder="1" applyAlignment="1">
      <alignment vertical="center" shrinkToFit="1"/>
    </xf>
    <xf numFmtId="0" fontId="8" fillId="0" borderId="0" xfId="11" applyFont="1" applyAlignment="1">
      <alignment horizontal="left" vertical="center"/>
    </xf>
    <xf numFmtId="0" fontId="70" fillId="0" borderId="33" xfId="11" applyFont="1" applyBorder="1" applyAlignment="1">
      <alignment horizontal="center" vertical="center"/>
    </xf>
    <xf numFmtId="0" fontId="70" fillId="0" borderId="0" xfId="11" applyFont="1" applyAlignment="1">
      <alignment horizontal="center" vertical="center" shrinkToFit="1"/>
    </xf>
    <xf numFmtId="0" fontId="70" fillId="0" borderId="0" xfId="11" applyFont="1" applyAlignment="1">
      <alignment horizontal="center" vertical="center"/>
    </xf>
    <xf numFmtId="0" fontId="70" fillId="0" borderId="34" xfId="11" applyFont="1" applyBorder="1" applyAlignment="1">
      <alignment horizontal="center" vertical="center" shrinkToFit="1"/>
    </xf>
    <xf numFmtId="0" fontId="8" fillId="0" borderId="0" xfId="11" applyFont="1" applyAlignment="1">
      <alignment vertical="center" wrapText="1"/>
    </xf>
    <xf numFmtId="0" fontId="8" fillId="0" borderId="34" xfId="11" applyFont="1" applyBorder="1" applyAlignment="1">
      <alignment vertical="center" wrapText="1"/>
    </xf>
    <xf numFmtId="0" fontId="8" fillId="0" borderId="27" xfId="11" applyFont="1" applyBorder="1" applyAlignment="1">
      <alignment vertical="center" wrapText="1" shrinkToFit="1"/>
    </xf>
    <xf numFmtId="0" fontId="8" fillId="0" borderId="28" xfId="11" applyFont="1" applyBorder="1" applyAlignment="1">
      <alignment horizontal="left" vertical="center" shrinkToFit="1"/>
    </xf>
    <xf numFmtId="0" fontId="8" fillId="0" borderId="28" xfId="11" applyFont="1" applyBorder="1" applyAlignment="1">
      <alignment vertical="center" wrapText="1" shrinkToFit="1"/>
    </xf>
    <xf numFmtId="0" fontId="8" fillId="0" borderId="29" xfId="11" applyFont="1" applyBorder="1" applyAlignment="1">
      <alignment vertical="center" wrapText="1" shrinkToFit="1"/>
    </xf>
    <xf numFmtId="0" fontId="8" fillId="0" borderId="0" xfId="11" applyFont="1" applyAlignment="1">
      <alignment horizontal="left" vertical="center" wrapText="1" shrinkToFit="1"/>
    </xf>
    <xf numFmtId="0" fontId="14" fillId="0" borderId="0" xfId="8" applyFont="1">
      <alignment vertical="center"/>
    </xf>
    <xf numFmtId="0" fontId="3" fillId="0" borderId="0" xfId="8">
      <alignment vertical="center"/>
    </xf>
    <xf numFmtId="0" fontId="14" fillId="0" borderId="0" xfId="8" applyFont="1" applyAlignment="1">
      <alignment horizontal="center" vertical="center"/>
    </xf>
    <xf numFmtId="0" fontId="2" fillId="0" borderId="31" xfId="8" applyFont="1" applyBorder="1" applyAlignment="1">
      <alignment horizontal="center" vertical="center"/>
    </xf>
    <xf numFmtId="0" fontId="3" fillId="0" borderId="133" xfId="8" applyBorder="1" applyAlignment="1">
      <alignment horizontal="left" vertical="center" indent="1"/>
    </xf>
    <xf numFmtId="0" fontId="3" fillId="0" borderId="31" xfId="8" applyBorder="1" applyAlignment="1">
      <alignment horizontal="left" vertical="center" wrapText="1" indent="1"/>
    </xf>
    <xf numFmtId="0" fontId="26" fillId="0" borderId="0" xfId="8" applyFont="1">
      <alignment vertical="center"/>
    </xf>
    <xf numFmtId="0" fontId="13" fillId="0" borderId="0" xfId="8" applyFont="1">
      <alignment vertical="center"/>
    </xf>
    <xf numFmtId="0" fontId="79" fillId="0" borderId="0" xfId="8" applyFont="1">
      <alignment vertical="center"/>
    </xf>
    <xf numFmtId="0" fontId="81" fillId="0" borderId="24" xfId="3" applyFont="1" applyBorder="1" applyAlignment="1">
      <alignment horizontal="center" vertical="center" shrinkToFit="1"/>
    </xf>
    <xf numFmtId="0" fontId="81" fillId="0" borderId="30" xfId="3" applyFont="1" applyBorder="1" applyAlignment="1">
      <alignment horizontal="center" vertical="center" shrinkToFit="1"/>
    </xf>
    <xf numFmtId="0" fontId="81" fillId="0" borderId="32" xfId="3" applyFont="1" applyBorder="1" applyAlignment="1">
      <alignment horizontal="center" vertical="center" shrinkToFit="1"/>
    </xf>
    <xf numFmtId="0" fontId="2" fillId="0" borderId="24" xfId="3" applyBorder="1" applyAlignment="1">
      <alignment horizontal="center" vertical="center" shrinkToFit="1"/>
    </xf>
    <xf numFmtId="0" fontId="2" fillId="0" borderId="32" xfId="3" applyBorder="1" applyAlignment="1">
      <alignment horizontal="center" vertical="center" shrinkToFit="1"/>
    </xf>
    <xf numFmtId="0" fontId="2" fillId="0" borderId="149" xfId="3" applyBorder="1" applyAlignment="1">
      <alignment horizontal="center" vertical="center" shrinkToFit="1"/>
    </xf>
    <xf numFmtId="0" fontId="2" fillId="0" borderId="150" xfId="3" applyBorder="1" applyAlignment="1">
      <alignment horizontal="center" vertical="center" shrinkToFit="1"/>
    </xf>
    <xf numFmtId="0" fontId="2" fillId="0" borderId="0" xfId="3" applyAlignment="1">
      <alignment horizontal="center" vertical="center" shrinkToFit="1"/>
    </xf>
    <xf numFmtId="0" fontId="2" fillId="0" borderId="53" xfId="3" applyBorder="1" applyAlignment="1">
      <alignment horizontal="center" vertical="center" wrapText="1"/>
    </xf>
    <xf numFmtId="0" fontId="2" fillId="0" borderId="30" xfId="3" applyBorder="1" applyAlignment="1">
      <alignment horizontal="center" vertical="center" wrapText="1"/>
    </xf>
    <xf numFmtId="0" fontId="2" fillId="0" borderId="92" xfId="3" applyBorder="1" applyAlignment="1">
      <alignment horizontal="center" vertical="center" wrapText="1" shrinkToFit="1"/>
    </xf>
    <xf numFmtId="0" fontId="2" fillId="0" borderId="94" xfId="3" applyBorder="1" applyAlignment="1">
      <alignment horizontal="center" vertical="center" wrapText="1" shrinkToFit="1"/>
    </xf>
    <xf numFmtId="0" fontId="2" fillId="0" borderId="0" xfId="8" applyFont="1" applyAlignment="1">
      <alignment horizontal="center" vertical="center" shrinkToFit="1"/>
    </xf>
    <xf numFmtId="0" fontId="2" fillId="0" borderId="0" xfId="3" applyAlignment="1">
      <alignment horizontal="center" vertical="center" wrapText="1" shrinkToFit="1"/>
    </xf>
    <xf numFmtId="0" fontId="26" fillId="0" borderId="0" xfId="3" applyFont="1" applyAlignment="1">
      <alignment horizontal="left" vertical="center" wrapText="1"/>
    </xf>
    <xf numFmtId="0" fontId="2" fillId="0" borderId="0" xfId="8" applyFont="1" applyAlignment="1">
      <alignment horizontal="left" vertical="center" wrapText="1"/>
    </xf>
    <xf numFmtId="0" fontId="82" fillId="0" borderId="0" xfId="3" applyFont="1" applyAlignment="1">
      <alignment horizontal="left" vertical="center" wrapText="1"/>
    </xf>
    <xf numFmtId="0" fontId="14" fillId="0" borderId="0" xfId="9" applyFont="1">
      <alignment vertical="center"/>
    </xf>
    <xf numFmtId="0" fontId="2" fillId="0" borderId="0" xfId="9">
      <alignment vertical="center"/>
    </xf>
    <xf numFmtId="0" fontId="2" fillId="0" borderId="0" xfId="9" applyAlignment="1">
      <alignment horizontal="right" vertical="center"/>
    </xf>
    <xf numFmtId="0" fontId="14" fillId="0" borderId="0" xfId="9" applyFont="1" applyAlignment="1">
      <alignment horizontal="center" vertical="center"/>
    </xf>
    <xf numFmtId="0" fontId="2" fillId="0" borderId="24" xfId="9" applyBorder="1" applyAlignment="1">
      <alignment horizontal="center" vertical="center"/>
    </xf>
    <xf numFmtId="0" fontId="2" fillId="0" borderId="133" xfId="9" applyBorder="1" applyAlignment="1">
      <alignment horizontal="center" vertical="center"/>
    </xf>
    <xf numFmtId="0" fontId="79" fillId="7" borderId="24" xfId="9" applyFont="1" applyFill="1" applyBorder="1" applyAlignment="1">
      <alignment horizontal="center" vertical="center"/>
    </xf>
    <xf numFmtId="0" fontId="2" fillId="0" borderId="0" xfId="4"/>
    <xf numFmtId="0" fontId="78" fillId="0" borderId="0" xfId="9" applyFont="1">
      <alignment vertical="center"/>
    </xf>
    <xf numFmtId="0" fontId="79" fillId="0" borderId="0" xfId="12" applyFont="1">
      <alignment vertical="center"/>
    </xf>
    <xf numFmtId="0" fontId="35" fillId="0" borderId="27" xfId="3" applyFont="1" applyBorder="1" applyAlignment="1">
      <alignment horizontal="distributed" vertical="center"/>
    </xf>
    <xf numFmtId="0" fontId="73" fillId="0" borderId="10" xfId="3" applyFont="1" applyBorder="1" applyAlignment="1">
      <alignment horizontal="distributed" vertical="center"/>
    </xf>
    <xf numFmtId="0" fontId="80" fillId="0" borderId="195" xfId="12" applyFont="1" applyBorder="1" applyAlignment="1">
      <alignment horizontal="center" vertical="center" wrapText="1"/>
    </xf>
    <xf numFmtId="0" fontId="86" fillId="0" borderId="197" xfId="12" applyFont="1" applyBorder="1" applyAlignment="1">
      <alignment horizontal="center" vertical="center" wrapText="1"/>
    </xf>
    <xf numFmtId="0" fontId="86" fillId="0" borderId="199" xfId="12" applyFont="1" applyBorder="1" applyAlignment="1">
      <alignment horizontal="center" vertical="center" wrapText="1"/>
    </xf>
    <xf numFmtId="0" fontId="86" fillId="0" borderId="200" xfId="12" applyFont="1" applyBorder="1" applyAlignment="1">
      <alignment horizontal="center" vertical="center" wrapText="1"/>
    </xf>
    <xf numFmtId="0" fontId="86" fillId="0" borderId="201" xfId="12" applyFont="1" applyBorder="1" applyAlignment="1">
      <alignment horizontal="center" vertical="center" wrapText="1"/>
    </xf>
    <xf numFmtId="0" fontId="86" fillId="0" borderId="202" xfId="12" applyFont="1" applyBorder="1" applyAlignment="1">
      <alignment horizontal="center" vertical="center" wrapText="1"/>
    </xf>
    <xf numFmtId="0" fontId="86" fillId="0" borderId="203" xfId="12" applyFont="1" applyBorder="1" applyAlignment="1">
      <alignment horizontal="center" vertical="center" wrapText="1"/>
    </xf>
    <xf numFmtId="0" fontId="81" fillId="0" borderId="24" xfId="12" applyFont="1" applyBorder="1" applyAlignment="1">
      <alignment horizontal="center" vertical="center" wrapText="1"/>
    </xf>
    <xf numFmtId="0" fontId="81" fillId="0" borderId="199" xfId="12" applyFont="1" applyBorder="1" applyAlignment="1">
      <alignment horizontal="center" vertical="center" wrapText="1"/>
    </xf>
    <xf numFmtId="0" fontId="81" fillId="0" borderId="200" xfId="12" applyFont="1" applyBorder="1" applyAlignment="1">
      <alignment horizontal="center" vertical="center" wrapText="1"/>
    </xf>
    <xf numFmtId="0" fontId="81" fillId="0" borderId="201" xfId="12" applyFont="1" applyBorder="1" applyAlignment="1">
      <alignment horizontal="center" vertical="center" wrapText="1"/>
    </xf>
    <xf numFmtId="0" fontId="81" fillId="0" borderId="204" xfId="12" applyFont="1" applyBorder="1" applyAlignment="1">
      <alignment vertical="center" wrapText="1"/>
    </xf>
    <xf numFmtId="0" fontId="81" fillId="0" borderId="205" xfId="12" applyFont="1" applyBorder="1" applyAlignment="1">
      <alignment vertical="center" wrapText="1"/>
    </xf>
    <xf numFmtId="0" fontId="81" fillId="0" borderId="32" xfId="12" applyFont="1" applyBorder="1" applyAlignment="1">
      <alignment horizontal="center" vertical="center" wrapText="1"/>
    </xf>
    <xf numFmtId="0" fontId="81" fillId="0" borderId="133" xfId="12" applyFont="1" applyBorder="1" applyAlignment="1">
      <alignment horizontal="center" vertical="center" wrapText="1"/>
    </xf>
    <xf numFmtId="0" fontId="81" fillId="0" borderId="206" xfId="12" applyFont="1" applyBorder="1" applyAlignment="1">
      <alignment horizontal="center" vertical="center" wrapText="1"/>
    </xf>
    <xf numFmtId="0" fontId="81" fillId="0" borderId="207" xfId="12" applyFont="1" applyBorder="1" applyAlignment="1">
      <alignment horizontal="center" vertical="center" wrapText="1"/>
    </xf>
    <xf numFmtId="0" fontId="81" fillId="0" borderId="208" xfId="12" applyFont="1" applyBorder="1" applyAlignment="1">
      <alignment horizontal="center" vertical="center" wrapText="1"/>
    </xf>
    <xf numFmtId="0" fontId="81" fillId="0" borderId="204" xfId="12" applyFont="1" applyBorder="1" applyAlignment="1">
      <alignment horizontal="center" vertical="center" wrapText="1"/>
    </xf>
    <xf numFmtId="0" fontId="81" fillId="0" borderId="205" xfId="12" applyFont="1" applyBorder="1" applyAlignment="1">
      <alignment horizontal="center" vertical="center" wrapText="1"/>
    </xf>
    <xf numFmtId="0" fontId="81" fillId="0" borderId="149" xfId="12" applyFont="1" applyBorder="1" applyAlignment="1">
      <alignment horizontal="center" vertical="center" wrapText="1"/>
    </xf>
    <xf numFmtId="0" fontId="81" fillId="0" borderId="209" xfId="12" applyFont="1" applyBorder="1" applyAlignment="1">
      <alignment horizontal="center" vertical="center" wrapText="1"/>
    </xf>
    <xf numFmtId="0" fontId="81" fillId="0" borderId="210" xfId="12" applyFont="1" applyBorder="1" applyAlignment="1">
      <alignment horizontal="center" vertical="center" wrapText="1"/>
    </xf>
    <xf numFmtId="0" fontId="81" fillId="0" borderId="211" xfId="12" applyFont="1" applyBorder="1" applyAlignment="1">
      <alignment horizontal="center" vertical="center" wrapText="1"/>
    </xf>
    <xf numFmtId="0" fontId="81" fillId="0" borderId="212" xfId="12" applyFont="1" applyBorder="1" applyAlignment="1">
      <alignment horizontal="center" vertical="center" wrapText="1"/>
    </xf>
    <xf numFmtId="0" fontId="81" fillId="0" borderId="213" xfId="12" applyFont="1" applyBorder="1" applyAlignment="1">
      <alignment horizontal="center" vertical="center" wrapText="1"/>
    </xf>
    <xf numFmtId="0" fontId="80" fillId="0" borderId="214" xfId="12" applyFont="1" applyBorder="1" applyAlignment="1">
      <alignment vertical="center" wrapText="1"/>
    </xf>
    <xf numFmtId="0" fontId="80" fillId="0" borderId="24" xfId="12" applyFont="1" applyBorder="1" applyAlignment="1">
      <alignment horizontal="center" vertical="center" wrapText="1"/>
    </xf>
    <xf numFmtId="0" fontId="26" fillId="0" borderId="58" xfId="12" applyFont="1" applyBorder="1" applyAlignment="1">
      <alignment horizontal="center" vertical="center" wrapText="1"/>
    </xf>
    <xf numFmtId="0" fontId="26" fillId="0" borderId="24" xfId="12" applyFont="1" applyBorder="1" applyAlignment="1">
      <alignment horizontal="center" vertical="center" wrapText="1"/>
    </xf>
    <xf numFmtId="0" fontId="25" fillId="0" borderId="24" xfId="12" applyFont="1" applyBorder="1" applyAlignment="1">
      <alignment horizontal="center" vertical="center" wrapText="1"/>
    </xf>
    <xf numFmtId="0" fontId="26" fillId="0" borderId="149" xfId="12" applyFont="1" applyBorder="1" applyAlignment="1">
      <alignment horizontal="center" vertical="center" wrapText="1"/>
    </xf>
    <xf numFmtId="0" fontId="80" fillId="0" borderId="79" xfId="12" applyFont="1" applyBorder="1" applyAlignment="1">
      <alignment horizontal="center" vertical="center" wrapText="1"/>
    </xf>
    <xf numFmtId="0" fontId="80" fillId="0" borderId="58" xfId="12" applyFont="1" applyBorder="1" applyAlignment="1">
      <alignment horizontal="center" vertical="center" wrapText="1"/>
    </xf>
    <xf numFmtId="0" fontId="80" fillId="0" borderId="52" xfId="12" applyFont="1" applyBorder="1" applyAlignment="1">
      <alignment horizontal="center" vertical="center" wrapText="1"/>
    </xf>
    <xf numFmtId="0" fontId="86" fillId="0" borderId="51" xfId="12" applyFont="1" applyBorder="1" applyAlignment="1">
      <alignment horizontal="center" vertical="center" wrapText="1"/>
    </xf>
    <xf numFmtId="0" fontId="85" fillId="0" borderId="24" xfId="12" applyFont="1" applyBorder="1" applyAlignment="1">
      <alignment horizontal="center" vertical="center" wrapText="1"/>
    </xf>
    <xf numFmtId="0" fontId="85" fillId="0" borderId="31" xfId="12" applyFont="1" applyBorder="1" applyAlignment="1">
      <alignment horizontal="center" vertical="center" wrapText="1"/>
    </xf>
    <xf numFmtId="0" fontId="80" fillId="0" borderId="31" xfId="12" applyFont="1" applyBorder="1" applyAlignment="1">
      <alignment vertical="center" wrapText="1"/>
    </xf>
    <xf numFmtId="0" fontId="80" fillId="0" borderId="21" xfId="12" applyFont="1" applyBorder="1" applyAlignment="1">
      <alignment horizontal="center" vertical="center" wrapText="1"/>
    </xf>
    <xf numFmtId="0" fontId="80" fillId="0" borderId="133" xfId="12" applyFont="1" applyBorder="1" applyAlignment="1">
      <alignment horizontal="center" vertical="center" wrapText="1"/>
    </xf>
    <xf numFmtId="0" fontId="80" fillId="0" borderId="149" xfId="12" applyFont="1" applyBorder="1" applyAlignment="1">
      <alignment horizontal="center" vertical="center" wrapText="1"/>
    </xf>
    <xf numFmtId="0" fontId="80" fillId="0" borderId="0" xfId="12" applyFont="1">
      <alignment vertical="center"/>
    </xf>
    <xf numFmtId="0" fontId="40" fillId="0" borderId="0" xfId="3" applyFont="1" applyAlignment="1">
      <alignment horizontal="center" vertical="center"/>
    </xf>
    <xf numFmtId="0" fontId="40" fillId="0" borderId="0" xfId="3" applyFont="1">
      <alignment vertical="center"/>
    </xf>
    <xf numFmtId="182" fontId="40" fillId="0" borderId="0" xfId="3" applyNumberFormat="1" applyFont="1" applyAlignment="1">
      <alignment horizontal="center" vertical="center"/>
    </xf>
    <xf numFmtId="0" fontId="13" fillId="0" borderId="0" xfId="3" applyFont="1" applyAlignment="1">
      <alignment horizontal="left" vertical="center"/>
    </xf>
    <xf numFmtId="0" fontId="13" fillId="0" borderId="0" xfId="3" applyFont="1" applyAlignment="1">
      <alignment horizontal="left" vertical="center" wrapText="1"/>
    </xf>
    <xf numFmtId="0" fontId="58" fillId="0" borderId="0" xfId="8" applyFont="1">
      <alignment vertical="center"/>
    </xf>
    <xf numFmtId="0" fontId="2" fillId="0" borderId="0" xfId="8" applyFont="1">
      <alignment vertical="center"/>
    </xf>
    <xf numFmtId="0" fontId="2" fillId="0" borderId="0" xfId="8" applyFont="1" applyAlignment="1">
      <alignment horizontal="right" vertical="center"/>
    </xf>
    <xf numFmtId="0" fontId="88" fillId="0" borderId="0" xfId="8" applyFont="1">
      <alignment vertical="center"/>
    </xf>
    <xf numFmtId="0" fontId="2" fillId="0" borderId="24" xfId="8" applyFont="1" applyBorder="1" applyAlignment="1">
      <alignment horizontal="distributed" vertical="center"/>
    </xf>
    <xf numFmtId="0" fontId="2" fillId="0" borderId="133" xfId="8" applyFont="1" applyBorder="1" applyAlignment="1">
      <alignment horizontal="distributed" vertical="center"/>
    </xf>
    <xf numFmtId="0" fontId="2" fillId="0" borderId="196" xfId="8" applyFont="1" applyBorder="1" applyAlignment="1">
      <alignment horizontal="distributed" vertical="center"/>
    </xf>
    <xf numFmtId="182" fontId="2" fillId="0" borderId="224" xfId="8" applyNumberFormat="1" applyFont="1" applyBorder="1">
      <alignment vertical="center"/>
    </xf>
    <xf numFmtId="0" fontId="0" fillId="0" borderId="225" xfId="8" applyFont="1" applyBorder="1">
      <alignment vertical="center"/>
    </xf>
    <xf numFmtId="0" fontId="2" fillId="0" borderId="68" xfId="8" applyFont="1" applyBorder="1" applyAlignment="1">
      <alignment horizontal="distributed" vertical="center"/>
    </xf>
    <xf numFmtId="176" fontId="2" fillId="0" borderId="226" xfId="8" applyNumberFormat="1" applyFont="1" applyBorder="1">
      <alignment vertical="center"/>
    </xf>
    <xf numFmtId="0" fontId="0" fillId="0" borderId="227" xfId="8" applyFont="1" applyBorder="1">
      <alignment vertical="center"/>
    </xf>
    <xf numFmtId="0" fontId="2" fillId="0" borderId="24" xfId="8" applyFont="1" applyBorder="1" applyAlignment="1">
      <alignment horizontal="center" vertical="center"/>
    </xf>
    <xf numFmtId="0" fontId="2" fillId="0" borderId="149" xfId="8" applyFont="1" applyBorder="1" applyAlignment="1">
      <alignment horizontal="center" vertical="center"/>
    </xf>
    <xf numFmtId="0" fontId="30" fillId="0" borderId="0" xfId="8" applyFont="1">
      <alignment vertical="center"/>
    </xf>
    <xf numFmtId="0" fontId="3" fillId="0" borderId="38" xfId="8" applyBorder="1" applyAlignment="1">
      <alignment horizontal="left" vertical="center" wrapText="1"/>
    </xf>
    <xf numFmtId="0" fontId="3" fillId="0" borderId="25" xfId="8" applyBorder="1" applyAlignment="1">
      <alignment horizontal="left" vertical="center"/>
    </xf>
    <xf numFmtId="0" fontId="3" fillId="0" borderId="40" xfId="8" applyBorder="1" applyAlignment="1">
      <alignment horizontal="left" vertical="center"/>
    </xf>
    <xf numFmtId="0" fontId="3" fillId="0" borderId="163" xfId="8" applyBorder="1" applyAlignment="1">
      <alignment horizontal="left" vertical="center" wrapText="1"/>
    </xf>
    <xf numFmtId="0" fontId="3" fillId="0" borderId="24" xfId="8" applyBorder="1" applyAlignment="1">
      <alignment horizontal="center" vertical="center"/>
    </xf>
    <xf numFmtId="0" fontId="3" fillId="0" borderId="163" xfId="8" applyBorder="1" applyAlignment="1">
      <alignment horizontal="left" vertical="center"/>
    </xf>
    <xf numFmtId="0" fontId="3" fillId="0" borderId="24" xfId="8" applyBorder="1" applyAlignment="1">
      <alignment horizontal="left" vertical="center"/>
    </xf>
    <xf numFmtId="0" fontId="3" fillId="0" borderId="27" xfId="8" applyBorder="1" applyAlignment="1">
      <alignment horizontal="left" vertical="center" wrapText="1"/>
    </xf>
    <xf numFmtId="0" fontId="3" fillId="0" borderId="29" xfId="8" applyBorder="1" applyAlignment="1">
      <alignment horizontal="left" vertical="center"/>
    </xf>
    <xf numFmtId="0" fontId="14" fillId="0" borderId="0" xfId="14" applyFont="1">
      <alignment vertical="center"/>
    </xf>
    <xf numFmtId="0" fontId="0" fillId="0" borderId="0" xfId="15" applyFont="1">
      <alignment vertical="center"/>
    </xf>
    <xf numFmtId="0" fontId="2" fillId="0" borderId="0" xfId="15">
      <alignment vertical="center"/>
    </xf>
    <xf numFmtId="0" fontId="3" fillId="0" borderId="0" xfId="14" applyAlignment="1">
      <alignment horizontal="right" vertical="center"/>
    </xf>
    <xf numFmtId="0" fontId="14" fillId="0" borderId="0" xfId="14" applyFont="1" applyAlignment="1">
      <alignment horizontal="center" vertical="center"/>
    </xf>
    <xf numFmtId="0" fontId="2" fillId="0" borderId="31" xfId="14" applyFont="1" applyBorder="1" applyAlignment="1">
      <alignment horizontal="center" vertical="center"/>
    </xf>
    <xf numFmtId="0" fontId="3" fillId="0" borderId="133" xfId="14" applyBorder="1" applyAlignment="1">
      <alignment horizontal="left" vertical="center" indent="1"/>
    </xf>
    <xf numFmtId="0" fontId="3" fillId="0" borderId="38" xfId="14" applyBorder="1" applyAlignment="1">
      <alignment horizontal="left" vertical="center" wrapText="1"/>
    </xf>
    <xf numFmtId="0" fontId="3" fillId="0" borderId="25" xfId="14" applyBorder="1" applyAlignment="1">
      <alignment horizontal="left" vertical="center"/>
    </xf>
    <xf numFmtId="0" fontId="3" fillId="0" borderId="40" xfId="14" applyBorder="1" applyAlignment="1">
      <alignment horizontal="left" vertical="center"/>
    </xf>
    <xf numFmtId="0" fontId="3" fillId="0" borderId="163" xfId="14" applyBorder="1" applyAlignment="1">
      <alignment horizontal="left" vertical="center" wrapText="1"/>
    </xf>
    <xf numFmtId="0" fontId="3" fillId="0" borderId="24" xfId="14" applyBorder="1" applyAlignment="1">
      <alignment horizontal="center" vertical="center"/>
    </xf>
    <xf numFmtId="0" fontId="3" fillId="0" borderId="163" xfId="14" applyBorder="1" applyAlignment="1">
      <alignment horizontal="left" vertical="center"/>
    </xf>
    <xf numFmtId="0" fontId="3" fillId="0" borderId="24" xfId="14" applyBorder="1" applyAlignment="1">
      <alignment horizontal="right" vertical="center"/>
    </xf>
    <xf numFmtId="0" fontId="3" fillId="0" borderId="133" xfId="14" applyBorder="1" applyAlignment="1">
      <alignment horizontal="right" vertical="center"/>
    </xf>
    <xf numFmtId="0" fontId="3" fillId="0" borderId="33" xfId="14" applyBorder="1" applyAlignment="1">
      <alignment horizontal="left" vertical="center" wrapText="1"/>
    </xf>
    <xf numFmtId="0" fontId="3" fillId="0" borderId="24" xfId="14" applyBorder="1" applyAlignment="1">
      <alignment horizontal="center" vertical="center" wrapText="1"/>
    </xf>
    <xf numFmtId="0" fontId="3" fillId="0" borderId="31" xfId="14" applyBorder="1" applyAlignment="1">
      <alignment horizontal="right" vertical="center"/>
    </xf>
    <xf numFmtId="0" fontId="3" fillId="0" borderId="228" xfId="14" applyBorder="1" applyAlignment="1">
      <alignment horizontal="right" vertical="center"/>
    </xf>
    <xf numFmtId="0" fontId="3" fillId="0" borderId="34" xfId="14" applyBorder="1" applyAlignment="1">
      <alignment horizontal="left" vertical="center"/>
    </xf>
    <xf numFmtId="0" fontId="3" fillId="0" borderId="27" xfId="14" applyBorder="1" applyAlignment="1">
      <alignment horizontal="left" vertical="center" wrapText="1"/>
    </xf>
    <xf numFmtId="0" fontId="3" fillId="0" borderId="28" xfId="14" applyBorder="1" applyAlignment="1">
      <alignment horizontal="left" vertical="center"/>
    </xf>
    <xf numFmtId="0" fontId="3" fillId="0" borderId="29" xfId="14" applyBorder="1" applyAlignment="1">
      <alignment horizontal="left" vertical="center"/>
    </xf>
    <xf numFmtId="0" fontId="3" fillId="0" borderId="39" xfId="14" applyBorder="1">
      <alignment vertical="center"/>
    </xf>
    <xf numFmtId="0" fontId="3" fillId="0" borderId="40" xfId="14" applyBorder="1">
      <alignment vertical="center"/>
    </xf>
    <xf numFmtId="0" fontId="3" fillId="0" borderId="33" xfId="14" applyBorder="1" applyAlignment="1">
      <alignment horizontal="left" vertical="center"/>
    </xf>
    <xf numFmtId="0" fontId="3" fillId="0" borderId="0" xfId="14">
      <alignment vertical="center"/>
    </xf>
    <xf numFmtId="0" fontId="3" fillId="0" borderId="24" xfId="14" applyBorder="1">
      <alignment vertical="center"/>
    </xf>
    <xf numFmtId="0" fontId="3" fillId="0" borderId="34" xfId="14" applyBorder="1">
      <alignment vertical="center"/>
    </xf>
    <xf numFmtId="0" fontId="3" fillId="0" borderId="27" xfId="14" applyBorder="1">
      <alignment vertical="center"/>
    </xf>
    <xf numFmtId="0" fontId="3" fillId="0" borderId="28" xfId="14" applyBorder="1">
      <alignment vertical="center"/>
    </xf>
    <xf numFmtId="0" fontId="3" fillId="0" borderId="29" xfId="14" applyBorder="1">
      <alignment vertical="center"/>
    </xf>
    <xf numFmtId="0" fontId="13" fillId="0" borderId="0" xfId="14" applyFont="1">
      <alignment vertical="center"/>
    </xf>
    <xf numFmtId="0" fontId="26" fillId="0" borderId="0" xfId="14" applyFont="1">
      <alignment vertical="center"/>
    </xf>
    <xf numFmtId="0" fontId="79" fillId="0" borderId="0" xfId="14" applyFont="1">
      <alignment vertical="center"/>
    </xf>
    <xf numFmtId="0" fontId="2" fillId="0" borderId="0" xfId="16">
      <alignment vertical="center"/>
    </xf>
    <xf numFmtId="0" fontId="2" fillId="0" borderId="0" xfId="14" applyFont="1" applyAlignment="1">
      <alignment horizontal="center" vertical="center" shrinkToFit="1"/>
    </xf>
    <xf numFmtId="0" fontId="2" fillId="0" borderId="0" xfId="14" applyFont="1" applyAlignment="1">
      <alignment horizontal="left" vertical="center" wrapText="1"/>
    </xf>
    <xf numFmtId="0" fontId="0" fillId="0" borderId="0" xfId="17" applyFont="1">
      <alignment vertical="center"/>
    </xf>
    <xf numFmtId="0" fontId="2" fillId="0" borderId="0" xfId="17">
      <alignment vertical="center"/>
    </xf>
    <xf numFmtId="0" fontId="0" fillId="0" borderId="24" xfId="9" applyFont="1" applyBorder="1" applyAlignment="1">
      <alignment horizontal="center" vertical="center"/>
    </xf>
    <xf numFmtId="0" fontId="13" fillId="0" borderId="0" xfId="8" applyFont="1" applyAlignment="1">
      <alignment horizontal="left" vertical="center"/>
    </xf>
    <xf numFmtId="0" fontId="8" fillId="0" borderId="0" xfId="18" applyFont="1">
      <alignment vertical="center"/>
    </xf>
    <xf numFmtId="0" fontId="12" fillId="0" borderId="0" xfId="18" applyFont="1">
      <alignment vertical="center"/>
    </xf>
    <xf numFmtId="0" fontId="18" fillId="0" borderId="0" xfId="18" applyFont="1">
      <alignment vertical="center"/>
    </xf>
    <xf numFmtId="0" fontId="18" fillId="0" borderId="57" xfId="19" applyFont="1" applyBorder="1" applyAlignment="1">
      <alignment horizontal="center" vertical="center" wrapText="1"/>
    </xf>
    <xf numFmtId="0" fontId="54" fillId="0" borderId="90" xfId="19" applyFont="1" applyBorder="1" applyAlignment="1">
      <alignment horizontal="center" vertical="center"/>
    </xf>
    <xf numFmtId="0" fontId="18" fillId="0" borderId="0" xfId="18" applyFont="1" applyAlignment="1">
      <alignment horizontal="left"/>
    </xf>
    <xf numFmtId="0" fontId="18" fillId="0" borderId="0" xfId="18" applyFont="1" applyAlignment="1">
      <alignment vertical="center" wrapText="1"/>
    </xf>
    <xf numFmtId="0" fontId="18" fillId="0" borderId="88" xfId="18" applyFont="1" applyBorder="1" applyAlignment="1">
      <alignment horizontal="center" vertical="center"/>
    </xf>
    <xf numFmtId="0" fontId="18" fillId="0" borderId="5" xfId="18" applyFont="1" applyBorder="1" applyAlignment="1">
      <alignment horizontal="center" vertical="center"/>
    </xf>
    <xf numFmtId="0" fontId="18" fillId="0" borderId="88" xfId="18" applyFont="1" applyBorder="1" applyAlignment="1">
      <alignment horizontal="center" vertical="center" wrapText="1"/>
    </xf>
    <xf numFmtId="0" fontId="18" fillId="0" borderId="151" xfId="18" applyFont="1" applyBorder="1" applyAlignment="1">
      <alignment horizontal="center" vertical="center"/>
    </xf>
    <xf numFmtId="0" fontId="18" fillId="0" borderId="53" xfId="18" applyFont="1" applyBorder="1" applyAlignment="1">
      <alignment horizontal="center" vertical="center"/>
    </xf>
    <xf numFmtId="0" fontId="18" fillId="0" borderId="89" xfId="18" applyFont="1" applyBorder="1" applyAlignment="1">
      <alignment horizontal="center" vertical="center" wrapText="1"/>
    </xf>
    <xf numFmtId="0" fontId="18" fillId="0" borderId="89" xfId="18" applyFont="1" applyBorder="1" applyAlignment="1">
      <alignment horizontal="center" vertical="center"/>
    </xf>
    <xf numFmtId="0" fontId="18" fillId="0" borderId="32" xfId="18" applyFont="1" applyBorder="1" applyAlignment="1">
      <alignment horizontal="center" vertical="center"/>
    </xf>
    <xf numFmtId="0" fontId="18" fillId="0" borderId="229" xfId="18" applyFont="1" applyBorder="1" applyAlignment="1">
      <alignment horizontal="center" vertical="center" wrapText="1"/>
    </xf>
    <xf numFmtId="0" fontId="18" fillId="0" borderId="97" xfId="18" applyFont="1" applyBorder="1" applyAlignment="1">
      <alignment horizontal="center" vertical="center"/>
    </xf>
    <xf numFmtId="0" fontId="18" fillId="0" borderId="150" xfId="18" applyFont="1" applyBorder="1" applyAlignment="1">
      <alignment horizontal="center" vertical="center"/>
    </xf>
    <xf numFmtId="0" fontId="18" fillId="0" borderId="229" xfId="18" applyFont="1" applyBorder="1" applyAlignment="1">
      <alignment horizontal="center" vertical="center"/>
    </xf>
    <xf numFmtId="0" fontId="18" fillId="0" borderId="73" xfId="18" applyFont="1" applyBorder="1" applyAlignment="1">
      <alignment horizontal="center" vertical="center"/>
    </xf>
    <xf numFmtId="0" fontId="18" fillId="0" borderId="0" xfId="18" applyFont="1" applyAlignment="1">
      <alignment horizontal="center" vertical="center" wrapText="1"/>
    </xf>
    <xf numFmtId="0" fontId="18" fillId="0" borderId="0" xfId="18" applyFont="1" applyAlignment="1">
      <alignment horizontal="left" vertical="center" wrapText="1"/>
    </xf>
    <xf numFmtId="0" fontId="90" fillId="0" borderId="0" xfId="6" applyFont="1" applyAlignment="1">
      <alignment horizontal="right" vertical="center"/>
    </xf>
    <xf numFmtId="0" fontId="18" fillId="0" borderId="0" xfId="18" applyFont="1" applyAlignment="1">
      <alignment horizontal="center" vertical="center"/>
    </xf>
    <xf numFmtId="0" fontId="18" fillId="0" borderId="5" xfId="18" applyFont="1" applyBorder="1" applyAlignment="1">
      <alignment horizontal="center" vertical="center" wrapText="1"/>
    </xf>
    <xf numFmtId="0" fontId="18" fillId="0" borderId="69" xfId="18" applyFont="1" applyBorder="1" applyAlignment="1">
      <alignment horizontal="center" vertical="center" wrapText="1"/>
    </xf>
    <xf numFmtId="0" fontId="18" fillId="0" borderId="73" xfId="18" applyFont="1" applyBorder="1" applyAlignment="1">
      <alignment horizontal="center" vertical="center" wrapText="1"/>
    </xf>
    <xf numFmtId="0" fontId="11" fillId="0" borderId="0" xfId="6" applyFont="1" applyAlignment="1">
      <alignment horizontal="center" vertical="center"/>
    </xf>
    <xf numFmtId="0" fontId="65" fillId="0" borderId="0" xfId="6" applyFont="1" applyAlignment="1">
      <alignment horizontal="left" vertical="center"/>
    </xf>
    <xf numFmtId="0" fontId="91" fillId="0" borderId="0" xfId="6" applyFont="1" applyAlignment="1">
      <alignment horizontal="left" vertical="center"/>
    </xf>
    <xf numFmtId="0" fontId="92" fillId="0" borderId="0" xfId="6" applyFont="1">
      <alignment vertical="center"/>
    </xf>
    <xf numFmtId="0" fontId="74" fillId="0" borderId="0" xfId="6" applyFont="1" applyAlignment="1">
      <alignment horizontal="left" vertical="center"/>
    </xf>
    <xf numFmtId="0" fontId="11" fillId="0" borderId="39" xfId="6" applyFont="1" applyBorder="1">
      <alignment vertical="center"/>
    </xf>
    <xf numFmtId="0" fontId="93" fillId="0" borderId="39" xfId="6" applyFont="1" applyBorder="1" applyAlignment="1">
      <alignment horizontal="right" vertical="center"/>
    </xf>
    <xf numFmtId="0" fontId="11" fillId="0" borderId="0" xfId="6" applyFont="1" applyAlignment="1">
      <alignment vertical="center" shrinkToFit="1"/>
    </xf>
    <xf numFmtId="0" fontId="91" fillId="0" borderId="0" xfId="6" applyFont="1" applyAlignment="1">
      <alignment horizontal="right" vertical="center"/>
    </xf>
    <xf numFmtId="196" fontId="11" fillId="0" borderId="0" xfId="6" applyNumberFormat="1" applyFont="1" applyProtection="1">
      <alignment vertical="center"/>
      <protection locked="0"/>
    </xf>
    <xf numFmtId="0" fontId="12" fillId="0" borderId="0" xfId="9" applyFont="1">
      <alignment vertical="center"/>
    </xf>
    <xf numFmtId="0" fontId="8" fillId="0" borderId="0" xfId="9" applyFont="1" applyAlignment="1">
      <alignment horizontal="right" vertical="center"/>
    </xf>
    <xf numFmtId="0" fontId="8" fillId="0" borderId="133" xfId="9" applyFont="1" applyBorder="1" applyAlignment="1">
      <alignment horizontal="left" vertical="center"/>
    </xf>
    <xf numFmtId="0" fontId="8" fillId="0" borderId="133" xfId="9" applyFont="1" applyBorder="1">
      <alignment vertical="center"/>
    </xf>
    <xf numFmtId="0" fontId="8" fillId="0" borderId="31" xfId="9" applyFont="1" applyBorder="1">
      <alignment vertical="center"/>
    </xf>
    <xf numFmtId="0" fontId="8" fillId="0" borderId="33" xfId="9" applyFont="1" applyBorder="1">
      <alignment vertical="center"/>
    </xf>
    <xf numFmtId="0" fontId="8" fillId="0" borderId="34" xfId="9" applyFont="1" applyBorder="1">
      <alignment vertical="center"/>
    </xf>
    <xf numFmtId="0" fontId="8" fillId="0" borderId="34" xfId="9" applyFont="1" applyBorder="1" applyAlignment="1">
      <alignment horizontal="center" vertical="center" wrapText="1" justifyLastLine="1"/>
    </xf>
    <xf numFmtId="0" fontId="8" fillId="10" borderId="24" xfId="9" applyFont="1" applyFill="1" applyBorder="1" applyAlignment="1">
      <alignment horizontal="right" vertical="center" indent="1"/>
    </xf>
    <xf numFmtId="0" fontId="8" fillId="0" borderId="24" xfId="9" applyFont="1" applyBorder="1" applyAlignment="1">
      <alignment horizontal="right" vertical="center" indent="1"/>
    </xf>
    <xf numFmtId="0" fontId="8" fillId="0" borderId="27" xfId="9" applyFont="1" applyBorder="1">
      <alignment vertical="center"/>
    </xf>
    <xf numFmtId="0" fontId="97" fillId="0" borderId="28" xfId="9" applyFont="1" applyBorder="1" applyAlignment="1">
      <alignment horizontal="centerContinuous" vertical="center"/>
    </xf>
    <xf numFmtId="0" fontId="8" fillId="0" borderId="28" xfId="9" applyFont="1" applyBorder="1">
      <alignment vertical="center"/>
    </xf>
    <xf numFmtId="0" fontId="8" fillId="0" borderId="29" xfId="9" applyFont="1" applyBorder="1">
      <alignment vertical="center"/>
    </xf>
    <xf numFmtId="0" fontId="8" fillId="0" borderId="38" xfId="9" applyFont="1" applyBorder="1">
      <alignment vertical="center"/>
    </xf>
    <xf numFmtId="0" fontId="8" fillId="0" borderId="39" xfId="9" applyFont="1" applyBorder="1">
      <alignment vertical="center"/>
    </xf>
    <xf numFmtId="0" fontId="8" fillId="0" borderId="40" xfId="9" applyFont="1" applyBorder="1">
      <alignment vertical="center"/>
    </xf>
    <xf numFmtId="0" fontId="8" fillId="17" borderId="24" xfId="9" applyFont="1" applyFill="1" applyBorder="1">
      <alignment vertical="center"/>
    </xf>
    <xf numFmtId="0" fontId="8" fillId="17" borderId="24" xfId="9" applyFont="1" applyFill="1" applyBorder="1" applyAlignment="1">
      <alignment horizontal="center" vertical="center"/>
    </xf>
    <xf numFmtId="0" fontId="8" fillId="17" borderId="31" xfId="9" applyFont="1" applyFill="1" applyBorder="1" applyAlignment="1">
      <alignment horizontal="center" vertical="center"/>
    </xf>
    <xf numFmtId="0" fontId="8" fillId="17" borderId="57" xfId="9" applyFont="1" applyFill="1" applyBorder="1" applyAlignment="1">
      <alignment horizontal="center" vertical="center"/>
    </xf>
    <xf numFmtId="0" fontId="8" fillId="17" borderId="86" xfId="9" applyFont="1" applyFill="1" applyBorder="1" applyAlignment="1">
      <alignment horizontal="center" vertical="center"/>
    </xf>
    <xf numFmtId="0" fontId="97" fillId="17" borderId="24" xfId="9" applyFont="1" applyFill="1" applyBorder="1" applyAlignment="1">
      <alignment horizontal="center" vertical="center"/>
    </xf>
    <xf numFmtId="0" fontId="8" fillId="0" borderId="24" xfId="9" applyFont="1" applyBorder="1" applyAlignment="1">
      <alignment horizontal="center" vertical="center"/>
    </xf>
    <xf numFmtId="0" fontId="8" fillId="0" borderId="31" xfId="9" applyFont="1" applyBorder="1" applyAlignment="1">
      <alignment horizontal="center" vertical="center"/>
    </xf>
    <xf numFmtId="0" fontId="8" fillId="0" borderId="62" xfId="9" applyFont="1" applyBorder="1" applyAlignment="1">
      <alignment horizontal="right" vertical="center" indent="1"/>
    </xf>
    <xf numFmtId="0" fontId="8" fillId="0" borderId="30" xfId="9" applyFont="1" applyBorder="1" applyAlignment="1">
      <alignment horizontal="center" vertical="center"/>
    </xf>
    <xf numFmtId="0" fontId="97" fillId="17" borderId="24" xfId="9" applyFont="1" applyFill="1" applyBorder="1" applyAlignment="1">
      <alignment horizontal="center" vertical="center" wrapText="1"/>
    </xf>
    <xf numFmtId="0" fontId="8" fillId="0" borderId="31" xfId="9" applyFont="1" applyBorder="1" applyAlignment="1">
      <alignment horizontal="right" vertical="center" indent="1"/>
    </xf>
    <xf numFmtId="0" fontId="8" fillId="0" borderId="90" xfId="9" applyFont="1" applyBorder="1" applyAlignment="1">
      <alignment horizontal="right" vertical="center" indent="1"/>
    </xf>
    <xf numFmtId="0" fontId="8" fillId="0" borderId="94" xfId="9" applyFont="1" applyBorder="1" applyAlignment="1">
      <alignment horizontal="right" vertical="center" indent="1"/>
    </xf>
    <xf numFmtId="0" fontId="8" fillId="0" borderId="0" xfId="9" applyFont="1" applyAlignment="1">
      <alignment horizontal="right" vertical="center" indent="1"/>
    </xf>
    <xf numFmtId="0" fontId="8" fillId="17" borderId="57" xfId="9" applyFont="1" applyFill="1" applyBorder="1">
      <alignment vertical="center"/>
    </xf>
    <xf numFmtId="0" fontId="8" fillId="17" borderId="58" xfId="9" applyFont="1" applyFill="1" applyBorder="1" applyAlignment="1">
      <alignment horizontal="center" vertical="center"/>
    </xf>
    <xf numFmtId="0" fontId="8" fillId="17" borderId="86" xfId="9" applyFont="1" applyFill="1" applyBorder="1">
      <alignment vertical="center"/>
    </xf>
    <xf numFmtId="0" fontId="8" fillId="0" borderId="0" xfId="9" applyFont="1" applyAlignment="1">
      <alignment horizontal="center" vertical="center"/>
    </xf>
    <xf numFmtId="0" fontId="97" fillId="17" borderId="62" xfId="9" applyFont="1" applyFill="1" applyBorder="1" applyAlignment="1">
      <alignment horizontal="center" vertical="center"/>
    </xf>
    <xf numFmtId="0" fontId="8" fillId="10" borderId="24" xfId="9" applyFont="1" applyFill="1" applyBorder="1" applyAlignment="1">
      <alignment horizontal="center" vertical="center"/>
    </xf>
    <xf numFmtId="0" fontId="97" fillId="17" borderId="90" xfId="9" applyFont="1" applyFill="1" applyBorder="1" applyAlignment="1">
      <alignment horizontal="center" vertical="center" wrapText="1"/>
    </xf>
    <xf numFmtId="0" fontId="8" fillId="10" borderId="149" xfId="9" applyFont="1" applyFill="1" applyBorder="1" applyAlignment="1">
      <alignment horizontal="center" vertical="center"/>
    </xf>
    <xf numFmtId="0" fontId="97" fillId="0" borderId="0" xfId="9" applyFont="1" applyAlignment="1">
      <alignment horizontal="center" vertical="center" wrapText="1"/>
    </xf>
    <xf numFmtId="0" fontId="8" fillId="0" borderId="149" xfId="9" applyFont="1" applyBorder="1" applyAlignment="1">
      <alignment horizontal="center" vertical="center"/>
    </xf>
    <xf numFmtId="0" fontId="8" fillId="0" borderId="233" xfId="9" applyFont="1" applyBorder="1">
      <alignment vertical="center"/>
    </xf>
    <xf numFmtId="0" fontId="18" fillId="0" borderId="234" xfId="9" applyFont="1" applyBorder="1">
      <alignment vertical="center"/>
    </xf>
    <xf numFmtId="0" fontId="8" fillId="0" borderId="234" xfId="9" applyFont="1" applyBorder="1" applyAlignment="1">
      <alignment horizontal="right" vertical="center" indent="1"/>
    </xf>
    <xf numFmtId="0" fontId="8" fillId="0" borderId="235" xfId="9" applyFont="1" applyBorder="1">
      <alignment vertical="center"/>
    </xf>
    <xf numFmtId="0" fontId="8" fillId="17" borderId="151" xfId="9" applyFont="1" applyFill="1" applyBorder="1">
      <alignment vertical="center"/>
    </xf>
    <xf numFmtId="0" fontId="97" fillId="0" borderId="0" xfId="9" applyFont="1" applyAlignment="1">
      <alignment horizontal="center" vertical="center"/>
    </xf>
    <xf numFmtId="0" fontId="97" fillId="17" borderId="96" xfId="9" applyFont="1" applyFill="1" applyBorder="1" applyAlignment="1">
      <alignment horizontal="center" vertical="center"/>
    </xf>
    <xf numFmtId="0" fontId="8" fillId="10" borderId="26" xfId="9" applyFont="1" applyFill="1" applyBorder="1" applyAlignment="1">
      <alignment horizontal="right" vertical="center" indent="1"/>
    </xf>
    <xf numFmtId="0" fontId="97" fillId="17" borderId="97" xfId="9" applyFont="1" applyFill="1" applyBorder="1" applyAlignment="1">
      <alignment horizontal="center" vertical="center" wrapText="1"/>
    </xf>
    <xf numFmtId="0" fontId="8" fillId="10" borderId="93" xfId="9" applyFont="1" applyFill="1" applyBorder="1" applyAlignment="1">
      <alignment horizontal="right" vertical="center" indent="1"/>
    </xf>
    <xf numFmtId="0" fontId="8" fillId="0" borderId="91" xfId="9" applyFont="1" applyBorder="1" applyAlignment="1">
      <alignment horizontal="right" vertical="center" indent="1"/>
    </xf>
    <xf numFmtId="0" fontId="8" fillId="0" borderId="0" xfId="9" applyFont="1" applyAlignment="1">
      <alignment vertical="top" wrapText="1"/>
    </xf>
    <xf numFmtId="0" fontId="8" fillId="0" borderId="0" xfId="9" applyFont="1" applyAlignment="1">
      <alignment horizontal="left" vertical="center"/>
    </xf>
    <xf numFmtId="0" fontId="12" fillId="0" borderId="0" xfId="21" applyFont="1">
      <alignment vertical="center"/>
    </xf>
    <xf numFmtId="0" fontId="30" fillId="0" borderId="0" xfId="21" applyFont="1">
      <alignment vertical="center"/>
    </xf>
    <xf numFmtId="0" fontId="8" fillId="0" borderId="0" xfId="21" applyFont="1">
      <alignment vertical="center"/>
    </xf>
    <xf numFmtId="0" fontId="7" fillId="0" borderId="0" xfId="21" applyFont="1">
      <alignment vertical="center"/>
    </xf>
    <xf numFmtId="0" fontId="8" fillId="0" borderId="0" xfId="21" applyFont="1" applyAlignment="1">
      <alignment horizontal="right" vertical="center"/>
    </xf>
    <xf numFmtId="0" fontId="12" fillId="0" borderId="0" xfId="21" applyFont="1" applyAlignment="1">
      <alignment horizontal="center" vertical="center"/>
    </xf>
    <xf numFmtId="0" fontId="8" fillId="0" borderId="31" xfId="21" applyFont="1" applyBorder="1">
      <alignment vertical="center"/>
    </xf>
    <xf numFmtId="0" fontId="8" fillId="0" borderId="133" xfId="21" applyFont="1" applyBorder="1">
      <alignment vertical="center"/>
    </xf>
    <xf numFmtId="0" fontId="7" fillId="0" borderId="33" xfId="21" applyFont="1" applyBorder="1">
      <alignment vertical="center"/>
    </xf>
    <xf numFmtId="0" fontId="8" fillId="0" borderId="24" xfId="21" applyFont="1" applyBorder="1" applyAlignment="1">
      <alignment horizontal="center" vertical="center" wrapText="1"/>
    </xf>
    <xf numFmtId="0" fontId="13" fillId="0" borderId="24" xfId="21" applyFont="1" applyBorder="1" applyAlignment="1">
      <alignment horizontal="center" vertical="center" wrapText="1"/>
    </xf>
    <xf numFmtId="0" fontId="8" fillId="0" borderId="24" xfId="21" applyFont="1" applyBorder="1" applyAlignment="1">
      <alignment vertical="center" wrapText="1"/>
    </xf>
    <xf numFmtId="0" fontId="8" fillId="0" borderId="24" xfId="21" applyFont="1" applyBorder="1">
      <alignment vertical="center"/>
    </xf>
    <xf numFmtId="0" fontId="8" fillId="0" borderId="24" xfId="21" applyFont="1" applyBorder="1" applyAlignment="1">
      <alignment horizontal="center" vertical="center"/>
    </xf>
    <xf numFmtId="0" fontId="70" fillId="0" borderId="170" xfId="9" applyFont="1" applyBorder="1" applyAlignment="1">
      <alignment horizontal="center" vertical="center"/>
    </xf>
    <xf numFmtId="0" fontId="73" fillId="0" borderId="0" xfId="9" applyFont="1" applyAlignment="1">
      <alignment vertical="center" wrapText="1"/>
    </xf>
    <xf numFmtId="0" fontId="13" fillId="0" borderId="0" xfId="21" applyFont="1">
      <alignment vertical="center"/>
    </xf>
    <xf numFmtId="0" fontId="8" fillId="0" borderId="31" xfId="21" applyFont="1" applyBorder="1" applyAlignment="1">
      <alignment horizontal="left" vertical="center"/>
    </xf>
    <xf numFmtId="0" fontId="18" fillId="0" borderId="0" xfId="22" applyFont="1">
      <alignment vertical="center"/>
    </xf>
    <xf numFmtId="0" fontId="18" fillId="0" borderId="0" xfId="22" applyFont="1" applyAlignment="1">
      <alignment horizontal="right" vertical="center"/>
    </xf>
    <xf numFmtId="0" fontId="8" fillId="0" borderId="0" xfId="22" applyFont="1">
      <alignment vertical="center"/>
    </xf>
    <xf numFmtId="0" fontId="8" fillId="0" borderId="25" xfId="22" applyFont="1" applyBorder="1" applyAlignment="1">
      <alignment horizontal="center" vertical="center"/>
    </xf>
    <xf numFmtId="0" fontId="8" fillId="0" borderId="32" xfId="22" applyFont="1" applyBorder="1" applyAlignment="1">
      <alignment horizontal="center" vertical="center"/>
    </xf>
    <xf numFmtId="0" fontId="8" fillId="0" borderId="52" xfId="22" applyFont="1" applyBorder="1" applyAlignment="1">
      <alignment horizontal="center" vertical="center"/>
    </xf>
    <xf numFmtId="0" fontId="30" fillId="0" borderId="25" xfId="22" applyFont="1" applyBorder="1">
      <alignment vertical="center"/>
    </xf>
    <xf numFmtId="0" fontId="30" fillId="0" borderId="32" xfId="22" applyFont="1" applyBorder="1">
      <alignment vertical="center"/>
    </xf>
    <xf numFmtId="0" fontId="18" fillId="0" borderId="112" xfId="22" applyFont="1" applyBorder="1" applyAlignment="1">
      <alignment horizontal="center" vertical="center" wrapText="1"/>
    </xf>
    <xf numFmtId="0" fontId="18" fillId="0" borderId="25" xfId="22" applyFont="1" applyBorder="1" applyAlignment="1">
      <alignment horizontal="center" vertical="center" wrapText="1"/>
    </xf>
    <xf numFmtId="0" fontId="30" fillId="0" borderId="39" xfId="22" applyFont="1" applyBorder="1" applyAlignment="1">
      <alignment horizontal="left" vertical="center"/>
    </xf>
    <xf numFmtId="0" fontId="30" fillId="0" borderId="39" xfId="22" applyFont="1" applyBorder="1">
      <alignment vertical="center"/>
    </xf>
    <xf numFmtId="0" fontId="30" fillId="0" borderId="67" xfId="22" applyFont="1" applyBorder="1" applyAlignment="1">
      <alignment horizontal="left" vertical="center"/>
    </xf>
    <xf numFmtId="0" fontId="18" fillId="0" borderId="92" xfId="22" applyFont="1" applyBorder="1" applyAlignment="1">
      <alignment horizontal="center" vertical="center" wrapText="1"/>
    </xf>
    <xf numFmtId="0" fontId="30" fillId="0" borderId="92" xfId="22" applyFont="1" applyBorder="1">
      <alignment vertical="center"/>
    </xf>
    <xf numFmtId="0" fontId="30" fillId="0" borderId="150" xfId="22" applyFont="1" applyBorder="1">
      <alignment vertical="center"/>
    </xf>
    <xf numFmtId="0" fontId="18" fillId="0" borderId="0" xfId="22" applyFont="1" applyAlignment="1">
      <alignment vertical="center" wrapText="1"/>
    </xf>
    <xf numFmtId="0" fontId="13" fillId="0" borderId="0" xfId="22" applyFont="1" applyAlignment="1">
      <alignment vertical="center" wrapText="1"/>
    </xf>
    <xf numFmtId="0" fontId="7" fillId="0" borderId="0" xfId="22" applyFont="1">
      <alignment vertical="center"/>
    </xf>
    <xf numFmtId="0" fontId="99" fillId="0" borderId="0" xfId="22" applyFont="1">
      <alignment vertical="center"/>
    </xf>
    <xf numFmtId="0" fontId="54" fillId="0" borderId="0" xfId="22" applyFont="1">
      <alignment vertical="center"/>
    </xf>
    <xf numFmtId="0" fontId="8" fillId="0" borderId="0" xfId="22" applyFont="1" applyAlignment="1">
      <alignment horizontal="center" vertical="center"/>
    </xf>
    <xf numFmtId="0" fontId="23" fillId="0" borderId="0" xfId="22" applyFont="1">
      <alignment vertical="center"/>
    </xf>
    <xf numFmtId="0" fontId="8" fillId="0" borderId="0" xfId="22" applyFont="1" applyAlignment="1">
      <alignment horizontal="left" vertical="center"/>
    </xf>
    <xf numFmtId="0" fontId="39" fillId="0" borderId="0" xfId="22" applyFont="1">
      <alignment vertical="center"/>
    </xf>
    <xf numFmtId="0" fontId="8" fillId="0" borderId="0" xfId="13" applyFont="1" applyAlignment="1">
      <alignment horizontal="left" vertical="center"/>
    </xf>
    <xf numFmtId="0" fontId="8" fillId="0" borderId="0" xfId="13" applyFont="1" applyAlignment="1">
      <alignment horizontal="right" vertical="center"/>
    </xf>
    <xf numFmtId="0" fontId="100" fillId="0" borderId="31" xfId="13" applyFont="1" applyBorder="1" applyAlignment="1">
      <alignment horizontal="left" vertical="center"/>
    </xf>
    <xf numFmtId="0" fontId="100" fillId="0" borderId="25" xfId="13" applyFont="1" applyBorder="1" applyAlignment="1">
      <alignment horizontal="left" vertical="center"/>
    </xf>
    <xf numFmtId="0" fontId="100" fillId="0" borderId="26" xfId="13" applyFont="1" applyBorder="1" applyAlignment="1">
      <alignment horizontal="left" vertical="center"/>
    </xf>
    <xf numFmtId="0" fontId="8" fillId="0" borderId="0" xfId="13" applyFont="1"/>
    <xf numFmtId="0" fontId="8" fillId="0" borderId="38" xfId="13" applyFont="1" applyBorder="1" applyAlignment="1">
      <alignment horizontal="center" vertical="center"/>
    </xf>
    <xf numFmtId="0" fontId="8" fillId="0" borderId="39" xfId="13" applyFont="1" applyBorder="1" applyAlignment="1">
      <alignment horizontal="center" vertical="center"/>
    </xf>
    <xf numFmtId="0" fontId="8" fillId="0" borderId="39" xfId="13" applyFont="1" applyBorder="1" applyAlignment="1">
      <alignment horizontal="left" vertical="center"/>
    </xf>
    <xf numFmtId="0" fontId="100" fillId="0" borderId="39" xfId="13" applyFont="1" applyBorder="1" applyAlignment="1">
      <alignment vertical="center"/>
    </xf>
    <xf numFmtId="0" fontId="100" fillId="0" borderId="40" xfId="13" applyFont="1" applyBorder="1" applyAlignment="1">
      <alignment vertical="center"/>
    </xf>
    <xf numFmtId="0" fontId="8" fillId="0" borderId="33" xfId="13" applyFont="1" applyBorder="1" applyAlignment="1">
      <alignment horizontal="center" vertical="center"/>
    </xf>
    <xf numFmtId="0" fontId="8" fillId="0" borderId="0" xfId="13" applyFont="1" applyAlignment="1">
      <alignment vertical="center"/>
    </xf>
    <xf numFmtId="0" fontId="8" fillId="0" borderId="28" xfId="13" applyFont="1" applyBorder="1" applyAlignment="1">
      <alignment vertical="center"/>
    </xf>
    <xf numFmtId="0" fontId="8" fillId="0" borderId="0" xfId="13" applyFont="1" applyAlignment="1">
      <alignment horizontal="center" vertical="center"/>
    </xf>
    <xf numFmtId="0" fontId="100" fillId="0" borderId="0" xfId="13" applyFont="1" applyAlignment="1">
      <alignment vertical="center"/>
    </xf>
    <xf numFmtId="0" fontId="100" fillId="0" borderId="34" xfId="13" applyFont="1" applyBorder="1" applyAlignment="1">
      <alignment vertical="center"/>
    </xf>
    <xf numFmtId="0" fontId="8" fillId="0" borderId="39" xfId="13" applyFont="1" applyBorder="1" applyAlignment="1">
      <alignment vertical="center"/>
    </xf>
    <xf numFmtId="0" fontId="8" fillId="0" borderId="27" xfId="13" applyFont="1" applyBorder="1" applyAlignment="1">
      <alignment horizontal="center" vertical="center"/>
    </xf>
    <xf numFmtId="0" fontId="8" fillId="0" borderId="28" xfId="13" applyFont="1" applyBorder="1" applyAlignment="1">
      <alignment horizontal="left" vertical="center"/>
    </xf>
    <xf numFmtId="0" fontId="100" fillId="0" borderId="28" xfId="13" applyFont="1" applyBorder="1" applyAlignment="1">
      <alignment vertical="center"/>
    </xf>
    <xf numFmtId="0" fontId="100" fillId="0" borderId="29" xfId="13" applyFont="1" applyBorder="1" applyAlignment="1">
      <alignment vertical="center"/>
    </xf>
    <xf numFmtId="0" fontId="8" fillId="0" borderId="38" xfId="13" applyFont="1" applyBorder="1" applyAlignment="1">
      <alignment horizontal="left" vertical="center"/>
    </xf>
    <xf numFmtId="0" fontId="8" fillId="0" borderId="33" xfId="13" applyFont="1" applyBorder="1" applyAlignment="1">
      <alignment horizontal="left" vertical="center"/>
    </xf>
    <xf numFmtId="0" fontId="8" fillId="0" borderId="33" xfId="13" applyFont="1" applyBorder="1" applyAlignment="1">
      <alignment vertical="center" wrapText="1"/>
    </xf>
    <xf numFmtId="0" fontId="9" fillId="0" borderId="0" xfId="13" applyFont="1" applyAlignment="1">
      <alignment wrapText="1"/>
    </xf>
    <xf numFmtId="0" fontId="100" fillId="0" borderId="133" xfId="13" applyFont="1" applyBorder="1" applyAlignment="1">
      <alignment vertical="center"/>
    </xf>
    <xf numFmtId="0" fontId="8" fillId="0" borderId="39" xfId="13" applyFont="1" applyBorder="1" applyAlignment="1">
      <alignment horizontal="center" vertical="center" wrapText="1"/>
    </xf>
    <xf numFmtId="0" fontId="9" fillId="0" borderId="0" xfId="13" applyFont="1" applyAlignment="1">
      <alignment horizontal="left" wrapText="1"/>
    </xf>
    <xf numFmtId="0" fontId="8" fillId="0" borderId="29" xfId="13" applyFont="1" applyBorder="1" applyAlignment="1">
      <alignment vertical="center"/>
    </xf>
    <xf numFmtId="0" fontId="8" fillId="0" borderId="21" xfId="13" applyFont="1" applyBorder="1" applyAlignment="1">
      <alignment vertical="center"/>
    </xf>
    <xf numFmtId="0" fontId="100" fillId="0" borderId="33" xfId="13" applyFont="1" applyBorder="1" applyAlignment="1">
      <alignment vertical="center"/>
    </xf>
    <xf numFmtId="0" fontId="8" fillId="0" borderId="33" xfId="13" applyFont="1" applyBorder="1" applyAlignment="1">
      <alignment vertical="center"/>
    </xf>
    <xf numFmtId="0" fontId="100" fillId="0" borderId="24" xfId="13" applyFont="1" applyBorder="1" applyAlignment="1">
      <alignment vertical="center"/>
    </xf>
    <xf numFmtId="0" fontId="100" fillId="0" borderId="34" xfId="13" applyFont="1" applyBorder="1" applyAlignment="1">
      <alignment horizontal="center" vertical="center"/>
    </xf>
    <xf numFmtId="0" fontId="8" fillId="0" borderId="39" xfId="13" applyFont="1" applyBorder="1"/>
    <xf numFmtId="0" fontId="8" fillId="0" borderId="40" xfId="13" applyFont="1" applyBorder="1" applyAlignment="1">
      <alignment vertical="center"/>
    </xf>
    <xf numFmtId="0" fontId="8" fillId="0" borderId="28" xfId="13" applyFont="1" applyBorder="1" applyAlignment="1">
      <alignment horizontal="center" vertical="center"/>
    </xf>
    <xf numFmtId="0" fontId="8" fillId="0" borderId="28" xfId="13" applyFont="1" applyBorder="1"/>
    <xf numFmtId="0" fontId="8" fillId="0" borderId="28" xfId="13" applyFont="1" applyBorder="1" applyAlignment="1">
      <alignment horizontal="center" vertical="center" wrapText="1"/>
    </xf>
    <xf numFmtId="0" fontId="8" fillId="0" borderId="34" xfId="13" applyFont="1" applyBorder="1" applyAlignment="1">
      <alignment vertical="center"/>
    </xf>
    <xf numFmtId="0" fontId="8" fillId="0" borderId="27" xfId="13" applyFont="1" applyBorder="1" applyAlignment="1">
      <alignment horizontal="left" vertical="center"/>
    </xf>
    <xf numFmtId="0" fontId="8" fillId="0" borderId="29" xfId="13" applyFont="1" applyBorder="1" applyAlignment="1">
      <alignment horizontal="left" vertical="center"/>
    </xf>
    <xf numFmtId="0" fontId="8" fillId="0" borderId="40" xfId="13" applyFont="1" applyBorder="1" applyAlignment="1">
      <alignment horizontal="left" vertical="center"/>
    </xf>
    <xf numFmtId="0" fontId="8" fillId="0" borderId="163" xfId="13" applyFont="1" applyBorder="1" applyAlignment="1">
      <alignment vertical="center" wrapText="1"/>
    </xf>
    <xf numFmtId="0" fontId="100" fillId="0" borderId="163" xfId="13" applyFont="1" applyBorder="1" applyAlignment="1">
      <alignment vertical="center"/>
    </xf>
    <xf numFmtId="0" fontId="8" fillId="0" borderId="163" xfId="13" applyFont="1" applyBorder="1" applyAlignment="1">
      <alignment vertical="center"/>
    </xf>
    <xf numFmtId="0" fontId="100" fillId="0" borderId="26" xfId="13" applyFont="1" applyBorder="1" applyAlignment="1">
      <alignment vertical="center"/>
    </xf>
    <xf numFmtId="0" fontId="100" fillId="0" borderId="31" xfId="13" applyFont="1" applyBorder="1" applyAlignment="1">
      <alignment vertical="center"/>
    </xf>
    <xf numFmtId="0" fontId="8" fillId="0" borderId="0" xfId="13" applyFont="1" applyAlignment="1">
      <alignment horizontal="center" vertical="center" wrapText="1"/>
    </xf>
    <xf numFmtId="197" fontId="8" fillId="0" borderId="25" xfId="13" applyNumberFormat="1" applyFont="1" applyBorder="1" applyAlignment="1">
      <alignment horizontal="center" vertical="center"/>
    </xf>
    <xf numFmtId="197" fontId="8" fillId="0" borderId="26" xfId="13" applyNumberFormat="1" applyFont="1" applyBorder="1" applyAlignment="1">
      <alignment horizontal="center" vertical="center"/>
    </xf>
    <xf numFmtId="197" fontId="8" fillId="0" borderId="34" xfId="13" applyNumberFormat="1" applyFont="1" applyBorder="1" applyAlignment="1">
      <alignment vertical="center"/>
    </xf>
    <xf numFmtId="0" fontId="8" fillId="0" borderId="27" xfId="13" applyFont="1" applyBorder="1" applyAlignment="1">
      <alignment vertical="center" wrapText="1"/>
    </xf>
    <xf numFmtId="197" fontId="8" fillId="0" borderId="28" xfId="13" applyNumberFormat="1" applyFont="1" applyBorder="1" applyAlignment="1">
      <alignment horizontal="center" vertical="center"/>
    </xf>
    <xf numFmtId="197" fontId="8" fillId="0" borderId="29" xfId="13" applyNumberFormat="1" applyFont="1" applyBorder="1" applyAlignment="1">
      <alignment vertical="center"/>
    </xf>
    <xf numFmtId="198" fontId="8" fillId="0" borderId="0" xfId="13" applyNumberFormat="1" applyFont="1" applyAlignment="1">
      <alignment vertical="center"/>
    </xf>
    <xf numFmtId="0" fontId="30" fillId="0" borderId="0" xfId="13" applyFont="1" applyAlignment="1">
      <alignment horizontal="left" vertical="center"/>
    </xf>
    <xf numFmtId="0" fontId="8" fillId="0" borderId="0" xfId="13" applyFont="1" applyAlignment="1">
      <alignment horizontal="left"/>
    </xf>
    <xf numFmtId="0" fontId="8" fillId="0" borderId="0" xfId="13" applyFont="1" applyAlignment="1">
      <alignment horizontal="center"/>
    </xf>
    <xf numFmtId="0" fontId="12" fillId="0" borderId="0" xfId="9" applyFont="1" applyAlignment="1">
      <alignment horizontal="center" vertical="center"/>
    </xf>
    <xf numFmtId="178" fontId="18" fillId="0" borderId="173" xfId="3" applyNumberFormat="1" applyFont="1" applyBorder="1">
      <alignment vertical="center"/>
    </xf>
    <xf numFmtId="178" fontId="18" fillId="0" borderId="174" xfId="3" applyNumberFormat="1" applyFont="1" applyBorder="1">
      <alignment vertical="center"/>
    </xf>
    <xf numFmtId="191" fontId="18" fillId="0" borderId="0" xfId="3" applyNumberFormat="1" applyFont="1">
      <alignment vertical="center"/>
    </xf>
    <xf numFmtId="0" fontId="18" fillId="0" borderId="239" xfId="3" applyFont="1" applyBorder="1">
      <alignment vertical="center"/>
    </xf>
    <xf numFmtId="190" fontId="18" fillId="0" borderId="178" xfId="3" applyNumberFormat="1" applyFont="1" applyBorder="1">
      <alignment vertical="center"/>
    </xf>
    <xf numFmtId="190" fontId="18" fillId="0" borderId="182" xfId="3" applyNumberFormat="1" applyFont="1" applyBorder="1">
      <alignment vertical="center"/>
    </xf>
    <xf numFmtId="192" fontId="18" fillId="0" borderId="185" xfId="3" applyNumberFormat="1" applyFont="1" applyBorder="1">
      <alignment vertical="center"/>
    </xf>
    <xf numFmtId="192" fontId="18" fillId="0" borderId="186" xfId="3" applyNumberFormat="1" applyFont="1" applyBorder="1">
      <alignment vertical="center"/>
    </xf>
    <xf numFmtId="192" fontId="18" fillId="0" borderId="255" xfId="3" applyNumberFormat="1" applyFont="1" applyBorder="1">
      <alignment vertical="center"/>
    </xf>
    <xf numFmtId="192" fontId="18" fillId="0" borderId="256" xfId="3" applyNumberFormat="1" applyFont="1" applyBorder="1">
      <alignment vertical="center"/>
    </xf>
    <xf numFmtId="178" fontId="18" fillId="0" borderId="0" xfId="3" applyNumberFormat="1" applyFont="1" applyAlignment="1" applyProtection="1">
      <alignment horizontal="right" vertical="center"/>
      <protection locked="0"/>
    </xf>
    <xf numFmtId="192" fontId="18" fillId="0" borderId="0" xfId="3" applyNumberFormat="1" applyFont="1">
      <alignment vertical="center"/>
    </xf>
    <xf numFmtId="192" fontId="18" fillId="0" borderId="0" xfId="3" applyNumberFormat="1" applyFont="1" applyAlignment="1">
      <alignment horizontal="center" vertical="center"/>
    </xf>
    <xf numFmtId="0" fontId="18" fillId="0" borderId="24" xfId="3" applyFont="1" applyBorder="1" applyAlignment="1" applyProtection="1">
      <alignment horizontal="center" vertical="center"/>
      <protection locked="0"/>
    </xf>
    <xf numFmtId="0" fontId="18" fillId="0" borderId="133" xfId="3" applyFont="1" applyBorder="1" applyAlignment="1" applyProtection="1">
      <alignment horizontal="center" vertical="center"/>
      <protection locked="0"/>
    </xf>
    <xf numFmtId="0" fontId="30" fillId="0" borderId="0" xfId="3" applyFont="1" applyAlignment="1">
      <alignment horizontal="right" vertical="center"/>
    </xf>
    <xf numFmtId="0" fontId="31" fillId="0" borderId="136" xfId="3" applyFont="1" applyBorder="1">
      <alignment vertical="center"/>
    </xf>
    <xf numFmtId="0" fontId="31" fillId="0" borderId="137" xfId="3" applyFont="1" applyBorder="1">
      <alignment vertical="center"/>
    </xf>
    <xf numFmtId="0" fontId="31" fillId="0" borderId="138" xfId="3" applyFont="1" applyBorder="1">
      <alignment vertical="center"/>
    </xf>
    <xf numFmtId="0" fontId="31" fillId="0" borderId="139" xfId="3" applyFont="1" applyBorder="1">
      <alignment vertical="center"/>
    </xf>
    <xf numFmtId="0" fontId="31" fillId="0" borderId="140" xfId="3" applyFont="1" applyBorder="1">
      <alignment vertical="center"/>
    </xf>
    <xf numFmtId="0" fontId="31" fillId="0" borderId="141" xfId="3" applyFont="1" applyBorder="1">
      <alignment vertical="center"/>
    </xf>
    <xf numFmtId="0" fontId="31" fillId="0" borderId="142" xfId="3" applyFont="1" applyBorder="1">
      <alignment vertical="center"/>
    </xf>
    <xf numFmtId="0" fontId="31" fillId="0" borderId="143" xfId="3" applyFont="1" applyBorder="1">
      <alignment vertical="center"/>
    </xf>
    <xf numFmtId="0" fontId="31" fillId="0" borderId="145" xfId="3" applyFont="1" applyBorder="1">
      <alignment vertical="center"/>
    </xf>
    <xf numFmtId="0" fontId="31" fillId="0" borderId="146" xfId="3" applyFont="1" applyBorder="1">
      <alignment vertical="center"/>
    </xf>
    <xf numFmtId="0" fontId="31" fillId="0" borderId="147" xfId="3" applyFont="1" applyBorder="1">
      <alignment vertical="center"/>
    </xf>
    <xf numFmtId="0" fontId="31" fillId="0" borderId="148" xfId="3" applyFont="1" applyBorder="1">
      <alignment vertical="center"/>
    </xf>
    <xf numFmtId="0" fontId="31" fillId="0" borderId="152" xfId="3" applyFont="1" applyBorder="1">
      <alignment vertical="center"/>
    </xf>
    <xf numFmtId="0" fontId="31" fillId="0" borderId="153" xfId="3" applyFont="1" applyBorder="1">
      <alignment vertical="center"/>
    </xf>
    <xf numFmtId="0" fontId="31" fillId="0" borderId="154" xfId="3" applyFont="1" applyBorder="1">
      <alignment vertical="center"/>
    </xf>
    <xf numFmtId="0" fontId="18" fillId="0" borderId="142" xfId="3" applyFont="1" applyBorder="1">
      <alignment vertical="center"/>
    </xf>
    <xf numFmtId="0" fontId="101" fillId="2" borderId="0" xfId="1" applyFont="1" applyFill="1" applyAlignment="1">
      <alignment vertical="top"/>
    </xf>
    <xf numFmtId="0" fontId="104" fillId="0" borderId="0" xfId="3" applyFont="1">
      <alignment vertical="center"/>
    </xf>
    <xf numFmtId="0" fontId="13" fillId="0" borderId="66" xfId="3" applyFont="1" applyBorder="1" applyAlignment="1">
      <alignment horizontal="distributed" vertical="center" wrapText="1" shrinkToFit="1"/>
    </xf>
    <xf numFmtId="0" fontId="13" fillId="0" borderId="39" xfId="3" applyFont="1" applyBorder="1" applyAlignment="1">
      <alignment horizontal="distributed" vertical="center" shrinkToFit="1"/>
    </xf>
    <xf numFmtId="0" fontId="13" fillId="0" borderId="40" xfId="3" applyFont="1" applyBorder="1" applyAlignment="1">
      <alignment horizontal="distributed" vertical="center" shrinkToFit="1"/>
    </xf>
    <xf numFmtId="0" fontId="13" fillId="0" borderId="68" xfId="3" applyFont="1" applyBorder="1" applyAlignment="1">
      <alignment horizontal="distributed" vertical="center" shrinkToFit="1"/>
    </xf>
    <xf numFmtId="0" fontId="13" fillId="0" borderId="0" xfId="3" applyFont="1" applyAlignment="1">
      <alignment horizontal="distributed" vertical="center" shrinkToFit="1"/>
    </xf>
    <xf numFmtId="0" fontId="13" fillId="0" borderId="34" xfId="3" applyFont="1" applyBorder="1" applyAlignment="1">
      <alignment horizontal="distributed" vertical="center" shrinkToFit="1"/>
    </xf>
    <xf numFmtId="0" fontId="13" fillId="0" borderId="70" xfId="3" applyFont="1" applyBorder="1" applyAlignment="1">
      <alignment horizontal="distributed" vertical="center" shrinkToFit="1"/>
    </xf>
    <xf numFmtId="0" fontId="13" fillId="0" borderId="48" xfId="3" applyFont="1" applyBorder="1" applyAlignment="1">
      <alignment horizontal="distributed" vertical="center" shrinkToFit="1"/>
    </xf>
    <xf numFmtId="0" fontId="13" fillId="0" borderId="71" xfId="3" applyFont="1" applyBorder="1" applyAlignment="1">
      <alignment horizontal="distributed" vertical="center" shrinkToFit="1"/>
    </xf>
    <xf numFmtId="0" fontId="8" fillId="0" borderId="38" xfId="3" applyFont="1" applyBorder="1" applyAlignment="1">
      <alignment horizontal="center" vertical="center" wrapText="1"/>
    </xf>
    <xf numFmtId="0" fontId="8" fillId="0" borderId="39" xfId="3" applyFont="1" applyBorder="1" applyAlignment="1">
      <alignment horizontal="center" vertical="center" wrapText="1"/>
    </xf>
    <xf numFmtId="0" fontId="8" fillId="0" borderId="40" xfId="3" applyFont="1" applyBorder="1" applyAlignment="1">
      <alignment horizontal="center" vertical="center" wrapText="1"/>
    </xf>
    <xf numFmtId="0" fontId="8" fillId="0" borderId="38" xfId="3" applyFont="1" applyBorder="1" applyAlignment="1">
      <alignment horizontal="center" vertical="center"/>
    </xf>
    <xf numFmtId="0" fontId="8" fillId="0" borderId="39" xfId="3" applyFont="1" applyBorder="1" applyAlignment="1">
      <alignment horizontal="center" vertical="center"/>
    </xf>
    <xf numFmtId="0" fontId="8" fillId="0" borderId="67" xfId="3" applyFont="1" applyBorder="1" applyAlignment="1">
      <alignment horizontal="center" vertical="center"/>
    </xf>
    <xf numFmtId="0" fontId="8" fillId="5" borderId="33" xfId="3" applyFont="1" applyFill="1" applyBorder="1" applyAlignment="1">
      <alignment horizontal="center" vertical="center" wrapText="1"/>
    </xf>
    <xf numFmtId="0" fontId="8" fillId="5" borderId="0" xfId="3" applyFont="1" applyFill="1" applyAlignment="1">
      <alignment horizontal="center" vertical="center" wrapText="1"/>
    </xf>
    <xf numFmtId="0" fontId="8" fillId="5" borderId="34" xfId="3" applyFont="1" applyFill="1" applyBorder="1" applyAlignment="1">
      <alignment horizontal="center" vertical="center" wrapText="1"/>
    </xf>
    <xf numFmtId="0" fontId="8" fillId="0" borderId="33" xfId="3" applyFont="1" applyBorder="1" applyAlignment="1">
      <alignment horizontal="center" vertical="center"/>
    </xf>
    <xf numFmtId="0" fontId="8" fillId="0" borderId="0" xfId="3" applyFont="1" applyAlignment="1">
      <alignment horizontal="left" vertical="center"/>
    </xf>
    <xf numFmtId="0" fontId="8" fillId="0" borderId="34" xfId="3" applyFont="1" applyBorder="1" applyAlignment="1">
      <alignment horizontal="center" vertical="center"/>
    </xf>
    <xf numFmtId="0" fontId="18" fillId="0" borderId="33" xfId="4" applyFont="1" applyBorder="1" applyAlignment="1">
      <alignment horizontal="center" vertical="center"/>
    </xf>
    <xf numFmtId="0" fontId="8" fillId="0" borderId="0" xfId="4" applyFont="1" applyAlignment="1">
      <alignment horizontal="center" vertical="center"/>
    </xf>
    <xf numFmtId="0" fontId="8" fillId="0" borderId="33" xfId="4" applyFont="1" applyBorder="1" applyAlignment="1">
      <alignment horizontal="center" vertical="center"/>
    </xf>
    <xf numFmtId="0" fontId="31" fillId="5" borderId="0" xfId="4" applyFont="1" applyFill="1" applyAlignment="1">
      <alignment horizontal="center" vertical="center"/>
    </xf>
    <xf numFmtId="49" fontId="18" fillId="0" borderId="0" xfId="4" applyNumberFormat="1" applyFont="1" applyAlignment="1">
      <alignment vertical="center"/>
    </xf>
    <xf numFmtId="49" fontId="18" fillId="0" borderId="69" xfId="4" applyNumberFormat="1" applyFont="1" applyBorder="1" applyAlignment="1">
      <alignment vertical="center"/>
    </xf>
    <xf numFmtId="0" fontId="8" fillId="0" borderId="72" xfId="3" applyFont="1" applyBorder="1" applyAlignment="1">
      <alignment horizontal="center" vertical="center"/>
    </xf>
    <xf numFmtId="0" fontId="8" fillId="0" borderId="48" xfId="3" applyFont="1" applyBorder="1" applyAlignment="1">
      <alignment horizontal="center" vertical="center"/>
    </xf>
    <xf numFmtId="0" fontId="8" fillId="0" borderId="71" xfId="3" applyFont="1" applyBorder="1" applyAlignment="1">
      <alignment horizontal="center" vertical="center"/>
    </xf>
    <xf numFmtId="0" fontId="8" fillId="0" borderId="73" xfId="3" applyFont="1" applyBorder="1" applyAlignment="1">
      <alignment horizontal="center" vertical="center"/>
    </xf>
    <xf numFmtId="0" fontId="8" fillId="0" borderId="0" xfId="3" applyFont="1" applyAlignment="1">
      <alignment horizontal="center" vertical="center"/>
    </xf>
    <xf numFmtId="0" fontId="8" fillId="0" borderId="27" xfId="3" applyFont="1" applyBorder="1" applyAlignment="1">
      <alignment horizontal="center" vertical="center"/>
    </xf>
    <xf numFmtId="0" fontId="8" fillId="0" borderId="28" xfId="3" applyFont="1" applyBorder="1" applyAlignment="1">
      <alignment horizontal="center" vertical="center"/>
    </xf>
    <xf numFmtId="0" fontId="8" fillId="0" borderId="75" xfId="3" applyFont="1" applyBorder="1" applyAlignment="1">
      <alignment horizontal="center" vertical="center"/>
    </xf>
    <xf numFmtId="0" fontId="13" fillId="0" borderId="74" xfId="3" applyFont="1" applyBorder="1" applyAlignment="1">
      <alignment horizontal="distributed" vertical="center" shrinkToFit="1"/>
    </xf>
    <xf numFmtId="0" fontId="13" fillId="0" borderId="28" xfId="3" applyFont="1" applyBorder="1" applyAlignment="1">
      <alignment horizontal="distributed" vertical="center" shrinkToFit="1"/>
    </xf>
    <xf numFmtId="0" fontId="13" fillId="0" borderId="29" xfId="3" applyFont="1" applyBorder="1" applyAlignment="1">
      <alignment horizontal="distributed" vertical="center" shrinkToFit="1"/>
    </xf>
    <xf numFmtId="0" fontId="8" fillId="0" borderId="29" xfId="3" applyFont="1" applyBorder="1" applyAlignment="1">
      <alignment horizontal="center" vertical="center"/>
    </xf>
    <xf numFmtId="0" fontId="35" fillId="0" borderId="38" xfId="3" applyFont="1" applyBorder="1" applyAlignment="1">
      <alignment horizontal="distributed" vertical="center" shrinkToFit="1"/>
    </xf>
    <xf numFmtId="0" fontId="35" fillId="0" borderId="39" xfId="3" applyFont="1" applyBorder="1" applyAlignment="1">
      <alignment horizontal="distributed" vertical="center" shrinkToFit="1"/>
    </xf>
    <xf numFmtId="0" fontId="35" fillId="0" borderId="40" xfId="3" applyFont="1" applyBorder="1" applyAlignment="1">
      <alignment horizontal="distributed" vertical="center" shrinkToFit="1"/>
    </xf>
    <xf numFmtId="0" fontId="35" fillId="0" borderId="33" xfId="3" applyFont="1" applyBorder="1" applyAlignment="1">
      <alignment horizontal="distributed" vertical="center" shrinkToFit="1"/>
    </xf>
    <xf numFmtId="0" fontId="35" fillId="0" borderId="0" xfId="3" applyFont="1" applyAlignment="1">
      <alignment horizontal="distributed" vertical="center" shrinkToFit="1"/>
    </xf>
    <xf numFmtId="0" fontId="35" fillId="0" borderId="34" xfId="3" applyFont="1" applyBorder="1" applyAlignment="1">
      <alignment horizontal="distributed" vertical="center" shrinkToFit="1"/>
    </xf>
    <xf numFmtId="0" fontId="35" fillId="0" borderId="27" xfId="3" applyFont="1" applyBorder="1" applyAlignment="1">
      <alignment horizontal="distributed" vertical="center" shrinkToFit="1"/>
    </xf>
    <xf numFmtId="0" fontId="35" fillId="0" borderId="28" xfId="3" applyFont="1" applyBorder="1" applyAlignment="1">
      <alignment horizontal="distributed" vertical="center" shrinkToFit="1"/>
    </xf>
    <xf numFmtId="0" fontId="35" fillId="0" borderId="29" xfId="3" applyFont="1" applyBorder="1" applyAlignment="1">
      <alignment horizontal="distributed" vertical="center" shrinkToFit="1"/>
    </xf>
    <xf numFmtId="0" fontId="13" fillId="0" borderId="38" xfId="3" applyFont="1" applyBorder="1" applyAlignment="1">
      <alignment horizontal="distributed" vertical="center" shrinkToFit="1"/>
    </xf>
    <xf numFmtId="0" fontId="13" fillId="0" borderId="33" xfId="3" applyFont="1" applyBorder="1" applyAlignment="1">
      <alignment horizontal="distributed" vertical="center" shrinkToFit="1"/>
    </xf>
    <xf numFmtId="0" fontId="13" fillId="0" borderId="27" xfId="3" applyFont="1" applyBorder="1" applyAlignment="1">
      <alignment horizontal="distributed" vertical="center" shrinkToFit="1"/>
    </xf>
    <xf numFmtId="0" fontId="8" fillId="0" borderId="23" xfId="3" applyFont="1" applyBorder="1" applyAlignment="1">
      <alignment horizontal="center" vertical="distributed" textRotation="255" indent="2" shrinkToFit="1"/>
    </xf>
    <xf numFmtId="0" fontId="8" fillId="0" borderId="77" xfId="3" applyFont="1" applyBorder="1" applyAlignment="1">
      <alignment horizontal="center" vertical="distributed" textRotation="255" indent="2" shrinkToFit="1"/>
    </xf>
    <xf numFmtId="0" fontId="8" fillId="0" borderId="76" xfId="3" applyFont="1" applyBorder="1" applyAlignment="1">
      <alignment horizontal="center" vertical="center" textRotation="255" shrinkToFit="1"/>
    </xf>
    <xf numFmtId="0" fontId="8" fillId="0" borderId="23" xfId="3" applyFont="1" applyBorder="1" applyAlignment="1">
      <alignment horizontal="center" vertical="center" textRotation="255" shrinkToFit="1"/>
    </xf>
    <xf numFmtId="0" fontId="8" fillId="0" borderId="77" xfId="3" applyFont="1" applyBorder="1" applyAlignment="1">
      <alignment horizontal="center" vertical="center" textRotation="255" shrinkToFit="1"/>
    </xf>
    <xf numFmtId="0" fontId="8" fillId="0" borderId="0" xfId="3" applyFont="1" applyAlignment="1">
      <alignment horizontal="distributed" vertical="center"/>
    </xf>
    <xf numFmtId="0" fontId="30" fillId="0" borderId="66" xfId="4" applyFont="1" applyBorder="1" applyAlignment="1">
      <alignment horizontal="distributed" vertical="center" wrapText="1"/>
    </xf>
    <xf numFmtId="0" fontId="30" fillId="0" borderId="39" xfId="4" applyFont="1" applyBorder="1" applyAlignment="1">
      <alignment horizontal="distributed" vertical="center" wrapText="1"/>
    </xf>
    <xf numFmtId="0" fontId="30" fillId="0" borderId="40" xfId="4" applyFont="1" applyBorder="1" applyAlignment="1">
      <alignment horizontal="distributed" vertical="center" wrapText="1"/>
    </xf>
    <xf numFmtId="0" fontId="30" fillId="0" borderId="68" xfId="4" applyFont="1" applyBorder="1" applyAlignment="1">
      <alignment horizontal="distributed" vertical="center" wrapText="1"/>
    </xf>
    <xf numFmtId="0" fontId="30" fillId="0" borderId="0" xfId="4" applyFont="1" applyAlignment="1">
      <alignment horizontal="distributed" vertical="center" wrapText="1"/>
    </xf>
    <xf numFmtId="0" fontId="30" fillId="0" borderId="34" xfId="4" applyFont="1" applyBorder="1" applyAlignment="1">
      <alignment horizontal="distributed" vertical="center" wrapText="1"/>
    </xf>
    <xf numFmtId="0" fontId="30" fillId="0" borderId="70" xfId="4" applyFont="1" applyBorder="1" applyAlignment="1">
      <alignment horizontal="distributed" vertical="center" wrapText="1"/>
    </xf>
    <xf numFmtId="0" fontId="30" fillId="0" borderId="48" xfId="4" applyFont="1" applyBorder="1" applyAlignment="1">
      <alignment horizontal="distributed" vertical="center" wrapText="1"/>
    </xf>
    <xf numFmtId="0" fontId="30" fillId="0" borderId="71" xfId="4" applyFont="1" applyBorder="1" applyAlignment="1">
      <alignment horizontal="distributed" vertical="center" wrapText="1"/>
    </xf>
    <xf numFmtId="0" fontId="30" fillId="0" borderId="38" xfId="4" applyFont="1" applyBorder="1" applyAlignment="1">
      <alignment horizontal="distributed" vertical="center"/>
    </xf>
    <xf numFmtId="0" fontId="30" fillId="0" borderId="39" xfId="4" applyFont="1" applyBorder="1" applyAlignment="1">
      <alignment horizontal="distributed" vertical="center"/>
    </xf>
    <xf numFmtId="49" fontId="27" fillId="0" borderId="39" xfId="4" applyNumberFormat="1" applyFont="1" applyBorder="1" applyAlignment="1">
      <alignment horizontal="center" vertical="center" shrinkToFit="1"/>
    </xf>
    <xf numFmtId="0" fontId="12" fillId="0" borderId="33" xfId="4" applyFont="1" applyBorder="1" applyAlignment="1">
      <alignment horizontal="left" vertical="center" shrinkToFit="1"/>
    </xf>
    <xf numFmtId="0" fontId="12" fillId="0" borderId="0" xfId="4" applyFont="1" applyAlignment="1">
      <alignment horizontal="left" vertical="center" shrinkToFit="1"/>
    </xf>
    <xf numFmtId="0" fontId="12" fillId="0" borderId="69" xfId="4" applyFont="1" applyBorder="1" applyAlignment="1">
      <alignment horizontal="left" vertical="center" shrinkToFit="1"/>
    </xf>
    <xf numFmtId="0" fontId="13" fillId="0" borderId="1" xfId="3" applyFont="1" applyBorder="1" applyAlignment="1">
      <alignment horizontal="distributed" vertical="center" wrapText="1"/>
    </xf>
    <xf numFmtId="0" fontId="13" fillId="0" borderId="2" xfId="3" applyFont="1" applyBorder="1" applyAlignment="1">
      <alignment horizontal="distributed" vertical="center" wrapText="1"/>
    </xf>
    <xf numFmtId="0" fontId="13" fillId="0" borderId="3" xfId="3" applyFont="1" applyBorder="1" applyAlignment="1">
      <alignment horizontal="distributed" vertical="center" wrapText="1"/>
    </xf>
    <xf numFmtId="0" fontId="13" fillId="0" borderId="74" xfId="3" applyFont="1" applyBorder="1" applyAlignment="1">
      <alignment horizontal="distributed" vertical="center" wrapText="1"/>
    </xf>
    <xf numFmtId="0" fontId="13" fillId="0" borderId="28" xfId="3" applyFont="1" applyBorder="1" applyAlignment="1">
      <alignment horizontal="distributed" vertical="center" wrapText="1"/>
    </xf>
    <xf numFmtId="0" fontId="13" fillId="0" borderId="29" xfId="3" applyFont="1" applyBorder="1" applyAlignment="1">
      <alignment horizontal="distributed" vertical="center" wrapText="1"/>
    </xf>
    <xf numFmtId="0" fontId="8" fillId="0" borderId="4" xfId="3" applyFont="1" applyBorder="1" applyAlignment="1">
      <alignment horizontal="center" vertical="center" wrapText="1"/>
    </xf>
    <xf numFmtId="0" fontId="8" fillId="0" borderId="2" xfId="3" applyFont="1" applyBorder="1" applyAlignment="1">
      <alignment horizontal="center" vertical="center" wrapText="1"/>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 xfId="3" applyFont="1" applyBorder="1" applyAlignment="1">
      <alignment horizontal="center" vertical="center"/>
    </xf>
    <xf numFmtId="0" fontId="8" fillId="0" borderId="3" xfId="3" applyFont="1" applyBorder="1" applyAlignment="1">
      <alignment horizontal="center" vertical="center"/>
    </xf>
    <xf numFmtId="0" fontId="8" fillId="0" borderId="5" xfId="3" applyFont="1" applyBorder="1" applyAlignment="1">
      <alignment horizontal="center" vertical="center"/>
    </xf>
    <xf numFmtId="49" fontId="29" fillId="0" borderId="55" xfId="3" applyNumberFormat="1" applyFont="1" applyBorder="1" applyAlignment="1">
      <alignment horizontal="center" vertical="top" wrapText="1"/>
    </xf>
    <xf numFmtId="49" fontId="29" fillId="0" borderId="56" xfId="3" applyNumberFormat="1" applyFont="1" applyBorder="1" applyAlignment="1">
      <alignment horizontal="center" vertical="top" wrapText="1"/>
    </xf>
    <xf numFmtId="0" fontId="18" fillId="0" borderId="48" xfId="3" applyFont="1" applyBorder="1" applyAlignment="1">
      <alignment horizontal="left" vertical="top" wrapText="1"/>
    </xf>
    <xf numFmtId="0" fontId="30" fillId="0" borderId="57" xfId="4" applyFont="1" applyBorder="1" applyAlignment="1">
      <alignment horizontal="distributed" vertical="center" wrapText="1"/>
    </xf>
    <xf numFmtId="0" fontId="30" fillId="0" borderId="58" xfId="4" applyFont="1" applyBorder="1" applyAlignment="1">
      <alignment horizontal="distributed" vertical="center"/>
    </xf>
    <xf numFmtId="0" fontId="30" fillId="0" borderId="62" xfId="4" applyFont="1" applyBorder="1" applyAlignment="1">
      <alignment horizontal="distributed" vertical="center"/>
    </xf>
    <xf numFmtId="0" fontId="30" fillId="0" borderId="24" xfId="4" applyFont="1" applyBorder="1" applyAlignment="1">
      <alignment horizontal="distributed" vertical="center"/>
    </xf>
    <xf numFmtId="0" fontId="27" fillId="0" borderId="60" xfId="4" applyFont="1" applyBorder="1" applyAlignment="1">
      <alignment vertical="center"/>
    </xf>
    <xf numFmtId="0" fontId="27" fillId="0" borderId="61" xfId="4" applyFont="1" applyBorder="1" applyAlignment="1">
      <alignment vertical="center"/>
    </xf>
    <xf numFmtId="0" fontId="31" fillId="0" borderId="63" xfId="4" applyFont="1" applyBorder="1" applyAlignment="1">
      <alignment horizontal="left" vertical="center" wrapText="1" indent="3"/>
    </xf>
    <xf numFmtId="0" fontId="31" fillId="0" borderId="64" xfId="4" applyFont="1" applyBorder="1" applyAlignment="1">
      <alignment horizontal="left" vertical="center" wrapText="1" indent="3"/>
    </xf>
    <xf numFmtId="0" fontId="31" fillId="0" borderId="65" xfId="4" applyFont="1" applyBorder="1" applyAlignment="1">
      <alignment horizontal="left" vertical="center" wrapText="1" indent="3"/>
    </xf>
    <xf numFmtId="0" fontId="18" fillId="0" borderId="0" xfId="3" applyFont="1" applyAlignment="1">
      <alignment horizontal="left" vertical="top" wrapText="1"/>
    </xf>
    <xf numFmtId="0" fontId="18" fillId="0" borderId="44" xfId="3" applyFont="1" applyBorder="1" applyAlignment="1">
      <alignment horizontal="center" vertical="center" wrapText="1"/>
    </xf>
    <xf numFmtId="0" fontId="18" fillId="0" borderId="45" xfId="3" applyFont="1" applyBorder="1" applyAlignment="1">
      <alignment horizontal="center" vertical="center" wrapText="1"/>
    </xf>
    <xf numFmtId="0" fontId="18" fillId="0" borderId="46" xfId="3" applyFont="1" applyBorder="1" applyAlignment="1">
      <alignment horizontal="center" vertical="center" wrapText="1"/>
    </xf>
    <xf numFmtId="49" fontId="28" fillId="0" borderId="54" xfId="3" applyNumberFormat="1" applyFont="1" applyBorder="1" applyAlignment="1">
      <alignment horizontal="center" vertical="top" wrapText="1"/>
    </xf>
    <xf numFmtId="49" fontId="28" fillId="0" borderId="55" xfId="3" applyNumberFormat="1" applyFont="1" applyBorder="1" applyAlignment="1">
      <alignment horizontal="center" vertical="top" wrapText="1"/>
    </xf>
    <xf numFmtId="0" fontId="25" fillId="0" borderId="0" xfId="4" applyFont="1" applyAlignment="1">
      <alignment horizontal="distributed" vertical="center"/>
    </xf>
    <xf numFmtId="0" fontId="26" fillId="0" borderId="0" xfId="4" applyFont="1" applyAlignment="1">
      <alignment horizontal="center" vertical="center"/>
    </xf>
    <xf numFmtId="0" fontId="27" fillId="0" borderId="0" xfId="4" applyFont="1" applyAlignment="1">
      <alignment vertical="center" wrapText="1"/>
    </xf>
    <xf numFmtId="0" fontId="26" fillId="0" borderId="0" xfId="4" applyFont="1" applyAlignment="1">
      <alignment horizontal="left" vertical="center" wrapText="1"/>
    </xf>
    <xf numFmtId="0" fontId="12" fillId="0" borderId="0" xfId="3" applyFont="1" applyAlignment="1">
      <alignment horizontal="center" vertical="center"/>
    </xf>
    <xf numFmtId="0" fontId="18" fillId="0" borderId="0" xfId="4" applyFont="1" applyAlignment="1">
      <alignment horizontal="left" vertical="center" wrapText="1"/>
    </xf>
    <xf numFmtId="0" fontId="2" fillId="0" borderId="0" xfId="4" applyAlignment="1">
      <alignment vertical="center"/>
    </xf>
    <xf numFmtId="0" fontId="24" fillId="5" borderId="0" xfId="4" applyFont="1" applyFill="1" applyAlignment="1">
      <alignment horizontal="center" vertical="center"/>
    </xf>
    <xf numFmtId="49" fontId="24" fillId="5" borderId="0" xfId="4" applyNumberFormat="1" applyFont="1" applyFill="1" applyAlignment="1">
      <alignment horizontal="center" vertical="center"/>
    </xf>
    <xf numFmtId="0" fontId="13" fillId="0" borderId="0" xfId="4" applyFont="1" applyAlignment="1">
      <alignment horizontal="center" vertical="center"/>
    </xf>
    <xf numFmtId="0" fontId="25" fillId="0" borderId="0" xfId="4" applyFont="1" applyAlignment="1">
      <alignment horizontal="distributed" vertical="center" wrapText="1"/>
    </xf>
    <xf numFmtId="0" fontId="8" fillId="3" borderId="31" xfId="2" applyFont="1" applyFill="1" applyBorder="1" applyAlignment="1">
      <alignment horizontal="center" vertical="center" shrinkToFit="1"/>
    </xf>
    <xf numFmtId="0" fontId="8" fillId="3" borderId="25" xfId="2" applyFont="1" applyFill="1" applyBorder="1" applyAlignment="1">
      <alignment horizontal="center" vertical="center" shrinkToFit="1"/>
    </xf>
    <xf numFmtId="0" fontId="8" fillId="3" borderId="32" xfId="2" applyFont="1" applyFill="1" applyBorder="1" applyAlignment="1">
      <alignment horizontal="center" vertical="center" shrinkToFit="1"/>
    </xf>
    <xf numFmtId="0" fontId="14" fillId="2" borderId="0" xfId="1" applyFont="1" applyFill="1" applyAlignment="1">
      <alignment horizontal="left" vertical="center" wrapText="1"/>
    </xf>
    <xf numFmtId="0" fontId="7" fillId="0" borderId="31" xfId="2" applyFont="1" applyBorder="1" applyAlignment="1">
      <alignment horizontal="left" vertical="center" shrinkToFit="1"/>
    </xf>
    <xf numFmtId="0" fontId="7" fillId="0" borderId="25" xfId="2" applyFont="1" applyBorder="1" applyAlignment="1">
      <alignment horizontal="left" vertical="center" shrinkToFit="1"/>
    </xf>
    <xf numFmtId="0" fontId="7" fillId="0" borderId="26" xfId="2" applyFont="1" applyBorder="1" applyAlignment="1">
      <alignment horizontal="left" vertical="center" shrinkToFit="1"/>
    </xf>
    <xf numFmtId="0" fontId="7" fillId="0" borderId="24" xfId="2" applyFont="1" applyBorder="1" applyAlignment="1">
      <alignment horizontal="left" vertical="center" shrinkToFit="1"/>
    </xf>
    <xf numFmtId="0" fontId="101" fillId="2" borderId="0" xfId="1" applyFont="1" applyFill="1" applyAlignment="1">
      <alignment horizontal="left" vertical="top" wrapText="1"/>
    </xf>
    <xf numFmtId="0" fontId="8" fillId="0" borderId="38" xfId="2" applyFont="1" applyBorder="1" applyAlignment="1">
      <alignment horizontal="left" vertical="center" shrinkToFit="1"/>
    </xf>
    <xf numFmtId="0" fontId="8" fillId="0" borderId="39" xfId="2" applyFont="1" applyBorder="1" applyAlignment="1">
      <alignment horizontal="left" vertical="center" shrinkToFit="1"/>
    </xf>
    <xf numFmtId="0" fontId="8" fillId="0" borderId="40" xfId="2" applyFont="1" applyBorder="1" applyAlignment="1">
      <alignment horizontal="left" vertical="center" shrinkToFit="1"/>
    </xf>
    <xf numFmtId="0" fontId="8" fillId="0" borderId="33" xfId="2" applyFont="1" applyBorder="1" applyAlignment="1">
      <alignment horizontal="left" vertical="center" shrinkToFit="1"/>
    </xf>
    <xf numFmtId="0" fontId="8" fillId="0" borderId="0" xfId="2" applyFont="1" applyAlignment="1">
      <alignment horizontal="left" vertical="center" shrinkToFit="1"/>
    </xf>
    <xf numFmtId="0" fontId="8" fillId="0" borderId="34" xfId="2" applyFont="1" applyBorder="1" applyAlignment="1">
      <alignment horizontal="left" vertical="center" shrinkToFit="1"/>
    </xf>
    <xf numFmtId="176" fontId="12" fillId="3" borderId="38" xfId="2" applyNumberFormat="1" applyFont="1" applyFill="1" applyBorder="1" applyAlignment="1">
      <alignment horizontal="center" vertical="center" shrinkToFit="1"/>
    </xf>
    <xf numFmtId="176" fontId="12" fillId="3" borderId="39" xfId="2" applyNumberFormat="1" applyFont="1" applyFill="1" applyBorder="1" applyAlignment="1">
      <alignment horizontal="center" vertical="center" shrinkToFit="1"/>
    </xf>
    <xf numFmtId="176" fontId="12" fillId="3" borderId="40" xfId="2" applyNumberFormat="1" applyFont="1" applyFill="1" applyBorder="1" applyAlignment="1">
      <alignment horizontal="center" vertical="center" shrinkToFit="1"/>
    </xf>
    <xf numFmtId="176" fontId="12" fillId="3" borderId="33" xfId="2" applyNumberFormat="1" applyFont="1" applyFill="1" applyBorder="1" applyAlignment="1">
      <alignment horizontal="center" vertical="center" shrinkToFit="1"/>
    </xf>
    <xf numFmtId="176" fontId="12" fillId="3" borderId="0" xfId="2" applyNumberFormat="1" applyFont="1" applyFill="1" applyAlignment="1">
      <alignment horizontal="center" vertical="center" shrinkToFit="1"/>
    </xf>
    <xf numFmtId="176" fontId="12" fillId="3" borderId="34" xfId="2" applyNumberFormat="1" applyFont="1" applyFill="1" applyBorder="1" applyAlignment="1">
      <alignment horizontal="center" vertical="center" shrinkToFit="1"/>
    </xf>
    <xf numFmtId="176" fontId="12" fillId="3" borderId="33" xfId="1" applyNumberFormat="1" applyFont="1" applyFill="1" applyBorder="1" applyAlignment="1">
      <alignment horizontal="center" vertical="center" shrinkToFit="1"/>
    </xf>
    <xf numFmtId="176" fontId="12" fillId="3" borderId="0" xfId="1" applyNumberFormat="1" applyFont="1" applyFill="1" applyAlignment="1">
      <alignment horizontal="center" vertical="center" shrinkToFit="1"/>
    </xf>
    <xf numFmtId="176" fontId="12" fillId="3" borderId="34" xfId="1" applyNumberFormat="1" applyFont="1" applyFill="1" applyBorder="1" applyAlignment="1">
      <alignment horizontal="center" vertical="center" shrinkToFit="1"/>
    </xf>
    <xf numFmtId="0" fontId="8" fillId="0" borderId="41" xfId="2" applyFont="1" applyBorder="1" applyAlignment="1">
      <alignment horizontal="left" vertical="center" shrinkToFit="1"/>
    </xf>
    <xf numFmtId="0" fontId="8" fillId="0" borderId="42" xfId="2" applyFont="1" applyBorder="1" applyAlignment="1">
      <alignment horizontal="left" vertical="center" shrinkToFit="1"/>
    </xf>
    <xf numFmtId="0" fontId="8" fillId="0" borderId="43" xfId="2" applyFont="1" applyBorder="1" applyAlignment="1">
      <alignment horizontal="left" vertical="center" shrinkToFit="1"/>
    </xf>
    <xf numFmtId="0" fontId="8" fillId="0" borderId="35" xfId="2" applyFont="1" applyBorder="1" applyAlignment="1">
      <alignment horizontal="left" vertical="center" shrinkToFit="1"/>
    </xf>
    <xf numFmtId="0" fontId="8" fillId="0" borderId="36" xfId="2" applyFont="1" applyBorder="1" applyAlignment="1">
      <alignment horizontal="left" vertical="center" shrinkToFit="1"/>
    </xf>
    <xf numFmtId="0" fontId="8" fillId="0" borderId="37" xfId="2" applyFont="1" applyBorder="1" applyAlignment="1">
      <alignment horizontal="left" vertical="center" shrinkToFit="1"/>
    </xf>
    <xf numFmtId="0" fontId="8" fillId="0" borderId="35" xfId="1" applyFont="1" applyBorder="1" applyAlignment="1">
      <alignment horizontal="left" vertical="center" shrinkToFit="1"/>
    </xf>
    <xf numFmtId="0" fontId="8" fillId="0" borderId="36" xfId="1" applyFont="1" applyBorder="1" applyAlignment="1">
      <alignment horizontal="left" vertical="center" shrinkToFit="1"/>
    </xf>
    <xf numFmtId="0" fontId="8" fillId="0" borderId="37" xfId="1" applyFont="1" applyBorder="1" applyAlignment="1">
      <alignment horizontal="left" vertical="center" shrinkToFit="1"/>
    </xf>
    <xf numFmtId="0" fontId="8" fillId="0" borderId="42" xfId="1" applyFont="1" applyBorder="1" applyAlignment="1">
      <alignment horizontal="left" vertical="center" shrinkToFit="1"/>
    </xf>
    <xf numFmtId="0" fontId="8" fillId="0" borderId="43" xfId="1" applyFont="1" applyBorder="1" applyAlignment="1">
      <alignment horizontal="left" vertical="center" shrinkToFit="1"/>
    </xf>
    <xf numFmtId="0" fontId="18" fillId="3" borderId="38" xfId="2" applyFont="1" applyFill="1" applyBorder="1" applyAlignment="1">
      <alignment horizontal="left" vertical="center" wrapText="1" shrinkToFit="1"/>
    </xf>
    <xf numFmtId="0" fontId="18" fillId="3" borderId="39" xfId="2" applyFont="1" applyFill="1" applyBorder="1" applyAlignment="1">
      <alignment horizontal="left" vertical="center" shrinkToFit="1"/>
    </xf>
    <xf numFmtId="0" fontId="18" fillId="3" borderId="40" xfId="2" applyFont="1" applyFill="1" applyBorder="1" applyAlignment="1">
      <alignment horizontal="left" vertical="center" shrinkToFit="1"/>
    </xf>
    <xf numFmtId="0" fontId="18" fillId="3" borderId="33" xfId="2" applyFont="1" applyFill="1" applyBorder="1" applyAlignment="1">
      <alignment horizontal="left" vertical="center" shrinkToFit="1"/>
    </xf>
    <xf numFmtId="0" fontId="18" fillId="3" borderId="0" xfId="2" applyFont="1" applyFill="1" applyAlignment="1">
      <alignment horizontal="left" vertical="center" shrinkToFit="1"/>
    </xf>
    <xf numFmtId="0" fontId="18" fillId="3" borderId="34" xfId="2" applyFont="1" applyFill="1" applyBorder="1" applyAlignment="1">
      <alignment horizontal="left" vertical="center" shrinkToFit="1"/>
    </xf>
    <xf numFmtId="0" fontId="18" fillId="3" borderId="33" xfId="1" applyFont="1" applyFill="1" applyBorder="1" applyAlignment="1">
      <alignment horizontal="left" vertical="center" shrinkToFit="1"/>
    </xf>
    <xf numFmtId="0" fontId="18" fillId="3" borderId="0" xfId="1" applyFont="1" applyFill="1" applyAlignment="1">
      <alignment horizontal="left" vertical="center" shrinkToFit="1"/>
    </xf>
    <xf numFmtId="0" fontId="18" fillId="3" borderId="34" xfId="1" applyFont="1" applyFill="1" applyBorder="1" applyAlignment="1">
      <alignment horizontal="left" vertical="center" shrinkToFit="1"/>
    </xf>
    <xf numFmtId="0" fontId="7" fillId="0" borderId="25" xfId="2" applyFont="1" applyBorder="1" applyAlignment="1">
      <alignment horizontal="center" vertical="center" shrinkToFit="1"/>
    </xf>
    <xf numFmtId="0" fontId="7" fillId="0" borderId="26" xfId="2" applyFont="1" applyBorder="1" applyAlignment="1">
      <alignment horizontal="center" vertical="center" shrinkToFit="1"/>
    </xf>
    <xf numFmtId="0" fontId="7" fillId="0" borderId="31" xfId="2" applyFont="1" applyBorder="1" applyAlignment="1">
      <alignment horizontal="center" vertical="center" shrinkToFit="1"/>
    </xf>
    <xf numFmtId="0" fontId="8" fillId="3" borderId="51" xfId="2" applyFont="1" applyFill="1" applyBorder="1" applyAlignment="1">
      <alignment horizontal="center" vertical="center" shrinkToFit="1"/>
    </xf>
    <xf numFmtId="0" fontId="8" fillId="3" borderId="52" xfId="2" applyFont="1" applyFill="1" applyBorder="1" applyAlignment="1">
      <alignment horizontal="center" vertical="center" shrinkToFit="1"/>
    </xf>
    <xf numFmtId="0" fontId="8" fillId="3" borderId="53" xfId="2" applyFont="1" applyFill="1" applyBorder="1" applyAlignment="1">
      <alignment horizontal="center" vertical="center" shrinkToFit="1"/>
    </xf>
    <xf numFmtId="0" fontId="7" fillId="0" borderId="31" xfId="2" applyFont="1" applyBorder="1" applyAlignment="1">
      <alignment horizontal="center" vertical="center" wrapText="1" shrinkToFit="1"/>
    </xf>
    <xf numFmtId="0" fontId="7" fillId="0" borderId="25" xfId="2" applyFont="1" applyBorder="1" applyAlignment="1">
      <alignment horizontal="center" vertical="center" wrapText="1" shrinkToFit="1"/>
    </xf>
    <xf numFmtId="0" fontId="7" fillId="0" borderId="26" xfId="2" applyFont="1" applyBorder="1" applyAlignment="1">
      <alignment horizontal="center" vertical="center" wrapText="1" shrinkToFit="1"/>
    </xf>
    <xf numFmtId="0" fontId="7" fillId="0" borderId="31" xfId="2" applyFont="1" applyBorder="1" applyAlignment="1">
      <alignment horizontal="left" vertical="center" wrapText="1" shrinkToFit="1"/>
    </xf>
    <xf numFmtId="0" fontId="7" fillId="0" borderId="31" xfId="2" applyFont="1" applyBorder="1" applyAlignment="1">
      <alignment vertical="center" shrinkToFit="1"/>
    </xf>
    <xf numFmtId="0" fontId="7" fillId="0" borderId="25" xfId="2" applyFont="1" applyBorder="1" applyAlignment="1">
      <alignment vertical="center" shrinkToFit="1"/>
    </xf>
    <xf numFmtId="0" fontId="7" fillId="0" borderId="26" xfId="2" applyFont="1" applyBorder="1" applyAlignment="1">
      <alignment vertical="center" shrinkToFit="1"/>
    </xf>
    <xf numFmtId="0" fontId="7" fillId="0" borderId="27" xfId="2" applyFont="1" applyBorder="1" applyAlignment="1">
      <alignment horizontal="center" vertical="center" shrinkToFit="1"/>
    </xf>
    <xf numFmtId="0" fontId="7" fillId="0" borderId="28" xfId="2" applyFont="1" applyBorder="1" applyAlignment="1">
      <alignment horizontal="center" vertical="center" shrinkToFit="1"/>
    </xf>
    <xf numFmtId="0" fontId="7" fillId="0" borderId="29" xfId="2" applyFont="1" applyBorder="1" applyAlignment="1">
      <alignment horizontal="center" vertical="center" shrinkToFit="1"/>
    </xf>
    <xf numFmtId="0" fontId="21" fillId="4" borderId="31" xfId="0" applyFont="1" applyFill="1" applyBorder="1" applyAlignment="1">
      <alignment horizontal="left" vertical="center" shrinkToFit="1"/>
    </xf>
    <xf numFmtId="0" fontId="21" fillId="4" borderId="25" xfId="0" applyFont="1" applyFill="1" applyBorder="1" applyAlignment="1">
      <alignment horizontal="left" vertical="center" shrinkToFit="1"/>
    </xf>
    <xf numFmtId="0" fontId="21" fillId="4" borderId="26" xfId="0" applyFont="1" applyFill="1" applyBorder="1" applyAlignment="1">
      <alignment horizontal="left" vertical="center" shrinkToFit="1"/>
    </xf>
    <xf numFmtId="0" fontId="21" fillId="4" borderId="31" xfId="0" applyFont="1" applyFill="1" applyBorder="1" applyAlignment="1">
      <alignment horizontal="center" vertical="center" shrinkToFit="1"/>
    </xf>
    <xf numFmtId="0" fontId="21" fillId="4" borderId="25" xfId="0" applyFont="1" applyFill="1" applyBorder="1" applyAlignment="1">
      <alignment horizontal="center" vertical="center" shrinkToFit="1"/>
    </xf>
    <xf numFmtId="0" fontId="21" fillId="4" borderId="49" xfId="0" applyFont="1" applyFill="1" applyBorder="1" applyAlignment="1">
      <alignment horizontal="center" vertical="center" shrinkToFit="1"/>
    </xf>
    <xf numFmtId="0" fontId="7" fillId="0" borderId="38" xfId="2" applyFont="1" applyBorder="1" applyAlignment="1">
      <alignment horizontal="left" vertical="center" shrinkToFit="1"/>
    </xf>
    <xf numFmtId="0" fontId="7" fillId="0" borderId="39" xfId="2" applyFont="1" applyBorder="1" applyAlignment="1">
      <alignment horizontal="left" vertical="center" shrinkToFit="1"/>
    </xf>
    <xf numFmtId="0" fontId="7" fillId="0" borderId="40" xfId="2" applyFont="1" applyBorder="1" applyAlignment="1">
      <alignment horizontal="left" vertical="center" shrinkToFit="1"/>
    </xf>
    <xf numFmtId="0" fontId="21" fillId="4" borderId="50" xfId="0" applyFont="1" applyFill="1" applyBorder="1" applyAlignment="1">
      <alignment horizontal="center" vertical="center" shrinkToFit="1"/>
    </xf>
    <xf numFmtId="0" fontId="21" fillId="4" borderId="49" xfId="0" applyFont="1" applyFill="1" applyBorder="1" applyAlignment="1">
      <alignment horizontal="left" vertical="center" shrinkToFit="1"/>
    </xf>
    <xf numFmtId="0" fontId="7" fillId="2" borderId="26" xfId="2" applyFont="1" applyFill="1" applyBorder="1" applyAlignment="1">
      <alignment horizontal="left" vertical="center" shrinkToFit="1"/>
    </xf>
    <xf numFmtId="0" fontId="7" fillId="2" borderId="24" xfId="2" applyFont="1" applyFill="1" applyBorder="1" applyAlignment="1">
      <alignment horizontal="left" vertical="center" shrinkToFit="1"/>
    </xf>
    <xf numFmtId="0" fontId="7" fillId="2" borderId="31" xfId="2" applyFont="1" applyFill="1" applyBorder="1" applyAlignment="1">
      <alignment horizontal="center" vertical="center" shrinkToFit="1"/>
    </xf>
    <xf numFmtId="0" fontId="7" fillId="2" borderId="25" xfId="2" applyFont="1" applyFill="1" applyBorder="1" applyAlignment="1">
      <alignment horizontal="center" vertical="center" shrinkToFit="1"/>
    </xf>
    <xf numFmtId="0" fontId="7" fillId="2" borderId="26" xfId="2" applyFont="1" applyFill="1" applyBorder="1" applyAlignment="1">
      <alignment horizontal="center" vertical="center" shrinkToFit="1"/>
    </xf>
    <xf numFmtId="0" fontId="7" fillId="0" borderId="29" xfId="2" applyFont="1" applyBorder="1" applyAlignment="1">
      <alignment horizontal="left" vertical="center" shrinkToFit="1"/>
    </xf>
    <xf numFmtId="0" fontId="7" fillId="0" borderId="21" xfId="2" applyFont="1" applyBorder="1" applyAlignment="1">
      <alignment horizontal="left" vertical="center" shrinkToFit="1"/>
    </xf>
    <xf numFmtId="0" fontId="5" fillId="2" borderId="0" xfId="2" applyFont="1" applyFill="1" applyAlignment="1">
      <alignment horizontal="center" vertical="center"/>
    </xf>
    <xf numFmtId="0" fontId="5" fillId="3" borderId="44" xfId="2" applyFont="1" applyFill="1" applyBorder="1" applyAlignment="1">
      <alignment horizontal="left" vertical="center" shrinkToFit="1"/>
    </xf>
    <xf numFmtId="0" fontId="5" fillId="3" borderId="45" xfId="2" applyFont="1" applyFill="1" applyBorder="1" applyAlignment="1">
      <alignment horizontal="left" vertical="center" shrinkToFit="1"/>
    </xf>
    <xf numFmtId="0" fontId="5" fillId="3" borderId="46" xfId="2" applyFont="1" applyFill="1" applyBorder="1" applyAlignment="1">
      <alignment horizontal="left" vertical="center" shrinkToFit="1"/>
    </xf>
    <xf numFmtId="0" fontId="8" fillId="0" borderId="1" xfId="2" applyFont="1" applyBorder="1" applyAlignment="1">
      <alignment horizontal="center" vertical="center" shrinkToFit="1"/>
    </xf>
    <xf numFmtId="0" fontId="8" fillId="0" borderId="2" xfId="2" applyFont="1" applyBorder="1" applyAlignment="1">
      <alignment horizontal="center" vertical="center" shrinkToFit="1"/>
    </xf>
    <xf numFmtId="0" fontId="8" fillId="0" borderId="3"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8" xfId="2" applyFont="1" applyBorder="1" applyAlignment="1">
      <alignment horizontal="center" vertical="center" shrinkToFit="1"/>
    </xf>
    <xf numFmtId="0" fontId="8" fillId="0" borderId="4" xfId="2" applyFont="1" applyBorder="1" applyAlignment="1">
      <alignment horizontal="center" vertical="center" shrinkToFit="1"/>
    </xf>
    <xf numFmtId="0" fontId="8" fillId="0" borderId="9" xfId="2" applyFont="1" applyBorder="1" applyAlignment="1">
      <alignment horizontal="center" vertical="center" shrinkToFit="1"/>
    </xf>
    <xf numFmtId="0" fontId="8" fillId="0" borderId="4" xfId="2" applyFont="1" applyBorder="1" applyAlignment="1">
      <alignment horizontal="center" vertical="center" wrapText="1" shrinkToFit="1"/>
    </xf>
    <xf numFmtId="0" fontId="8" fillId="0" borderId="2" xfId="2" applyFont="1" applyBorder="1" applyAlignment="1">
      <alignment horizontal="center" vertical="center" wrapText="1" shrinkToFit="1"/>
    </xf>
    <xf numFmtId="0" fontId="8" fillId="0" borderId="3" xfId="2" applyFont="1" applyBorder="1" applyAlignment="1">
      <alignment horizontal="center" vertical="center" wrapText="1" shrinkToFit="1"/>
    </xf>
    <xf numFmtId="0" fontId="8" fillId="0" borderId="9" xfId="2" applyFont="1" applyBorder="1" applyAlignment="1">
      <alignment horizontal="center" vertical="center" wrapText="1" shrinkToFit="1"/>
    </xf>
    <xf numFmtId="0" fontId="8" fillId="0" borderId="7" xfId="2" applyFont="1" applyBorder="1" applyAlignment="1">
      <alignment horizontal="center" vertical="center" wrapText="1" shrinkToFit="1"/>
    </xf>
    <xf numFmtId="0" fontId="8" fillId="0" borderId="8" xfId="2" applyFont="1" applyBorder="1" applyAlignment="1">
      <alignment horizontal="center" vertical="center" wrapText="1" shrinkToFit="1"/>
    </xf>
    <xf numFmtId="0" fontId="8" fillId="0" borderId="10"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shrinkToFit="1"/>
    </xf>
    <xf numFmtId="0" fontId="8" fillId="0" borderId="19" xfId="2" applyFont="1" applyBorder="1" applyAlignment="1">
      <alignment vertical="center" wrapText="1"/>
    </xf>
    <xf numFmtId="0" fontId="8" fillId="0" borderId="14" xfId="1" applyFont="1" applyBorder="1">
      <alignment vertical="center"/>
    </xf>
    <xf numFmtId="0" fontId="8" fillId="0" borderId="15" xfId="1" applyFont="1" applyBorder="1">
      <alignment vertical="center"/>
    </xf>
    <xf numFmtId="0" fontId="8" fillId="3" borderId="19" xfId="2" applyFont="1" applyFill="1" applyBorder="1" applyAlignment="1">
      <alignment horizontal="center" vertical="center" shrinkToFit="1"/>
    </xf>
    <xf numFmtId="0" fontId="8" fillId="3" borderId="14" xfId="2" applyFont="1" applyFill="1" applyBorder="1" applyAlignment="1">
      <alignment horizontal="center" vertical="center" shrinkToFit="1"/>
    </xf>
    <xf numFmtId="0" fontId="8" fillId="3" borderId="20" xfId="2" applyFont="1" applyFill="1" applyBorder="1" applyAlignment="1">
      <alignment horizontal="center" vertical="center" shrinkToFit="1"/>
    </xf>
    <xf numFmtId="0" fontId="8" fillId="0" borderId="13" xfId="3" applyFont="1" applyBorder="1" applyAlignment="1">
      <alignment horizontal="left" vertical="center" shrinkToFit="1"/>
    </xf>
    <xf numFmtId="0" fontId="8" fillId="0" borderId="14" xfId="3" applyFont="1" applyBorder="1" applyAlignment="1">
      <alignment horizontal="left" vertical="center" shrinkToFit="1"/>
    </xf>
    <xf numFmtId="0" fontId="8" fillId="0" borderId="15" xfId="3" applyFont="1" applyBorder="1" applyAlignment="1">
      <alignment horizontal="left" vertical="center" shrinkToFit="1"/>
    </xf>
    <xf numFmtId="0" fontId="8" fillId="0" borderId="16" xfId="2" applyFont="1" applyBorder="1" applyAlignment="1">
      <alignment horizontal="center" vertical="center" shrinkToFit="1"/>
    </xf>
    <xf numFmtId="0" fontId="8" fillId="0" borderId="17" xfId="2" applyFont="1" applyBorder="1" applyAlignment="1">
      <alignment horizontal="center" vertical="center" shrinkToFit="1"/>
    </xf>
    <xf numFmtId="0" fontId="8" fillId="0" borderId="18" xfId="2" applyFont="1" applyBorder="1" applyAlignment="1">
      <alignment horizontal="center" vertical="center" shrinkToFit="1"/>
    </xf>
    <xf numFmtId="0" fontId="8" fillId="0" borderId="16" xfId="1" applyFont="1" applyBorder="1" applyAlignment="1">
      <alignment horizontal="center" vertical="center" shrinkToFit="1"/>
    </xf>
    <xf numFmtId="0" fontId="8" fillId="0" borderId="17" xfId="1" applyFont="1" applyBorder="1" applyAlignment="1">
      <alignment horizontal="center" vertical="center" shrinkToFit="1"/>
    </xf>
    <xf numFmtId="0" fontId="8" fillId="0" borderId="18" xfId="1" applyFont="1" applyBorder="1" applyAlignment="1">
      <alignment horizontal="center" vertical="center" shrinkToFit="1"/>
    </xf>
    <xf numFmtId="0" fontId="8" fillId="0" borderId="19" xfId="2" applyFont="1" applyBorder="1" applyAlignment="1">
      <alignment horizontal="left" vertical="center" shrinkToFit="1"/>
    </xf>
    <xf numFmtId="0" fontId="8" fillId="0" borderId="14" xfId="2" applyFont="1" applyBorder="1" applyAlignment="1">
      <alignment horizontal="left" vertical="center" shrinkToFit="1"/>
    </xf>
    <xf numFmtId="0" fontId="8" fillId="0" borderId="15" xfId="2" applyFont="1" applyBorder="1" applyAlignment="1">
      <alignment horizontal="left" vertical="center" shrinkToFit="1"/>
    </xf>
    <xf numFmtId="0" fontId="8" fillId="0" borderId="23" xfId="2" applyFont="1" applyBorder="1" applyAlignment="1">
      <alignment horizontal="center" vertical="center" textRotation="255" shrinkToFit="1"/>
    </xf>
    <xf numFmtId="0" fontId="21" fillId="4" borderId="50" xfId="0" applyFont="1" applyFill="1" applyBorder="1" applyAlignment="1">
      <alignment horizontal="center" vertical="center" wrapText="1" shrinkToFit="1"/>
    </xf>
    <xf numFmtId="0" fontId="21" fillId="4" borderId="25" xfId="0" applyFont="1" applyFill="1" applyBorder="1" applyAlignment="1">
      <alignment horizontal="center" vertical="center" wrapText="1" shrinkToFit="1"/>
    </xf>
    <xf numFmtId="0" fontId="21" fillId="4" borderId="49" xfId="0" applyFont="1" applyFill="1" applyBorder="1" applyAlignment="1">
      <alignment horizontal="center" vertical="center" wrapText="1" shrinkToFit="1"/>
    </xf>
    <xf numFmtId="0" fontId="21" fillId="4" borderId="31" xfId="0" applyFont="1" applyFill="1" applyBorder="1" applyAlignment="1">
      <alignment vertical="center" shrinkToFit="1"/>
    </xf>
    <xf numFmtId="0" fontId="21" fillId="4" borderId="25" xfId="0" applyFont="1" applyFill="1" applyBorder="1" applyAlignment="1">
      <alignment vertical="center" shrinkToFit="1"/>
    </xf>
    <xf numFmtId="0" fontId="21" fillId="4" borderId="49" xfId="0" applyFont="1" applyFill="1" applyBorder="1" applyAlignment="1">
      <alignment vertical="center" shrinkToFit="1"/>
    </xf>
    <xf numFmtId="0" fontId="8" fillId="3" borderId="24" xfId="2" applyFont="1" applyFill="1" applyBorder="1" applyAlignment="1">
      <alignment horizontal="center" vertical="center" shrinkToFit="1"/>
    </xf>
    <xf numFmtId="0" fontId="8" fillId="3" borderId="30" xfId="2" applyFont="1" applyFill="1" applyBorder="1" applyAlignment="1">
      <alignment horizontal="center" vertical="center" shrinkToFit="1"/>
    </xf>
    <xf numFmtId="57" fontId="8" fillId="3" borderId="24" xfId="2" applyNumberFormat="1" applyFont="1" applyFill="1" applyBorder="1" applyAlignment="1">
      <alignment horizontal="center" vertical="center" shrinkToFit="1"/>
    </xf>
    <xf numFmtId="0" fontId="13" fillId="0" borderId="0" xfId="3" applyFont="1" applyAlignment="1" applyProtection="1">
      <alignment vertical="center" wrapText="1"/>
      <protection locked="0"/>
    </xf>
    <xf numFmtId="0" fontId="13" fillId="0" borderId="0" xfId="3" applyFont="1" applyAlignment="1" applyProtection="1">
      <alignment vertical="center" wrapText="1" shrinkToFit="1"/>
      <protection locked="0"/>
    </xf>
    <xf numFmtId="0" fontId="18" fillId="0" borderId="44" xfId="3" applyFont="1" applyBorder="1" applyAlignment="1">
      <alignment horizontal="center" vertical="center" shrinkToFit="1"/>
    </xf>
    <xf numFmtId="0" fontId="18" fillId="0" borderId="45" xfId="3" applyFont="1" applyBorder="1" applyAlignment="1">
      <alignment horizontal="center" vertical="center" shrinkToFit="1"/>
    </xf>
    <xf numFmtId="0" fontId="18" fillId="0" borderId="46" xfId="3" applyFont="1" applyBorder="1" applyAlignment="1">
      <alignment horizontal="center" vertical="center" shrinkToFit="1"/>
    </xf>
    <xf numFmtId="0" fontId="39" fillId="0" borderId="44" xfId="3" applyFont="1" applyBorder="1" applyAlignment="1">
      <alignment horizontal="center" vertical="center" shrinkToFit="1"/>
    </xf>
    <xf numFmtId="0" fontId="39" fillId="0" borderId="45" xfId="3" applyFont="1" applyBorder="1" applyAlignment="1">
      <alignment horizontal="center" vertical="center" shrinkToFit="1"/>
    </xf>
    <xf numFmtId="0" fontId="39" fillId="0" borderId="46" xfId="3" applyFont="1" applyBorder="1" applyAlignment="1">
      <alignment horizontal="center" vertical="center" shrinkToFit="1"/>
    </xf>
    <xf numFmtId="0" fontId="13" fillId="0" borderId="0" xfId="3" applyFont="1" applyProtection="1">
      <alignment vertical="center"/>
      <protection locked="0"/>
    </xf>
    <xf numFmtId="0" fontId="13" fillId="0" borderId="0" xfId="3" applyFont="1" applyAlignment="1" applyProtection="1">
      <alignment horizontal="left" vertical="center" wrapText="1"/>
      <protection locked="0"/>
    </xf>
    <xf numFmtId="0" fontId="13" fillId="0" borderId="2" xfId="3" applyFont="1" applyBorder="1" applyAlignment="1" applyProtection="1">
      <alignment vertical="center" wrapText="1" shrinkToFit="1"/>
      <protection locked="0"/>
    </xf>
    <xf numFmtId="0" fontId="18" fillId="0" borderId="44" xfId="3" applyFont="1" applyBorder="1" applyAlignment="1" applyProtection="1">
      <alignment horizontal="center" vertical="center" shrinkToFit="1"/>
      <protection locked="0"/>
    </xf>
    <xf numFmtId="0" fontId="18" fillId="0" borderId="45" xfId="3" applyFont="1" applyBorder="1" applyAlignment="1" applyProtection="1">
      <alignment horizontal="center" vertical="center" shrinkToFit="1"/>
      <protection locked="0"/>
    </xf>
    <xf numFmtId="0" fontId="18" fillId="0" borderId="46" xfId="3" applyFont="1" applyBorder="1" applyAlignment="1" applyProtection="1">
      <alignment horizontal="center" vertical="center" shrinkToFit="1"/>
      <protection locked="0"/>
    </xf>
    <xf numFmtId="178" fontId="18" fillId="0" borderId="44" xfId="3" applyNumberFormat="1" applyFont="1" applyBorder="1" applyAlignment="1">
      <alignment horizontal="center" vertical="center" shrinkToFit="1"/>
    </xf>
    <xf numFmtId="178" fontId="18" fillId="0" borderId="45" xfId="3" applyNumberFormat="1" applyFont="1" applyBorder="1" applyAlignment="1">
      <alignment horizontal="center" vertical="center" shrinkToFit="1"/>
    </xf>
    <xf numFmtId="178" fontId="18" fillId="0" borderId="84" xfId="3" applyNumberFormat="1" applyFont="1" applyBorder="1" applyAlignment="1">
      <alignment horizontal="center" vertical="center" shrinkToFit="1"/>
    </xf>
    <xf numFmtId="0" fontId="18" fillId="0" borderId="103" xfId="3" applyFont="1" applyBorder="1" applyAlignment="1" applyProtection="1">
      <alignment horizontal="center" vertical="center" shrinkToFit="1"/>
      <protection locked="0"/>
    </xf>
    <xf numFmtId="0" fontId="18" fillId="0" borderId="104" xfId="3" applyFont="1" applyBorder="1" applyAlignment="1" applyProtection="1">
      <alignment horizontal="center" vertical="center" shrinkToFit="1"/>
      <protection locked="0"/>
    </xf>
    <xf numFmtId="0" fontId="18" fillId="0" borderId="105" xfId="3" applyFont="1" applyBorder="1" applyAlignment="1" applyProtection="1">
      <alignment horizontal="center" vertical="center" shrinkToFit="1"/>
      <protection locked="0"/>
    </xf>
    <xf numFmtId="0" fontId="18" fillId="0" borderId="106" xfId="3" applyFont="1" applyBorder="1" applyAlignment="1" applyProtection="1">
      <alignment horizontal="center" vertical="center" shrinkToFit="1"/>
      <protection locked="0"/>
    </xf>
    <xf numFmtId="178" fontId="18" fillId="8" borderId="44" xfId="3" applyNumberFormat="1" applyFont="1" applyFill="1" applyBorder="1" applyAlignment="1" applyProtection="1">
      <alignment horizontal="center" vertical="center" shrinkToFit="1"/>
      <protection locked="0"/>
    </xf>
    <xf numFmtId="178" fontId="18" fillId="8" borderId="45" xfId="3" applyNumberFormat="1" applyFont="1" applyFill="1" applyBorder="1" applyAlignment="1" applyProtection="1">
      <alignment horizontal="center" vertical="center" shrinkToFit="1"/>
      <protection locked="0"/>
    </xf>
    <xf numFmtId="178" fontId="18" fillId="8" borderId="46" xfId="3" applyNumberFormat="1" applyFont="1" applyFill="1" applyBorder="1" applyAlignment="1" applyProtection="1">
      <alignment horizontal="center" vertical="center" shrinkToFit="1"/>
      <protection locked="0"/>
    </xf>
    <xf numFmtId="0" fontId="18" fillId="0" borderId="84" xfId="3" applyFont="1" applyBorder="1" applyAlignment="1">
      <alignment horizontal="center" vertical="center" shrinkToFit="1"/>
    </xf>
    <xf numFmtId="0" fontId="18" fillId="0" borderId="84" xfId="3" applyFont="1" applyBorder="1" applyAlignment="1" applyProtection="1">
      <alignment horizontal="center" vertical="center" shrinkToFit="1"/>
      <protection locked="0"/>
    </xf>
    <xf numFmtId="0" fontId="18" fillId="0" borderId="85" xfId="3" applyFont="1" applyBorder="1" applyAlignment="1">
      <alignment horizontal="center" vertical="center" shrinkToFit="1"/>
    </xf>
    <xf numFmtId="0" fontId="18" fillId="8" borderId="44" xfId="3" applyFont="1" applyFill="1" applyBorder="1" applyAlignment="1" applyProtection="1">
      <alignment horizontal="center" vertical="center" shrinkToFit="1"/>
      <protection locked="0"/>
    </xf>
    <xf numFmtId="0" fontId="18" fillId="8" borderId="45" xfId="3" applyFont="1" applyFill="1" applyBorder="1" applyAlignment="1" applyProtection="1">
      <alignment horizontal="center" vertical="center" shrinkToFit="1"/>
      <protection locked="0"/>
    </xf>
    <xf numFmtId="0" fontId="18" fillId="8" borderId="46" xfId="3" applyFont="1" applyFill="1" applyBorder="1" applyAlignment="1" applyProtection="1">
      <alignment horizontal="center" vertical="center" shrinkToFit="1"/>
      <protection locked="0"/>
    </xf>
    <xf numFmtId="0" fontId="18" fillId="6" borderId="26" xfId="3" applyFont="1" applyFill="1" applyBorder="1" applyAlignment="1" applyProtection="1">
      <alignment horizontal="center" vertical="center" shrinkToFit="1"/>
      <protection locked="0"/>
    </xf>
    <xf numFmtId="0" fontId="18" fillId="6" borderId="24" xfId="3" applyFont="1" applyFill="1" applyBorder="1" applyAlignment="1" applyProtection="1">
      <alignment horizontal="center" vertical="center" shrinkToFit="1"/>
      <protection locked="0"/>
    </xf>
    <xf numFmtId="0" fontId="18" fillId="6" borderId="30" xfId="3" applyFont="1" applyFill="1" applyBorder="1" applyAlignment="1" applyProtection="1">
      <alignment horizontal="center" vertical="center" shrinkToFit="1"/>
      <protection locked="0"/>
    </xf>
    <xf numFmtId="0" fontId="18" fillId="0" borderId="25" xfId="3" applyFont="1" applyBorder="1" applyAlignment="1">
      <alignment horizontal="center" vertical="center" shrinkToFit="1"/>
    </xf>
    <xf numFmtId="0" fontId="18" fillId="0" borderId="26" xfId="3" applyFont="1" applyBorder="1" applyAlignment="1">
      <alignment horizontal="center" vertical="center" shrinkToFit="1"/>
    </xf>
    <xf numFmtId="0" fontId="18" fillId="0" borderId="31" xfId="3" applyFont="1" applyBorder="1" applyAlignment="1" applyProtection="1">
      <alignment horizontal="center" vertical="center" shrinkToFit="1"/>
      <protection locked="0"/>
    </xf>
    <xf numFmtId="0" fontId="18" fillId="0" borderId="25" xfId="3" applyFont="1" applyBorder="1" applyAlignment="1" applyProtection="1">
      <alignment horizontal="center" vertical="center" shrinkToFit="1"/>
      <protection locked="0"/>
    </xf>
    <xf numFmtId="0" fontId="18" fillId="0" borderId="26" xfId="3" applyFont="1" applyBorder="1" applyAlignment="1" applyProtection="1">
      <alignment horizontal="center" vertical="center" shrinkToFit="1"/>
      <protection locked="0"/>
    </xf>
    <xf numFmtId="178" fontId="18" fillId="0" borderId="31" xfId="3" applyNumberFormat="1" applyFont="1" applyBorder="1" applyAlignment="1">
      <alignment horizontal="center" vertical="center" shrinkToFit="1"/>
    </xf>
    <xf numFmtId="178" fontId="18" fillId="0" borderId="25" xfId="3" applyNumberFormat="1" applyFont="1" applyBorder="1" applyAlignment="1">
      <alignment horizontal="center" vertical="center" shrinkToFit="1"/>
    </xf>
    <xf numFmtId="178" fontId="18" fillId="0" borderId="32" xfId="3" applyNumberFormat="1" applyFont="1" applyBorder="1" applyAlignment="1">
      <alignment horizontal="center" vertical="center" shrinkToFit="1"/>
    </xf>
    <xf numFmtId="0" fontId="18" fillId="6" borderId="31" xfId="3" applyFont="1" applyFill="1" applyBorder="1" applyAlignment="1" applyProtection="1">
      <alignment horizontal="center" vertical="center" shrinkToFit="1"/>
      <protection locked="0"/>
    </xf>
    <xf numFmtId="0" fontId="18" fillId="0" borderId="77" xfId="3" applyFont="1" applyBorder="1" applyAlignment="1">
      <alignment horizontal="center" vertical="center" shrinkToFit="1"/>
    </xf>
    <xf numFmtId="0" fontId="18" fillId="0" borderId="21" xfId="3" applyFont="1" applyBorder="1" applyAlignment="1">
      <alignment horizontal="center" vertical="center" shrinkToFit="1"/>
    </xf>
    <xf numFmtId="0" fontId="18" fillId="0" borderId="22" xfId="3" applyFont="1" applyBorder="1" applyAlignment="1">
      <alignment horizontal="center" vertical="center" shrinkToFit="1"/>
    </xf>
    <xf numFmtId="0" fontId="18" fillId="0" borderId="88" xfId="3" applyFont="1" applyBorder="1" applyAlignment="1" applyProtection="1">
      <alignment horizontal="center" vertical="center" wrapText="1" shrinkToFit="1"/>
      <protection locked="0"/>
    </xf>
    <xf numFmtId="0" fontId="18" fillId="0" borderId="89" xfId="3" applyFont="1" applyBorder="1" applyAlignment="1" applyProtection="1">
      <alignment horizontal="center" vertical="center" wrapText="1" shrinkToFit="1"/>
      <protection locked="0"/>
    </xf>
    <xf numFmtId="0" fontId="18" fillId="0" borderId="4" xfId="3" applyFont="1" applyBorder="1" applyAlignment="1" applyProtection="1">
      <alignment horizontal="center" vertical="center"/>
      <protection locked="0"/>
    </xf>
    <xf numFmtId="0" fontId="18" fillId="0" borderId="2" xfId="3" applyFont="1" applyBorder="1" applyAlignment="1" applyProtection="1">
      <alignment horizontal="center" vertical="center"/>
      <protection locked="0"/>
    </xf>
    <xf numFmtId="0" fontId="18" fillId="0" borderId="57" xfId="3" applyFont="1" applyBorder="1" applyAlignment="1" applyProtection="1">
      <alignment horizontal="center" vertical="center" shrinkToFit="1"/>
      <protection locked="0"/>
    </xf>
    <xf numFmtId="0" fontId="18" fillId="0" borderId="58" xfId="3" applyFont="1" applyBorder="1" applyAlignment="1" applyProtection="1">
      <alignment horizontal="center" vertical="center" shrinkToFit="1"/>
      <protection locked="0"/>
    </xf>
    <xf numFmtId="0" fontId="18" fillId="0" borderId="86" xfId="3" applyFont="1" applyBorder="1" applyAlignment="1" applyProtection="1">
      <alignment horizontal="center" vertical="center" shrinkToFit="1"/>
      <protection locked="0"/>
    </xf>
    <xf numFmtId="0" fontId="18" fillId="0" borderId="87" xfId="3" applyFont="1" applyBorder="1" applyAlignment="1" applyProtection="1">
      <alignment horizontal="center" vertical="center" shrinkToFit="1"/>
      <protection locked="0"/>
    </xf>
    <xf numFmtId="0" fontId="18" fillId="0" borderId="87" xfId="3" applyFont="1" applyBorder="1" applyAlignment="1" applyProtection="1">
      <alignment horizontal="center" vertical="center" wrapText="1" shrinkToFit="1"/>
      <protection locked="0"/>
    </xf>
    <xf numFmtId="0" fontId="18" fillId="0" borderId="58" xfId="3" applyFont="1" applyBorder="1" applyAlignment="1" applyProtection="1">
      <alignment horizontal="center" vertical="center" wrapText="1" shrinkToFit="1"/>
      <protection locked="0"/>
    </xf>
    <xf numFmtId="0" fontId="18" fillId="0" borderId="26" xfId="3" applyFont="1" applyBorder="1" applyAlignment="1" applyProtection="1">
      <alignment horizontal="center" vertical="center" wrapText="1" shrinkToFit="1"/>
      <protection locked="0"/>
    </xf>
    <xf numFmtId="0" fontId="18" fillId="0" borderId="24" xfId="3" applyFont="1" applyBorder="1" applyAlignment="1" applyProtection="1">
      <alignment horizontal="center" vertical="center" wrapText="1" shrinkToFit="1"/>
      <protection locked="0"/>
    </xf>
    <xf numFmtId="0" fontId="18" fillId="0" borderId="86" xfId="3" applyFont="1" applyBorder="1" applyAlignment="1" applyProtection="1">
      <alignment horizontal="center" vertical="center" wrapText="1" shrinkToFit="1"/>
      <protection locked="0"/>
    </xf>
    <xf numFmtId="0" fontId="18" fillId="0" borderId="30" xfId="3" applyFont="1" applyBorder="1" applyAlignment="1" applyProtection="1">
      <alignment horizontal="center" vertical="center" wrapText="1" shrinkToFit="1"/>
      <protection locked="0"/>
    </xf>
    <xf numFmtId="0" fontId="18" fillId="0" borderId="88" xfId="3" applyFont="1" applyBorder="1" applyAlignment="1" applyProtection="1">
      <alignment horizontal="center" vertical="center" shrinkToFit="1"/>
      <protection locked="0"/>
    </xf>
    <xf numFmtId="0" fontId="18" fillId="0" borderId="89" xfId="3" applyFont="1" applyBorder="1" applyAlignment="1" applyProtection="1">
      <alignment horizontal="center" vertical="center" shrinkToFit="1"/>
      <protection locked="0"/>
    </xf>
    <xf numFmtId="0" fontId="18" fillId="6" borderId="85" xfId="3" applyFont="1" applyFill="1" applyBorder="1" applyAlignment="1" applyProtection="1">
      <alignment horizontal="center" vertical="center" shrinkToFit="1"/>
      <protection locked="0"/>
    </xf>
    <xf numFmtId="0" fontId="18" fillId="6" borderId="45" xfId="3" applyFont="1" applyFill="1" applyBorder="1" applyAlignment="1" applyProtection="1">
      <alignment horizontal="center" vertical="center" shrinkToFit="1"/>
      <protection locked="0"/>
    </xf>
    <xf numFmtId="0" fontId="8" fillId="6" borderId="46" xfId="4" applyFont="1" applyFill="1" applyBorder="1" applyAlignment="1" applyProtection="1">
      <alignment horizontal="center" vertical="center" shrinkToFit="1"/>
      <protection locked="0"/>
    </xf>
    <xf numFmtId="0" fontId="18" fillId="0" borderId="0" xfId="3" applyFont="1" applyAlignment="1" applyProtection="1">
      <alignment horizontal="left" vertical="center" wrapText="1"/>
      <protection locked="0"/>
    </xf>
    <xf numFmtId="0" fontId="42" fillId="0" borderId="1" xfId="3" applyFont="1" applyBorder="1" applyAlignment="1">
      <alignment horizontal="center" vertical="center"/>
    </xf>
    <xf numFmtId="0" fontId="42" fillId="0" borderId="2" xfId="3" applyFont="1" applyBorder="1" applyAlignment="1">
      <alignment horizontal="center" vertical="center"/>
    </xf>
    <xf numFmtId="0" fontId="42" fillId="0" borderId="5" xfId="3" applyFont="1" applyBorder="1" applyAlignment="1">
      <alignment horizontal="center" vertical="center"/>
    </xf>
    <xf numFmtId="0" fontId="42" fillId="0" borderId="70" xfId="3" applyFont="1" applyBorder="1" applyAlignment="1">
      <alignment horizontal="center" vertical="center"/>
    </xf>
    <xf numFmtId="0" fontId="42" fillId="0" borderId="48" xfId="3" applyFont="1" applyBorder="1" applyAlignment="1">
      <alignment horizontal="center" vertical="center"/>
    </xf>
    <xf numFmtId="0" fontId="42" fillId="0" borderId="73" xfId="3" applyFont="1" applyBorder="1" applyAlignment="1">
      <alignment horizontal="center" vertical="center"/>
    </xf>
    <xf numFmtId="49" fontId="18" fillId="6" borderId="71" xfId="3" applyNumberFormat="1" applyFont="1" applyFill="1" applyBorder="1" applyAlignment="1" applyProtection="1">
      <alignment horizontal="center" vertical="center" shrinkToFit="1"/>
      <protection locked="0"/>
    </xf>
    <xf numFmtId="49" fontId="18" fillId="6" borderId="82" xfId="3" applyNumberFormat="1" applyFont="1" applyFill="1" applyBorder="1" applyAlignment="1" applyProtection="1">
      <alignment horizontal="center" vertical="center" shrinkToFit="1"/>
      <protection locked="0"/>
    </xf>
    <xf numFmtId="0" fontId="18" fillId="0" borderId="82" xfId="3" applyFont="1" applyBorder="1" applyAlignment="1" applyProtection="1">
      <alignment horizontal="center" vertical="center" shrinkToFit="1"/>
      <protection locked="0"/>
    </xf>
    <xf numFmtId="49" fontId="18" fillId="6" borderId="85" xfId="3" applyNumberFormat="1" applyFont="1" applyFill="1" applyBorder="1" applyAlignment="1" applyProtection="1">
      <alignment horizontal="center" vertical="center" shrinkToFit="1"/>
      <protection locked="0"/>
    </xf>
    <xf numFmtId="49" fontId="18" fillId="6" borderId="45" xfId="3" applyNumberFormat="1" applyFont="1" applyFill="1" applyBorder="1" applyAlignment="1" applyProtection="1">
      <alignment horizontal="center" vertical="center" shrinkToFit="1"/>
      <protection locked="0"/>
    </xf>
    <xf numFmtId="49" fontId="8" fillId="6" borderId="46" xfId="4" applyNumberFormat="1" applyFont="1" applyFill="1" applyBorder="1" applyAlignment="1" applyProtection="1">
      <alignment horizontal="center" vertical="center" shrinkToFit="1"/>
      <protection locked="0"/>
    </xf>
    <xf numFmtId="0" fontId="18" fillId="0" borderId="29" xfId="3" applyFont="1" applyBorder="1" applyAlignment="1">
      <alignment horizontal="center" vertical="center" shrinkToFit="1"/>
    </xf>
    <xf numFmtId="0" fontId="18" fillId="0" borderId="88" xfId="3" applyFont="1" applyBorder="1" applyAlignment="1">
      <alignment horizontal="center" vertical="center" wrapText="1"/>
    </xf>
    <xf numFmtId="0" fontId="18" fillId="0" borderId="89" xfId="3" applyFont="1" applyBorder="1" applyAlignment="1">
      <alignment horizontal="center" vertical="center"/>
    </xf>
    <xf numFmtId="0" fontId="18" fillId="0" borderId="95" xfId="3" applyFont="1" applyBorder="1" applyAlignment="1">
      <alignment horizontal="center" vertical="center"/>
    </xf>
    <xf numFmtId="0" fontId="18" fillId="0" borderId="3" xfId="3" applyFont="1" applyBorder="1" applyAlignment="1" applyProtection="1">
      <alignment horizontal="center" vertical="center"/>
      <protection locked="0"/>
    </xf>
    <xf numFmtId="0" fontId="18" fillId="0" borderId="23" xfId="3" applyFont="1" applyBorder="1" applyAlignment="1">
      <alignment horizontal="center" vertical="center"/>
    </xf>
    <xf numFmtId="0" fontId="18" fillId="0" borderId="77" xfId="3" applyFont="1" applyBorder="1" applyAlignment="1">
      <alignment horizontal="center" vertical="center"/>
    </xf>
    <xf numFmtId="0" fontId="18" fillId="6" borderId="0" xfId="3" applyFont="1" applyFill="1" applyAlignment="1" applyProtection="1">
      <alignment horizontal="center" vertical="center" shrinkToFit="1"/>
      <protection locked="0"/>
    </xf>
    <xf numFmtId="0" fontId="18" fillId="0" borderId="85" xfId="3" applyFont="1" applyBorder="1" applyAlignment="1" applyProtection="1">
      <alignment horizontal="center" vertical="center" shrinkToFit="1"/>
      <protection locked="0"/>
    </xf>
    <xf numFmtId="0" fontId="18" fillId="6" borderId="84" xfId="3" applyFont="1" applyFill="1" applyBorder="1" applyAlignment="1" applyProtection="1">
      <alignment horizontal="center" vertical="center" shrinkToFit="1"/>
      <protection locked="0"/>
    </xf>
    <xf numFmtId="0" fontId="18" fillId="0" borderId="78" xfId="3" applyFont="1" applyBorder="1" applyAlignment="1" applyProtection="1">
      <alignment horizontal="center" vertical="center"/>
      <protection locked="0"/>
    </xf>
    <xf numFmtId="0" fontId="18" fillId="0" borderId="23" xfId="3" applyFont="1" applyBorder="1" applyAlignment="1" applyProtection="1">
      <alignment horizontal="center" vertical="center"/>
      <protection locked="0"/>
    </xf>
    <xf numFmtId="0" fontId="18" fillId="0" borderId="77" xfId="3" applyFont="1" applyBorder="1" applyAlignment="1" applyProtection="1">
      <alignment horizontal="center" vertical="center"/>
      <protection locked="0"/>
    </xf>
    <xf numFmtId="0" fontId="18" fillId="0" borderId="29" xfId="3" applyFont="1" applyBorder="1" applyAlignment="1" applyProtection="1">
      <alignment horizontal="center" vertical="center" shrinkToFit="1"/>
      <protection locked="0"/>
    </xf>
    <xf numFmtId="0" fontId="18" fillId="0" borderId="21" xfId="3" applyFont="1" applyBorder="1" applyAlignment="1" applyProtection="1">
      <alignment horizontal="center" vertical="center" shrinkToFit="1"/>
      <protection locked="0"/>
    </xf>
    <xf numFmtId="0" fontId="18" fillId="0" borderId="24" xfId="3" applyFont="1" applyBorder="1" applyAlignment="1" applyProtection="1">
      <alignment horizontal="center" vertical="center" shrinkToFit="1"/>
      <protection locked="0"/>
    </xf>
    <xf numFmtId="0" fontId="18" fillId="0" borderId="27" xfId="3" applyFont="1" applyBorder="1" applyAlignment="1" applyProtection="1">
      <alignment horizontal="center" vertical="center" shrinkToFit="1"/>
      <protection locked="0"/>
    </xf>
    <xf numFmtId="0" fontId="40" fillId="0" borderId="0" xfId="3" applyFont="1" applyAlignment="1" applyProtection="1">
      <alignment horizontal="center" vertical="center"/>
      <protection locked="0"/>
    </xf>
    <xf numFmtId="0" fontId="39" fillId="0" borderId="0" xfId="3" applyFont="1" applyAlignment="1" applyProtection="1">
      <alignment horizontal="center" vertical="center"/>
      <protection locked="0"/>
    </xf>
    <xf numFmtId="0" fontId="18" fillId="0" borderId="78" xfId="3" applyFont="1" applyBorder="1" applyAlignment="1">
      <alignment horizontal="center" vertical="center" shrinkToFit="1"/>
    </xf>
    <xf numFmtId="0" fontId="18" fillId="0" borderId="79" xfId="3" applyFont="1" applyBorder="1" applyAlignment="1">
      <alignment horizontal="center" vertical="center" shrinkToFit="1"/>
    </xf>
    <xf numFmtId="0" fontId="18" fillId="0" borderId="81" xfId="3" applyFont="1" applyBorder="1" applyAlignment="1">
      <alignment horizontal="center" vertical="center" shrinkToFit="1"/>
    </xf>
    <xf numFmtId="0" fontId="18" fillId="0" borderId="82" xfId="3" applyFont="1" applyBorder="1" applyAlignment="1">
      <alignment horizontal="center" vertical="center" shrinkToFit="1"/>
    </xf>
    <xf numFmtId="0" fontId="18" fillId="0" borderId="79" xfId="3" applyFont="1" applyBorder="1" applyAlignment="1">
      <alignment horizontal="center" vertical="center"/>
    </xf>
    <xf numFmtId="0" fontId="18" fillId="0" borderId="82" xfId="3" applyFont="1" applyBorder="1" applyAlignment="1">
      <alignment horizontal="center" vertical="center"/>
    </xf>
    <xf numFmtId="0" fontId="18" fillId="0" borderId="80" xfId="3" applyFont="1" applyBorder="1" applyAlignment="1">
      <alignment horizontal="center" vertical="center" shrinkToFit="1"/>
    </xf>
    <xf numFmtId="0" fontId="18" fillId="0" borderId="83" xfId="3" applyFont="1" applyBorder="1" applyAlignment="1">
      <alignment horizontal="center" vertical="center" shrinkToFit="1"/>
    </xf>
    <xf numFmtId="0" fontId="18" fillId="6" borderId="3" xfId="3" applyFont="1" applyFill="1" applyBorder="1" applyAlignment="1" applyProtection="1">
      <alignment horizontal="center" vertical="center" shrinkToFit="1"/>
      <protection locked="0"/>
    </xf>
    <xf numFmtId="0" fontId="18" fillId="6" borderId="79" xfId="3" applyFont="1" applyFill="1" applyBorder="1" applyAlignment="1" applyProtection="1">
      <alignment horizontal="center" vertical="center" shrinkToFit="1"/>
      <protection locked="0"/>
    </xf>
    <xf numFmtId="0" fontId="18" fillId="0" borderId="79" xfId="3" applyFont="1" applyBorder="1" applyAlignment="1" applyProtection="1">
      <alignment horizontal="center" vertical="center" shrinkToFit="1"/>
      <protection locked="0"/>
    </xf>
    <xf numFmtId="0" fontId="39" fillId="0" borderId="0" xfId="3" applyFont="1" applyAlignment="1" applyProtection="1">
      <alignment horizontal="center" vertical="center" shrinkToFit="1"/>
      <protection locked="0"/>
    </xf>
    <xf numFmtId="49" fontId="48" fillId="0" borderId="112" xfId="5" applyNumberFormat="1" applyFont="1" applyBorder="1" applyAlignment="1">
      <alignment horizontal="center" vertical="center"/>
    </xf>
    <xf numFmtId="49" fontId="48" fillId="0" borderId="26" xfId="5" applyNumberFormat="1" applyFont="1" applyBorder="1" applyAlignment="1">
      <alignment horizontal="center" vertical="center"/>
    </xf>
    <xf numFmtId="179" fontId="51" fillId="9" borderId="31" xfId="5" applyNumberFormat="1" applyFont="1" applyFill="1" applyBorder="1" applyAlignment="1" applyProtection="1">
      <alignment horizontal="center" vertical="center"/>
      <protection locked="0"/>
    </xf>
    <xf numFmtId="179" fontId="51" fillId="9" borderId="49" xfId="5" applyNumberFormat="1" applyFont="1" applyFill="1" applyBorder="1" applyAlignment="1" applyProtection="1">
      <alignment horizontal="center" vertical="center"/>
      <protection locked="0"/>
    </xf>
    <xf numFmtId="0" fontId="51" fillId="0" borderId="50" xfId="5" applyFont="1" applyBorder="1" applyAlignment="1" applyProtection="1">
      <alignment horizontal="center" vertical="center"/>
      <protection locked="0"/>
    </xf>
    <xf numFmtId="0" fontId="51" fillId="0" borderId="113" xfId="5" applyFont="1" applyBorder="1" applyAlignment="1" applyProtection="1">
      <alignment horizontal="center" vertical="center"/>
      <protection locked="0"/>
    </xf>
    <xf numFmtId="49" fontId="48" fillId="0" borderId="119" xfId="5" applyNumberFormat="1" applyFont="1" applyBorder="1" applyAlignment="1">
      <alignment horizontal="center" vertical="center"/>
    </xf>
    <xf numFmtId="49" fontId="48" fillId="0" borderId="93" xfId="5" applyNumberFormat="1" applyFont="1" applyBorder="1" applyAlignment="1">
      <alignment horizontal="center" vertical="center"/>
    </xf>
    <xf numFmtId="179" fontId="51" fillId="0" borderId="91" xfId="5" applyNumberFormat="1" applyFont="1" applyBorder="1" applyAlignment="1" applyProtection="1">
      <alignment horizontal="center" vertical="center"/>
      <protection hidden="1"/>
    </xf>
    <xf numFmtId="179" fontId="51" fillId="0" borderId="93" xfId="5" applyNumberFormat="1" applyFont="1" applyBorder="1" applyAlignment="1" applyProtection="1">
      <alignment horizontal="center" vertical="center"/>
      <protection hidden="1"/>
    </xf>
    <xf numFmtId="0" fontId="51" fillId="0" borderId="120" xfId="5" applyFont="1" applyBorder="1" applyAlignment="1" applyProtection="1">
      <alignment horizontal="center" vertical="center"/>
      <protection locked="0"/>
    </xf>
    <xf numFmtId="0" fontId="51" fillId="0" borderId="121" xfId="5" applyFont="1" applyBorder="1" applyAlignment="1" applyProtection="1">
      <alignment horizontal="center" vertical="center"/>
      <protection locked="0"/>
    </xf>
    <xf numFmtId="0" fontId="48" fillId="0" borderId="112" xfId="5" applyFont="1" applyBorder="1" applyAlignment="1">
      <alignment horizontal="center" vertical="center"/>
    </xf>
    <xf numFmtId="0" fontId="48" fillId="0" borderId="26" xfId="5" applyFont="1" applyBorder="1" applyAlignment="1">
      <alignment horizontal="center" vertical="center"/>
    </xf>
    <xf numFmtId="0" fontId="47" fillId="0" borderId="1" xfId="5" applyFont="1" applyBorder="1" applyAlignment="1">
      <alignment horizontal="center" vertical="center" wrapText="1"/>
    </xf>
    <xf numFmtId="0" fontId="47" fillId="0" borderId="3" xfId="5" applyFont="1" applyBorder="1" applyAlignment="1">
      <alignment horizontal="center" vertical="center" wrapText="1"/>
    </xf>
    <xf numFmtId="0" fontId="47" fillId="0" borderId="74" xfId="5" applyFont="1" applyBorder="1" applyAlignment="1">
      <alignment horizontal="center" vertical="center" wrapText="1"/>
    </xf>
    <xf numFmtId="0" fontId="47" fillId="0" borderId="29" xfId="5" applyFont="1" applyBorder="1" applyAlignment="1">
      <alignment horizontal="center" vertical="center" wrapText="1"/>
    </xf>
    <xf numFmtId="0" fontId="47" fillId="0" borderId="4" xfId="5" applyFont="1" applyBorder="1" applyAlignment="1">
      <alignment horizontal="center" vertical="center" wrapText="1"/>
    </xf>
    <xf numFmtId="0" fontId="47" fillId="0" borderId="27" xfId="5" applyFont="1" applyBorder="1" applyAlignment="1">
      <alignment horizontal="center" vertical="center" wrapText="1"/>
    </xf>
    <xf numFmtId="0" fontId="48" fillId="0" borderId="4" xfId="5" applyFont="1" applyBorder="1" applyAlignment="1">
      <alignment horizontal="center" vertical="center"/>
    </xf>
    <xf numFmtId="0" fontId="48" fillId="0" borderId="107" xfId="5" applyFont="1" applyBorder="1" applyAlignment="1">
      <alignment horizontal="center" vertical="center"/>
    </xf>
    <xf numFmtId="0" fontId="48" fillId="0" borderId="27" xfId="5" applyFont="1" applyBorder="1" applyAlignment="1">
      <alignment horizontal="center" vertical="center"/>
    </xf>
    <xf numFmtId="0" fontId="48" fillId="0" borderId="108" xfId="5" applyFont="1" applyBorder="1" applyAlignment="1">
      <alignment horizontal="center" vertical="center"/>
    </xf>
    <xf numFmtId="0" fontId="47" fillId="0" borderId="0" xfId="5" applyFont="1" applyAlignment="1">
      <alignment horizontal="center" vertical="center" wrapText="1"/>
    </xf>
    <xf numFmtId="0" fontId="48" fillId="0" borderId="0" xfId="5" applyFont="1" applyAlignment="1">
      <alignment horizontal="center" vertical="center"/>
    </xf>
    <xf numFmtId="0" fontId="51" fillId="0" borderId="0" xfId="5" applyFont="1" applyAlignment="1" applyProtection="1">
      <alignment horizontal="center" vertical="center"/>
      <protection hidden="1"/>
    </xf>
    <xf numFmtId="0" fontId="47" fillId="0" borderId="0" xfId="5" applyFont="1" applyAlignment="1">
      <alignment horizontal="center" vertical="center"/>
    </xf>
    <xf numFmtId="0" fontId="47" fillId="0" borderId="2" xfId="5" applyFont="1" applyBorder="1" applyAlignment="1">
      <alignment horizontal="center" vertical="center" wrapText="1"/>
    </xf>
    <xf numFmtId="0" fontId="47" fillId="0" borderId="5" xfId="5" applyFont="1" applyBorder="1" applyAlignment="1">
      <alignment horizontal="center" vertical="center" wrapText="1"/>
    </xf>
    <xf numFmtId="0" fontId="47" fillId="0" borderId="109" xfId="5" applyFont="1" applyBorder="1" applyAlignment="1">
      <alignment horizontal="center" vertical="center" wrapText="1"/>
    </xf>
    <xf numFmtId="0" fontId="47" fillId="0" borderId="110" xfId="5" applyFont="1" applyBorder="1" applyAlignment="1">
      <alignment horizontal="center" vertical="center" wrapText="1"/>
    </xf>
    <xf numFmtId="0" fontId="47" fillId="0" borderId="111" xfId="5" applyFont="1" applyBorder="1" applyAlignment="1">
      <alignment horizontal="center" vertical="center" wrapText="1"/>
    </xf>
    <xf numFmtId="0" fontId="48" fillId="0" borderId="114" xfId="5" applyFont="1" applyBorder="1" applyAlignment="1">
      <alignment horizontal="center" vertical="center"/>
    </xf>
    <xf numFmtId="0" fontId="48" fillId="0" borderId="115" xfId="5" applyFont="1" applyBorder="1" applyAlignment="1">
      <alignment horizontal="center" vertical="center"/>
    </xf>
    <xf numFmtId="0" fontId="48" fillId="0" borderId="116" xfId="5" applyFont="1" applyBorder="1" applyAlignment="1">
      <alignment horizontal="center" vertical="center"/>
    </xf>
    <xf numFmtId="179" fontId="51" fillId="9" borderId="117" xfId="5" applyNumberFormat="1" applyFont="1" applyFill="1" applyBorder="1" applyAlignment="1" applyProtection="1">
      <alignment horizontal="center" vertical="center"/>
      <protection locked="0"/>
    </xf>
    <xf numFmtId="179" fontId="51" fillId="9" borderId="115" xfId="5" applyNumberFormat="1" applyFont="1" applyFill="1" applyBorder="1" applyAlignment="1" applyProtection="1">
      <alignment horizontal="center" vertical="center"/>
      <protection locked="0"/>
    </xf>
    <xf numFmtId="179" fontId="51" fillId="9" borderId="118" xfId="5" applyNumberFormat="1" applyFont="1" applyFill="1" applyBorder="1" applyAlignment="1" applyProtection="1">
      <alignment horizontal="center" vertical="center"/>
      <protection locked="0"/>
    </xf>
    <xf numFmtId="0" fontId="18" fillId="0" borderId="161" xfId="3" applyFont="1" applyBorder="1" applyAlignment="1">
      <alignment horizontal="center" vertical="center"/>
    </xf>
    <xf numFmtId="0" fontId="18" fillId="0" borderId="162" xfId="3" applyFont="1" applyBorder="1" applyAlignment="1">
      <alignment horizontal="center" vertical="center"/>
    </xf>
    <xf numFmtId="0" fontId="31" fillId="0" borderId="44" xfId="3" applyFont="1" applyBorder="1" applyAlignment="1">
      <alignment horizontal="center" vertical="center"/>
    </xf>
    <xf numFmtId="0" fontId="31" fillId="0" borderId="45" xfId="3" applyFont="1" applyBorder="1" applyAlignment="1">
      <alignment horizontal="center" vertical="center"/>
    </xf>
    <xf numFmtId="0" fontId="31" fillId="0" borderId="46" xfId="3" applyFont="1" applyBorder="1" applyAlignment="1">
      <alignment horizontal="center" vertical="center"/>
    </xf>
    <xf numFmtId="0" fontId="18" fillId="0" borderId="24" xfId="3" applyFont="1" applyBorder="1" applyAlignment="1">
      <alignment horizontal="center" vertical="center" shrinkToFit="1"/>
    </xf>
    <xf numFmtId="0" fontId="18" fillId="0" borderId="30" xfId="3" applyFont="1" applyBorder="1" applyAlignment="1">
      <alignment horizontal="center" vertical="center" shrinkToFit="1"/>
    </xf>
    <xf numFmtId="0" fontId="31" fillId="10" borderId="90" xfId="3" applyFont="1" applyFill="1" applyBorder="1" applyAlignment="1">
      <alignment horizontal="center" vertical="center" shrinkToFit="1"/>
    </xf>
    <xf numFmtId="0" fontId="31" fillId="10" borderId="149" xfId="3" applyFont="1" applyFill="1" applyBorder="1" applyAlignment="1">
      <alignment horizontal="center" vertical="center" shrinkToFit="1"/>
    </xf>
    <xf numFmtId="0" fontId="31" fillId="0" borderId="155" xfId="3" applyFont="1" applyBorder="1" applyAlignment="1">
      <alignment horizontal="center" vertical="center" shrinkToFit="1"/>
    </xf>
    <xf numFmtId="0" fontId="31" fillId="10" borderId="91" xfId="3" applyFont="1" applyFill="1" applyBorder="1" applyAlignment="1">
      <alignment horizontal="center" vertical="center"/>
    </xf>
    <xf numFmtId="0" fontId="31" fillId="10" borderId="92" xfId="3" applyFont="1" applyFill="1" applyBorder="1" applyAlignment="1">
      <alignment horizontal="center" vertical="center"/>
    </xf>
    <xf numFmtId="0" fontId="31" fillId="10" borderId="150" xfId="3" applyFont="1" applyFill="1" applyBorder="1" applyAlignment="1">
      <alignment horizontal="center" vertical="center"/>
    </xf>
    <xf numFmtId="0" fontId="31" fillId="10" borderId="76" xfId="3" applyFont="1" applyFill="1" applyBorder="1" applyAlignment="1">
      <alignment horizontal="center" vertical="center"/>
    </xf>
    <xf numFmtId="0" fontId="31" fillId="10" borderId="133" xfId="3" applyFont="1" applyFill="1" applyBorder="1" applyAlignment="1">
      <alignment horizontal="center" vertical="center"/>
    </xf>
    <xf numFmtId="189" fontId="31" fillId="0" borderId="133" xfId="3" applyNumberFormat="1" applyFont="1" applyBorder="1" applyAlignment="1">
      <alignment horizontal="center" vertical="center"/>
    </xf>
    <xf numFmtId="189" fontId="31" fillId="0" borderId="38" xfId="3" applyNumberFormat="1" applyFont="1" applyBorder="1" applyAlignment="1">
      <alignment horizontal="center" vertical="center"/>
    </xf>
    <xf numFmtId="0" fontId="18" fillId="0" borderId="133" xfId="3" applyFont="1" applyBorder="1" applyAlignment="1">
      <alignment horizontal="center" vertical="center" shrinkToFit="1"/>
    </xf>
    <xf numFmtId="0" fontId="18" fillId="0" borderId="134" xfId="3" applyFont="1" applyBorder="1" applyAlignment="1">
      <alignment horizontal="center" vertical="center" shrinkToFit="1"/>
    </xf>
    <xf numFmtId="0" fontId="31" fillId="10" borderId="62" xfId="3" applyFont="1" applyFill="1" applyBorder="1" applyAlignment="1">
      <alignment horizontal="center" vertical="center" shrinkToFit="1"/>
    </xf>
    <xf numFmtId="0" fontId="31" fillId="10" borderId="24" xfId="3" applyFont="1" applyFill="1" applyBorder="1" applyAlignment="1">
      <alignment horizontal="center" vertical="center" shrinkToFit="1"/>
    </xf>
    <xf numFmtId="0" fontId="31" fillId="0" borderId="125" xfId="3" applyFont="1" applyBorder="1" applyAlignment="1">
      <alignment horizontal="center" vertical="center" shrinkToFit="1"/>
    </xf>
    <xf numFmtId="0" fontId="31" fillId="10" borderId="31" xfId="3" applyFont="1" applyFill="1" applyBorder="1" applyAlignment="1">
      <alignment horizontal="center" vertical="center"/>
    </xf>
    <xf numFmtId="0" fontId="31" fillId="10" borderId="25" xfId="3" applyFont="1" applyFill="1" applyBorder="1" applyAlignment="1">
      <alignment horizontal="center" vertical="center"/>
    </xf>
    <xf numFmtId="0" fontId="31" fillId="10" borderId="32" xfId="3" applyFont="1" applyFill="1" applyBorder="1" applyAlignment="1">
      <alignment horizontal="center" vertical="center"/>
    </xf>
    <xf numFmtId="0" fontId="31" fillId="10" borderId="62" xfId="3" applyFont="1" applyFill="1" applyBorder="1" applyAlignment="1">
      <alignment horizontal="center" vertical="center"/>
    </xf>
    <xf numFmtId="0" fontId="31" fillId="10" borderId="24" xfId="3" applyFont="1" applyFill="1" applyBorder="1" applyAlignment="1">
      <alignment horizontal="center" vertical="center"/>
    </xf>
    <xf numFmtId="189" fontId="31" fillId="0" borderId="24" xfId="3" applyNumberFormat="1" applyFont="1" applyBorder="1" applyAlignment="1">
      <alignment horizontal="center" vertical="center"/>
    </xf>
    <xf numFmtId="189" fontId="31" fillId="0" borderId="31" xfId="3" applyNumberFormat="1" applyFont="1" applyBorder="1" applyAlignment="1">
      <alignment horizontal="center" vertical="center"/>
    </xf>
    <xf numFmtId="0" fontId="31" fillId="10" borderId="30" xfId="3" applyFont="1" applyFill="1" applyBorder="1" applyAlignment="1">
      <alignment horizontal="center" vertical="center"/>
    </xf>
    <xf numFmtId="0" fontId="8" fillId="0" borderId="68" xfId="3" applyFont="1" applyBorder="1" applyAlignment="1">
      <alignment horizontal="center" vertical="center" textRotation="255"/>
    </xf>
    <xf numFmtId="0" fontId="8" fillId="0" borderId="1" xfId="3" applyFont="1" applyBorder="1" applyAlignment="1">
      <alignment horizontal="center" vertical="center" textRotation="255"/>
    </xf>
    <xf numFmtId="0" fontId="31" fillId="10" borderId="57" xfId="3" applyFont="1" applyFill="1" applyBorder="1" applyAlignment="1">
      <alignment horizontal="center" vertical="center" shrinkToFit="1"/>
    </xf>
    <xf numFmtId="0" fontId="31" fillId="10" borderId="58" xfId="3" applyFont="1" applyFill="1" applyBorder="1" applyAlignment="1">
      <alignment horizontal="center" vertical="center" shrinkToFit="1"/>
    </xf>
    <xf numFmtId="0" fontId="31" fillId="0" borderId="135" xfId="3" applyFont="1" applyBorder="1" applyAlignment="1">
      <alignment horizontal="center" vertical="center" shrinkToFit="1"/>
    </xf>
    <xf numFmtId="0" fontId="31" fillId="10" borderId="58" xfId="3" applyFont="1" applyFill="1" applyBorder="1" applyAlignment="1">
      <alignment horizontal="center" vertical="center"/>
    </xf>
    <xf numFmtId="0" fontId="31" fillId="10" borderId="86" xfId="3" applyFont="1" applyFill="1" applyBorder="1" applyAlignment="1">
      <alignment horizontal="center" vertical="center"/>
    </xf>
    <xf numFmtId="0" fontId="31" fillId="10" borderId="77" xfId="3" applyFont="1" applyFill="1" applyBorder="1" applyAlignment="1">
      <alignment horizontal="center" vertical="center"/>
    </xf>
    <xf numFmtId="0" fontId="31" fillId="10" borderId="21" xfId="3" applyFont="1" applyFill="1" applyBorder="1" applyAlignment="1">
      <alignment horizontal="center" vertical="center"/>
    </xf>
    <xf numFmtId="189" fontId="31" fillId="0" borderId="21" xfId="3" applyNumberFormat="1" applyFont="1" applyBorder="1" applyAlignment="1">
      <alignment horizontal="center" vertical="center"/>
    </xf>
    <xf numFmtId="189" fontId="31" fillId="0" borderId="27" xfId="3" applyNumberFormat="1" applyFont="1" applyBorder="1" applyAlignment="1">
      <alignment horizontal="center" vertical="center"/>
    </xf>
    <xf numFmtId="182" fontId="18" fillId="0" borderId="21" xfId="3" applyNumberFormat="1" applyFont="1" applyBorder="1" applyAlignment="1">
      <alignment horizontal="center" vertical="center" shrinkToFit="1"/>
    </xf>
    <xf numFmtId="182" fontId="18" fillId="0" borderId="24" xfId="3" applyNumberFormat="1" applyFont="1" applyBorder="1" applyAlignment="1">
      <alignment horizontal="center" vertical="center" shrinkToFit="1"/>
    </xf>
    <xf numFmtId="182" fontId="18" fillId="0" borderId="133" xfId="3" applyNumberFormat="1" applyFont="1" applyBorder="1" applyAlignment="1">
      <alignment horizontal="center" vertical="center" shrinkToFit="1"/>
    </xf>
    <xf numFmtId="0" fontId="18" fillId="0" borderId="44" xfId="3" applyFont="1" applyBorder="1" applyAlignment="1">
      <alignment horizontal="center" vertical="center"/>
    </xf>
    <xf numFmtId="0" fontId="18" fillId="0" borderId="45" xfId="3" applyFont="1" applyBorder="1" applyAlignment="1">
      <alignment horizontal="center" vertical="center"/>
    </xf>
    <xf numFmtId="0" fontId="18" fillId="0" borderId="46" xfId="3" applyFont="1" applyBorder="1" applyAlignment="1">
      <alignment horizontal="center" vertical="center"/>
    </xf>
    <xf numFmtId="0" fontId="31" fillId="0" borderId="78" xfId="3" applyFont="1" applyBorder="1" applyAlignment="1">
      <alignment horizontal="center" vertical="center"/>
    </xf>
    <xf numFmtId="0" fontId="31" fillId="0" borderId="79" xfId="3" applyFont="1" applyBorder="1" applyAlignment="1">
      <alignment horizontal="center" vertical="center"/>
    </xf>
    <xf numFmtId="189" fontId="31" fillId="0" borderId="79" xfId="3" applyNumberFormat="1" applyFont="1" applyBorder="1" applyAlignment="1">
      <alignment horizontal="center" vertical="center" shrinkToFit="1"/>
    </xf>
    <xf numFmtId="189" fontId="31" fillId="0" borderId="4" xfId="3" applyNumberFormat="1" applyFont="1" applyBorder="1" applyAlignment="1">
      <alignment horizontal="center" vertical="center" shrinkToFit="1"/>
    </xf>
    <xf numFmtId="182" fontId="18" fillId="0" borderId="4" xfId="3" applyNumberFormat="1" applyFont="1" applyBorder="1" applyAlignment="1">
      <alignment horizontal="center" vertical="center"/>
    </xf>
    <xf numFmtId="182" fontId="18" fillId="0" borderId="2" xfId="3" applyNumberFormat="1" applyFont="1" applyBorder="1" applyAlignment="1">
      <alignment horizontal="center" vertical="center"/>
    </xf>
    <xf numFmtId="182" fontId="18" fillId="0" borderId="3" xfId="3" applyNumberFormat="1" applyFont="1" applyBorder="1" applyAlignment="1">
      <alignment horizontal="center" vertical="center"/>
    </xf>
    <xf numFmtId="0" fontId="31" fillId="10" borderId="44" xfId="3" applyFont="1" applyFill="1" applyBorder="1" applyAlignment="1">
      <alignment horizontal="center" vertical="center"/>
    </xf>
    <xf numFmtId="0" fontId="31" fillId="10" borderId="45" xfId="3" applyFont="1" applyFill="1" applyBorder="1" applyAlignment="1">
      <alignment horizontal="center" vertical="center"/>
    </xf>
    <xf numFmtId="0" fontId="31" fillId="10" borderId="46" xfId="3" applyFont="1" applyFill="1" applyBorder="1" applyAlignment="1">
      <alignment horizontal="center" vertical="center"/>
    </xf>
    <xf numFmtId="0" fontId="18" fillId="0" borderId="1" xfId="3" applyFont="1" applyBorder="1" applyAlignment="1">
      <alignment horizontal="center" vertical="center"/>
    </xf>
    <xf numFmtId="0" fontId="18" fillId="0" borderId="74" xfId="3" applyFont="1" applyBorder="1" applyAlignment="1">
      <alignment horizontal="center" vertical="center"/>
    </xf>
    <xf numFmtId="0" fontId="18" fillId="0" borderId="2" xfId="3" applyFont="1" applyBorder="1" applyAlignment="1">
      <alignment horizontal="center" vertical="center"/>
    </xf>
    <xf numFmtId="0" fontId="18" fillId="0" borderId="3" xfId="3" applyFont="1" applyBorder="1" applyAlignment="1">
      <alignment horizontal="center" vertical="center"/>
    </xf>
    <xf numFmtId="0" fontId="18" fillId="0" borderId="0" xfId="3" applyFont="1" applyAlignment="1">
      <alignment horizontal="center" vertical="center"/>
    </xf>
    <xf numFmtId="0" fontId="18" fillId="0" borderId="34" xfId="3" applyFont="1" applyBorder="1" applyAlignment="1">
      <alignment horizontal="center" vertical="center"/>
    </xf>
    <xf numFmtId="0" fontId="18" fillId="0" borderId="4"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33" xfId="3" applyFont="1" applyBorder="1" applyAlignment="1">
      <alignment horizontal="center" vertical="center" wrapText="1"/>
    </xf>
    <xf numFmtId="0" fontId="18" fillId="0" borderId="0" xfId="3" applyFont="1" applyAlignment="1">
      <alignment horizontal="center" vertical="center" wrapText="1"/>
    </xf>
    <xf numFmtId="0" fontId="18" fillId="0" borderId="34" xfId="3" applyFont="1" applyBorder="1" applyAlignment="1">
      <alignment horizontal="center" vertical="center" wrapText="1"/>
    </xf>
    <xf numFmtId="0" fontId="18" fillId="0" borderId="4" xfId="3" applyFont="1" applyBorder="1" applyAlignment="1">
      <alignment horizontal="center" vertical="center"/>
    </xf>
    <xf numFmtId="0" fontId="18" fillId="0" borderId="5" xfId="3" applyFont="1" applyBorder="1" applyAlignment="1">
      <alignment horizontal="center" vertical="center"/>
    </xf>
    <xf numFmtId="0" fontId="18" fillId="0" borderId="33" xfId="3" applyFont="1" applyBorder="1" applyAlignment="1">
      <alignment horizontal="center" vertical="center"/>
    </xf>
    <xf numFmtId="0" fontId="18" fillId="0" borderId="69" xfId="3" applyFont="1" applyBorder="1" applyAlignment="1">
      <alignment horizontal="center" vertical="center"/>
    </xf>
    <xf numFmtId="0" fontId="18" fillId="0" borderId="57" xfId="3" applyFont="1" applyBorder="1" applyAlignment="1">
      <alignment horizontal="center" vertical="center"/>
    </xf>
    <xf numFmtId="0" fontId="18" fillId="0" borderId="58" xfId="3" applyFont="1" applyBorder="1" applyAlignment="1">
      <alignment horizontal="center" vertical="center"/>
    </xf>
    <xf numFmtId="0" fontId="18" fillId="0" borderId="86" xfId="3" applyFont="1" applyBorder="1" applyAlignment="1">
      <alignment horizontal="center" vertical="center"/>
    </xf>
    <xf numFmtId="0" fontId="18" fillId="0" borderId="57" xfId="3" applyFont="1" applyBorder="1" applyAlignment="1">
      <alignment horizontal="center" vertical="center" wrapText="1"/>
    </xf>
    <xf numFmtId="0" fontId="18" fillId="0" borderId="58" xfId="3" applyFont="1" applyBorder="1" applyAlignment="1">
      <alignment horizontal="center" vertical="center" wrapText="1"/>
    </xf>
    <xf numFmtId="0" fontId="18" fillId="0" borderId="90" xfId="3" applyFont="1" applyBorder="1" applyAlignment="1">
      <alignment horizontal="center" vertical="center" wrapText="1"/>
    </xf>
    <xf numFmtId="0" fontId="18" fillId="0" borderId="149" xfId="3" applyFont="1" applyBorder="1" applyAlignment="1">
      <alignment horizontal="center" vertical="center" wrapText="1"/>
    </xf>
    <xf numFmtId="0" fontId="18" fillId="0" borderId="149" xfId="3" applyFont="1" applyBorder="1" applyAlignment="1">
      <alignment horizontal="center" vertical="center"/>
    </xf>
    <xf numFmtId="0" fontId="18" fillId="0" borderId="94" xfId="3" applyFont="1" applyBorder="1" applyAlignment="1">
      <alignment horizontal="center" vertical="center"/>
    </xf>
    <xf numFmtId="0" fontId="31" fillId="0" borderId="84" xfId="3" applyFont="1" applyBorder="1" applyAlignment="1">
      <alignment horizontal="center" vertical="center"/>
    </xf>
    <xf numFmtId="0" fontId="31" fillId="0" borderId="99" xfId="3" applyFont="1" applyBorder="1" applyAlignment="1">
      <alignment horizontal="center" vertical="center"/>
    </xf>
    <xf numFmtId="189" fontId="31" fillId="0" borderId="99" xfId="3" applyNumberFormat="1" applyFont="1" applyBorder="1" applyAlignment="1">
      <alignment horizontal="center" vertical="center" shrinkToFit="1"/>
    </xf>
    <xf numFmtId="189" fontId="31" fillId="0" borderId="158" xfId="3" applyNumberFormat="1" applyFont="1" applyBorder="1" applyAlignment="1">
      <alignment horizontal="center" vertical="center"/>
    </xf>
    <xf numFmtId="189" fontId="31" fillId="0" borderId="159" xfId="3" applyNumberFormat="1" applyFont="1" applyBorder="1" applyAlignment="1">
      <alignment horizontal="center" vertical="center"/>
    </xf>
    <xf numFmtId="189" fontId="31" fillId="0" borderId="160" xfId="3" applyNumberFormat="1" applyFont="1" applyBorder="1" applyAlignment="1">
      <alignment horizontal="center" vertical="center"/>
    </xf>
    <xf numFmtId="178" fontId="18" fillId="0" borderId="158" xfId="3" applyNumberFormat="1" applyFont="1" applyBorder="1" applyAlignment="1">
      <alignment horizontal="center" vertical="center"/>
    </xf>
    <xf numFmtId="178" fontId="18" fillId="0" borderId="159" xfId="3" applyNumberFormat="1" applyFont="1" applyBorder="1" applyAlignment="1">
      <alignment horizontal="center" vertical="center"/>
    </xf>
    <xf numFmtId="0" fontId="18" fillId="0" borderId="156" xfId="3" applyFont="1" applyBorder="1" applyAlignment="1">
      <alignment horizontal="center" vertical="center"/>
    </xf>
    <xf numFmtId="0" fontId="18" fillId="0" borderId="157" xfId="3" applyFont="1" applyBorder="1" applyAlignment="1">
      <alignment horizontal="center" vertical="center"/>
    </xf>
    <xf numFmtId="187" fontId="31" fillId="0" borderId="99" xfId="3" applyNumberFormat="1" applyFont="1" applyBorder="1" applyAlignment="1">
      <alignment horizontal="center" vertical="center"/>
    </xf>
    <xf numFmtId="182" fontId="18" fillId="0" borderId="99" xfId="3" applyNumberFormat="1" applyFont="1" applyBorder="1" applyAlignment="1">
      <alignment horizontal="center" vertical="center"/>
    </xf>
    <xf numFmtId="0" fontId="18" fillId="0" borderId="99" xfId="3" applyFont="1" applyBorder="1" applyAlignment="1">
      <alignment horizontal="center" vertical="center"/>
    </xf>
    <xf numFmtId="0" fontId="18" fillId="10" borderId="93" xfId="3" applyFont="1" applyFill="1" applyBorder="1" applyAlignment="1">
      <alignment horizontal="center" vertical="center" shrinkToFit="1"/>
    </xf>
    <xf numFmtId="0" fontId="18" fillId="10" borderId="149" xfId="3" applyFont="1" applyFill="1" applyBorder="1" applyAlignment="1">
      <alignment horizontal="center" vertical="center" shrinkToFit="1"/>
    </xf>
    <xf numFmtId="0" fontId="31" fillId="10" borderId="40" xfId="3" applyFont="1" applyFill="1" applyBorder="1" applyAlignment="1">
      <alignment horizontal="center" vertical="center"/>
    </xf>
    <xf numFmtId="0" fontId="8" fillId="0" borderId="151" xfId="3" applyFont="1" applyBorder="1" applyAlignment="1">
      <alignment horizontal="center" vertical="center" textRotation="255"/>
    </xf>
    <xf numFmtId="0" fontId="8" fillId="0" borderId="96" xfId="3" applyFont="1" applyBorder="1" applyAlignment="1">
      <alignment horizontal="center" vertical="center" textRotation="255"/>
    </xf>
    <xf numFmtId="0" fontId="8" fillId="0" borderId="97" xfId="3" applyFont="1" applyBorder="1" applyAlignment="1">
      <alignment horizontal="center" vertical="center" textRotation="255"/>
    </xf>
    <xf numFmtId="0" fontId="31" fillId="10" borderId="26" xfId="3" applyFont="1" applyFill="1" applyBorder="1" applyAlignment="1">
      <alignment horizontal="center" vertical="center" shrinkToFit="1"/>
    </xf>
    <xf numFmtId="0" fontId="31" fillId="10" borderId="26" xfId="3" applyFont="1" applyFill="1" applyBorder="1" applyAlignment="1">
      <alignment horizontal="center" vertical="center"/>
    </xf>
    <xf numFmtId="0" fontId="18" fillId="0" borderId="31" xfId="3" applyFont="1" applyBorder="1" applyAlignment="1">
      <alignment horizontal="center" vertical="center" shrinkToFit="1"/>
    </xf>
    <xf numFmtId="0" fontId="18" fillId="0" borderId="32" xfId="3" applyFont="1" applyBorder="1" applyAlignment="1">
      <alignment horizontal="center" vertical="center" shrinkToFit="1"/>
    </xf>
    <xf numFmtId="0" fontId="18" fillId="0" borderId="27" xfId="3" applyFont="1" applyBorder="1" applyAlignment="1">
      <alignment horizontal="center" vertical="center" shrinkToFit="1"/>
    </xf>
    <xf numFmtId="0" fontId="18" fillId="0" borderId="28" xfId="3" applyFont="1" applyBorder="1" applyAlignment="1">
      <alignment horizontal="center" vertical="center" shrinkToFit="1"/>
    </xf>
    <xf numFmtId="0" fontId="18" fillId="0" borderId="75" xfId="3" applyFont="1" applyBorder="1" applyAlignment="1">
      <alignment horizontal="center" vertical="center" shrinkToFit="1"/>
    </xf>
    <xf numFmtId="0" fontId="18" fillId="0" borderId="91" xfId="3" applyFont="1" applyBorder="1" applyAlignment="1">
      <alignment horizontal="center" vertical="center" shrinkToFit="1"/>
    </xf>
    <xf numFmtId="0" fontId="18" fillId="0" borderId="92" xfId="3" applyFont="1" applyBorder="1" applyAlignment="1">
      <alignment horizontal="center" vertical="center" shrinkToFit="1"/>
    </xf>
    <xf numFmtId="0" fontId="18" fillId="0" borderId="150" xfId="3" applyFont="1" applyBorder="1" applyAlignment="1">
      <alignment horizontal="center" vertical="center" shrinkToFit="1"/>
    </xf>
    <xf numFmtId="0" fontId="31" fillId="10" borderId="87" xfId="3" applyFont="1" applyFill="1" applyBorder="1" applyAlignment="1">
      <alignment horizontal="center" vertical="center" shrinkToFit="1"/>
    </xf>
    <xf numFmtId="0" fontId="31" fillId="10" borderId="51" xfId="3" applyFont="1" applyFill="1" applyBorder="1" applyAlignment="1">
      <alignment horizontal="center" vertical="center"/>
    </xf>
    <xf numFmtId="0" fontId="31" fillId="10" borderId="52" xfId="3" applyFont="1" applyFill="1" applyBorder="1" applyAlignment="1">
      <alignment horizontal="center" vertical="center"/>
    </xf>
    <xf numFmtId="0" fontId="31" fillId="10" borderId="53" xfId="3" applyFont="1" applyFill="1" applyBorder="1" applyAlignment="1">
      <alignment horizontal="center" vertical="center"/>
    </xf>
    <xf numFmtId="0" fontId="31" fillId="10" borderId="29" xfId="3" applyFont="1" applyFill="1" applyBorder="1" applyAlignment="1">
      <alignment horizontal="center" vertical="center"/>
    </xf>
    <xf numFmtId="187" fontId="31" fillId="0" borderId="33" xfId="3" applyNumberFormat="1" applyFont="1" applyBorder="1" applyAlignment="1">
      <alignment horizontal="center" vertical="center" shrinkToFit="1"/>
    </xf>
    <xf numFmtId="187" fontId="31" fillId="0" borderId="0" xfId="3" applyNumberFormat="1" applyFont="1" applyAlignment="1">
      <alignment horizontal="center" vertical="center" shrinkToFit="1"/>
    </xf>
    <xf numFmtId="187" fontId="31" fillId="0" borderId="34" xfId="3" applyNumberFormat="1" applyFont="1" applyBorder="1" applyAlignment="1">
      <alignment horizontal="center" vertical="center" shrinkToFit="1"/>
    </xf>
    <xf numFmtId="178" fontId="18" fillId="0" borderId="33" xfId="3" applyNumberFormat="1" applyFont="1" applyBorder="1" applyAlignment="1">
      <alignment horizontal="center" vertical="center" shrinkToFit="1"/>
    </xf>
    <xf numFmtId="178" fontId="18" fillId="0" borderId="0" xfId="3" applyNumberFormat="1" applyFont="1" applyAlignment="1">
      <alignment horizontal="center" vertical="center" shrinkToFit="1"/>
    </xf>
    <xf numFmtId="178" fontId="18" fillId="0" borderId="34" xfId="3" applyNumberFormat="1" applyFont="1" applyBorder="1" applyAlignment="1">
      <alignment horizontal="center" vertical="center" shrinkToFit="1"/>
    </xf>
    <xf numFmtId="0" fontId="31" fillId="10" borderId="76" xfId="3" applyFont="1" applyFill="1" applyBorder="1" applyAlignment="1">
      <alignment horizontal="center" vertical="center" shrinkToFit="1"/>
    </xf>
    <xf numFmtId="0" fontId="31" fillId="10" borderId="133" xfId="3" applyFont="1" applyFill="1" applyBorder="1" applyAlignment="1">
      <alignment horizontal="center" vertical="center" shrinkToFit="1"/>
    </xf>
    <xf numFmtId="0" fontId="31" fillId="0" borderId="144" xfId="3" applyFont="1" applyBorder="1" applyAlignment="1">
      <alignment horizontal="center" vertical="center" shrinkToFit="1"/>
    </xf>
    <xf numFmtId="0" fontId="31" fillId="10" borderId="38" xfId="3" applyFont="1" applyFill="1" applyBorder="1" applyAlignment="1">
      <alignment horizontal="center" vertical="center"/>
    </xf>
    <xf numFmtId="0" fontId="31" fillId="10" borderId="39" xfId="3" applyFont="1" applyFill="1" applyBorder="1" applyAlignment="1">
      <alignment horizontal="center" vertical="center"/>
    </xf>
    <xf numFmtId="0" fontId="31" fillId="10" borderId="67" xfId="3" applyFont="1" applyFill="1" applyBorder="1" applyAlignment="1">
      <alignment horizontal="center" vertical="center"/>
    </xf>
    <xf numFmtId="0" fontId="31" fillId="10" borderId="93" xfId="3" applyFont="1" applyFill="1" applyBorder="1" applyAlignment="1">
      <alignment horizontal="center" vertical="center"/>
    </xf>
    <xf numFmtId="0" fontId="31" fillId="10" borderId="149" xfId="3" applyFont="1" applyFill="1" applyBorder="1" applyAlignment="1">
      <alignment horizontal="center" vertical="center"/>
    </xf>
    <xf numFmtId="189" fontId="31" fillId="0" borderId="149" xfId="3" applyNumberFormat="1" applyFont="1" applyBorder="1" applyAlignment="1">
      <alignment horizontal="center" vertical="center"/>
    </xf>
    <xf numFmtId="49" fontId="57" fillId="0" borderId="0" xfId="6" applyNumberFormat="1" applyFont="1" applyAlignment="1">
      <alignment horizontal="center" vertical="center"/>
    </xf>
    <xf numFmtId="0" fontId="18" fillId="0" borderId="38" xfId="3" applyFont="1" applyBorder="1" applyAlignment="1">
      <alignment horizontal="center" vertical="center" shrinkToFit="1"/>
    </xf>
    <xf numFmtId="0" fontId="18" fillId="0" borderId="39" xfId="3" applyFont="1" applyBorder="1" applyAlignment="1">
      <alignment horizontal="center" vertical="center" shrinkToFit="1"/>
    </xf>
    <xf numFmtId="0" fontId="18" fillId="0" borderId="67" xfId="3" applyFont="1" applyBorder="1" applyAlignment="1">
      <alignment horizontal="center" vertical="center" shrinkToFit="1"/>
    </xf>
    <xf numFmtId="0" fontId="57" fillId="0" borderId="0" xfId="6" applyFont="1" applyAlignment="1">
      <alignment horizontal="center" vertical="center"/>
    </xf>
    <xf numFmtId="0" fontId="31" fillId="10" borderId="87" xfId="3" applyFont="1" applyFill="1" applyBorder="1" applyAlignment="1">
      <alignment horizontal="center" vertical="center"/>
    </xf>
    <xf numFmtId="189" fontId="31" fillId="0" borderId="58" xfId="3" applyNumberFormat="1" applyFont="1" applyBorder="1" applyAlignment="1">
      <alignment horizontal="center" vertical="center"/>
    </xf>
    <xf numFmtId="187" fontId="31" fillId="0" borderId="4" xfId="3" applyNumberFormat="1" applyFont="1" applyBorder="1" applyAlignment="1">
      <alignment horizontal="center" vertical="center" shrinkToFit="1"/>
    </xf>
    <xf numFmtId="187" fontId="31" fillId="0" borderId="2" xfId="3" applyNumberFormat="1" applyFont="1" applyBorder="1" applyAlignment="1">
      <alignment horizontal="center" vertical="center" shrinkToFit="1"/>
    </xf>
    <xf numFmtId="187" fontId="31" fillId="0" borderId="3" xfId="3" applyNumberFormat="1" applyFont="1" applyBorder="1" applyAlignment="1">
      <alignment horizontal="center" vertical="center" shrinkToFit="1"/>
    </xf>
    <xf numFmtId="187" fontId="31" fillId="0" borderId="72" xfId="3" applyNumberFormat="1" applyFont="1" applyBorder="1" applyAlignment="1">
      <alignment horizontal="center" vertical="center" shrinkToFit="1"/>
    </xf>
    <xf numFmtId="187" fontId="31" fillId="0" borderId="48" xfId="3" applyNumberFormat="1" applyFont="1" applyBorder="1" applyAlignment="1">
      <alignment horizontal="center" vertical="center" shrinkToFit="1"/>
    </xf>
    <xf numFmtId="187" fontId="31" fillId="0" borderId="71" xfId="3" applyNumberFormat="1" applyFont="1" applyBorder="1" applyAlignment="1">
      <alignment horizontal="center" vertical="center" shrinkToFit="1"/>
    </xf>
    <xf numFmtId="182" fontId="18" fillId="0" borderId="4" xfId="3" applyNumberFormat="1" applyFont="1" applyBorder="1" applyAlignment="1">
      <alignment horizontal="center" vertical="center" shrinkToFit="1"/>
    </xf>
    <xf numFmtId="182" fontId="18" fillId="0" borderId="2" xfId="3" applyNumberFormat="1" applyFont="1" applyBorder="1" applyAlignment="1">
      <alignment horizontal="center" vertical="center" shrinkToFit="1"/>
    </xf>
    <xf numFmtId="182" fontId="18" fillId="0" borderId="3" xfId="3" applyNumberFormat="1" applyFont="1" applyBorder="1" applyAlignment="1">
      <alignment horizontal="center" vertical="center" shrinkToFit="1"/>
    </xf>
    <xf numFmtId="182" fontId="18" fillId="0" borderId="33" xfId="3" applyNumberFormat="1" applyFont="1" applyBorder="1" applyAlignment="1">
      <alignment horizontal="center" vertical="center" shrinkToFit="1"/>
    </xf>
    <xf numFmtId="182" fontId="18" fillId="0" borderId="0" xfId="3" applyNumberFormat="1" applyFont="1" applyAlignment="1">
      <alignment horizontal="center" vertical="center" shrinkToFit="1"/>
    </xf>
    <xf numFmtId="182" fontId="18" fillId="0" borderId="34" xfId="3" applyNumberFormat="1" applyFont="1" applyBorder="1" applyAlignment="1">
      <alignment horizontal="center" vertical="center" shrinkToFit="1"/>
    </xf>
    <xf numFmtId="182" fontId="18" fillId="0" borderId="72" xfId="3" applyNumberFormat="1" applyFont="1" applyBorder="1" applyAlignment="1">
      <alignment horizontal="center" vertical="center" shrinkToFit="1"/>
    </xf>
    <xf numFmtId="182" fontId="18" fillId="0" borderId="48" xfId="3" applyNumberFormat="1" applyFont="1" applyBorder="1" applyAlignment="1">
      <alignment horizontal="center" vertical="center" shrinkToFit="1"/>
    </xf>
    <xf numFmtId="182" fontId="18" fillId="0" borderId="71" xfId="3" applyNumberFormat="1" applyFont="1" applyBorder="1" applyAlignment="1">
      <alignment horizontal="center" vertical="center" shrinkToFit="1"/>
    </xf>
    <xf numFmtId="0" fontId="18" fillId="0" borderId="51" xfId="3" applyFont="1" applyBorder="1" applyAlignment="1">
      <alignment horizontal="center" vertical="center" shrinkToFit="1"/>
    </xf>
    <xf numFmtId="0" fontId="18" fillId="0" borderId="52" xfId="3" applyFont="1" applyBorder="1" applyAlignment="1">
      <alignment horizontal="center" vertical="center" shrinkToFit="1"/>
    </xf>
    <xf numFmtId="0" fontId="18" fillId="0" borderId="53" xfId="3" applyFont="1" applyBorder="1" applyAlignment="1">
      <alignment horizontal="center" vertical="center" shrinkToFit="1"/>
    </xf>
    <xf numFmtId="0" fontId="8" fillId="0" borderId="70" xfId="3" applyFont="1" applyBorder="1" applyAlignment="1">
      <alignment horizontal="center" vertical="center" textRotation="255"/>
    </xf>
    <xf numFmtId="49" fontId="28" fillId="0" borderId="31" xfId="3" applyNumberFormat="1" applyFont="1" applyBorder="1" applyAlignment="1">
      <alignment horizontal="center" vertical="center"/>
    </xf>
    <xf numFmtId="49" fontId="28" fillId="0" borderId="25" xfId="3" applyNumberFormat="1" applyFont="1" applyBorder="1" applyAlignment="1">
      <alignment horizontal="center" vertical="center"/>
    </xf>
    <xf numFmtId="49" fontId="28" fillId="0" borderId="26" xfId="3" applyNumberFormat="1" applyFont="1" applyBorder="1" applyAlignment="1">
      <alignment horizontal="center" vertical="center"/>
    </xf>
    <xf numFmtId="0" fontId="64" fillId="0" borderId="31" xfId="6" applyFont="1" applyBorder="1" applyAlignment="1">
      <alignment horizontal="center" vertical="center" shrinkToFit="1"/>
    </xf>
    <xf numFmtId="0" fontId="64" fillId="0" borderId="25" xfId="6" applyFont="1" applyBorder="1" applyAlignment="1">
      <alignment horizontal="center" vertical="center" shrinkToFit="1"/>
    </xf>
    <xf numFmtId="0" fontId="64" fillId="0" borderId="26" xfId="6" applyFont="1" applyBorder="1" applyAlignment="1">
      <alignment horizontal="center" vertical="center" shrinkToFit="1"/>
    </xf>
    <xf numFmtId="0" fontId="18" fillId="0" borderId="72" xfId="3" applyFont="1" applyBorder="1" applyAlignment="1">
      <alignment horizontal="center" vertical="center"/>
    </xf>
    <xf numFmtId="0" fontId="18" fillId="0" borderId="48" xfId="3" applyFont="1" applyBorder="1" applyAlignment="1">
      <alignment horizontal="center" vertical="center"/>
    </xf>
    <xf numFmtId="0" fontId="18" fillId="0" borderId="73" xfId="3" applyFont="1" applyBorder="1" applyAlignment="1">
      <alignment horizontal="center" vertical="center"/>
    </xf>
    <xf numFmtId="183" fontId="8" fillId="0" borderId="21" xfId="3" applyNumberFormat="1" applyFont="1" applyBorder="1" applyAlignment="1">
      <alignment horizontal="center" vertical="center" wrapText="1"/>
    </xf>
    <xf numFmtId="183" fontId="8" fillId="0" borderId="21" xfId="3" applyNumberFormat="1" applyFont="1" applyBorder="1" applyAlignment="1">
      <alignment horizontal="center" vertical="center"/>
    </xf>
    <xf numFmtId="186" fontId="8" fillId="0" borderId="21" xfId="3" applyNumberFormat="1" applyFont="1" applyBorder="1" applyAlignment="1">
      <alignment horizontal="center" vertical="center"/>
    </xf>
    <xf numFmtId="188" fontId="8" fillId="0" borderId="21" xfId="3" applyNumberFormat="1" applyFont="1" applyBorder="1" applyAlignment="1">
      <alignment horizontal="center" vertical="center"/>
    </xf>
    <xf numFmtId="183" fontId="8" fillId="0" borderId="47" xfId="3" applyNumberFormat="1" applyFont="1" applyBorder="1" applyAlignment="1">
      <alignment horizontal="center" vertical="center"/>
    </xf>
    <xf numFmtId="187" fontId="8" fillId="0" borderId="47" xfId="3" applyNumberFormat="1" applyFont="1" applyBorder="1" applyAlignment="1">
      <alignment horizontal="center" vertical="center"/>
    </xf>
    <xf numFmtId="184" fontId="8" fillId="0" borderId="10" xfId="3" applyNumberFormat="1" applyFont="1" applyBorder="1" applyAlignment="1">
      <alignment horizontal="center" vertical="center"/>
    </xf>
    <xf numFmtId="184" fontId="8" fillId="0" borderId="11" xfId="3" applyNumberFormat="1" applyFont="1" applyBorder="1" applyAlignment="1">
      <alignment horizontal="center" vertical="center"/>
    </xf>
    <xf numFmtId="184" fontId="8" fillId="0" borderId="132" xfId="3" applyNumberFormat="1" applyFont="1" applyBorder="1" applyAlignment="1">
      <alignment horizontal="center" vertical="center"/>
    </xf>
    <xf numFmtId="186" fontId="8" fillId="0" borderId="47" xfId="3" applyNumberFormat="1" applyFont="1" applyBorder="1" applyAlignment="1">
      <alignment horizontal="center" vertical="center"/>
    </xf>
    <xf numFmtId="183" fontId="8" fillId="0" borderId="31" xfId="3" applyNumberFormat="1" applyFont="1" applyBorder="1" applyAlignment="1">
      <alignment horizontal="center" vertical="center"/>
    </xf>
    <xf numFmtId="183" fontId="8" fillId="0" borderId="25" xfId="3" applyNumberFormat="1" applyFont="1" applyBorder="1" applyAlignment="1">
      <alignment horizontal="center" vertical="center"/>
    </xf>
    <xf numFmtId="183" fontId="8" fillId="0" borderId="26" xfId="3" applyNumberFormat="1" applyFont="1" applyBorder="1" applyAlignment="1">
      <alignment horizontal="center" vertical="center"/>
    </xf>
    <xf numFmtId="186" fontId="8" fillId="0" borderId="24" xfId="3" applyNumberFormat="1" applyFont="1" applyBorder="1" applyAlignment="1">
      <alignment horizontal="center" vertical="center"/>
    </xf>
    <xf numFmtId="186" fontId="8" fillId="0" borderId="31" xfId="3" applyNumberFormat="1" applyFont="1" applyBorder="1" applyAlignment="1">
      <alignment horizontal="center" vertical="center"/>
    </xf>
    <xf numFmtId="186" fontId="8" fillId="0" borderId="25" xfId="3" applyNumberFormat="1" applyFont="1" applyBorder="1" applyAlignment="1">
      <alignment horizontal="center" vertical="center"/>
    </xf>
    <xf numFmtId="186" fontId="8" fillId="0" borderId="26" xfId="3" applyNumberFormat="1" applyFont="1" applyBorder="1" applyAlignment="1">
      <alignment horizontal="center" vertical="center"/>
    </xf>
    <xf numFmtId="183" fontId="8" fillId="0" borderId="24" xfId="3" applyNumberFormat="1" applyFont="1" applyBorder="1" applyAlignment="1">
      <alignment horizontal="center" vertical="center"/>
    </xf>
    <xf numFmtId="0" fontId="18" fillId="0" borderId="39" xfId="3" applyFont="1" applyBorder="1" applyAlignment="1">
      <alignment horizontal="left" vertical="center" wrapText="1"/>
    </xf>
    <xf numFmtId="0" fontId="18" fillId="0" borderId="40" xfId="3" applyFont="1" applyBorder="1" applyAlignment="1">
      <alignment horizontal="left" vertical="center" wrapText="1"/>
    </xf>
    <xf numFmtId="0" fontId="18" fillId="0" borderId="0" xfId="3" applyFont="1" applyAlignment="1">
      <alignment horizontal="left" vertical="center" wrapText="1"/>
    </xf>
    <xf numFmtId="0" fontId="18" fillId="0" borderId="34" xfId="3" applyFont="1" applyBorder="1" applyAlignment="1">
      <alignment horizontal="left" vertical="center" wrapText="1"/>
    </xf>
    <xf numFmtId="0" fontId="18" fillId="0" borderId="28" xfId="3" applyFont="1" applyBorder="1" applyAlignment="1">
      <alignment horizontal="left" vertical="center" wrapText="1"/>
    </xf>
    <xf numFmtId="0" fontId="18" fillId="0" borderId="29" xfId="3" applyFont="1" applyBorder="1" applyAlignment="1">
      <alignment horizontal="left" vertical="center" wrapText="1"/>
    </xf>
    <xf numFmtId="0" fontId="18" fillId="14" borderId="39" xfId="3" applyFont="1" applyFill="1" applyBorder="1" applyAlignment="1">
      <alignment horizontal="center" vertical="center" shrinkToFit="1"/>
    </xf>
    <xf numFmtId="0" fontId="18" fillId="15" borderId="39" xfId="3" applyFont="1" applyFill="1" applyBorder="1" applyAlignment="1">
      <alignment horizontal="center" vertical="center"/>
    </xf>
    <xf numFmtId="0" fontId="39" fillId="13" borderId="31" xfId="3" applyFont="1" applyFill="1" applyBorder="1" applyAlignment="1">
      <alignment horizontal="center" vertical="center"/>
    </xf>
    <xf numFmtId="0" fontId="39" fillId="13" borderId="25" xfId="3" applyFont="1" applyFill="1" applyBorder="1" applyAlignment="1">
      <alignment horizontal="center" vertical="center"/>
    </xf>
    <xf numFmtId="0" fontId="39" fillId="13" borderId="26" xfId="3" applyFont="1" applyFill="1" applyBorder="1" applyAlignment="1">
      <alignment horizontal="center" vertical="center"/>
    </xf>
    <xf numFmtId="180" fontId="39" fillId="13" borderId="31" xfId="3" applyNumberFormat="1" applyFont="1" applyFill="1" applyBorder="1" applyAlignment="1">
      <alignment horizontal="center" vertical="center"/>
    </xf>
    <xf numFmtId="180" fontId="39" fillId="13" borderId="25" xfId="3" applyNumberFormat="1" applyFont="1" applyFill="1" applyBorder="1" applyAlignment="1">
      <alignment horizontal="center" vertical="center"/>
    </xf>
    <xf numFmtId="180" fontId="39" fillId="13" borderId="26" xfId="3" applyNumberFormat="1" applyFont="1" applyFill="1" applyBorder="1" applyAlignment="1">
      <alignment horizontal="center" vertical="center"/>
    </xf>
    <xf numFmtId="0" fontId="39" fillId="13" borderId="24" xfId="3" applyFont="1" applyFill="1" applyBorder="1" applyAlignment="1">
      <alignment horizontal="center" vertical="center"/>
    </xf>
    <xf numFmtId="180" fontId="18" fillId="0" borderId="31" xfId="3" applyNumberFormat="1" applyFont="1" applyBorder="1" applyAlignment="1">
      <alignment horizontal="center" vertical="center"/>
    </xf>
    <xf numFmtId="180" fontId="18" fillId="0" borderId="25" xfId="3" applyNumberFormat="1" applyFont="1" applyBorder="1" applyAlignment="1">
      <alignment horizontal="center" vertical="center"/>
    </xf>
    <xf numFmtId="180" fontId="18" fillId="0" borderId="26" xfId="3" applyNumberFormat="1" applyFont="1" applyBorder="1" applyAlignment="1">
      <alignment horizontal="center" vertical="center"/>
    </xf>
    <xf numFmtId="182" fontId="18" fillId="0" borderId="31" xfId="3" applyNumberFormat="1" applyFont="1" applyBorder="1" applyAlignment="1">
      <alignment horizontal="center" vertical="center"/>
    </xf>
    <xf numFmtId="182" fontId="18" fillId="0" borderId="25" xfId="3" applyNumberFormat="1" applyFont="1" applyBorder="1" applyAlignment="1">
      <alignment horizontal="center" vertical="center"/>
    </xf>
    <xf numFmtId="182" fontId="18" fillId="0" borderId="26" xfId="3" applyNumberFormat="1" applyFont="1" applyBorder="1" applyAlignment="1">
      <alignment horizontal="center" vertical="center"/>
    </xf>
    <xf numFmtId="182" fontId="18" fillId="0" borderId="24" xfId="3" applyNumberFormat="1" applyFont="1" applyBorder="1" applyAlignment="1">
      <alignment horizontal="center" vertical="center"/>
    </xf>
    <xf numFmtId="1" fontId="39" fillId="13" borderId="24" xfId="3" applyNumberFormat="1" applyFont="1" applyFill="1" applyBorder="1" applyAlignment="1">
      <alignment horizontal="center" vertical="center"/>
    </xf>
    <xf numFmtId="0" fontId="13" fillId="0" borderId="31" xfId="3" applyFont="1" applyBorder="1" applyAlignment="1">
      <alignment horizontal="center" vertical="center" wrapText="1"/>
    </xf>
    <xf numFmtId="0" fontId="13" fillId="0" borderId="25" xfId="3" applyFont="1" applyBorder="1" applyAlignment="1">
      <alignment horizontal="center" vertical="center" wrapText="1"/>
    </xf>
    <xf numFmtId="0" fontId="13" fillId="0" borderId="26" xfId="3" applyFont="1" applyBorder="1" applyAlignment="1">
      <alignment horizontal="center" vertical="center" wrapText="1"/>
    </xf>
    <xf numFmtId="180" fontId="18" fillId="0" borderId="0" xfId="3" applyNumberFormat="1" applyFont="1" applyAlignment="1">
      <alignment horizontal="center" vertical="center"/>
    </xf>
    <xf numFmtId="182" fontId="18" fillId="0" borderId="0" xfId="3" applyNumberFormat="1" applyFont="1" applyAlignment="1">
      <alignment horizontal="center" vertical="center"/>
    </xf>
    <xf numFmtId="0" fontId="18" fillId="0" borderId="31" xfId="3" applyFont="1" applyBorder="1" applyAlignment="1">
      <alignment horizontal="center" vertical="center"/>
    </xf>
    <xf numFmtId="0" fontId="18" fillId="0" borderId="25" xfId="3" applyFont="1" applyBorder="1" applyAlignment="1">
      <alignment horizontal="center" vertical="center"/>
    </xf>
    <xf numFmtId="0" fontId="18" fillId="0" borderId="26" xfId="3" applyFont="1" applyBorder="1" applyAlignment="1">
      <alignment horizontal="center" vertical="center"/>
    </xf>
    <xf numFmtId="180" fontId="54" fillId="0" borderId="31" xfId="3" applyNumberFormat="1" applyFont="1" applyBorder="1" applyAlignment="1">
      <alignment horizontal="center" vertical="center"/>
    </xf>
    <xf numFmtId="180" fontId="54" fillId="0" borderId="25" xfId="3" applyNumberFormat="1" applyFont="1" applyBorder="1" applyAlignment="1">
      <alignment horizontal="center" vertical="center"/>
    </xf>
    <xf numFmtId="180" fontId="54" fillId="0" borderId="26" xfId="3" applyNumberFormat="1" applyFont="1" applyBorder="1" applyAlignment="1">
      <alignment horizontal="center" vertical="center"/>
    </xf>
    <xf numFmtId="180" fontId="39" fillId="0" borderId="0" xfId="3" applyNumberFormat="1" applyFont="1" applyAlignment="1">
      <alignment horizontal="center" vertical="center"/>
    </xf>
    <xf numFmtId="1" fontId="18" fillId="0" borderId="0" xfId="3" applyNumberFormat="1" applyFont="1" applyAlignment="1">
      <alignment horizontal="center" vertical="center"/>
    </xf>
    <xf numFmtId="0" fontId="18" fillId="10" borderId="31" xfId="3" applyFont="1" applyFill="1" applyBorder="1" applyAlignment="1">
      <alignment horizontal="center" vertical="center"/>
    </xf>
    <xf numFmtId="0" fontId="18" fillId="10" borderId="26" xfId="3" applyFont="1" applyFill="1" applyBorder="1" applyAlignment="1">
      <alignment horizontal="center" vertical="center"/>
    </xf>
    <xf numFmtId="0" fontId="18" fillId="0" borderId="31" xfId="3" applyFont="1" applyBorder="1" applyAlignment="1">
      <alignment horizontal="left" vertical="center"/>
    </xf>
    <xf numFmtId="0" fontId="18" fillId="0" borderId="25" xfId="3" applyFont="1" applyBorder="1" applyAlignment="1">
      <alignment horizontal="left" vertical="center"/>
    </xf>
    <xf numFmtId="0" fontId="18" fillId="0" borderId="26" xfId="3" applyFont="1" applyBorder="1" applyAlignment="1">
      <alignment horizontal="left" vertical="center"/>
    </xf>
    <xf numFmtId="0" fontId="18" fillId="10" borderId="25" xfId="3" applyFont="1" applyFill="1" applyBorder="1" applyAlignment="1">
      <alignment horizontal="center" vertical="center"/>
    </xf>
    <xf numFmtId="0" fontId="30" fillId="0" borderId="38" xfId="3" applyFont="1" applyBorder="1" applyAlignment="1">
      <alignment horizontal="center" vertical="center" wrapText="1"/>
    </xf>
    <xf numFmtId="0" fontId="30" fillId="0" borderId="39" xfId="3" applyFont="1" applyBorder="1" applyAlignment="1">
      <alignment horizontal="center" vertical="center" wrapText="1"/>
    </xf>
    <xf numFmtId="0" fontId="30" fillId="0" borderId="40" xfId="3" applyFont="1" applyBorder="1" applyAlignment="1">
      <alignment horizontal="center" vertical="center" wrapText="1"/>
    </xf>
    <xf numFmtId="0" fontId="30" fillId="0" borderId="27" xfId="3" applyFont="1" applyBorder="1" applyAlignment="1">
      <alignment horizontal="center" vertical="center" wrapText="1"/>
    </xf>
    <xf numFmtId="0" fontId="30" fillId="0" borderId="28" xfId="3" applyFont="1" applyBorder="1" applyAlignment="1">
      <alignment horizontal="center" vertical="center" wrapText="1"/>
    </xf>
    <xf numFmtId="0" fontId="30" fillId="0" borderId="29" xfId="3" applyFont="1" applyBorder="1" applyAlignment="1">
      <alignment horizontal="center" vertical="center" wrapText="1"/>
    </xf>
    <xf numFmtId="0" fontId="39" fillId="0" borderId="0" xfId="3" applyFont="1" applyAlignment="1">
      <alignment horizontal="center" vertical="center"/>
    </xf>
    <xf numFmtId="1" fontId="39" fillId="0" borderId="0" xfId="3" applyNumberFormat="1" applyFont="1" applyAlignment="1">
      <alignment horizontal="center" vertical="center"/>
    </xf>
    <xf numFmtId="180" fontId="18" fillId="0" borderId="0" xfId="3" applyNumberFormat="1" applyFont="1" applyAlignment="1">
      <alignment horizontal="right" vertical="center" shrinkToFit="1"/>
    </xf>
    <xf numFmtId="180" fontId="18" fillId="0" borderId="31" xfId="3" applyNumberFormat="1" applyFont="1" applyBorder="1" applyAlignment="1">
      <alignment horizontal="right" vertical="center" shrinkToFit="1"/>
    </xf>
    <xf numFmtId="180" fontId="18" fillId="0" borderId="25" xfId="3" applyNumberFormat="1" applyFont="1" applyBorder="1" applyAlignment="1">
      <alignment horizontal="right" vertical="center" shrinkToFit="1"/>
    </xf>
    <xf numFmtId="180" fontId="18" fillId="0" borderId="26" xfId="3" applyNumberFormat="1" applyFont="1" applyBorder="1" applyAlignment="1">
      <alignment horizontal="right" vertical="center" shrinkToFit="1"/>
    </xf>
    <xf numFmtId="0" fontId="13" fillId="0" borderId="0" xfId="3" applyFont="1" applyAlignment="1">
      <alignment horizontal="center" vertical="center" wrapText="1"/>
    </xf>
    <xf numFmtId="180" fontId="18" fillId="10" borderId="31" xfId="3" applyNumberFormat="1" applyFont="1" applyFill="1" applyBorder="1" applyAlignment="1">
      <alignment horizontal="right" vertical="center" shrinkToFit="1"/>
    </xf>
    <xf numFmtId="180" fontId="18" fillId="10" borderId="25" xfId="3" applyNumberFormat="1" applyFont="1" applyFill="1" applyBorder="1" applyAlignment="1">
      <alignment horizontal="right" vertical="center" shrinkToFit="1"/>
    </xf>
    <xf numFmtId="180" fontId="18" fillId="10" borderId="26" xfId="3" applyNumberFormat="1" applyFont="1" applyFill="1" applyBorder="1" applyAlignment="1">
      <alignment horizontal="right" vertical="center" shrinkToFit="1"/>
    </xf>
    <xf numFmtId="181" fontId="18" fillId="0" borderId="122" xfId="3" applyNumberFormat="1" applyFont="1" applyBorder="1" applyAlignment="1">
      <alignment horizontal="right" vertical="center" shrinkToFit="1"/>
    </xf>
    <xf numFmtId="181" fontId="18" fillId="0" borderId="123" xfId="3" applyNumberFormat="1" applyFont="1" applyBorder="1" applyAlignment="1">
      <alignment horizontal="right" vertical="center" shrinkToFit="1"/>
    </xf>
    <xf numFmtId="181" fontId="18" fillId="0" borderId="124" xfId="3" applyNumberFormat="1" applyFont="1" applyBorder="1" applyAlignment="1">
      <alignment horizontal="right" vertical="center" shrinkToFit="1"/>
    </xf>
    <xf numFmtId="0" fontId="18" fillId="0" borderId="0" xfId="3" applyFont="1" applyAlignment="1">
      <alignment horizontal="left" vertical="center"/>
    </xf>
    <xf numFmtId="181" fontId="18" fillId="0" borderId="0" xfId="3" applyNumberFormat="1" applyFont="1" applyAlignment="1">
      <alignment horizontal="right" vertical="center" shrinkToFit="1"/>
    </xf>
    <xf numFmtId="180" fontId="18" fillId="12" borderId="0" xfId="3" applyNumberFormat="1" applyFont="1" applyFill="1" applyAlignment="1">
      <alignment horizontal="right" vertical="center" shrinkToFit="1"/>
    </xf>
    <xf numFmtId="0" fontId="18" fillId="10" borderId="24" xfId="3" applyFont="1" applyFill="1" applyBorder="1" applyAlignment="1">
      <alignment horizontal="center" vertical="center"/>
    </xf>
    <xf numFmtId="0" fontId="30" fillId="0" borderId="0" xfId="3" applyFont="1" applyAlignment="1">
      <alignment horizontal="center" vertical="center" wrapText="1"/>
    </xf>
    <xf numFmtId="0" fontId="18" fillId="0" borderId="40" xfId="3" applyFont="1" applyBorder="1" applyAlignment="1">
      <alignment horizontal="center" vertical="center" shrinkToFit="1"/>
    </xf>
    <xf numFmtId="0" fontId="18" fillId="0" borderId="0" xfId="3" applyFont="1" applyAlignment="1">
      <alignment horizontal="center" vertical="center" shrinkToFit="1"/>
    </xf>
    <xf numFmtId="0" fontId="55" fillId="0" borderId="24" xfId="6" applyFont="1" applyBorder="1" applyAlignment="1">
      <alignment horizontal="center" vertical="center"/>
    </xf>
    <xf numFmtId="0" fontId="55" fillId="10" borderId="122" xfId="6" applyFont="1" applyFill="1" applyBorder="1" applyAlignment="1" applyProtection="1">
      <alignment horizontal="center" vertical="center" shrinkToFit="1"/>
      <protection locked="0"/>
    </xf>
    <xf numFmtId="0" fontId="55" fillId="10" borderId="123" xfId="6" applyFont="1" applyFill="1" applyBorder="1" applyAlignment="1" applyProtection="1">
      <alignment horizontal="center" vertical="center" shrinkToFit="1"/>
      <protection locked="0"/>
    </xf>
    <xf numFmtId="0" fontId="55" fillId="10" borderId="124" xfId="6" applyFont="1" applyFill="1" applyBorder="1" applyAlignment="1" applyProtection="1">
      <alignment horizontal="center" vertical="center" shrinkToFit="1"/>
      <protection locked="0"/>
    </xf>
    <xf numFmtId="0" fontId="55" fillId="10" borderId="125" xfId="6" applyFont="1" applyFill="1" applyBorder="1" applyAlignment="1" applyProtection="1">
      <alignment horizontal="center" vertical="center" shrinkToFit="1"/>
      <protection locked="0"/>
    </xf>
    <xf numFmtId="0" fontId="55" fillId="0" borderId="31" xfId="6" applyFont="1" applyBorder="1" applyAlignment="1">
      <alignment horizontal="center" vertical="center"/>
    </xf>
    <xf numFmtId="0" fontId="55" fillId="0" borderId="25" xfId="6" applyFont="1" applyBorder="1" applyAlignment="1">
      <alignment horizontal="center" vertical="center"/>
    </xf>
    <xf numFmtId="0" fontId="55" fillId="0" borderId="26" xfId="6" applyFont="1" applyBorder="1" applyAlignment="1">
      <alignment horizontal="center" vertical="center"/>
    </xf>
    <xf numFmtId="0" fontId="55" fillId="10" borderId="31" xfId="6" applyFont="1" applyFill="1" applyBorder="1" applyAlignment="1">
      <alignment horizontal="center" vertical="center"/>
    </xf>
    <xf numFmtId="0" fontId="55" fillId="10" borderId="25" xfId="6" applyFont="1" applyFill="1" applyBorder="1" applyAlignment="1">
      <alignment horizontal="center" vertical="center"/>
    </xf>
    <xf numFmtId="0" fontId="55" fillId="10" borderId="26" xfId="6" applyFont="1" applyFill="1" applyBorder="1" applyAlignment="1">
      <alignment horizontal="center" vertical="center"/>
    </xf>
    <xf numFmtId="0" fontId="39" fillId="11" borderId="127" xfId="3" applyFont="1" applyFill="1" applyBorder="1" applyAlignment="1">
      <alignment horizontal="left" vertical="center" shrinkToFit="1"/>
    </xf>
    <xf numFmtId="0" fontId="31" fillId="0" borderId="76" xfId="3" applyFont="1" applyBorder="1" applyAlignment="1">
      <alignment horizontal="center" vertical="center"/>
    </xf>
    <xf numFmtId="0" fontId="31" fillId="0" borderId="133" xfId="3" applyFont="1" applyBorder="1" applyAlignment="1">
      <alignment horizontal="center" vertical="center"/>
    </xf>
    <xf numFmtId="0" fontId="31" fillId="0" borderId="62" xfId="3" applyFont="1" applyBorder="1" applyAlignment="1">
      <alignment horizontal="center" vertical="center"/>
    </xf>
    <xf numFmtId="0" fontId="31" fillId="0" borderId="24" xfId="3" applyFont="1" applyBorder="1" applyAlignment="1">
      <alignment horizontal="center" vertical="center"/>
    </xf>
    <xf numFmtId="0" fontId="31" fillId="0" borderId="77" xfId="3" applyFont="1" applyBorder="1" applyAlignment="1">
      <alignment horizontal="center" vertical="center"/>
    </xf>
    <xf numFmtId="0" fontId="31" fillId="0" borderId="21" xfId="3" applyFont="1" applyBorder="1" applyAlignment="1">
      <alignment horizontal="center" vertical="center"/>
    </xf>
    <xf numFmtId="0" fontId="31" fillId="0" borderId="119" xfId="3" applyFont="1" applyBorder="1" applyAlignment="1">
      <alignment horizontal="center" vertical="center"/>
    </xf>
    <xf numFmtId="0" fontId="31" fillId="0" borderId="92" xfId="3" applyFont="1" applyBorder="1" applyAlignment="1">
      <alignment horizontal="center" vertical="center"/>
    </xf>
    <xf numFmtId="0" fontId="31" fillId="0" borderId="93" xfId="3" applyFont="1" applyBorder="1" applyAlignment="1">
      <alignment horizontal="center" vertical="center"/>
    </xf>
    <xf numFmtId="0" fontId="31" fillId="0" borderId="112" xfId="3" applyFont="1" applyBorder="1" applyAlignment="1">
      <alignment horizontal="center" vertical="center"/>
    </xf>
    <xf numFmtId="0" fontId="31" fillId="0" borderId="25" xfId="3" applyFont="1" applyBorder="1" applyAlignment="1">
      <alignment horizontal="center" vertical="center"/>
    </xf>
    <xf numFmtId="0" fontId="31" fillId="0" borderId="26" xfId="3" applyFont="1" applyBorder="1" applyAlignment="1">
      <alignment horizontal="center" vertical="center"/>
    </xf>
    <xf numFmtId="0" fontId="31" fillId="0" borderId="192" xfId="3" applyFont="1" applyBorder="1" applyAlignment="1">
      <alignment horizontal="center" vertical="center"/>
    </xf>
    <xf numFmtId="0" fontId="31" fillId="0" borderId="52" xfId="3" applyFont="1" applyBorder="1" applyAlignment="1">
      <alignment horizontal="center" vertical="center"/>
    </xf>
    <xf numFmtId="0" fontId="31" fillId="0" borderId="87" xfId="3" applyFont="1" applyBorder="1" applyAlignment="1">
      <alignment horizontal="center" vertical="center"/>
    </xf>
    <xf numFmtId="0" fontId="55" fillId="10" borderId="31" xfId="6" applyFont="1" applyFill="1" applyBorder="1" applyAlignment="1" applyProtection="1">
      <alignment horizontal="center" vertical="center" shrinkToFit="1"/>
      <protection locked="0"/>
    </xf>
    <xf numFmtId="0" fontId="55" fillId="10" borderId="25" xfId="6" applyFont="1" applyFill="1" applyBorder="1" applyAlignment="1" applyProtection="1">
      <alignment horizontal="center" vertical="center" shrinkToFit="1"/>
      <protection locked="0"/>
    </xf>
    <xf numFmtId="0" fontId="55" fillId="10" borderId="26" xfId="6" applyFont="1" applyFill="1" applyBorder="1" applyAlignment="1" applyProtection="1">
      <alignment horizontal="center" vertical="center" shrinkToFit="1"/>
      <protection locked="0"/>
    </xf>
    <xf numFmtId="0" fontId="55" fillId="10" borderId="24" xfId="6" applyFont="1" applyFill="1" applyBorder="1" applyAlignment="1" applyProtection="1">
      <alignment horizontal="center" vertical="center" shrinkToFit="1"/>
      <protection locked="0"/>
    </xf>
    <xf numFmtId="0" fontId="8" fillId="0" borderId="0" xfId="8" applyFont="1" applyAlignment="1">
      <alignment horizontal="center" vertical="center"/>
    </xf>
    <xf numFmtId="0" fontId="8" fillId="0" borderId="0" xfId="8" applyFont="1" applyAlignment="1">
      <alignment horizontal="left" vertical="center"/>
    </xf>
    <xf numFmtId="0" fontId="8" fillId="0" borderId="0" xfId="8" applyFont="1" applyAlignment="1">
      <alignment horizontal="left" vertical="center" wrapText="1"/>
    </xf>
    <xf numFmtId="0" fontId="8" fillId="0" borderId="133" xfId="8" applyFont="1" applyBorder="1">
      <alignment vertical="center"/>
    </xf>
    <xf numFmtId="0" fontId="8" fillId="0" borderId="163" xfId="8" applyFont="1" applyBorder="1">
      <alignment vertical="center"/>
    </xf>
    <xf numFmtId="0" fontId="8" fillId="0" borderId="21" xfId="8" applyFont="1" applyBorder="1">
      <alignment vertical="center"/>
    </xf>
    <xf numFmtId="0" fontId="8" fillId="0" borderId="133" xfId="8" applyFont="1" applyBorder="1" applyAlignment="1">
      <alignment horizontal="center" vertical="center"/>
    </xf>
    <xf numFmtId="0" fontId="8" fillId="0" borderId="163" xfId="8" applyFont="1" applyBorder="1" applyAlignment="1">
      <alignment horizontal="center" vertical="center"/>
    </xf>
    <xf numFmtId="0" fontId="8" fillId="0" borderId="21" xfId="8" applyFont="1" applyBorder="1" applyAlignment="1">
      <alignment horizontal="center" vertical="center"/>
    </xf>
    <xf numFmtId="0" fontId="8" fillId="0" borderId="133" xfId="8" applyFont="1" applyBorder="1" applyAlignment="1">
      <alignment horizontal="left" vertical="center" wrapText="1"/>
    </xf>
    <xf numFmtId="0" fontId="8" fillId="0" borderId="163" xfId="8" applyFont="1" applyBorder="1" applyAlignment="1">
      <alignment horizontal="left" vertical="center" wrapText="1"/>
    </xf>
    <xf numFmtId="0" fontId="8" fillId="0" borderId="21" xfId="8" applyFont="1" applyBorder="1" applyAlignment="1">
      <alignment horizontal="left" vertical="center" wrapText="1"/>
    </xf>
    <xf numFmtId="0" fontId="8" fillId="0" borderId="133" xfId="8" applyFont="1" applyBorder="1" applyAlignment="1">
      <alignment horizontal="center" vertical="center" wrapText="1"/>
    </xf>
    <xf numFmtId="0" fontId="8" fillId="0" borderId="163" xfId="8" applyFont="1" applyBorder="1" applyAlignment="1">
      <alignment horizontal="center" vertical="center" wrapText="1"/>
    </xf>
    <xf numFmtId="0" fontId="8" fillId="0" borderId="21" xfId="8" applyFont="1" applyBorder="1" applyAlignment="1">
      <alignment horizontal="center" vertical="center" wrapText="1"/>
    </xf>
    <xf numFmtId="0" fontId="3" fillId="0" borderId="0" xfId="8" applyAlignment="1">
      <alignment horizontal="right" vertical="center"/>
    </xf>
    <xf numFmtId="0" fontId="12" fillId="0" borderId="0" xfId="8" applyFont="1" applyAlignment="1">
      <alignment horizontal="center" vertical="center" wrapText="1"/>
    </xf>
    <xf numFmtId="0" fontId="12" fillId="0" borderId="0" xfId="8" applyFont="1" applyAlignment="1">
      <alignment horizontal="center" vertical="center"/>
    </xf>
    <xf numFmtId="0" fontId="12" fillId="0" borderId="31" xfId="8" applyFont="1" applyBorder="1">
      <alignment vertical="center"/>
    </xf>
    <xf numFmtId="0" fontId="12" fillId="0" borderId="25" xfId="8" applyFont="1" applyBorder="1">
      <alignment vertical="center"/>
    </xf>
    <xf numFmtId="0" fontId="12" fillId="0" borderId="26" xfId="8" applyFont="1" applyBorder="1">
      <alignment vertical="center"/>
    </xf>
    <xf numFmtId="0" fontId="8" fillId="0" borderId="31" xfId="8" applyFont="1" applyBorder="1" applyAlignment="1">
      <alignment horizontal="left" vertical="center"/>
    </xf>
    <xf numFmtId="0" fontId="8" fillId="0" borderId="25" xfId="8" applyFont="1" applyBorder="1" applyAlignment="1">
      <alignment horizontal="left" vertical="center"/>
    </xf>
    <xf numFmtId="0" fontId="8" fillId="0" borderId="26" xfId="8" applyFont="1" applyBorder="1" applyAlignment="1">
      <alignment horizontal="left" vertical="center"/>
    </xf>
    <xf numFmtId="0" fontId="8" fillId="0" borderId="31" xfId="8" applyFont="1" applyBorder="1" applyAlignment="1">
      <alignment horizontal="left" vertical="center" wrapText="1"/>
    </xf>
    <xf numFmtId="0" fontId="8" fillId="0" borderId="25" xfId="8" applyFont="1" applyBorder="1" applyAlignment="1">
      <alignment horizontal="left" vertical="center" wrapText="1"/>
    </xf>
    <xf numFmtId="0" fontId="8" fillId="0" borderId="26" xfId="8" applyFont="1" applyBorder="1" applyAlignment="1">
      <alignment horizontal="left" vertical="center" wrapText="1"/>
    </xf>
    <xf numFmtId="0" fontId="8" fillId="0" borderId="0" xfId="9" applyFont="1" applyAlignment="1">
      <alignment horizontal="left" vertical="center" wrapText="1"/>
    </xf>
    <xf numFmtId="0" fontId="8" fillId="0" borderId="31" xfId="9" applyFont="1" applyBorder="1" applyAlignment="1">
      <alignment horizontal="center" vertical="center"/>
    </xf>
    <xf numFmtId="0" fontId="8" fillId="0" borderId="25" xfId="9" applyFont="1" applyBorder="1" applyAlignment="1">
      <alignment horizontal="center" vertical="center"/>
    </xf>
    <xf numFmtId="0" fontId="8" fillId="0" borderId="26" xfId="9" applyFont="1" applyBorder="1" applyAlignment="1">
      <alignment horizontal="center" vertical="center"/>
    </xf>
    <xf numFmtId="0" fontId="18" fillId="0" borderId="24" xfId="9" applyFont="1" applyBorder="1" applyAlignment="1">
      <alignment horizontal="center" vertical="center"/>
    </xf>
    <xf numFmtId="0" fontId="18" fillId="0" borderId="31" xfId="9" applyFont="1" applyBorder="1" applyAlignment="1">
      <alignment horizontal="left" vertical="center" wrapText="1" indent="1"/>
    </xf>
    <xf numFmtId="0" fontId="18" fillId="0" borderId="25" xfId="9" applyFont="1" applyBorder="1" applyAlignment="1">
      <alignment horizontal="left" vertical="center" wrapText="1" indent="1"/>
    </xf>
    <xf numFmtId="0" fontId="18" fillId="0" borderId="26" xfId="9" applyFont="1" applyBorder="1" applyAlignment="1">
      <alignment horizontal="left" vertical="center" wrapText="1" indent="1"/>
    </xf>
    <xf numFmtId="0" fontId="18" fillId="0" borderId="38" xfId="9" applyFont="1" applyBorder="1" applyAlignment="1">
      <alignment horizontal="center" vertical="center" wrapText="1"/>
    </xf>
    <xf numFmtId="0" fontId="18" fillId="0" borderId="40" xfId="9" applyFont="1" applyBorder="1" applyAlignment="1">
      <alignment horizontal="center" vertical="center"/>
    </xf>
    <xf numFmtId="0" fontId="18" fillId="0" borderId="33" xfId="9" applyFont="1" applyBorder="1" applyAlignment="1">
      <alignment horizontal="center" vertical="center"/>
    </xf>
    <xf numFmtId="0" fontId="18" fillId="0" borderId="34" xfId="9" applyFont="1" applyBorder="1" applyAlignment="1">
      <alignment horizontal="center" vertical="center"/>
    </xf>
    <xf numFmtId="0" fontId="18" fillId="0" borderId="27" xfId="9" applyFont="1" applyBorder="1" applyAlignment="1">
      <alignment horizontal="center" vertical="center"/>
    </xf>
    <xf numFmtId="0" fontId="18" fillId="0" borderId="29" xfId="9" applyFont="1" applyBorder="1" applyAlignment="1">
      <alignment horizontal="center" vertical="center"/>
    </xf>
    <xf numFmtId="0" fontId="13" fillId="0" borderId="39" xfId="9" applyFont="1" applyBorder="1" applyAlignment="1">
      <alignment horizontal="left" vertical="center" wrapText="1" indent="1"/>
    </xf>
    <xf numFmtId="0" fontId="13" fillId="0" borderId="40" xfId="9" applyFont="1" applyBorder="1" applyAlignment="1">
      <alignment horizontal="left" vertical="center" wrapText="1" indent="1"/>
    </xf>
    <xf numFmtId="0" fontId="13" fillId="0" borderId="0" xfId="9" applyFont="1" applyAlignment="1">
      <alignment horizontal="left" vertical="center" wrapText="1" indent="1"/>
    </xf>
    <xf numFmtId="0" fontId="13" fillId="0" borderId="34" xfId="9" applyFont="1" applyBorder="1" applyAlignment="1">
      <alignment horizontal="left" vertical="center" wrapText="1" indent="1"/>
    </xf>
    <xf numFmtId="0" fontId="13" fillId="0" borderId="28" xfId="9" applyFont="1" applyBorder="1" applyAlignment="1">
      <alignment horizontal="left" vertical="center" wrapText="1" indent="1"/>
    </xf>
    <xf numFmtId="0" fontId="13" fillId="0" borderId="29" xfId="9" applyFont="1" applyBorder="1" applyAlignment="1">
      <alignment horizontal="left" vertical="center" wrapText="1" indent="1"/>
    </xf>
    <xf numFmtId="0" fontId="18" fillId="0" borderId="133" xfId="9" applyFont="1" applyBorder="1" applyAlignment="1">
      <alignment horizontal="center" vertical="center" wrapText="1"/>
    </xf>
    <xf numFmtId="0" fontId="18" fillId="0" borderId="163" xfId="9" applyFont="1" applyBorder="1" applyAlignment="1">
      <alignment horizontal="center" vertical="center"/>
    </xf>
    <xf numFmtId="0" fontId="18" fillId="0" borderId="21" xfId="9" applyFont="1" applyBorder="1" applyAlignment="1">
      <alignment horizontal="center" vertical="center"/>
    </xf>
    <xf numFmtId="0" fontId="13" fillId="0" borderId="24" xfId="9" applyFont="1" applyBorder="1" applyAlignment="1">
      <alignment horizontal="left" vertical="center" wrapText="1" indent="1"/>
    </xf>
    <xf numFmtId="0" fontId="18" fillId="0" borderId="24" xfId="9" applyFont="1" applyBorder="1" applyAlignment="1">
      <alignment horizontal="center" vertical="center" wrapText="1"/>
    </xf>
    <xf numFmtId="0" fontId="8" fillId="0" borderId="24" xfId="9" applyFont="1" applyBorder="1" applyAlignment="1">
      <alignment horizontal="left" vertical="center" indent="1"/>
    </xf>
    <xf numFmtId="0" fontId="8" fillId="0" borderId="38" xfId="9" applyFont="1" applyBorder="1" applyAlignment="1">
      <alignment horizontal="center" vertical="center" wrapText="1"/>
    </xf>
    <xf numFmtId="0" fontId="8" fillId="0" borderId="40" xfId="9" applyFont="1" applyBorder="1" applyAlignment="1">
      <alignment horizontal="center" vertical="center" wrapText="1"/>
    </xf>
    <xf numFmtId="0" fontId="8" fillId="0" borderId="33" xfId="9" applyFont="1" applyBorder="1" applyAlignment="1">
      <alignment horizontal="center" vertical="center" wrapText="1"/>
    </xf>
    <xf numFmtId="0" fontId="8" fillId="0" borderId="34" xfId="9" applyFont="1" applyBorder="1" applyAlignment="1">
      <alignment horizontal="center" vertical="center" wrapText="1"/>
    </xf>
    <xf numFmtId="0" fontId="8" fillId="0" borderId="27" xfId="9" applyFont="1" applyBorder="1" applyAlignment="1">
      <alignment horizontal="center" vertical="center" wrapText="1"/>
    </xf>
    <xf numFmtId="0" fontId="8" fillId="0" borderId="29" xfId="9" applyFont="1" applyBorder="1" applyAlignment="1">
      <alignment horizontal="center" vertical="center" wrapText="1"/>
    </xf>
    <xf numFmtId="0" fontId="8" fillId="0" borderId="38" xfId="9" applyFont="1" applyBorder="1" applyAlignment="1">
      <alignment horizontal="left" vertical="center" indent="1"/>
    </xf>
    <xf numFmtId="0" fontId="8" fillId="0" borderId="40" xfId="9" applyFont="1" applyBorder="1" applyAlignment="1">
      <alignment horizontal="left" vertical="center" indent="1"/>
    </xf>
    <xf numFmtId="0" fontId="18" fillId="0" borderId="0" xfId="9" applyFont="1" applyAlignment="1">
      <alignment horizontal="right" vertical="center"/>
    </xf>
    <xf numFmtId="0" fontId="40" fillId="0" borderId="0" xfId="9" applyFont="1" applyAlignment="1">
      <alignment horizontal="center" vertical="center" wrapText="1"/>
    </xf>
    <xf numFmtId="0" fontId="40" fillId="0" borderId="0" xfId="9" applyFont="1" applyAlignment="1">
      <alignment horizontal="center" vertical="center"/>
    </xf>
    <xf numFmtId="0" fontId="8" fillId="0" borderId="24" xfId="9" applyFont="1" applyBorder="1" applyAlignment="1">
      <alignment horizontal="center" vertical="center"/>
    </xf>
    <xf numFmtId="0" fontId="8" fillId="0" borderId="31" xfId="9" applyFont="1" applyBorder="1" applyAlignment="1">
      <alignment horizontal="center" vertical="center" wrapText="1"/>
    </xf>
    <xf numFmtId="0" fontId="8" fillId="0" borderId="25" xfId="9" applyFont="1" applyBorder="1" applyAlignment="1">
      <alignment horizontal="center" vertical="center" wrapText="1"/>
    </xf>
    <xf numFmtId="0" fontId="8" fillId="0" borderId="26" xfId="9" applyFont="1" applyBorder="1" applyAlignment="1">
      <alignment horizontal="center" vertical="center" wrapText="1"/>
    </xf>
    <xf numFmtId="0" fontId="8" fillId="0" borderId="24" xfId="9" applyFont="1" applyBorder="1" applyAlignment="1">
      <alignment horizontal="center" vertical="center" wrapText="1"/>
    </xf>
    <xf numFmtId="0" fontId="70" fillId="0" borderId="0" xfId="3" applyFont="1" applyAlignment="1">
      <alignment horizontal="left" vertical="center" wrapText="1"/>
    </xf>
    <xf numFmtId="0" fontId="67" fillId="0" borderId="171" xfId="3" applyFont="1" applyBorder="1" applyAlignment="1" applyProtection="1">
      <alignment horizontal="center" vertical="center"/>
      <protection locked="0"/>
    </xf>
    <xf numFmtId="0" fontId="70" fillId="0" borderId="171" xfId="9" applyFont="1" applyBorder="1" applyAlignment="1">
      <alignment horizontal="center" vertical="center"/>
    </xf>
    <xf numFmtId="0" fontId="73" fillId="0" borderId="171" xfId="9" applyFont="1" applyBorder="1" applyAlignment="1">
      <alignment horizontal="left" vertical="center" wrapText="1"/>
    </xf>
    <xf numFmtId="0" fontId="70" fillId="0" borderId="0" xfId="3" applyFont="1" applyAlignment="1">
      <alignment horizontal="left" vertical="top" wrapText="1"/>
    </xf>
    <xf numFmtId="0" fontId="67" fillId="0" borderId="188" xfId="3" applyFont="1" applyBorder="1" applyAlignment="1">
      <alignment horizontal="center" vertical="center"/>
    </xf>
    <xf numFmtId="0" fontId="67" fillId="0" borderId="171" xfId="3" applyFont="1" applyBorder="1" applyAlignment="1">
      <alignment horizontal="left" vertical="center" indent="1"/>
    </xf>
    <xf numFmtId="0" fontId="67" fillId="0" borderId="176" xfId="3" applyFont="1" applyBorder="1" applyAlignment="1">
      <alignment horizontal="center" vertical="center"/>
    </xf>
    <xf numFmtId="178" fontId="67" fillId="0" borderId="177" xfId="3" applyNumberFormat="1" applyFont="1" applyBorder="1" applyAlignment="1">
      <alignment horizontal="right" vertical="center"/>
    </xf>
    <xf numFmtId="192" fontId="67" fillId="0" borderId="179" xfId="3" applyNumberFormat="1" applyFont="1" applyBorder="1" applyAlignment="1">
      <alignment horizontal="center" vertical="center"/>
    </xf>
    <xf numFmtId="0" fontId="67" fillId="0" borderId="180" xfId="3" applyFont="1" applyBorder="1" applyAlignment="1">
      <alignment horizontal="center" vertical="center"/>
    </xf>
    <xf numFmtId="178" fontId="67" fillId="0" borderId="181" xfId="3" applyNumberFormat="1" applyFont="1" applyBorder="1" applyAlignment="1" applyProtection="1">
      <alignment horizontal="right" vertical="center"/>
      <protection locked="0"/>
    </xf>
    <xf numFmtId="192" fontId="67" fillId="0" borderId="183" xfId="3" applyNumberFormat="1" applyFont="1" applyBorder="1" applyAlignment="1">
      <alignment horizontal="center" vertical="center"/>
    </xf>
    <xf numFmtId="0" fontId="67" fillId="0" borderId="171" xfId="3" applyFont="1" applyBorder="1" applyAlignment="1">
      <alignment horizontal="center" vertical="center" shrinkToFit="1"/>
    </xf>
    <xf numFmtId="0" fontId="67" fillId="0" borderId="170" xfId="3" applyFont="1" applyBorder="1" applyAlignment="1" applyProtection="1">
      <alignment horizontal="center" vertical="center"/>
      <protection locked="0"/>
    </xf>
    <xf numFmtId="0" fontId="67" fillId="0" borderId="184" xfId="3" applyFont="1" applyBorder="1" applyAlignment="1">
      <alignment horizontal="center" vertical="center"/>
    </xf>
    <xf numFmtId="0" fontId="67" fillId="0" borderId="171" xfId="3" applyFont="1" applyBorder="1" applyAlignment="1">
      <alignment horizontal="center" vertical="center"/>
    </xf>
    <xf numFmtId="38" fontId="67" fillId="0" borderId="171" xfId="10" applyFont="1" applyFill="1" applyBorder="1" applyAlignment="1" applyProtection="1">
      <alignment horizontal="center" vertical="center"/>
    </xf>
    <xf numFmtId="0" fontId="67" fillId="0" borderId="176" xfId="3" applyFont="1" applyBorder="1" applyAlignment="1">
      <alignment horizontal="left" vertical="center" indent="1"/>
    </xf>
    <xf numFmtId="178" fontId="67" fillId="0" borderId="181" xfId="3" applyNumberFormat="1" applyFont="1" applyBorder="1" applyAlignment="1">
      <alignment horizontal="right" vertical="center"/>
    </xf>
    <xf numFmtId="0" fontId="70" fillId="0" borderId="170" xfId="9" applyFont="1" applyBorder="1" applyAlignment="1">
      <alignment horizontal="center" vertical="center" wrapText="1"/>
    </xf>
    <xf numFmtId="0" fontId="67" fillId="0" borderId="171" xfId="9" applyFont="1" applyBorder="1" applyAlignment="1" applyProtection="1">
      <alignment horizontal="center" vertical="center"/>
      <protection locked="0"/>
    </xf>
    <xf numFmtId="0" fontId="67" fillId="0" borderId="172" xfId="3" applyFont="1" applyBorder="1" applyAlignment="1">
      <alignment horizontal="center" vertical="center"/>
    </xf>
    <xf numFmtId="178" fontId="67" fillId="0" borderId="170" xfId="3" applyNumberFormat="1" applyFont="1" applyBorder="1" applyAlignment="1" applyProtection="1">
      <alignment horizontal="right" vertical="center"/>
      <protection locked="0"/>
    </xf>
    <xf numFmtId="190" fontId="67" fillId="0" borderId="175" xfId="3" applyNumberFormat="1" applyFont="1" applyBorder="1" applyAlignment="1">
      <alignment horizontal="center" vertical="center"/>
    </xf>
    <xf numFmtId="0" fontId="67" fillId="0" borderId="0" xfId="3" applyFont="1" applyAlignment="1">
      <alignment horizontal="right" vertical="center"/>
    </xf>
    <xf numFmtId="0" fontId="68" fillId="0" borderId="0" xfId="3" applyFont="1" applyAlignment="1">
      <alignment horizontal="center" vertical="center"/>
    </xf>
    <xf numFmtId="0" fontId="67" fillId="0" borderId="170" xfId="9" applyFont="1" applyBorder="1" applyAlignment="1">
      <alignment horizontal="center" vertical="center"/>
    </xf>
    <xf numFmtId="0" fontId="35" fillId="0" borderId="171" xfId="9" applyFont="1" applyBorder="1" applyAlignment="1" applyProtection="1">
      <alignment horizontal="left" vertical="center" wrapText="1"/>
      <protection locked="0"/>
    </xf>
    <xf numFmtId="0" fontId="67" fillId="0" borderId="171" xfId="9" applyFont="1" applyBorder="1" applyAlignment="1">
      <alignment horizontal="center" vertical="center" shrinkToFit="1"/>
    </xf>
    <xf numFmtId="0" fontId="70" fillId="0" borderId="171" xfId="9" applyFont="1" applyBorder="1" applyAlignment="1" applyProtection="1">
      <alignment horizontal="center" vertical="center"/>
      <protection locked="0"/>
    </xf>
    <xf numFmtId="0" fontId="11" fillId="0" borderId="0" xfId="3" applyFont="1" applyAlignment="1">
      <alignment horizontal="left" vertical="center" wrapText="1"/>
    </xf>
    <xf numFmtId="0" fontId="18" fillId="0" borderId="57" xfId="3" applyFont="1" applyBorder="1" applyAlignment="1">
      <alignment horizontal="center" vertical="center" wrapText="1" shrinkToFit="1"/>
    </xf>
    <xf numFmtId="0" fontId="18" fillId="0" borderId="58" xfId="3" applyFont="1" applyBorder="1" applyAlignment="1">
      <alignment horizontal="center" vertical="center" wrapText="1" shrinkToFit="1"/>
    </xf>
    <xf numFmtId="0" fontId="18" fillId="0" borderId="90" xfId="3" applyFont="1" applyBorder="1" applyAlignment="1">
      <alignment horizontal="center" vertical="center" wrapText="1" shrinkToFit="1"/>
    </xf>
    <xf numFmtId="0" fontId="18" fillId="0" borderId="149" xfId="3" applyFont="1" applyBorder="1" applyAlignment="1">
      <alignment horizontal="center" vertical="center" wrapText="1" shrinkToFit="1"/>
    </xf>
    <xf numFmtId="0" fontId="18" fillId="0" borderId="58" xfId="3" applyFont="1" applyBorder="1" applyAlignment="1">
      <alignment horizontal="center" vertical="center" shrinkToFit="1"/>
    </xf>
    <xf numFmtId="0" fontId="18" fillId="0" borderId="86" xfId="3" applyFont="1" applyBorder="1" applyAlignment="1">
      <alignment horizontal="center" vertical="center" shrinkToFit="1"/>
    </xf>
    <xf numFmtId="0" fontId="18" fillId="0" borderId="149" xfId="3" applyFont="1" applyBorder="1" applyAlignment="1">
      <alignment horizontal="center" vertical="center" shrinkToFit="1"/>
    </xf>
    <xf numFmtId="0" fontId="18" fillId="0" borderId="94" xfId="3" applyFont="1" applyBorder="1" applyAlignment="1">
      <alignment horizontal="center" vertical="center" shrinkToFit="1"/>
    </xf>
    <xf numFmtId="0" fontId="54" fillId="0" borderId="1" xfId="3" applyFont="1" applyBorder="1" applyAlignment="1">
      <alignment horizontal="center" vertical="center" wrapText="1"/>
    </xf>
    <xf numFmtId="0" fontId="54" fillId="0" borderId="2" xfId="3" applyFont="1" applyBorder="1" applyAlignment="1">
      <alignment horizontal="center" vertical="center" wrapText="1"/>
    </xf>
    <xf numFmtId="0" fontId="54" fillId="0" borderId="3" xfId="3" applyFont="1" applyBorder="1" applyAlignment="1">
      <alignment horizontal="center" vertical="center" wrapText="1"/>
    </xf>
    <xf numFmtId="0" fontId="54" fillId="0" borderId="74" xfId="3" applyFont="1" applyBorder="1" applyAlignment="1">
      <alignment horizontal="center" vertical="center" wrapText="1"/>
    </xf>
    <xf numFmtId="0" fontId="54" fillId="0" borderId="28" xfId="3" applyFont="1" applyBorder="1" applyAlignment="1">
      <alignment horizontal="center" vertical="center" wrapText="1"/>
    </xf>
    <xf numFmtId="0" fontId="54" fillId="0" borderId="29" xfId="3" applyFont="1" applyBorder="1" applyAlignment="1">
      <alignment horizontal="center" vertical="center" wrapText="1"/>
    </xf>
    <xf numFmtId="0" fontId="54" fillId="0" borderId="52" xfId="3" applyFont="1" applyBorder="1" applyAlignment="1">
      <alignment horizontal="center" vertical="center" wrapText="1"/>
    </xf>
    <xf numFmtId="0" fontId="54" fillId="0" borderId="53" xfId="3" applyFont="1" applyBorder="1" applyAlignment="1">
      <alignment horizontal="center" vertical="center" wrapText="1"/>
    </xf>
    <xf numFmtId="0" fontId="7" fillId="0" borderId="27" xfId="3" applyFont="1" applyBorder="1" applyAlignment="1">
      <alignment horizontal="center" vertical="center" wrapText="1"/>
    </xf>
    <xf numFmtId="0" fontId="7" fillId="0" borderId="28" xfId="3" applyFont="1" applyBorder="1" applyAlignment="1">
      <alignment horizontal="center" vertical="center" wrapText="1"/>
    </xf>
    <xf numFmtId="0" fontId="7" fillId="0" borderId="75" xfId="3" applyFont="1" applyBorder="1" applyAlignment="1">
      <alignment horizontal="center" vertical="center" wrapText="1"/>
    </xf>
    <xf numFmtId="0" fontId="54" fillId="0" borderId="119" xfId="3" applyFont="1" applyBorder="1" applyAlignment="1">
      <alignment horizontal="center" vertical="center" shrinkToFit="1"/>
    </xf>
    <xf numFmtId="0" fontId="54" fillId="0" borderId="92" xfId="3" applyFont="1" applyBorder="1" applyAlignment="1">
      <alignment horizontal="center" vertical="center" shrinkToFit="1"/>
    </xf>
    <xf numFmtId="0" fontId="54" fillId="0" borderId="93" xfId="3" applyFont="1" applyBorder="1" applyAlignment="1">
      <alignment horizontal="center" vertical="center" shrinkToFit="1"/>
    </xf>
    <xf numFmtId="0" fontId="54" fillId="0" borderId="92" xfId="3" applyFont="1" applyBorder="1" applyAlignment="1">
      <alignment horizontal="center" vertical="center" wrapText="1" shrinkToFit="1"/>
    </xf>
    <xf numFmtId="0" fontId="54" fillId="0" borderId="93" xfId="3" applyFont="1" applyBorder="1" applyAlignment="1">
      <alignment horizontal="center" vertical="center" wrapText="1" shrinkToFit="1"/>
    </xf>
    <xf numFmtId="0" fontId="54" fillId="0" borderId="91" xfId="3" applyFont="1" applyBorder="1" applyAlignment="1">
      <alignment horizontal="center" vertical="center" wrapText="1" shrinkToFit="1"/>
    </xf>
    <xf numFmtId="0" fontId="54" fillId="0" borderId="150" xfId="3" applyFont="1" applyBorder="1" applyAlignment="1">
      <alignment horizontal="center" vertical="center" wrapText="1" shrinkToFit="1"/>
    </xf>
    <xf numFmtId="0" fontId="11" fillId="0" borderId="2" xfId="3" applyFont="1" applyBorder="1" applyAlignment="1">
      <alignment horizontal="left" vertical="center" wrapText="1"/>
    </xf>
    <xf numFmtId="0" fontId="54" fillId="0" borderId="149" xfId="3" applyFont="1" applyBorder="1" applyAlignment="1">
      <alignment horizontal="center" vertical="center" shrinkToFit="1"/>
    </xf>
    <xf numFmtId="0" fontId="54" fillId="0" borderId="94" xfId="3" applyFont="1" applyBorder="1" applyAlignment="1">
      <alignment horizontal="center" vertical="center" shrinkToFit="1"/>
    </xf>
    <xf numFmtId="0" fontId="54" fillId="0" borderId="62" xfId="3" applyFont="1" applyBorder="1" applyAlignment="1">
      <alignment horizontal="center" vertical="center" shrinkToFit="1"/>
    </xf>
    <xf numFmtId="0" fontId="54" fillId="0" borderId="24" xfId="3" applyFont="1" applyBorder="1" applyAlignment="1">
      <alignment horizontal="center" vertical="center" shrinkToFit="1"/>
    </xf>
    <xf numFmtId="0" fontId="54" fillId="0" borderId="30" xfId="3" applyFont="1" applyBorder="1" applyAlignment="1">
      <alignment horizontal="center" vertical="center" shrinkToFit="1"/>
    </xf>
    <xf numFmtId="0" fontId="54" fillId="0" borderId="90" xfId="3" applyFont="1" applyBorder="1" applyAlignment="1">
      <alignment horizontal="center" vertical="center" shrinkToFit="1"/>
    </xf>
    <xf numFmtId="0" fontId="54" fillId="0" borderId="31" xfId="3" applyFont="1" applyBorder="1" applyAlignment="1">
      <alignment horizontal="center" vertical="center" shrinkToFit="1"/>
    </xf>
    <xf numFmtId="0" fontId="54" fillId="0" borderId="25" xfId="3" applyFont="1" applyBorder="1" applyAlignment="1">
      <alignment horizontal="center" vertical="center" shrinkToFit="1"/>
    </xf>
    <xf numFmtId="0" fontId="54" fillId="0" borderId="26" xfId="3" applyFont="1" applyBorder="1" applyAlignment="1">
      <alignment horizontal="center" vertical="center" shrinkToFit="1"/>
    </xf>
    <xf numFmtId="0" fontId="54" fillId="0" borderId="32" xfId="3" applyFont="1" applyBorder="1" applyAlignment="1">
      <alignment horizontal="center" vertical="center" shrinkToFit="1"/>
    </xf>
    <xf numFmtId="0" fontId="54" fillId="0" borderId="189" xfId="3" applyFont="1" applyBorder="1" applyAlignment="1">
      <alignment horizontal="center" vertical="center"/>
    </xf>
    <xf numFmtId="0" fontId="54" fillId="0" borderId="190" xfId="3" applyFont="1" applyBorder="1" applyAlignment="1">
      <alignment horizontal="center" vertical="center"/>
    </xf>
    <xf numFmtId="0" fontId="54" fillId="0" borderId="191" xfId="3" applyFont="1" applyBorder="1" applyAlignment="1">
      <alignment horizontal="center" vertical="center"/>
    </xf>
    <xf numFmtId="0" fontId="7" fillId="0" borderId="62" xfId="3" applyFont="1" applyBorder="1" applyAlignment="1">
      <alignment horizontal="center" vertical="center"/>
    </xf>
    <xf numFmtId="0" fontId="7" fillId="0" borderId="24" xfId="3" applyFont="1" applyBorder="1" applyAlignment="1">
      <alignment horizontal="center" vertical="center"/>
    </xf>
    <xf numFmtId="0" fontId="75" fillId="0" borderId="38" xfId="3" applyFont="1" applyBorder="1" applyAlignment="1">
      <alignment horizontal="center" vertical="center" wrapText="1"/>
    </xf>
    <xf numFmtId="0" fontId="75" fillId="0" borderId="39" xfId="3" applyFont="1" applyBorder="1" applyAlignment="1">
      <alignment horizontal="center" vertical="center" wrapText="1"/>
    </xf>
    <xf numFmtId="0" fontId="75" fillId="0" borderId="40" xfId="3" applyFont="1" applyBorder="1" applyAlignment="1">
      <alignment horizontal="center" vertical="center" wrapText="1"/>
    </xf>
    <xf numFmtId="0" fontId="75" fillId="0" borderId="33" xfId="3" applyFont="1" applyBorder="1" applyAlignment="1">
      <alignment horizontal="center" vertical="center" wrapText="1"/>
    </xf>
    <xf numFmtId="0" fontId="75" fillId="0" borderId="0" xfId="3" applyFont="1" applyAlignment="1">
      <alignment horizontal="center" vertical="center" wrapText="1"/>
    </xf>
    <xf numFmtId="0" fontId="75" fillId="0" borderId="34" xfId="3" applyFont="1" applyBorder="1" applyAlignment="1">
      <alignment horizontal="center" vertical="center" wrapText="1"/>
    </xf>
    <xf numFmtId="0" fontId="75" fillId="0" borderId="27" xfId="3" applyFont="1" applyBorder="1" applyAlignment="1">
      <alignment horizontal="center" vertical="center" wrapText="1"/>
    </xf>
    <xf numFmtId="0" fontId="75" fillId="0" borderId="28" xfId="3" applyFont="1" applyBorder="1" applyAlignment="1">
      <alignment horizontal="center" vertical="center" wrapText="1"/>
    </xf>
    <xf numFmtId="0" fontId="75" fillId="0" borderId="29" xfId="3" applyFont="1" applyBorder="1" applyAlignment="1">
      <alignment horizontal="center" vertical="center" wrapText="1"/>
    </xf>
    <xf numFmtId="0" fontId="75" fillId="0" borderId="24" xfId="3" applyFont="1" applyBorder="1" applyAlignment="1">
      <alignment horizontal="center" vertical="center" wrapText="1"/>
    </xf>
    <xf numFmtId="0" fontId="75" fillId="0" borderId="30" xfId="3" applyFont="1" applyBorder="1" applyAlignment="1">
      <alignment horizontal="center" vertical="center" wrapText="1"/>
    </xf>
    <xf numFmtId="0" fontId="54" fillId="0" borderId="76" xfId="3" applyFont="1" applyBorder="1" applyAlignment="1">
      <alignment horizontal="distributed" vertical="center" indent="1"/>
    </xf>
    <xf numFmtId="0" fontId="54" fillId="0" borderId="133" xfId="3" applyFont="1" applyBorder="1" applyAlignment="1">
      <alignment horizontal="distributed" vertical="center" indent="1"/>
    </xf>
    <xf numFmtId="0" fontId="54" fillId="0" borderId="133" xfId="3" applyFont="1" applyBorder="1" applyAlignment="1">
      <alignment horizontal="center" vertical="center"/>
    </xf>
    <xf numFmtId="0" fontId="54" fillId="0" borderId="134" xfId="3" applyFont="1" applyBorder="1" applyAlignment="1">
      <alignment horizontal="center" vertical="center"/>
    </xf>
    <xf numFmtId="0" fontId="7" fillId="0" borderId="0" xfId="3" applyFont="1" applyAlignment="1">
      <alignment horizontal="right" vertical="center"/>
    </xf>
    <xf numFmtId="0" fontId="74" fillId="0" borderId="0" xfId="3" applyFont="1" applyAlignment="1">
      <alignment horizontal="center" vertical="center"/>
    </xf>
    <xf numFmtId="0" fontId="54" fillId="0" borderId="57" xfId="3" applyFont="1" applyBorder="1" applyAlignment="1">
      <alignment horizontal="distributed" vertical="center" indent="1"/>
    </xf>
    <xf numFmtId="0" fontId="54" fillId="0" borderId="58" xfId="3" applyFont="1" applyBorder="1" applyAlignment="1">
      <alignment horizontal="distributed" vertical="center" indent="1"/>
    </xf>
    <xf numFmtId="0" fontId="54" fillId="0" borderId="58" xfId="3" applyFont="1" applyBorder="1" applyAlignment="1">
      <alignment horizontal="left" vertical="center" indent="1"/>
    </xf>
    <xf numFmtId="0" fontId="54" fillId="0" borderId="86" xfId="3" applyFont="1" applyBorder="1" applyAlignment="1">
      <alignment horizontal="left" vertical="center" indent="1"/>
    </xf>
    <xf numFmtId="0" fontId="70" fillId="0" borderId="34" xfId="11" applyFont="1" applyBorder="1" applyAlignment="1">
      <alignment horizontal="center" vertical="center" shrinkToFit="1"/>
    </xf>
    <xf numFmtId="0" fontId="70" fillId="6" borderId="0" xfId="11" applyFont="1" applyFill="1" applyAlignment="1">
      <alignment horizontal="center" vertical="center"/>
    </xf>
    <xf numFmtId="0" fontId="8" fillId="0" borderId="0" xfId="11" applyFont="1" applyAlignment="1">
      <alignment vertical="center" wrapText="1" shrinkToFit="1"/>
    </xf>
    <xf numFmtId="0" fontId="8" fillId="0" borderId="0" xfId="11" applyFont="1" applyAlignment="1">
      <alignment vertical="center" wrapText="1"/>
    </xf>
    <xf numFmtId="0" fontId="8" fillId="0" borderId="34" xfId="11" applyFont="1" applyBorder="1" applyAlignment="1">
      <alignment vertical="center" wrapText="1"/>
    </xf>
    <xf numFmtId="0" fontId="70" fillId="6" borderId="33" xfId="11" applyFont="1" applyFill="1" applyBorder="1" applyAlignment="1">
      <alignment horizontal="center" vertical="center"/>
    </xf>
    <xf numFmtId="0" fontId="70" fillId="0" borderId="0" xfId="11" applyFont="1" applyAlignment="1">
      <alignment horizontal="center" vertical="center" shrinkToFit="1"/>
    </xf>
    <xf numFmtId="0" fontId="8" fillId="0" borderId="0" xfId="11" applyFont="1" applyAlignment="1">
      <alignment vertical="center" shrinkToFit="1"/>
    </xf>
    <xf numFmtId="0" fontId="8" fillId="0" borderId="34" xfId="11" applyFont="1" applyBorder="1" applyAlignment="1">
      <alignment vertical="center" shrinkToFit="1"/>
    </xf>
    <xf numFmtId="0" fontId="8" fillId="0" borderId="34" xfId="11" applyFont="1" applyBorder="1" applyAlignment="1">
      <alignment vertical="center" wrapText="1" shrinkToFit="1"/>
    </xf>
    <xf numFmtId="0" fontId="70" fillId="0" borderId="33" xfId="11" applyFont="1" applyBorder="1">
      <alignment vertical="center"/>
    </xf>
    <xf numFmtId="0" fontId="70" fillId="0" borderId="0" xfId="11" applyFont="1">
      <alignment vertical="center"/>
    </xf>
    <xf numFmtId="0" fontId="70" fillId="0" borderId="34" xfId="11" applyFont="1" applyBorder="1">
      <alignment vertical="center"/>
    </xf>
    <xf numFmtId="0" fontId="68" fillId="0" borderId="0" xfId="11" applyFont="1" applyAlignment="1">
      <alignment horizontal="center" vertical="center" shrinkToFit="1"/>
    </xf>
    <xf numFmtId="0" fontId="70" fillId="0" borderId="31" xfId="11" applyFont="1" applyBorder="1" applyAlignment="1">
      <alignment horizontal="center" vertical="center" shrinkToFit="1"/>
    </xf>
    <xf numFmtId="0" fontId="70" fillId="0" borderId="25" xfId="11" applyFont="1" applyBorder="1" applyAlignment="1">
      <alignment horizontal="center" vertical="center" shrinkToFit="1"/>
    </xf>
    <xf numFmtId="0" fontId="70" fillId="0" borderId="26" xfId="11" applyFont="1" applyBorder="1" applyAlignment="1">
      <alignment horizontal="center" vertical="center" shrinkToFit="1"/>
    </xf>
    <xf numFmtId="0" fontId="70" fillId="6" borderId="31" xfId="11" applyFont="1" applyFill="1" applyBorder="1" applyAlignment="1">
      <alignment horizontal="center" vertical="center" shrinkToFit="1"/>
    </xf>
    <xf numFmtId="0" fontId="70" fillId="6" borderId="25" xfId="11" applyFont="1" applyFill="1" applyBorder="1" applyAlignment="1">
      <alignment horizontal="center" vertical="center" shrinkToFit="1"/>
    </xf>
    <xf numFmtId="0" fontId="70" fillId="6" borderId="26" xfId="11" applyFont="1" applyFill="1" applyBorder="1" applyAlignment="1">
      <alignment horizontal="center" vertical="center" shrinkToFit="1"/>
    </xf>
    <xf numFmtId="0" fontId="70" fillId="0" borderId="25" xfId="11" applyFont="1" applyBorder="1" applyAlignment="1">
      <alignment vertical="center" shrinkToFit="1"/>
    </xf>
    <xf numFmtId="0" fontId="70" fillId="0" borderId="26" xfId="11" applyFont="1" applyBorder="1" applyAlignment="1">
      <alignment vertical="center" shrinkToFit="1"/>
    </xf>
    <xf numFmtId="0" fontId="13" fillId="0" borderId="0" xfId="8" applyFont="1">
      <alignment vertical="center"/>
    </xf>
    <xf numFmtId="0" fontId="3" fillId="0" borderId="0" xfId="8">
      <alignment vertical="center"/>
    </xf>
    <xf numFmtId="0" fontId="13" fillId="0" borderId="0" xfId="8" applyFont="1" applyAlignment="1">
      <alignment vertical="center" wrapText="1"/>
    </xf>
    <xf numFmtId="0" fontId="2" fillId="0" borderId="0" xfId="8" applyFont="1" applyAlignment="1">
      <alignment vertical="center" wrapText="1"/>
    </xf>
    <xf numFmtId="0" fontId="13" fillId="0" borderId="0" xfId="8" applyFont="1" applyAlignment="1">
      <alignment horizontal="left" vertical="center" wrapText="1"/>
    </xf>
    <xf numFmtId="0" fontId="13" fillId="0" borderId="0" xfId="8" applyFont="1" applyAlignment="1">
      <alignment horizontal="left" vertical="center"/>
    </xf>
    <xf numFmtId="0" fontId="76" fillId="0" borderId="0" xfId="8" applyFont="1" applyAlignment="1">
      <alignment horizontal="center" vertical="center"/>
    </xf>
    <xf numFmtId="0" fontId="77" fillId="0" borderId="0" xfId="8" applyFont="1" applyAlignment="1">
      <alignment horizontal="center" vertical="center"/>
    </xf>
    <xf numFmtId="0" fontId="14" fillId="0" borderId="31" xfId="8" applyFont="1" applyBorder="1" applyAlignment="1">
      <alignment horizontal="center" vertical="center"/>
    </xf>
    <xf numFmtId="0" fontId="14" fillId="0" borderId="25" xfId="8" applyFont="1" applyBorder="1" applyAlignment="1">
      <alignment horizontal="center" vertical="center"/>
    </xf>
    <xf numFmtId="0" fontId="14" fillId="0" borderId="26" xfId="8" applyFont="1" applyBorder="1" applyAlignment="1">
      <alignment horizontal="center" vertical="center"/>
    </xf>
    <xf numFmtId="0" fontId="3" fillId="0" borderId="39" xfId="8" applyBorder="1" applyAlignment="1">
      <alignment horizontal="center" vertical="center"/>
    </xf>
    <xf numFmtId="0" fontId="3" fillId="0" borderId="40" xfId="8" applyBorder="1" applyAlignment="1">
      <alignment horizontal="center" vertical="center"/>
    </xf>
    <xf numFmtId="0" fontId="3" fillId="0" borderId="31" xfId="8" applyBorder="1" applyAlignment="1">
      <alignment horizontal="center" vertical="center" wrapText="1"/>
    </xf>
    <xf numFmtId="0" fontId="3" fillId="0" borderId="25" xfId="8" applyBorder="1" applyAlignment="1">
      <alignment horizontal="center" vertical="center"/>
    </xf>
    <xf numFmtId="0" fontId="3" fillId="0" borderId="26" xfId="8" applyBorder="1" applyAlignment="1">
      <alignment horizontal="center" vertical="center"/>
    </xf>
    <xf numFmtId="0" fontId="3" fillId="0" borderId="31" xfId="8" applyBorder="1" applyAlignment="1">
      <alignment horizontal="left" vertical="center" wrapText="1"/>
    </xf>
    <xf numFmtId="0" fontId="3" fillId="0" borderId="25" xfId="8" applyBorder="1" applyAlignment="1">
      <alignment horizontal="left" vertical="center" wrapText="1"/>
    </xf>
    <xf numFmtId="0" fontId="3" fillId="0" borderId="26" xfId="8" applyBorder="1" applyAlignment="1">
      <alignment horizontal="left" vertical="center" wrapText="1"/>
    </xf>
    <xf numFmtId="0" fontId="13" fillId="0" borderId="0" xfId="3" applyFont="1" applyAlignment="1">
      <alignment horizontal="left" vertical="center" wrapText="1"/>
    </xf>
    <xf numFmtId="0" fontId="2" fillId="0" borderId="0" xfId="8" applyFont="1" applyAlignment="1">
      <alignment horizontal="left" vertical="center" wrapText="1"/>
    </xf>
    <xf numFmtId="0" fontId="2" fillId="0" borderId="62" xfId="3" applyBorder="1" applyAlignment="1">
      <alignment horizontal="center" vertical="center" shrinkToFit="1"/>
    </xf>
    <xf numFmtId="0" fontId="2" fillId="0" borderId="24" xfId="3" applyBorder="1" applyAlignment="1">
      <alignment horizontal="center" vertical="center" shrinkToFit="1"/>
    </xf>
    <xf numFmtId="0" fontId="2" fillId="0" borderId="90" xfId="3" applyBorder="1" applyAlignment="1">
      <alignment horizontal="center" vertical="center" shrinkToFit="1"/>
    </xf>
    <xf numFmtId="0" fontId="2" fillId="0" borderId="149" xfId="3" applyBorder="1" applyAlignment="1">
      <alignment horizontal="center" vertical="center" shrinkToFit="1"/>
    </xf>
    <xf numFmtId="0" fontId="2" fillId="0" borderId="1" xfId="3" applyBorder="1" applyAlignment="1">
      <alignment horizontal="center" vertical="center" wrapText="1"/>
    </xf>
    <xf numFmtId="0" fontId="2" fillId="0" borderId="2" xfId="3" applyBorder="1" applyAlignment="1">
      <alignment horizontal="center" vertical="center" wrapText="1"/>
    </xf>
    <xf numFmtId="0" fontId="2" fillId="0" borderId="2" xfId="8" applyFont="1" applyBorder="1" applyAlignment="1">
      <alignment horizontal="center" vertical="center" wrapText="1"/>
    </xf>
    <xf numFmtId="0" fontId="2" fillId="0" borderId="3" xfId="8" applyFont="1" applyBorder="1" applyAlignment="1">
      <alignment horizontal="center" vertical="center" wrapText="1"/>
    </xf>
    <xf numFmtId="0" fontId="2" fillId="0" borderId="74" xfId="3" applyBorder="1" applyAlignment="1">
      <alignment horizontal="center" vertical="center" wrapText="1"/>
    </xf>
    <xf numFmtId="0" fontId="2" fillId="0" borderId="28" xfId="3" applyBorder="1" applyAlignment="1">
      <alignment horizontal="center" vertical="center" wrapText="1"/>
    </xf>
    <xf numFmtId="0" fontId="2" fillId="0" borderId="28" xfId="8" applyFont="1" applyBorder="1" applyAlignment="1">
      <alignment horizontal="center" vertical="center" wrapText="1"/>
    </xf>
    <xf numFmtId="0" fontId="2" fillId="0" borderId="29" xfId="8" applyFont="1" applyBorder="1" applyAlignment="1">
      <alignment horizontal="center" vertical="center" wrapText="1"/>
    </xf>
    <xf numFmtId="0" fontId="2" fillId="0" borderId="4" xfId="3" applyBorder="1" applyAlignment="1">
      <alignment horizontal="center" vertical="center" wrapText="1"/>
    </xf>
    <xf numFmtId="0" fontId="2" fillId="0" borderId="27" xfId="8" applyFont="1" applyBorder="1" applyAlignment="1">
      <alignment horizontal="center" vertical="center" wrapText="1"/>
    </xf>
    <xf numFmtId="0" fontId="2" fillId="0" borderId="119" xfId="3" applyBorder="1" applyAlignment="1">
      <alignment horizontal="center" vertical="center" shrinkToFit="1"/>
    </xf>
    <xf numFmtId="0" fontId="2" fillId="0" borderId="92" xfId="3" applyBorder="1" applyAlignment="1">
      <alignment horizontal="center" vertical="center" shrinkToFit="1"/>
    </xf>
    <xf numFmtId="0" fontId="2" fillId="0" borderId="92" xfId="8" applyFont="1" applyBorder="1" applyAlignment="1">
      <alignment horizontal="center" vertical="center" shrinkToFit="1"/>
    </xf>
    <xf numFmtId="0" fontId="2" fillId="0" borderId="93" xfId="8" applyFont="1" applyBorder="1" applyAlignment="1">
      <alignment horizontal="center" vertical="center" shrinkToFit="1"/>
    </xf>
    <xf numFmtId="0" fontId="26" fillId="0" borderId="0" xfId="3" applyFont="1" applyAlignment="1">
      <alignment horizontal="left" vertical="center" wrapText="1"/>
    </xf>
    <xf numFmtId="0" fontId="81" fillId="0" borderId="62" xfId="3" applyFont="1" applyBorder="1" applyAlignment="1">
      <alignment horizontal="center" vertical="center" shrinkToFit="1"/>
    </xf>
    <xf numFmtId="0" fontId="81" fillId="0" borderId="24" xfId="3" applyFont="1" applyBorder="1" applyAlignment="1">
      <alignment horizontal="center" vertical="center" shrinkToFit="1"/>
    </xf>
    <xf numFmtId="0" fontId="79" fillId="0" borderId="112" xfId="8" applyFont="1" applyBorder="1" applyAlignment="1">
      <alignment horizontal="center" vertical="center"/>
    </xf>
    <xf numFmtId="0" fontId="79" fillId="0" borderId="25" xfId="8" applyFont="1" applyBorder="1" applyAlignment="1">
      <alignment horizontal="center" vertical="center"/>
    </xf>
    <xf numFmtId="0" fontId="79" fillId="0" borderId="26" xfId="8" applyFont="1" applyBorder="1" applyAlignment="1">
      <alignment horizontal="center" vertical="center"/>
    </xf>
    <xf numFmtId="0" fontId="79" fillId="0" borderId="31" xfId="8" applyFont="1" applyBorder="1" applyAlignment="1">
      <alignment horizontal="center" vertical="center"/>
    </xf>
    <xf numFmtId="0" fontId="79" fillId="0" borderId="32" xfId="8" applyFont="1" applyBorder="1">
      <alignment vertical="center"/>
    </xf>
    <xf numFmtId="0" fontId="2" fillId="0" borderId="112" xfId="3" applyBorder="1" applyAlignment="1">
      <alignment horizontal="center" vertical="center"/>
    </xf>
    <xf numFmtId="0" fontId="2" fillId="0" borderId="25" xfId="3" applyBorder="1" applyAlignment="1">
      <alignment horizontal="center" vertical="center"/>
    </xf>
    <xf numFmtId="0" fontId="2" fillId="0" borderId="26" xfId="3" applyBorder="1" applyAlignment="1">
      <alignment horizontal="center" vertical="center"/>
    </xf>
    <xf numFmtId="0" fontId="79" fillId="0" borderId="31" xfId="3" applyFont="1" applyBorder="1" applyAlignment="1">
      <alignment horizontal="center" vertical="center"/>
    </xf>
    <xf numFmtId="0" fontId="79" fillId="0" borderId="32" xfId="3" applyFont="1" applyBorder="1" applyAlignment="1">
      <alignment horizontal="center" vertical="center"/>
    </xf>
    <xf numFmtId="0" fontId="26" fillId="0" borderId="62" xfId="3" applyFont="1" applyBorder="1" applyAlignment="1">
      <alignment horizontal="center" vertical="center"/>
    </xf>
    <xf numFmtId="0" fontId="26" fillId="0" borderId="24" xfId="3" applyFont="1" applyBorder="1" applyAlignment="1">
      <alignment horizontal="center" vertical="center"/>
    </xf>
    <xf numFmtId="0" fontId="80" fillId="0" borderId="38" xfId="3" applyFont="1" applyBorder="1" applyAlignment="1">
      <alignment horizontal="center" vertical="center" wrapText="1"/>
    </xf>
    <xf numFmtId="0" fontId="80" fillId="0" borderId="33" xfId="3" applyFont="1" applyBorder="1" applyAlignment="1">
      <alignment horizontal="center" vertical="center" wrapText="1"/>
    </xf>
    <xf numFmtId="0" fontId="80" fillId="0" borderId="27" xfId="3" applyFont="1" applyBorder="1" applyAlignment="1">
      <alignment horizontal="center" vertical="center" wrapText="1"/>
    </xf>
    <xf numFmtId="0" fontId="80" fillId="0" borderId="30" xfId="3" applyFont="1" applyBorder="1" applyAlignment="1">
      <alignment horizontal="center" vertical="center" wrapText="1"/>
    </xf>
    <xf numFmtId="0" fontId="79" fillId="0" borderId="0" xfId="8" applyFont="1" applyAlignment="1">
      <alignment horizontal="right" vertical="center"/>
    </xf>
    <xf numFmtId="0" fontId="76" fillId="0" borderId="0" xfId="3" applyFont="1" applyAlignment="1">
      <alignment horizontal="center" vertical="center"/>
    </xf>
    <xf numFmtId="0" fontId="14" fillId="0" borderId="48" xfId="8" applyFont="1" applyBorder="1" applyAlignment="1">
      <alignment horizontal="center" vertical="center"/>
    </xf>
    <xf numFmtId="0" fontId="3" fillId="0" borderId="48" xfId="8" applyBorder="1">
      <alignment vertical="center"/>
    </xf>
    <xf numFmtId="0" fontId="2" fillId="0" borderId="192" xfId="8" applyFont="1" applyBorder="1" applyAlignment="1">
      <alignment horizontal="center" vertical="center"/>
    </xf>
    <xf numFmtId="0" fontId="79" fillId="0" borderId="52" xfId="8" applyFont="1" applyBorder="1" applyAlignment="1">
      <alignment horizontal="center" vertical="center"/>
    </xf>
    <xf numFmtId="0" fontId="79" fillId="0" borderId="87" xfId="8" applyFont="1" applyBorder="1" applyAlignment="1">
      <alignment horizontal="center" vertical="center"/>
    </xf>
    <xf numFmtId="0" fontId="79" fillId="0" borderId="51" xfId="8" applyFont="1" applyBorder="1">
      <alignment vertical="center"/>
    </xf>
    <xf numFmtId="0" fontId="79" fillId="0" borderId="53" xfId="8" applyFont="1" applyBorder="1">
      <alignment vertical="center"/>
    </xf>
    <xf numFmtId="0" fontId="8" fillId="0" borderId="0" xfId="9" applyFont="1" applyAlignment="1">
      <alignment vertical="center" wrapText="1"/>
    </xf>
    <xf numFmtId="0" fontId="79" fillId="7" borderId="24" xfId="9" applyFont="1" applyFill="1" applyBorder="1" applyAlignment="1">
      <alignment vertical="center" wrapText="1"/>
    </xf>
    <xf numFmtId="0" fontId="79" fillId="7" borderId="24" xfId="9" applyFont="1" applyFill="1" applyBorder="1">
      <alignment vertical="center"/>
    </xf>
    <xf numFmtId="0" fontId="79" fillId="16" borderId="24" xfId="9" applyFont="1" applyFill="1" applyBorder="1" applyAlignment="1">
      <alignment horizontal="center" vertical="center"/>
    </xf>
    <xf numFmtId="0" fontId="2" fillId="0" borderId="133" xfId="9" applyBorder="1" applyAlignment="1">
      <alignment horizontal="center" vertical="center" wrapText="1"/>
    </xf>
    <xf numFmtId="0" fontId="2" fillId="0" borderId="21" xfId="9" applyBorder="1" applyAlignment="1">
      <alignment horizontal="center" vertical="center" wrapText="1"/>
    </xf>
    <xf numFmtId="0" fontId="2" fillId="16" borderId="38" xfId="9" applyFill="1" applyBorder="1" applyAlignment="1">
      <alignment horizontal="center" vertical="center"/>
    </xf>
    <xf numFmtId="0" fontId="2" fillId="16" borderId="39" xfId="9" applyFill="1" applyBorder="1" applyAlignment="1">
      <alignment horizontal="center" vertical="center"/>
    </xf>
    <xf numFmtId="0" fontId="2" fillId="16" borderId="40" xfId="9" applyFill="1" applyBorder="1" applyAlignment="1">
      <alignment horizontal="center" vertical="center"/>
    </xf>
    <xf numFmtId="0" fontId="2" fillId="16" borderId="27" xfId="9" applyFill="1" applyBorder="1" applyAlignment="1">
      <alignment horizontal="center" vertical="center"/>
    </xf>
    <xf numFmtId="0" fontId="2" fillId="16" borderId="28" xfId="9" applyFill="1" applyBorder="1" applyAlignment="1">
      <alignment horizontal="center" vertical="center"/>
    </xf>
    <xf numFmtId="0" fontId="2" fillId="16" borderId="29" xfId="9" applyFill="1" applyBorder="1" applyAlignment="1">
      <alignment horizontal="center" vertical="center"/>
    </xf>
    <xf numFmtId="0" fontId="2" fillId="0" borderId="163" xfId="9" applyBorder="1" applyAlignment="1">
      <alignment horizontal="center" vertical="center" wrapText="1"/>
    </xf>
    <xf numFmtId="0" fontId="2" fillId="0" borderId="31" xfId="9" applyBorder="1" applyAlignment="1">
      <alignment vertical="center" wrapText="1"/>
    </xf>
    <xf numFmtId="0" fontId="2" fillId="0" borderId="25" xfId="9" applyBorder="1" applyAlignment="1">
      <alignment vertical="center" wrapText="1"/>
    </xf>
    <xf numFmtId="0" fontId="2" fillId="16" borderId="31" xfId="9" applyFill="1" applyBorder="1" applyAlignment="1">
      <alignment horizontal="center" vertical="center"/>
    </xf>
    <xf numFmtId="0" fontId="2" fillId="16" borderId="25" xfId="9" applyFill="1" applyBorder="1" applyAlignment="1">
      <alignment horizontal="center" vertical="center"/>
    </xf>
    <xf numFmtId="0" fontId="2" fillId="16" borderId="26" xfId="9" applyFill="1" applyBorder="1" applyAlignment="1">
      <alignment horizontal="center" vertical="center"/>
    </xf>
    <xf numFmtId="0" fontId="2" fillId="0" borderId="38" xfId="9" applyBorder="1" applyAlignment="1">
      <alignment vertical="center" wrapText="1"/>
    </xf>
    <xf numFmtId="0" fontId="2" fillId="0" borderId="39" xfId="9" applyBorder="1" applyAlignment="1">
      <alignment vertical="center" wrapText="1"/>
    </xf>
    <xf numFmtId="0" fontId="2" fillId="0" borderId="27" xfId="9" applyBorder="1" applyAlignment="1">
      <alignment vertical="center" wrapText="1"/>
    </xf>
    <xf numFmtId="0" fontId="2" fillId="0" borderId="28" xfId="9" applyBorder="1" applyAlignment="1">
      <alignment vertical="center" wrapText="1"/>
    </xf>
    <xf numFmtId="0" fontId="2" fillId="0" borderId="21" xfId="11" applyBorder="1" applyAlignment="1">
      <alignment horizontal="center" vertical="center" wrapText="1"/>
    </xf>
    <xf numFmtId="0" fontId="2" fillId="0" borderId="24" xfId="9" applyBorder="1" applyAlignment="1">
      <alignment vertical="center" wrapText="1"/>
    </xf>
    <xf numFmtId="0" fontId="2" fillId="16" borderId="24" xfId="9" applyFill="1" applyBorder="1" applyAlignment="1">
      <alignment horizontal="center" vertical="center"/>
    </xf>
    <xf numFmtId="0" fontId="2" fillId="0" borderId="26" xfId="9" applyBorder="1" applyAlignment="1">
      <alignment vertical="center" wrapText="1"/>
    </xf>
    <xf numFmtId="0" fontId="83" fillId="0" borderId="0" xfId="9" applyFont="1" applyAlignment="1">
      <alignment horizontal="center" vertical="center"/>
    </xf>
    <xf numFmtId="0" fontId="14" fillId="16" borderId="31" xfId="9" applyFont="1" applyFill="1" applyBorder="1" applyAlignment="1">
      <alignment horizontal="center" vertical="center"/>
    </xf>
    <xf numFmtId="0" fontId="14" fillId="16" borderId="25" xfId="9" applyFont="1" applyFill="1" applyBorder="1" applyAlignment="1">
      <alignment horizontal="center" vertical="center"/>
    </xf>
    <xf numFmtId="0" fontId="14" fillId="16" borderId="26" xfId="9" applyFont="1" applyFill="1" applyBorder="1" applyAlignment="1">
      <alignment horizontal="center" vertical="center"/>
    </xf>
    <xf numFmtId="0" fontId="2" fillId="0" borderId="24" xfId="9" applyBorder="1">
      <alignment vertical="center"/>
    </xf>
    <xf numFmtId="0" fontId="73" fillId="0" borderId="31" xfId="9" applyFont="1" applyBorder="1" applyAlignment="1">
      <alignment horizontal="left" vertical="center" wrapText="1"/>
    </xf>
    <xf numFmtId="0" fontId="73" fillId="0" borderId="25" xfId="9" applyFont="1" applyBorder="1" applyAlignment="1">
      <alignment horizontal="left" vertical="center" wrapText="1"/>
    </xf>
    <xf numFmtId="0" fontId="73" fillId="0" borderId="26" xfId="9" applyFont="1" applyBorder="1" applyAlignment="1">
      <alignment horizontal="left" vertical="center" wrapText="1"/>
    </xf>
    <xf numFmtId="0" fontId="8" fillId="0" borderId="0" xfId="21" applyFont="1" applyAlignment="1">
      <alignment horizontal="left" vertical="top"/>
    </xf>
    <xf numFmtId="0" fontId="8" fillId="0" borderId="0" xfId="21" applyFont="1" applyAlignment="1">
      <alignment horizontal="left" vertical="top" wrapText="1"/>
    </xf>
    <xf numFmtId="0" fontId="13" fillId="0" borderId="0" xfId="21" applyFont="1" applyAlignment="1">
      <alignment vertical="center" wrapText="1"/>
    </xf>
    <xf numFmtId="0" fontId="8" fillId="0" borderId="24" xfId="21" applyFont="1" applyBorder="1" applyAlignment="1">
      <alignment horizontal="center" vertical="center"/>
    </xf>
    <xf numFmtId="0" fontId="8" fillId="0" borderId="133" xfId="21" applyFont="1" applyBorder="1" applyAlignment="1">
      <alignment horizontal="center" vertical="center" wrapText="1"/>
    </xf>
    <xf numFmtId="0" fontId="8" fillId="0" borderId="21" xfId="21" applyFont="1" applyBorder="1" applyAlignment="1">
      <alignment horizontal="center" vertical="center" wrapText="1"/>
    </xf>
    <xf numFmtId="0" fontId="8" fillId="0" borderId="38" xfId="21" applyFont="1" applyBorder="1" applyAlignment="1">
      <alignment horizontal="left" vertical="center" wrapText="1"/>
    </xf>
    <xf numFmtId="0" fontId="8" fillId="0" borderId="39" xfId="21" applyFont="1" applyBorder="1" applyAlignment="1">
      <alignment horizontal="left" vertical="center" wrapText="1"/>
    </xf>
    <xf numFmtId="0" fontId="8" fillId="0" borderId="40" xfId="21" applyFont="1" applyBorder="1" applyAlignment="1">
      <alignment horizontal="left" vertical="center" wrapText="1"/>
    </xf>
    <xf numFmtId="0" fontId="8" fillId="0" borderId="27" xfId="21" applyFont="1" applyBorder="1" applyAlignment="1">
      <alignment horizontal="left" vertical="center" wrapText="1"/>
    </xf>
    <xf numFmtId="0" fontId="8" fillId="0" borderId="28" xfId="21" applyFont="1" applyBorder="1" applyAlignment="1">
      <alignment horizontal="left" vertical="center" wrapText="1"/>
    </xf>
    <xf numFmtId="0" fontId="8" fillId="0" borderId="29" xfId="21" applyFont="1" applyBorder="1" applyAlignment="1">
      <alignment horizontal="left" vertical="center" wrapText="1"/>
    </xf>
    <xf numFmtId="0" fontId="8" fillId="0" borderId="31" xfId="21" applyFont="1" applyBorder="1" applyAlignment="1">
      <alignment horizontal="center" vertical="center"/>
    </xf>
    <xf numFmtId="0" fontId="8" fillId="0" borderId="25" xfId="21" applyFont="1" applyBorder="1" applyAlignment="1">
      <alignment horizontal="center" vertical="center"/>
    </xf>
    <xf numFmtId="0" fontId="8" fillId="0" borderId="26" xfId="21" applyFont="1" applyBorder="1" applyAlignment="1">
      <alignment horizontal="center" vertical="center"/>
    </xf>
    <xf numFmtId="0" fontId="8" fillId="0" borderId="31" xfId="21" applyFont="1" applyBorder="1" applyAlignment="1">
      <alignment horizontal="center" vertical="center" wrapText="1"/>
    </xf>
    <xf numFmtId="0" fontId="8" fillId="0" borderId="25" xfId="21" applyFont="1" applyBorder="1" applyAlignment="1">
      <alignment horizontal="center" vertical="center" wrapText="1"/>
    </xf>
    <xf numFmtId="0" fontId="8" fillId="0" borderId="26" xfId="21" applyFont="1" applyBorder="1" applyAlignment="1">
      <alignment horizontal="center" vertical="center" wrapText="1"/>
    </xf>
    <xf numFmtId="0" fontId="8" fillId="0" borderId="133" xfId="21" applyFont="1" applyBorder="1" applyAlignment="1">
      <alignment horizontal="left" vertical="center" wrapText="1"/>
    </xf>
    <xf numFmtId="0" fontId="8" fillId="0" borderId="163" xfId="21" applyFont="1" applyBorder="1" applyAlignment="1">
      <alignment horizontal="left" vertical="center" wrapText="1"/>
    </xf>
    <xf numFmtId="0" fontId="8" fillId="0" borderId="21" xfId="21" applyFont="1" applyBorder="1" applyAlignment="1">
      <alignment horizontal="left" vertical="center" wrapText="1"/>
    </xf>
    <xf numFmtId="0" fontId="8" fillId="0" borderId="38" xfId="21" applyFont="1" applyBorder="1" applyAlignment="1">
      <alignment horizontal="center" vertical="center"/>
    </xf>
    <xf numFmtId="0" fontId="8" fillId="0" borderId="39" xfId="21" applyFont="1" applyBorder="1" applyAlignment="1">
      <alignment horizontal="center" vertical="center"/>
    </xf>
    <xf numFmtId="0" fontId="8" fillId="0" borderId="24" xfId="3" applyFont="1" applyBorder="1" applyAlignment="1">
      <alignment horizontal="center" vertical="center" wrapText="1"/>
    </xf>
    <xf numFmtId="0" fontId="8" fillId="0" borderId="27" xfId="21" applyFont="1" applyBorder="1" applyAlignment="1">
      <alignment horizontal="center" vertical="center"/>
    </xf>
    <xf numFmtId="0" fontId="8" fillId="0" borderId="28" xfId="21" applyFont="1" applyBorder="1" applyAlignment="1">
      <alignment horizontal="center" vertical="center"/>
    </xf>
    <xf numFmtId="0" fontId="8" fillId="0" borderId="29" xfId="21" applyFont="1" applyBorder="1" applyAlignment="1">
      <alignment horizontal="center" vertical="center"/>
    </xf>
    <xf numFmtId="0" fontId="40" fillId="0" borderId="0" xfId="21" applyFont="1" applyAlignment="1">
      <alignment horizontal="center" vertical="center"/>
    </xf>
    <xf numFmtId="0" fontId="8" fillId="0" borderId="133" xfId="21" applyFont="1" applyBorder="1">
      <alignment vertical="center"/>
    </xf>
    <xf numFmtId="0" fontId="8" fillId="0" borderId="21" xfId="21" applyFont="1" applyBorder="1">
      <alignment vertical="center"/>
    </xf>
    <xf numFmtId="0" fontId="8" fillId="0" borderId="40" xfId="21" applyFont="1" applyBorder="1" applyAlignment="1">
      <alignment horizontal="center" vertical="center"/>
    </xf>
    <xf numFmtId="0" fontId="8" fillId="0" borderId="24" xfId="21" applyFont="1" applyBorder="1" applyAlignment="1">
      <alignment horizontal="center" vertical="center" wrapText="1"/>
    </xf>
    <xf numFmtId="0" fontId="8" fillId="0" borderId="133" xfId="21" applyFont="1" applyBorder="1" applyAlignment="1">
      <alignment vertical="center" wrapText="1"/>
    </xf>
    <xf numFmtId="0" fontId="8" fillId="0" borderId="21" xfId="21" applyFont="1" applyBorder="1" applyAlignment="1">
      <alignment vertical="center" wrapText="1"/>
    </xf>
    <xf numFmtId="0" fontId="8" fillId="6" borderId="31" xfId="3" applyFont="1" applyFill="1" applyBorder="1" applyAlignment="1">
      <alignment horizontal="center" vertical="center" shrinkToFit="1"/>
    </xf>
    <xf numFmtId="0" fontId="8" fillId="6" borderId="25" xfId="3" applyFont="1" applyFill="1" applyBorder="1" applyAlignment="1">
      <alignment horizontal="center" vertical="center" shrinkToFit="1"/>
    </xf>
    <xf numFmtId="0" fontId="8" fillId="6" borderId="24" xfId="3" applyFont="1" applyFill="1" applyBorder="1" applyAlignment="1">
      <alignment horizontal="center" vertical="center" shrinkToFit="1"/>
    </xf>
    <xf numFmtId="0" fontId="18" fillId="6" borderId="24" xfId="3" applyFont="1" applyFill="1" applyBorder="1" applyAlignment="1">
      <alignment horizontal="center" vertical="center" shrinkToFit="1"/>
    </xf>
    <xf numFmtId="0" fontId="18" fillId="6" borderId="30" xfId="3" applyFont="1" applyFill="1" applyBorder="1" applyAlignment="1">
      <alignment horizontal="center" vertical="center" shrinkToFit="1"/>
    </xf>
    <xf numFmtId="0" fontId="18" fillId="6" borderId="38" xfId="3" applyFont="1" applyFill="1" applyBorder="1" applyAlignment="1">
      <alignment horizontal="center" vertical="center" wrapText="1" shrinkToFit="1"/>
    </xf>
    <xf numFmtId="0" fontId="8" fillId="6" borderId="39" xfId="4" applyFont="1" applyFill="1" applyBorder="1" applyAlignment="1">
      <alignment horizontal="center" vertical="center" wrapText="1" shrinkToFit="1"/>
    </xf>
    <xf numFmtId="0" fontId="8" fillId="6" borderId="40" xfId="4" applyFont="1" applyFill="1" applyBorder="1" applyAlignment="1">
      <alignment horizontal="center" vertical="center" wrapText="1" shrinkToFit="1"/>
    </xf>
    <xf numFmtId="0" fontId="8" fillId="6" borderId="33" xfId="4" applyFont="1" applyFill="1" applyBorder="1" applyAlignment="1">
      <alignment horizontal="center" vertical="center" wrapText="1" shrinkToFit="1"/>
    </xf>
    <xf numFmtId="0" fontId="8" fillId="6" borderId="0" xfId="4" applyFont="1" applyFill="1" applyAlignment="1">
      <alignment horizontal="center" vertical="center" wrapText="1" shrinkToFit="1"/>
    </xf>
    <xf numFmtId="0" fontId="8" fillId="6" borderId="34" xfId="4" applyFont="1" applyFill="1" applyBorder="1" applyAlignment="1">
      <alignment horizontal="center" vertical="center" wrapText="1" shrinkToFit="1"/>
    </xf>
    <xf numFmtId="0" fontId="8" fillId="6" borderId="27" xfId="4" applyFont="1" applyFill="1" applyBorder="1" applyAlignment="1">
      <alignment horizontal="center" vertical="center" wrapText="1" shrinkToFit="1"/>
    </xf>
    <xf numFmtId="0" fontId="8" fillId="6" borderId="28" xfId="4" applyFont="1" applyFill="1" applyBorder="1" applyAlignment="1">
      <alignment horizontal="center" vertical="center" wrapText="1" shrinkToFit="1"/>
    </xf>
    <xf numFmtId="0" fontId="8" fillId="6" borderId="29" xfId="4" applyFont="1" applyFill="1" applyBorder="1" applyAlignment="1">
      <alignment horizontal="center" vertical="center" wrapText="1" shrinkToFit="1"/>
    </xf>
    <xf numFmtId="0" fontId="8" fillId="6" borderId="38" xfId="3" applyFont="1" applyFill="1" applyBorder="1" applyAlignment="1">
      <alignment horizontal="center" vertical="center" wrapText="1" shrinkToFit="1"/>
    </xf>
    <xf numFmtId="0" fontId="18" fillId="0" borderId="57" xfId="3" applyFont="1" applyBorder="1" applyAlignment="1">
      <alignment horizontal="center" vertical="center" textRotation="255" shrinkToFit="1"/>
    </xf>
    <xf numFmtId="0" fontId="18" fillId="0" borderId="58" xfId="3" applyFont="1" applyBorder="1" applyAlignment="1">
      <alignment horizontal="center" vertical="center" textRotation="255" shrinkToFit="1"/>
    </xf>
    <xf numFmtId="0" fontId="18" fillId="0" borderId="62" xfId="3" applyFont="1" applyBorder="1" applyAlignment="1">
      <alignment horizontal="center" vertical="center" textRotation="255" shrinkToFit="1"/>
    </xf>
    <xf numFmtId="0" fontId="18" fillId="0" borderId="24" xfId="3" applyFont="1" applyBorder="1" applyAlignment="1">
      <alignment horizontal="center" vertical="center" textRotation="255" shrinkToFit="1"/>
    </xf>
    <xf numFmtId="0" fontId="18" fillId="0" borderId="76" xfId="3" applyFont="1" applyBorder="1" applyAlignment="1">
      <alignment horizontal="center" vertical="center" textRotation="255" shrinkToFit="1"/>
    </xf>
    <xf numFmtId="0" fontId="18" fillId="0" borderId="133" xfId="3" applyFont="1" applyBorder="1" applyAlignment="1">
      <alignment horizontal="center" vertical="center" textRotation="255" shrinkToFit="1"/>
    </xf>
    <xf numFmtId="0" fontId="18" fillId="0" borderId="90" xfId="3" applyFont="1" applyBorder="1" applyAlignment="1">
      <alignment horizontal="center" vertical="center" textRotation="255" shrinkToFit="1"/>
    </xf>
    <xf numFmtId="0" fontId="18" fillId="0" borderId="149" xfId="3" applyFont="1" applyBorder="1" applyAlignment="1">
      <alignment horizontal="center" vertical="center" textRotation="255" shrinkToFit="1"/>
    </xf>
    <xf numFmtId="0" fontId="18" fillId="0" borderId="4" xfId="3" applyFont="1" applyBorder="1" applyAlignment="1">
      <alignment horizontal="center" vertical="center" wrapText="1" shrinkToFit="1"/>
    </xf>
    <xf numFmtId="0" fontId="18" fillId="0" borderId="2" xfId="4" applyFont="1" applyBorder="1" applyAlignment="1">
      <alignment horizontal="center" vertical="center" wrapText="1" shrinkToFit="1"/>
    </xf>
    <xf numFmtId="0" fontId="18" fillId="0" borderId="3" xfId="4" applyFont="1" applyBorder="1" applyAlignment="1">
      <alignment horizontal="center" vertical="center" wrapText="1" shrinkToFit="1"/>
    </xf>
    <xf numFmtId="0" fontId="18" fillId="0" borderId="33" xfId="4" applyFont="1" applyBorder="1" applyAlignment="1">
      <alignment horizontal="center" vertical="center" wrapText="1" shrinkToFit="1"/>
    </xf>
    <xf numFmtId="0" fontId="18" fillId="0" borderId="0" xfId="4" applyFont="1" applyAlignment="1">
      <alignment horizontal="center" vertical="center" wrapText="1" shrinkToFit="1"/>
    </xf>
    <xf numFmtId="0" fontId="18" fillId="0" borderId="34" xfId="4" applyFont="1" applyBorder="1" applyAlignment="1">
      <alignment horizontal="center" vertical="center" wrapText="1" shrinkToFit="1"/>
    </xf>
    <xf numFmtId="0" fontId="18" fillId="0" borderId="27" xfId="4" applyFont="1" applyBorder="1" applyAlignment="1">
      <alignment horizontal="center" vertical="center" wrapText="1" shrinkToFit="1"/>
    </xf>
    <xf numFmtId="0" fontId="18" fillId="0" borderId="28" xfId="4" applyFont="1" applyBorder="1" applyAlignment="1">
      <alignment horizontal="center" vertical="center" wrapText="1" shrinkToFit="1"/>
    </xf>
    <xf numFmtId="0" fontId="18" fillId="0" borderId="29" xfId="4" applyFont="1" applyBorder="1" applyAlignment="1">
      <alignment horizontal="center" vertical="center" wrapText="1" shrinkToFit="1"/>
    </xf>
    <xf numFmtId="0" fontId="18" fillId="0" borderId="4" xfId="3" applyFont="1" applyBorder="1" applyAlignment="1">
      <alignment horizontal="center" vertical="center" shrinkToFit="1"/>
    </xf>
    <xf numFmtId="0" fontId="18" fillId="0" borderId="2" xfId="3" applyFont="1" applyBorder="1" applyAlignment="1">
      <alignment horizontal="center" vertical="center" shrinkToFit="1"/>
    </xf>
    <xf numFmtId="0" fontId="18" fillId="0" borderId="33" xfId="3" applyFont="1" applyBorder="1" applyAlignment="1">
      <alignment horizontal="center" vertical="center" shrinkToFit="1"/>
    </xf>
    <xf numFmtId="0" fontId="8" fillId="0" borderId="58" xfId="3" applyFont="1" applyBorder="1" applyAlignment="1">
      <alignment horizontal="center" vertical="center" shrinkToFit="1"/>
    </xf>
    <xf numFmtId="0" fontId="8" fillId="0" borderId="24" xfId="3" applyFont="1" applyBorder="1" applyAlignment="1">
      <alignment horizontal="center" vertical="center" shrinkToFit="1"/>
    </xf>
    <xf numFmtId="0" fontId="13" fillId="0" borderId="58" xfId="3" applyFont="1" applyBorder="1" applyAlignment="1">
      <alignment horizontal="center" vertical="center" wrapText="1" shrinkToFit="1"/>
    </xf>
    <xf numFmtId="0" fontId="13" fillId="0" borderId="86" xfId="3" applyFont="1" applyBorder="1" applyAlignment="1">
      <alignment horizontal="center" vertical="center" wrapText="1" shrinkToFit="1"/>
    </xf>
    <xf numFmtId="0" fontId="13" fillId="0" borderId="24" xfId="3" applyFont="1" applyBorder="1" applyAlignment="1">
      <alignment horizontal="center" vertical="center" wrapText="1" shrinkToFit="1"/>
    </xf>
    <xf numFmtId="0" fontId="13" fillId="0" borderId="30" xfId="3" applyFont="1" applyBorder="1" applyAlignment="1">
      <alignment horizontal="center" vertical="center" wrapText="1" shrinkToFit="1"/>
    </xf>
    <xf numFmtId="0" fontId="18" fillId="0" borderId="93" xfId="3" applyFont="1" applyBorder="1" applyAlignment="1">
      <alignment horizontal="center" vertical="center" shrinkToFit="1"/>
    </xf>
    <xf numFmtId="176" fontId="18" fillId="0" borderId="133" xfId="3" applyNumberFormat="1" applyFont="1" applyBorder="1" applyAlignment="1">
      <alignment horizontal="center" vertical="center" shrinkToFit="1"/>
    </xf>
    <xf numFmtId="0" fontId="18" fillId="6" borderId="31" xfId="3" applyFont="1" applyFill="1" applyBorder="1" applyAlignment="1">
      <alignment horizontal="left" vertical="center" shrinkToFit="1"/>
    </xf>
    <xf numFmtId="0" fontId="18" fillId="6" borderId="25" xfId="3" applyFont="1" applyFill="1" applyBorder="1" applyAlignment="1">
      <alignment horizontal="left" vertical="center" shrinkToFit="1"/>
    </xf>
    <xf numFmtId="0" fontId="18" fillId="6" borderId="26" xfId="3" applyFont="1" applyFill="1" applyBorder="1" applyAlignment="1">
      <alignment horizontal="left" vertical="center" shrinkToFit="1"/>
    </xf>
    <xf numFmtId="176" fontId="18" fillId="6" borderId="24" xfId="3" applyNumberFormat="1" applyFont="1" applyFill="1" applyBorder="1" applyAlignment="1">
      <alignment horizontal="center" vertical="center" shrinkToFit="1"/>
    </xf>
    <xf numFmtId="0" fontId="18" fillId="0" borderId="189" xfId="3" applyFont="1" applyBorder="1" applyAlignment="1">
      <alignment horizontal="center" vertical="center" textRotation="255" shrinkToFit="1"/>
    </xf>
    <xf numFmtId="0" fontId="18" fillId="0" borderId="190" xfId="3" applyFont="1" applyBorder="1" applyAlignment="1">
      <alignment horizontal="center" vertical="center" textRotation="255" shrinkToFit="1"/>
    </xf>
    <xf numFmtId="0" fontId="18" fillId="0" borderId="190" xfId="3" applyFont="1" applyBorder="1" applyAlignment="1">
      <alignment horizontal="center" vertical="center" shrinkToFit="1"/>
    </xf>
    <xf numFmtId="0" fontId="18" fillId="0" borderId="193" xfId="3" applyFont="1" applyBorder="1" applyAlignment="1">
      <alignment horizontal="center" vertical="center" shrinkToFit="1"/>
    </xf>
    <xf numFmtId="0" fontId="18" fillId="0" borderId="194" xfId="3" applyFont="1" applyBorder="1" applyAlignment="1">
      <alignment horizontal="center" vertical="center" shrinkToFit="1"/>
    </xf>
    <xf numFmtId="0" fontId="18" fillId="0" borderId="195" xfId="3" applyFont="1" applyBorder="1" applyAlignment="1">
      <alignment horizontal="center" vertical="center" shrinkToFit="1"/>
    </xf>
    <xf numFmtId="0" fontId="18" fillId="0" borderId="34" xfId="3" applyFont="1" applyBorder="1" applyAlignment="1">
      <alignment horizontal="center" vertical="center" shrinkToFit="1"/>
    </xf>
    <xf numFmtId="0" fontId="18" fillId="0" borderId="190" xfId="3" applyFont="1" applyBorder="1" applyAlignment="1">
      <alignment horizontal="center" vertical="center" wrapText="1" shrinkToFit="1"/>
    </xf>
    <xf numFmtId="0" fontId="18" fillId="0" borderId="191" xfId="3" applyFont="1" applyBorder="1" applyAlignment="1">
      <alignment horizontal="center" vertical="center" wrapText="1" shrinkToFit="1"/>
    </xf>
    <xf numFmtId="0" fontId="18" fillId="0" borderId="24" xfId="3" applyFont="1" applyBorder="1" applyAlignment="1">
      <alignment horizontal="center" vertical="center" wrapText="1" shrinkToFit="1"/>
    </xf>
    <xf numFmtId="0" fontId="18" fillId="0" borderId="30" xfId="3" applyFont="1" applyBorder="1" applyAlignment="1">
      <alignment horizontal="center" vertical="center" wrapText="1" shrinkToFit="1"/>
    </xf>
    <xf numFmtId="176" fontId="18" fillId="6" borderId="26" xfId="3" applyNumberFormat="1" applyFont="1" applyFill="1" applyBorder="1" applyAlignment="1">
      <alignment horizontal="center" vertical="center" shrinkToFit="1"/>
    </xf>
    <xf numFmtId="0" fontId="40" fillId="0" borderId="0" xfId="3" applyFont="1" applyAlignment="1">
      <alignment horizontal="center" vertical="center"/>
    </xf>
    <xf numFmtId="0" fontId="18" fillId="0" borderId="57" xfId="3" applyFont="1" applyBorder="1" applyAlignment="1">
      <alignment horizontal="distributed" vertical="center" shrinkToFit="1"/>
    </xf>
    <xf numFmtId="0" fontId="18" fillId="0" borderId="58" xfId="3" applyFont="1" applyBorder="1" applyAlignment="1">
      <alignment horizontal="distributed" vertical="center" shrinkToFit="1"/>
    </xf>
    <xf numFmtId="0" fontId="18" fillId="6" borderId="58" xfId="3" applyFont="1" applyFill="1" applyBorder="1" applyAlignment="1">
      <alignment horizontal="center" vertical="center" shrinkToFit="1"/>
    </xf>
    <xf numFmtId="0" fontId="18" fillId="6" borderId="86" xfId="3" applyFont="1" applyFill="1" applyBorder="1" applyAlignment="1">
      <alignment horizontal="center" vertical="center" shrinkToFit="1"/>
    </xf>
    <xf numFmtId="0" fontId="18" fillId="0" borderId="62" xfId="3" applyFont="1" applyBorder="1" applyAlignment="1">
      <alignment horizontal="distributed" vertical="center" shrinkToFit="1"/>
    </xf>
    <xf numFmtId="0" fontId="18" fillId="0" borderId="24" xfId="3" applyFont="1" applyBorder="1" applyAlignment="1">
      <alignment horizontal="distributed" vertical="center" shrinkToFit="1"/>
    </xf>
    <xf numFmtId="0" fontId="18" fillId="0" borderId="66" xfId="3" applyFont="1" applyBorder="1" applyAlignment="1">
      <alignment horizontal="distributed" vertical="center" shrinkToFit="1"/>
    </xf>
    <xf numFmtId="0" fontId="18" fillId="0" borderId="39" xfId="3" applyFont="1" applyBorder="1" applyAlignment="1">
      <alignment horizontal="distributed" vertical="center" shrinkToFit="1"/>
    </xf>
    <xf numFmtId="0" fontId="18" fillId="0" borderId="40" xfId="3" applyFont="1" applyBorder="1" applyAlignment="1">
      <alignment horizontal="distributed" vertical="center" shrinkToFit="1"/>
    </xf>
    <xf numFmtId="0" fontId="18" fillId="0" borderId="6" xfId="3" applyFont="1" applyBorder="1" applyAlignment="1">
      <alignment horizontal="distributed" vertical="center" shrinkToFit="1"/>
    </xf>
    <xf numFmtId="0" fontId="18" fillId="0" borderId="7" xfId="3" applyFont="1" applyBorder="1" applyAlignment="1">
      <alignment horizontal="distributed" vertical="center" shrinkToFit="1"/>
    </xf>
    <xf numFmtId="0" fontId="18" fillId="0" borderId="8" xfId="3" applyFont="1" applyBorder="1" applyAlignment="1">
      <alignment horizontal="distributed" vertical="center" shrinkToFit="1"/>
    </xf>
    <xf numFmtId="0" fontId="18" fillId="0" borderId="38" xfId="3" applyFont="1" applyBorder="1" applyAlignment="1">
      <alignment horizontal="distributed" vertical="center" shrinkToFit="1"/>
    </xf>
    <xf numFmtId="0" fontId="18" fillId="0" borderId="9" xfId="3" applyFont="1" applyBorder="1" applyAlignment="1">
      <alignment horizontal="distributed" vertical="center" shrinkToFit="1"/>
    </xf>
    <xf numFmtId="0" fontId="18" fillId="6" borderId="133" xfId="3" applyFont="1" applyFill="1" applyBorder="1" applyAlignment="1">
      <alignment horizontal="center" vertical="center" shrinkToFit="1"/>
    </xf>
    <xf numFmtId="0" fontId="18" fillId="6" borderId="134" xfId="3" applyFont="1" applyFill="1" applyBorder="1" applyAlignment="1">
      <alignment horizontal="center" vertical="center" shrinkToFit="1"/>
    </xf>
    <xf numFmtId="0" fontId="18" fillId="0" borderId="10" xfId="3" applyFont="1" applyBorder="1" applyAlignment="1">
      <alignment horizontal="distributed" vertical="center" shrinkToFit="1"/>
    </xf>
    <xf numFmtId="0" fontId="18" fillId="0" borderId="11" xfId="3" applyFont="1" applyBorder="1" applyAlignment="1">
      <alignment horizontal="distributed" vertical="center" shrinkToFit="1"/>
    </xf>
    <xf numFmtId="0" fontId="18" fillId="0" borderId="132" xfId="3" applyFont="1" applyBorder="1" applyAlignment="1">
      <alignment horizontal="distributed" vertical="center" shrinkToFit="1"/>
    </xf>
    <xf numFmtId="0" fontId="80" fillId="0" borderId="0" xfId="12" applyFont="1" applyAlignment="1">
      <alignment horizontal="left" vertical="center" wrapText="1"/>
    </xf>
    <xf numFmtId="0" fontId="80" fillId="0" borderId="0" xfId="12" applyFont="1" applyAlignment="1">
      <alignment horizontal="left" vertical="center"/>
    </xf>
    <xf numFmtId="0" fontId="80" fillId="0" borderId="0" xfId="12" applyFont="1" applyAlignment="1">
      <alignment vertical="center" wrapText="1"/>
    </xf>
    <xf numFmtId="0" fontId="26" fillId="0" borderId="133" xfId="12" applyFont="1" applyBorder="1" applyAlignment="1">
      <alignment horizontal="center" vertical="center" wrapText="1"/>
    </xf>
    <xf numFmtId="0" fontId="26" fillId="0" borderId="82" xfId="12" applyFont="1" applyBorder="1" applyAlignment="1">
      <alignment horizontal="center" vertical="center" wrapText="1"/>
    </xf>
    <xf numFmtId="0" fontId="32" fillId="0" borderId="133" xfId="12" applyFont="1" applyBorder="1" applyAlignment="1">
      <alignment horizontal="center" vertical="center" wrapText="1"/>
    </xf>
    <xf numFmtId="0" fontId="32" fillId="0" borderId="82" xfId="12" applyFont="1" applyBorder="1" applyAlignment="1">
      <alignment horizontal="center" vertical="center" wrapText="1"/>
    </xf>
    <xf numFmtId="0" fontId="85" fillId="0" borderId="31" xfId="12" applyFont="1" applyBorder="1" applyAlignment="1">
      <alignment horizontal="center" vertical="center" wrapText="1"/>
    </xf>
    <xf numFmtId="0" fontId="85" fillId="0" borderId="25" xfId="12" applyFont="1" applyBorder="1" applyAlignment="1">
      <alignment horizontal="center" vertical="center" wrapText="1"/>
    </xf>
    <xf numFmtId="0" fontId="85" fillId="0" borderId="32" xfId="12" applyFont="1" applyBorder="1" applyAlignment="1">
      <alignment horizontal="center" vertical="center" wrapText="1"/>
    </xf>
    <xf numFmtId="0" fontId="85" fillId="0" borderId="91" xfId="12" applyFont="1" applyBorder="1" applyAlignment="1">
      <alignment horizontal="center" vertical="center" wrapText="1"/>
    </xf>
    <xf numFmtId="0" fontId="85" fillId="0" borderId="92" xfId="12" applyFont="1" applyBorder="1" applyAlignment="1">
      <alignment horizontal="center" vertical="center" wrapText="1"/>
    </xf>
    <xf numFmtId="0" fontId="85" fillId="0" borderId="150" xfId="12" applyFont="1" applyBorder="1" applyAlignment="1">
      <alignment horizontal="center" vertical="center" wrapText="1"/>
    </xf>
    <xf numFmtId="0" fontId="32" fillId="0" borderId="163" xfId="12" applyFont="1" applyBorder="1" applyAlignment="1">
      <alignment horizontal="center" vertical="center" wrapText="1"/>
    </xf>
    <xf numFmtId="0" fontId="85" fillId="0" borderId="38" xfId="12" applyFont="1" applyBorder="1" applyAlignment="1">
      <alignment horizontal="center" vertical="center" wrapText="1"/>
    </xf>
    <xf numFmtId="0" fontId="85" fillId="0" borderId="39" xfId="12" applyFont="1" applyBorder="1" applyAlignment="1">
      <alignment horizontal="center" vertical="center" wrapText="1"/>
    </xf>
    <xf numFmtId="0" fontId="85" fillId="0" borderId="67" xfId="12" applyFont="1" applyBorder="1" applyAlignment="1">
      <alignment horizontal="center" vertical="center" wrapText="1"/>
    </xf>
    <xf numFmtId="0" fontId="79" fillId="0" borderId="215" xfId="12" applyFont="1" applyBorder="1">
      <alignment vertical="center"/>
    </xf>
    <xf numFmtId="0" fontId="2" fillId="0" borderId="216" xfId="11" applyBorder="1">
      <alignment vertical="center"/>
    </xf>
    <xf numFmtId="0" fontId="2" fillId="0" borderId="217" xfId="11" applyBorder="1">
      <alignment vertical="center"/>
    </xf>
    <xf numFmtId="0" fontId="80" fillId="0" borderId="133" xfId="12" applyFont="1" applyBorder="1" applyAlignment="1">
      <alignment horizontal="center" vertical="center" wrapText="1"/>
    </xf>
    <xf numFmtId="0" fontId="80" fillId="0" borderId="21" xfId="12" applyFont="1" applyBorder="1" applyAlignment="1">
      <alignment horizontal="center" vertical="center" wrapText="1"/>
    </xf>
    <xf numFmtId="0" fontId="85" fillId="0" borderId="26" xfId="12" applyFont="1" applyBorder="1" applyAlignment="1">
      <alignment horizontal="center" vertical="center" wrapText="1"/>
    </xf>
    <xf numFmtId="0" fontId="87" fillId="0" borderId="38" xfId="12" applyFont="1" applyBorder="1" applyAlignment="1">
      <alignment horizontal="center" vertical="center" wrapText="1"/>
    </xf>
    <xf numFmtId="0" fontId="87" fillId="0" borderId="27" xfId="12" applyFont="1" applyBorder="1" applyAlignment="1">
      <alignment horizontal="center" vertical="center" wrapText="1"/>
    </xf>
    <xf numFmtId="0" fontId="80" fillId="0" borderId="31" xfId="12" applyFont="1" applyBorder="1" applyAlignment="1">
      <alignment horizontal="center" vertical="center" wrapText="1"/>
    </xf>
    <xf numFmtId="0" fontId="80" fillId="0" borderId="26" xfId="12" applyFont="1" applyBorder="1" applyAlignment="1">
      <alignment horizontal="center" vertical="center" wrapText="1"/>
    </xf>
    <xf numFmtId="0" fontId="80" fillId="0" borderId="72" xfId="12" applyFont="1" applyBorder="1" applyAlignment="1">
      <alignment horizontal="center" vertical="center" wrapText="1"/>
    </xf>
    <xf numFmtId="0" fontId="80" fillId="0" borderId="48" xfId="12" applyFont="1" applyBorder="1" applyAlignment="1">
      <alignment horizontal="center" vertical="center" wrapText="1"/>
    </xf>
    <xf numFmtId="0" fontId="80" fillId="0" borderId="73" xfId="12" applyFont="1" applyBorder="1" applyAlignment="1">
      <alignment horizontal="center" vertical="center" wrapText="1"/>
    </xf>
    <xf numFmtId="0" fontId="80" fillId="0" borderId="78" xfId="12" applyFont="1" applyBorder="1" applyAlignment="1">
      <alignment horizontal="center" vertical="center" wrapText="1"/>
    </xf>
    <xf numFmtId="0" fontId="80" fillId="0" borderId="23" xfId="12" applyFont="1" applyBorder="1" applyAlignment="1">
      <alignment horizontal="center" vertical="center" wrapText="1"/>
    </xf>
    <xf numFmtId="0" fontId="80" fillId="0" borderId="81" xfId="12" applyFont="1" applyBorder="1" applyAlignment="1">
      <alignment horizontal="center" vertical="center" wrapText="1"/>
    </xf>
    <xf numFmtId="0" fontId="26" fillId="0" borderId="79" xfId="12" applyFont="1" applyBorder="1" applyAlignment="1">
      <alignment horizontal="center" vertical="center" wrapText="1"/>
    </xf>
    <xf numFmtId="0" fontId="26" fillId="0" borderId="163" xfId="12" applyFont="1" applyBorder="1" applyAlignment="1">
      <alignment horizontal="center" vertical="center" wrapText="1"/>
    </xf>
    <xf numFmtId="0" fontId="26" fillId="0" borderId="21" xfId="12" applyFont="1" applyBorder="1" applyAlignment="1">
      <alignment horizontal="center" vertical="center" wrapText="1"/>
    </xf>
    <xf numFmtId="0" fontId="32" fillId="0" borderId="79" xfId="12" applyFont="1" applyBorder="1" applyAlignment="1">
      <alignment horizontal="center" vertical="center" wrapText="1"/>
    </xf>
    <xf numFmtId="0" fontId="32" fillId="0" borderId="21" xfId="12" applyFont="1" applyBorder="1" applyAlignment="1">
      <alignment horizontal="center" vertical="center" wrapText="1"/>
    </xf>
    <xf numFmtId="0" fontId="80" fillId="0" borderId="51" xfId="12" applyFont="1" applyBorder="1" applyAlignment="1">
      <alignment horizontal="center" vertical="center" wrapText="1"/>
    </xf>
    <xf numFmtId="0" fontId="80" fillId="0" borderId="87" xfId="12" applyFont="1" applyBorder="1" applyAlignment="1">
      <alignment horizontal="center" vertical="center" wrapText="1"/>
    </xf>
    <xf numFmtId="0" fontId="80" fillId="0" borderId="57" xfId="12" applyFont="1" applyBorder="1" applyAlignment="1">
      <alignment horizontal="center" vertical="center" wrapText="1"/>
    </xf>
    <xf numFmtId="0" fontId="80" fillId="0" borderId="62" xfId="12" applyFont="1" applyBorder="1" applyAlignment="1">
      <alignment horizontal="center" vertical="center" wrapText="1"/>
    </xf>
    <xf numFmtId="0" fontId="80" fillId="0" borderId="90" xfId="12" applyFont="1" applyBorder="1" applyAlignment="1">
      <alignment horizontal="center" vertical="center" wrapText="1"/>
    </xf>
    <xf numFmtId="0" fontId="85" fillId="0" borderId="58" xfId="12" applyFont="1" applyBorder="1" applyAlignment="1">
      <alignment horizontal="center" vertical="center" wrapText="1"/>
    </xf>
    <xf numFmtId="0" fontId="80" fillId="0" borderId="58" xfId="12" applyFont="1" applyBorder="1" applyAlignment="1">
      <alignment horizontal="center" vertical="center" wrapText="1"/>
    </xf>
    <xf numFmtId="0" fontId="80" fillId="0" borderId="215" xfId="12" applyFont="1" applyBorder="1" applyAlignment="1">
      <alignment horizontal="center" vertical="center" wrapText="1"/>
    </xf>
    <xf numFmtId="0" fontId="80" fillId="0" borderId="216" xfId="12" applyFont="1" applyBorder="1" applyAlignment="1">
      <alignment horizontal="center" vertical="center" wrapText="1"/>
    </xf>
    <xf numFmtId="0" fontId="80" fillId="0" borderId="217" xfId="12" applyFont="1" applyBorder="1" applyAlignment="1">
      <alignment horizontal="center" vertical="center" wrapText="1"/>
    </xf>
    <xf numFmtId="0" fontId="86" fillId="0" borderId="38" xfId="12" applyFont="1" applyBorder="1" applyAlignment="1">
      <alignment horizontal="center" vertical="center" wrapText="1"/>
    </xf>
    <xf numFmtId="0" fontId="86" fillId="0" borderId="27" xfId="12" applyFont="1" applyBorder="1" applyAlignment="1">
      <alignment horizontal="center" vertical="center" wrapText="1"/>
    </xf>
    <xf numFmtId="0" fontId="26" fillId="0" borderId="34" xfId="12" applyFont="1" applyBorder="1" applyAlignment="1">
      <alignment horizontal="center" vertical="center" wrapText="1"/>
    </xf>
    <xf numFmtId="0" fontId="80" fillId="0" borderId="33" xfId="12" applyFont="1" applyBorder="1" applyAlignment="1">
      <alignment horizontal="center" vertical="center" wrapText="1"/>
    </xf>
    <xf numFmtId="0" fontId="80" fillId="0" borderId="0" xfId="12" applyFont="1" applyAlignment="1">
      <alignment horizontal="center" vertical="center" wrapText="1"/>
    </xf>
    <xf numFmtId="0" fontId="80" fillId="0" borderId="69" xfId="12" applyFont="1" applyBorder="1" applyAlignment="1">
      <alignment horizontal="center" vertical="center" wrapText="1"/>
    </xf>
    <xf numFmtId="0" fontId="80" fillId="0" borderId="163" xfId="12" applyFont="1" applyBorder="1" applyAlignment="1">
      <alignment horizontal="center" vertical="center" wrapText="1"/>
    </xf>
    <xf numFmtId="0" fontId="86" fillId="0" borderId="133" xfId="12" applyFont="1" applyBorder="1" applyAlignment="1">
      <alignment horizontal="center" vertical="center" wrapText="1"/>
    </xf>
    <xf numFmtId="0" fontId="86" fillId="0" borderId="163" xfId="12" applyFont="1" applyBorder="1" applyAlignment="1">
      <alignment horizontal="center" vertical="center" wrapText="1"/>
    </xf>
    <xf numFmtId="0" fontId="86" fillId="0" borderId="21" xfId="12" applyFont="1" applyBorder="1" applyAlignment="1">
      <alignment horizontal="center" vertical="center" wrapText="1"/>
    </xf>
    <xf numFmtId="0" fontId="85" fillId="0" borderId="51" xfId="12" applyFont="1" applyBorder="1" applyAlignment="1">
      <alignment horizontal="center" vertical="center" wrapText="1"/>
    </xf>
    <xf numFmtId="0" fontId="85" fillId="0" borderId="52" xfId="12" applyFont="1" applyBorder="1" applyAlignment="1">
      <alignment horizontal="center" vertical="center" wrapText="1"/>
    </xf>
    <xf numFmtId="0" fontId="85" fillId="0" borderId="53" xfId="12" applyFont="1" applyBorder="1" applyAlignment="1">
      <alignment horizontal="center" vertical="center" wrapText="1"/>
    </xf>
    <xf numFmtId="0" fontId="86" fillId="0" borderId="26" xfId="12" applyFont="1" applyBorder="1" applyAlignment="1">
      <alignment horizontal="center" vertical="center" wrapText="1"/>
    </xf>
    <xf numFmtId="0" fontId="85" fillId="0" borderId="27" xfId="12" applyFont="1" applyBorder="1" applyAlignment="1">
      <alignment horizontal="center" vertical="center" wrapText="1"/>
    </xf>
    <xf numFmtId="0" fontId="85" fillId="0" borderId="28" xfId="12" applyFont="1" applyBorder="1" applyAlignment="1">
      <alignment horizontal="center" vertical="center" wrapText="1"/>
    </xf>
    <xf numFmtId="0" fontId="85" fillId="0" borderId="75" xfId="12" applyFont="1" applyBorder="1" applyAlignment="1">
      <alignment horizontal="center" vertical="center" wrapText="1"/>
    </xf>
    <xf numFmtId="0" fontId="85" fillId="0" borderId="112" xfId="12" applyFont="1" applyBorder="1" applyAlignment="1">
      <alignment horizontal="center" vertical="center" wrapText="1"/>
    </xf>
    <xf numFmtId="0" fontId="35" fillId="0" borderId="68" xfId="3" applyFont="1" applyBorder="1" applyAlignment="1">
      <alignment horizontal="center" vertical="center"/>
    </xf>
    <xf numFmtId="0" fontId="35" fillId="0" borderId="34" xfId="3" applyFont="1" applyBorder="1" applyAlignment="1">
      <alignment horizontal="center" vertical="center"/>
    </xf>
    <xf numFmtId="0" fontId="35" fillId="0" borderId="6" xfId="3" applyFont="1" applyBorder="1" applyAlignment="1">
      <alignment horizontal="center" vertical="center"/>
    </xf>
    <xf numFmtId="0" fontId="35" fillId="0" borderId="8" xfId="3" applyFont="1" applyBorder="1" applyAlignment="1">
      <alignment horizontal="center" vertical="center"/>
    </xf>
    <xf numFmtId="0" fontId="82" fillId="0" borderId="27" xfId="3" applyFont="1" applyBorder="1" applyAlignment="1">
      <alignment horizontal="center" vertical="center"/>
    </xf>
    <xf numFmtId="0" fontId="82" fillId="0" borderId="28" xfId="3" applyFont="1" applyBorder="1" applyAlignment="1">
      <alignment horizontal="center" vertical="center"/>
    </xf>
    <xf numFmtId="0" fontId="82" fillId="0" borderId="29" xfId="3" applyFont="1" applyBorder="1" applyAlignment="1">
      <alignment horizontal="center" vertical="center"/>
    </xf>
    <xf numFmtId="0" fontId="35" fillId="0" borderId="163" xfId="3" applyFont="1" applyBorder="1" applyAlignment="1">
      <alignment horizontal="center" vertical="center"/>
    </xf>
    <xf numFmtId="0" fontId="80" fillId="0" borderId="163" xfId="13" applyFont="1" applyBorder="1" applyAlignment="1">
      <alignment horizontal="center" vertical="center"/>
    </xf>
    <xf numFmtId="0" fontId="82" fillId="0" borderId="33" xfId="3" applyFont="1" applyBorder="1" applyAlignment="1">
      <alignment horizontal="center" vertical="center"/>
    </xf>
    <xf numFmtId="0" fontId="82" fillId="0" borderId="0" xfId="3" applyFont="1" applyAlignment="1">
      <alignment horizontal="center" vertical="center"/>
    </xf>
    <xf numFmtId="0" fontId="82" fillId="0" borderId="69" xfId="3" applyFont="1" applyBorder="1" applyAlignment="1">
      <alignment horizontal="center" vertical="center"/>
    </xf>
    <xf numFmtId="0" fontId="82" fillId="0" borderId="38" xfId="3" applyFont="1" applyBorder="1" applyAlignment="1">
      <alignment horizontal="center" vertical="center"/>
    </xf>
    <xf numFmtId="0" fontId="82" fillId="0" borderId="39" xfId="3" applyFont="1" applyBorder="1" applyAlignment="1">
      <alignment horizontal="center" vertical="center"/>
    </xf>
    <xf numFmtId="0" fontId="82" fillId="0" borderId="40" xfId="3" applyFont="1" applyBorder="1" applyAlignment="1">
      <alignment horizontal="center" vertical="center"/>
    </xf>
    <xf numFmtId="0" fontId="80" fillId="0" borderId="196" xfId="12" applyFont="1" applyBorder="1" applyAlignment="1">
      <alignment horizontal="center" vertical="center" wrapText="1"/>
    </xf>
    <xf numFmtId="0" fontId="85" fillId="0" borderId="193" xfId="12" applyFont="1" applyBorder="1" applyAlignment="1">
      <alignment horizontal="center" vertical="center" wrapText="1"/>
    </xf>
    <xf numFmtId="0" fontId="85" fillId="0" borderId="194" xfId="12" applyFont="1" applyBorder="1" applyAlignment="1">
      <alignment horizontal="center" vertical="center" wrapText="1"/>
    </xf>
    <xf numFmtId="0" fontId="85" fillId="0" borderId="198" xfId="12" applyFont="1" applyBorder="1" applyAlignment="1">
      <alignment horizontal="center" vertical="center" wrapText="1"/>
    </xf>
    <xf numFmtId="0" fontId="86" fillId="0" borderId="25" xfId="12" applyFont="1" applyBorder="1" applyAlignment="1">
      <alignment horizontal="center" vertical="center" wrapText="1"/>
    </xf>
    <xf numFmtId="0" fontId="80" fillId="0" borderId="1" xfId="12" applyFont="1" applyBorder="1" applyAlignment="1">
      <alignment horizontal="center" vertical="center" wrapText="1"/>
    </xf>
    <xf numFmtId="0" fontId="80" fillId="0" borderId="2" xfId="12" applyFont="1" applyBorder="1" applyAlignment="1">
      <alignment horizontal="center" vertical="center" wrapText="1"/>
    </xf>
    <xf numFmtId="0" fontId="80" fillId="0" borderId="74" xfId="12" applyFont="1" applyBorder="1" applyAlignment="1">
      <alignment horizontal="center" vertical="center" wrapText="1"/>
    </xf>
    <xf numFmtId="0" fontId="80" fillId="0" borderId="28" xfId="12" applyFont="1" applyBorder="1" applyAlignment="1">
      <alignment horizontal="center" vertical="center" wrapText="1"/>
    </xf>
    <xf numFmtId="0" fontId="80" fillId="0" borderId="119" xfId="12" applyFont="1" applyBorder="1" applyAlignment="1">
      <alignment horizontal="center" vertical="center" wrapText="1"/>
    </xf>
    <xf numFmtId="0" fontId="80" fillId="0" borderId="92" xfId="12" applyFont="1" applyBorder="1" applyAlignment="1">
      <alignment horizontal="center" vertical="center" wrapText="1"/>
    </xf>
    <xf numFmtId="0" fontId="84" fillId="0" borderId="48" xfId="12" applyFont="1" applyBorder="1" applyAlignment="1">
      <alignment horizontal="center" vertical="center"/>
    </xf>
    <xf numFmtId="0" fontId="80" fillId="0" borderId="44" xfId="12" applyFont="1" applyBorder="1" applyAlignment="1">
      <alignment horizontal="distributed" vertical="center"/>
    </xf>
    <xf numFmtId="0" fontId="80" fillId="0" borderId="45" xfId="12" applyFont="1" applyBorder="1" applyAlignment="1">
      <alignment horizontal="distributed" vertical="center"/>
    </xf>
    <xf numFmtId="0" fontId="80" fillId="0" borderId="45" xfId="13" applyFont="1" applyBorder="1" applyAlignment="1">
      <alignment horizontal="distributed" vertical="center"/>
    </xf>
    <xf numFmtId="0" fontId="85" fillId="0" borderId="51" xfId="12" applyFont="1" applyBorder="1" applyAlignment="1">
      <alignment horizontal="center" vertical="center"/>
    </xf>
    <xf numFmtId="0" fontId="85" fillId="0" borderId="52" xfId="12" applyFont="1" applyBorder="1" applyAlignment="1">
      <alignment horizontal="center" vertical="center"/>
    </xf>
    <xf numFmtId="0" fontId="85" fillId="0" borderId="53" xfId="12" applyFont="1" applyBorder="1" applyAlignment="1">
      <alignment horizontal="center" vertical="center"/>
    </xf>
    <xf numFmtId="0" fontId="35" fillId="0" borderId="74" xfId="3" applyFont="1" applyBorder="1" applyAlignment="1">
      <alignment horizontal="distributed" vertical="center"/>
    </xf>
    <xf numFmtId="0" fontId="35" fillId="0" borderId="28" xfId="3" applyFont="1" applyBorder="1" applyAlignment="1">
      <alignment horizontal="distributed" vertical="center"/>
    </xf>
    <xf numFmtId="0" fontId="80" fillId="0" borderId="28" xfId="13" applyFont="1" applyBorder="1" applyAlignment="1">
      <alignment horizontal="distributed" vertical="center"/>
    </xf>
    <xf numFmtId="0" fontId="82" fillId="0" borderId="31" xfId="3" applyFont="1" applyBorder="1" applyAlignment="1">
      <alignment horizontal="center" vertical="center"/>
    </xf>
    <xf numFmtId="0" fontId="82" fillId="0" borderId="25" xfId="3" applyFont="1" applyBorder="1" applyAlignment="1">
      <alignment horizontal="center" vertical="center"/>
    </xf>
    <xf numFmtId="0" fontId="82" fillId="0" borderId="32" xfId="3" applyFont="1" applyBorder="1" applyAlignment="1">
      <alignment horizontal="center" vertical="center"/>
    </xf>
    <xf numFmtId="0" fontId="35" fillId="0" borderId="112" xfId="3" applyFont="1" applyBorder="1" applyAlignment="1">
      <alignment horizontal="distributed" vertical="center"/>
    </xf>
    <xf numFmtId="0" fontId="35" fillId="0" borderId="25" xfId="3" applyFont="1" applyBorder="1" applyAlignment="1">
      <alignment horizontal="distributed" vertical="center"/>
    </xf>
    <xf numFmtId="0" fontId="80" fillId="0" borderId="25" xfId="13" applyFont="1" applyBorder="1" applyAlignment="1">
      <alignment horizontal="distributed" vertical="center"/>
    </xf>
    <xf numFmtId="0" fontId="80" fillId="0" borderId="79" xfId="12" applyFont="1" applyBorder="1" applyAlignment="1">
      <alignment horizontal="center" vertical="center" wrapText="1"/>
    </xf>
    <xf numFmtId="0" fontId="80" fillId="0" borderId="52" xfId="12" applyFont="1" applyBorder="1" applyAlignment="1">
      <alignment horizontal="center" vertical="center" wrapText="1"/>
    </xf>
    <xf numFmtId="0" fontId="86" fillId="0" borderId="5" xfId="12" applyFont="1" applyBorder="1" applyAlignment="1">
      <alignment horizontal="center" vertical="center" wrapText="1"/>
    </xf>
    <xf numFmtId="0" fontId="86" fillId="0" borderId="75" xfId="12" applyFont="1" applyBorder="1" applyAlignment="1">
      <alignment horizontal="center" vertical="center" wrapText="1"/>
    </xf>
    <xf numFmtId="0" fontId="78" fillId="0" borderId="0" xfId="9" applyFont="1" applyAlignment="1">
      <alignment horizontal="right" vertical="center"/>
    </xf>
    <xf numFmtId="0" fontId="18" fillId="0" borderId="101" xfId="3" applyFont="1" applyBorder="1" applyAlignment="1">
      <alignment horizontal="center" vertical="center"/>
    </xf>
    <xf numFmtId="0" fontId="18" fillId="0" borderId="100" xfId="3" applyFont="1" applyBorder="1" applyAlignment="1">
      <alignment horizontal="center" vertical="center"/>
    </xf>
    <xf numFmtId="182" fontId="40" fillId="0" borderId="101" xfId="3" applyNumberFormat="1" applyFont="1" applyBorder="1" applyAlignment="1">
      <alignment horizontal="center" vertical="center"/>
    </xf>
    <xf numFmtId="182" fontId="40" fillId="0" borderId="99" xfId="3" applyNumberFormat="1" applyFont="1" applyBorder="1" applyAlignment="1">
      <alignment horizontal="center" vertical="center"/>
    </xf>
    <xf numFmtId="182" fontId="40" fillId="0" borderId="100" xfId="3" applyNumberFormat="1" applyFont="1" applyBorder="1" applyAlignment="1">
      <alignment horizontal="center" vertical="center"/>
    </xf>
    <xf numFmtId="0" fontId="18" fillId="16" borderId="24" xfId="3" applyFont="1" applyFill="1" applyBorder="1" applyAlignment="1" applyProtection="1">
      <alignment horizontal="center" vertical="center"/>
      <protection locked="0"/>
    </xf>
    <xf numFmtId="193" fontId="18" fillId="16" borderId="24" xfId="3" applyNumberFormat="1" applyFont="1" applyFill="1" applyBorder="1" applyAlignment="1" applyProtection="1">
      <alignment horizontal="right" vertical="center" wrapText="1"/>
      <protection locked="0"/>
    </xf>
    <xf numFmtId="193" fontId="18" fillId="16" borderId="24" xfId="3" applyNumberFormat="1" applyFont="1" applyFill="1" applyBorder="1" applyAlignment="1" applyProtection="1">
      <alignment horizontal="right" vertical="center"/>
      <protection locked="0"/>
    </xf>
    <xf numFmtId="176" fontId="18" fillId="16" borderId="24" xfId="3" applyNumberFormat="1" applyFont="1" applyFill="1" applyBorder="1" applyAlignment="1" applyProtection="1">
      <alignment horizontal="right" vertical="center" wrapText="1"/>
      <protection locked="0"/>
    </xf>
    <xf numFmtId="176" fontId="18" fillId="16" borderId="24" xfId="3" applyNumberFormat="1" applyFont="1" applyFill="1" applyBorder="1" applyAlignment="1" applyProtection="1">
      <alignment horizontal="right" vertical="center"/>
      <protection locked="0"/>
    </xf>
    <xf numFmtId="0" fontId="18" fillId="0" borderId="24" xfId="3" applyFont="1" applyBorder="1" applyAlignment="1">
      <alignment horizontal="center" vertical="center"/>
    </xf>
    <xf numFmtId="0" fontId="18" fillId="0" borderId="24" xfId="3" applyFont="1" applyBorder="1" applyAlignment="1">
      <alignment horizontal="center" vertical="center" wrapText="1"/>
    </xf>
    <xf numFmtId="193" fontId="18" fillId="0" borderId="24" xfId="3" applyNumberFormat="1" applyFont="1" applyBorder="1" applyAlignment="1">
      <alignment horizontal="right" vertical="center"/>
    </xf>
    <xf numFmtId="176" fontId="18" fillId="0" borderId="24" xfId="3" applyNumberFormat="1" applyFont="1" applyBorder="1" applyAlignment="1">
      <alignment horizontal="right" vertical="center"/>
    </xf>
    <xf numFmtId="0" fontId="18" fillId="0" borderId="31" xfId="3" applyFont="1" applyBorder="1" applyAlignment="1" applyProtection="1">
      <alignment horizontal="center" vertical="center"/>
      <protection locked="0"/>
    </xf>
    <xf numFmtId="0" fontId="18" fillId="0" borderId="25" xfId="3" applyFont="1" applyBorder="1" applyAlignment="1" applyProtection="1">
      <alignment horizontal="center" vertical="center"/>
      <protection locked="0"/>
    </xf>
    <xf numFmtId="0" fontId="18" fillId="0" borderId="26" xfId="3" applyFont="1" applyBorder="1" applyAlignment="1" applyProtection="1">
      <alignment horizontal="center" vertical="center"/>
      <protection locked="0"/>
    </xf>
    <xf numFmtId="0" fontId="18" fillId="0" borderId="34" xfId="3" applyFont="1" applyBorder="1" applyAlignment="1">
      <alignment horizontal="left" vertical="center"/>
    </xf>
    <xf numFmtId="0" fontId="39" fillId="0" borderId="24" xfId="3" applyFont="1" applyBorder="1" applyAlignment="1">
      <alignment horizontal="center" vertical="center"/>
    </xf>
    <xf numFmtId="0" fontId="40" fillId="16" borderId="24" xfId="3" applyFont="1" applyFill="1" applyBorder="1" applyAlignment="1" applyProtection="1">
      <alignment horizontal="center" vertical="center"/>
      <protection locked="0"/>
    </xf>
    <xf numFmtId="58" fontId="40" fillId="16" borderId="24" xfId="3" applyNumberFormat="1" applyFont="1" applyFill="1" applyBorder="1" applyAlignment="1" applyProtection="1">
      <alignment horizontal="center" vertical="center"/>
      <protection locked="0"/>
    </xf>
    <xf numFmtId="58" fontId="40" fillId="16" borderId="31" xfId="3" applyNumberFormat="1" applyFont="1" applyFill="1" applyBorder="1" applyAlignment="1" applyProtection="1">
      <alignment horizontal="center" vertical="center"/>
      <protection locked="0"/>
    </xf>
    <xf numFmtId="0" fontId="40" fillId="16" borderId="25" xfId="3" applyFont="1" applyFill="1" applyBorder="1" applyAlignment="1" applyProtection="1">
      <alignment horizontal="center" vertical="center"/>
      <protection locked="0"/>
    </xf>
    <xf numFmtId="0" fontId="40" fillId="16" borderId="26" xfId="3" applyFont="1" applyFill="1" applyBorder="1" applyAlignment="1" applyProtection="1">
      <alignment horizontal="center" vertical="center"/>
      <protection locked="0"/>
    </xf>
    <xf numFmtId="0" fontId="103" fillId="0" borderId="0" xfId="3" applyFont="1" applyAlignment="1">
      <alignment horizontal="center" vertical="center"/>
    </xf>
    <xf numFmtId="0" fontId="30" fillId="0" borderId="0" xfId="3" applyFont="1" applyAlignment="1">
      <alignment horizontal="left" vertical="center" wrapText="1" shrinkToFit="1"/>
    </xf>
    <xf numFmtId="0" fontId="30" fillId="0" borderId="0" xfId="3" applyFont="1" applyAlignment="1">
      <alignment horizontal="left" vertical="center" wrapText="1"/>
    </xf>
    <xf numFmtId="0" fontId="40" fillId="16" borderId="31" xfId="3" applyFont="1" applyFill="1" applyBorder="1" applyAlignment="1" applyProtection="1">
      <alignment horizontal="center" vertical="center"/>
      <protection locked="0"/>
    </xf>
    <xf numFmtId="0" fontId="8" fillId="0" borderId="29" xfId="3" applyFont="1" applyBorder="1" applyAlignment="1">
      <alignment horizontal="center" vertical="center" wrapText="1"/>
    </xf>
    <xf numFmtId="0" fontId="30" fillId="0" borderId="68" xfId="3" applyFont="1" applyBorder="1" applyAlignment="1">
      <alignment horizontal="left" vertical="center"/>
    </xf>
    <xf numFmtId="0" fontId="30" fillId="0" borderId="0" xfId="3" applyFont="1" applyAlignment="1">
      <alignment horizontal="left" vertical="center"/>
    </xf>
    <xf numFmtId="0" fontId="18" fillId="0" borderId="85" xfId="3" applyFont="1" applyBorder="1" applyAlignment="1">
      <alignment horizontal="center" vertical="center"/>
    </xf>
    <xf numFmtId="0" fontId="18" fillId="0" borderId="38" xfId="3" applyFont="1" applyBorder="1" applyAlignment="1" applyProtection="1">
      <alignment horizontal="center" vertical="center"/>
      <protection locked="0"/>
    </xf>
    <xf numFmtId="0" fontId="18" fillId="0" borderId="39" xfId="3" applyFont="1" applyBorder="1" applyAlignment="1" applyProtection="1">
      <alignment horizontal="center" vertical="center"/>
      <protection locked="0"/>
    </xf>
    <xf numFmtId="0" fontId="18" fillId="0" borderId="40" xfId="3" applyFont="1" applyBorder="1" applyAlignment="1" applyProtection="1">
      <alignment horizontal="center" vertical="center"/>
      <protection locked="0"/>
    </xf>
    <xf numFmtId="0" fontId="18" fillId="0" borderId="27" xfId="3" applyFont="1" applyBorder="1" applyAlignment="1" applyProtection="1">
      <alignment horizontal="center" vertical="center"/>
      <protection locked="0"/>
    </xf>
    <xf numFmtId="0" fontId="18" fillId="0" borderId="28" xfId="3" applyFont="1" applyBorder="1" applyAlignment="1" applyProtection="1">
      <alignment horizontal="center" vertical="center"/>
      <protection locked="0"/>
    </xf>
    <xf numFmtId="0" fontId="18" fillId="0" borderId="29" xfId="3" applyFont="1" applyBorder="1" applyAlignment="1" applyProtection="1">
      <alignment horizontal="center" vertical="center"/>
      <protection locked="0"/>
    </xf>
    <xf numFmtId="58" fontId="40" fillId="16" borderId="38" xfId="3" applyNumberFormat="1" applyFont="1" applyFill="1" applyBorder="1" applyAlignment="1" applyProtection="1">
      <alignment horizontal="center" vertical="center"/>
      <protection locked="0"/>
    </xf>
    <xf numFmtId="58" fontId="40" fillId="16" borderId="39" xfId="3" applyNumberFormat="1" applyFont="1" applyFill="1" applyBorder="1" applyAlignment="1" applyProtection="1">
      <alignment horizontal="center" vertical="center"/>
      <protection locked="0"/>
    </xf>
    <xf numFmtId="58" fontId="40" fillId="16" borderId="40" xfId="3" applyNumberFormat="1" applyFont="1" applyFill="1" applyBorder="1" applyAlignment="1" applyProtection="1">
      <alignment horizontal="center" vertical="center"/>
      <protection locked="0"/>
    </xf>
    <xf numFmtId="58" fontId="40" fillId="16" borderId="27" xfId="3" applyNumberFormat="1" applyFont="1" applyFill="1" applyBorder="1" applyAlignment="1" applyProtection="1">
      <alignment horizontal="center" vertical="center"/>
      <protection locked="0"/>
    </xf>
    <xf numFmtId="58" fontId="40" fillId="16" borderId="28" xfId="3" applyNumberFormat="1" applyFont="1" applyFill="1" applyBorder="1" applyAlignment="1" applyProtection="1">
      <alignment horizontal="center" vertical="center"/>
      <protection locked="0"/>
    </xf>
    <xf numFmtId="58" fontId="40" fillId="16" borderId="29" xfId="3" applyNumberFormat="1" applyFont="1" applyFill="1" applyBorder="1" applyAlignment="1" applyProtection="1">
      <alignment horizontal="center" vertical="center"/>
      <protection locked="0"/>
    </xf>
    <xf numFmtId="0" fontId="2" fillId="6" borderId="31" xfId="8" applyFont="1" applyFill="1" applyBorder="1" applyAlignment="1">
      <alignment horizontal="left" vertical="center"/>
    </xf>
    <xf numFmtId="0" fontId="2" fillId="6" borderId="26" xfId="8" applyFont="1" applyFill="1" applyBorder="1" applyAlignment="1">
      <alignment horizontal="left" vertical="center"/>
    </xf>
    <xf numFmtId="0" fontId="2" fillId="6" borderId="25" xfId="8" applyFont="1" applyFill="1" applyBorder="1" applyAlignment="1">
      <alignment horizontal="left" vertical="center"/>
    </xf>
    <xf numFmtId="0" fontId="2" fillId="6" borderId="32" xfId="8" applyFont="1" applyFill="1" applyBorder="1" applyAlignment="1">
      <alignment horizontal="left" vertical="center"/>
    </xf>
    <xf numFmtId="0" fontId="2" fillId="6" borderId="91" xfId="8" applyFont="1" applyFill="1" applyBorder="1" applyAlignment="1">
      <alignment horizontal="left" vertical="center"/>
    </xf>
    <xf numFmtId="0" fontId="2" fillId="6" borderId="93" xfId="8" applyFont="1" applyFill="1" applyBorder="1" applyAlignment="1">
      <alignment horizontal="left" vertical="center"/>
    </xf>
    <xf numFmtId="0" fontId="2" fillId="6" borderId="92" xfId="8" applyFont="1" applyFill="1" applyBorder="1" applyAlignment="1">
      <alignment horizontal="left" vertical="center"/>
    </xf>
    <xf numFmtId="0" fontId="2" fillId="6" borderId="150" xfId="8" applyFont="1" applyFill="1" applyBorder="1" applyAlignment="1">
      <alignment horizontal="left" vertical="center"/>
    </xf>
    <xf numFmtId="0" fontId="0" fillId="0" borderId="218" xfId="8" applyFont="1" applyBorder="1" applyAlignment="1">
      <alignment horizontal="distributed" vertical="center"/>
    </xf>
    <xf numFmtId="0" fontId="2" fillId="0" borderId="219" xfId="8" applyFont="1" applyBorder="1" applyAlignment="1">
      <alignment horizontal="distributed" vertical="center"/>
    </xf>
    <xf numFmtId="0" fontId="2" fillId="6" borderId="220" xfId="8" applyFont="1" applyFill="1" applyBorder="1" applyAlignment="1">
      <alignment horizontal="center" vertical="center"/>
    </xf>
    <xf numFmtId="0" fontId="2" fillId="6" borderId="219" xfId="8" applyFont="1" applyFill="1" applyBorder="1" applyAlignment="1">
      <alignment horizontal="center" vertical="center"/>
    </xf>
    <xf numFmtId="0" fontId="2" fillId="6" borderId="221" xfId="8" applyFont="1" applyFill="1" applyBorder="1" applyAlignment="1">
      <alignment horizontal="center" vertical="center"/>
    </xf>
    <xf numFmtId="0" fontId="0" fillId="0" borderId="222" xfId="8" applyFont="1" applyBorder="1" applyAlignment="1">
      <alignment horizontal="center" vertical="center" wrapText="1"/>
    </xf>
    <xf numFmtId="0" fontId="0" fillId="0" borderId="223" xfId="8" applyFont="1" applyBorder="1" applyAlignment="1">
      <alignment horizontal="center" vertical="center" wrapText="1"/>
    </xf>
    <xf numFmtId="0" fontId="0" fillId="0" borderId="31" xfId="8" applyFont="1" applyBorder="1" applyAlignment="1">
      <alignment horizontal="center" vertical="center" wrapText="1"/>
    </xf>
    <xf numFmtId="0" fontId="0" fillId="0" borderId="25" xfId="8" applyFont="1" applyBorder="1" applyAlignment="1">
      <alignment horizontal="center" vertical="center" wrapText="1"/>
    </xf>
    <xf numFmtId="0" fontId="2" fillId="0" borderId="23" xfId="8" applyFont="1" applyBorder="1" applyAlignment="1">
      <alignment horizontal="center" vertical="center" textRotation="255" wrapText="1"/>
    </xf>
    <xf numFmtId="0" fontId="2" fillId="0" borderId="81" xfId="8" applyFont="1" applyBorder="1" applyAlignment="1">
      <alignment horizontal="center" vertical="center" textRotation="255" wrapText="1"/>
    </xf>
    <xf numFmtId="0" fontId="2" fillId="0" borderId="31" xfId="8" applyFont="1" applyBorder="1" applyAlignment="1">
      <alignment horizontal="center" vertical="center"/>
    </xf>
    <xf numFmtId="0" fontId="2" fillId="0" borderId="25" xfId="8" applyFont="1" applyBorder="1" applyAlignment="1">
      <alignment horizontal="center" vertical="center"/>
    </xf>
    <xf numFmtId="0" fontId="2" fillId="0" borderId="26" xfId="8" applyFont="1" applyBorder="1" applyAlignment="1">
      <alignment horizontal="center" vertical="center"/>
    </xf>
    <xf numFmtId="0" fontId="2" fillId="0" borderId="32" xfId="8" applyFont="1" applyBorder="1" applyAlignment="1">
      <alignment horizontal="center" vertical="center"/>
    </xf>
    <xf numFmtId="0" fontId="0" fillId="6" borderId="31" xfId="8" applyFont="1" applyFill="1" applyBorder="1" applyAlignment="1">
      <alignment horizontal="left" vertical="center"/>
    </xf>
    <xf numFmtId="0" fontId="2" fillId="0" borderId="112" xfId="8" applyFont="1" applyBorder="1" applyAlignment="1">
      <alignment horizontal="distributed" vertical="center"/>
    </xf>
    <xf numFmtId="0" fontId="2" fillId="0" borderId="26" xfId="8" applyFont="1" applyBorder="1" applyAlignment="1">
      <alignment horizontal="distributed" vertical="center"/>
    </xf>
    <xf numFmtId="0" fontId="2" fillId="6" borderId="31" xfId="8" applyFont="1" applyFill="1" applyBorder="1" applyAlignment="1">
      <alignment horizontal="center" vertical="center"/>
    </xf>
    <xf numFmtId="0" fontId="2" fillId="6" borderId="25" xfId="8" applyFont="1" applyFill="1" applyBorder="1" applyAlignment="1">
      <alignment horizontal="center" vertical="center"/>
    </xf>
    <xf numFmtId="0" fontId="2" fillId="6" borderId="32" xfId="8" applyFont="1" applyFill="1" applyBorder="1" applyAlignment="1">
      <alignment horizontal="center" vertical="center"/>
    </xf>
    <xf numFmtId="0" fontId="2" fillId="0" borderId="76" xfId="8" applyFont="1" applyBorder="1" applyAlignment="1">
      <alignment horizontal="distributed" vertical="center"/>
    </xf>
    <xf numFmtId="0" fontId="2" fillId="0" borderId="23" xfId="8" applyFont="1" applyBorder="1" applyAlignment="1">
      <alignment horizontal="distributed" vertical="center"/>
    </xf>
    <xf numFmtId="0" fontId="2" fillId="6" borderId="31" xfId="8" applyFont="1" applyFill="1" applyBorder="1">
      <alignment vertical="center"/>
    </xf>
    <xf numFmtId="0" fontId="2" fillId="6" borderId="25" xfId="8" applyFont="1" applyFill="1" applyBorder="1">
      <alignment vertical="center"/>
    </xf>
    <xf numFmtId="0" fontId="2" fillId="6" borderId="26" xfId="8" applyFont="1" applyFill="1" applyBorder="1">
      <alignment vertical="center"/>
    </xf>
    <xf numFmtId="0" fontId="2" fillId="0" borderId="133" xfId="8" applyFont="1" applyBorder="1" applyAlignment="1">
      <alignment horizontal="distributed" vertical="center"/>
    </xf>
    <xf numFmtId="0" fontId="2" fillId="0" borderId="163" xfId="8" applyFont="1" applyBorder="1" applyAlignment="1">
      <alignment horizontal="distributed" vertical="center"/>
    </xf>
    <xf numFmtId="0" fontId="2" fillId="6" borderId="38" xfId="8" applyFont="1" applyFill="1" applyBorder="1">
      <alignment vertical="center"/>
    </xf>
    <xf numFmtId="0" fontId="2" fillId="6" borderId="67" xfId="8" applyFont="1" applyFill="1" applyBorder="1">
      <alignment vertical="center"/>
    </xf>
    <xf numFmtId="0" fontId="2" fillId="6" borderId="33" xfId="8" applyFont="1" applyFill="1" applyBorder="1">
      <alignment vertical="center"/>
    </xf>
    <xf numFmtId="0" fontId="2" fillId="6" borderId="69" xfId="8" applyFont="1" applyFill="1" applyBorder="1">
      <alignment vertical="center"/>
    </xf>
    <xf numFmtId="0" fontId="2" fillId="6" borderId="39" xfId="8" applyFont="1" applyFill="1" applyBorder="1">
      <alignment vertical="center"/>
    </xf>
    <xf numFmtId="0" fontId="2" fillId="6" borderId="40" xfId="8" applyFont="1" applyFill="1" applyBorder="1">
      <alignment vertical="center"/>
    </xf>
    <xf numFmtId="0" fontId="2" fillId="0" borderId="0" xfId="8" applyFont="1" applyAlignment="1">
      <alignment horizontal="right" vertical="center"/>
    </xf>
    <xf numFmtId="0" fontId="58" fillId="0" borderId="0" xfId="8" applyFont="1" applyAlignment="1">
      <alignment horizontal="center" vertical="center"/>
    </xf>
    <xf numFmtId="0" fontId="2" fillId="0" borderId="192" xfId="8" applyFont="1" applyBorder="1" applyAlignment="1">
      <alignment horizontal="distributed" vertical="center"/>
    </xf>
    <xf numFmtId="0" fontId="2" fillId="0" borderId="87" xfId="8" applyFont="1" applyBorder="1" applyAlignment="1">
      <alignment horizontal="distributed" vertical="center"/>
    </xf>
    <xf numFmtId="0" fontId="2" fillId="6" borderId="51" xfId="8" applyFont="1" applyFill="1" applyBorder="1">
      <alignment vertical="center"/>
    </xf>
    <xf numFmtId="0" fontId="2" fillId="6" borderId="52" xfId="8" applyFont="1" applyFill="1" applyBorder="1">
      <alignment vertical="center"/>
    </xf>
    <xf numFmtId="0" fontId="2" fillId="6" borderId="53" xfId="8" applyFont="1" applyFill="1" applyBorder="1">
      <alignment vertical="center"/>
    </xf>
    <xf numFmtId="0" fontId="3" fillId="0" borderId="133" xfId="8" applyBorder="1" applyAlignment="1">
      <alignment horizontal="left" vertical="center" wrapText="1" indent="1"/>
    </xf>
    <xf numFmtId="0" fontId="3" fillId="0" borderId="163" xfId="8" applyBorder="1" applyAlignment="1">
      <alignment horizontal="left" vertical="center" wrapText="1" indent="1"/>
    </xf>
    <xf numFmtId="0" fontId="3" fillId="0" borderId="21" xfId="8" applyBorder="1" applyAlignment="1">
      <alignment horizontal="left" vertical="center" wrapText="1" indent="1"/>
    </xf>
    <xf numFmtId="0" fontId="3" fillId="0" borderId="0" xfId="8" applyAlignment="1">
      <alignment vertical="center" wrapText="1"/>
    </xf>
    <xf numFmtId="0" fontId="13" fillId="0" borderId="0" xfId="14" applyFont="1" applyAlignment="1">
      <alignment vertical="center" wrapText="1"/>
    </xf>
    <xf numFmtId="0" fontId="3" fillId="0" borderId="0" xfId="14">
      <alignment vertical="center"/>
    </xf>
    <xf numFmtId="0" fontId="76" fillId="0" borderId="0" xfId="14" applyFont="1" applyAlignment="1">
      <alignment horizontal="center" vertical="center"/>
    </xf>
    <xf numFmtId="0" fontId="14" fillId="0" borderId="31" xfId="14" applyFont="1" applyBorder="1" applyAlignment="1">
      <alignment horizontal="center" vertical="center"/>
    </xf>
    <xf numFmtId="0" fontId="14" fillId="0" borderId="25" xfId="14" applyFont="1" applyBorder="1" applyAlignment="1">
      <alignment horizontal="center" vertical="center"/>
    </xf>
    <xf numFmtId="0" fontId="14" fillId="0" borderId="26" xfId="14" applyFont="1" applyBorder="1" applyAlignment="1">
      <alignment horizontal="center" vertical="center"/>
    </xf>
    <xf numFmtId="0" fontId="3" fillId="0" borderId="39" xfId="14" applyBorder="1" applyAlignment="1">
      <alignment horizontal="center" vertical="center"/>
    </xf>
    <xf numFmtId="0" fontId="3" fillId="0" borderId="40" xfId="14" applyBorder="1" applyAlignment="1">
      <alignment horizontal="center" vertical="center"/>
    </xf>
    <xf numFmtId="0" fontId="3" fillId="0" borderId="133" xfId="14" applyBorder="1" applyAlignment="1">
      <alignment horizontal="left" vertical="center" wrapText="1" indent="1"/>
    </xf>
    <xf numFmtId="0" fontId="3" fillId="0" borderId="163" xfId="14" applyBorder="1" applyAlignment="1">
      <alignment horizontal="left" vertical="center" wrapText="1" indent="1"/>
    </xf>
    <xf numFmtId="0" fontId="3" fillId="0" borderId="21" xfId="14" applyBorder="1" applyAlignment="1">
      <alignment horizontal="left" vertical="center" wrapText="1" indent="1"/>
    </xf>
    <xf numFmtId="0" fontId="3" fillId="0" borderId="0" xfId="14" applyAlignment="1">
      <alignment vertical="center" wrapText="1"/>
    </xf>
    <xf numFmtId="0" fontId="2" fillId="0" borderId="0" xfId="14" applyFont="1" applyAlignment="1">
      <alignment horizontal="left" vertical="center" wrapText="1"/>
    </xf>
    <xf numFmtId="0" fontId="2" fillId="0" borderId="2" xfId="14" applyFont="1" applyBorder="1" applyAlignment="1">
      <alignment horizontal="center" vertical="center" wrapText="1"/>
    </xf>
    <xf numFmtId="0" fontId="2" fillId="0" borderId="3" xfId="14" applyFont="1" applyBorder="1" applyAlignment="1">
      <alignment horizontal="center" vertical="center" wrapText="1"/>
    </xf>
    <xf numFmtId="0" fontId="2" fillId="0" borderId="28" xfId="14" applyFont="1" applyBorder="1" applyAlignment="1">
      <alignment horizontal="center" vertical="center" wrapText="1"/>
    </xf>
    <xf numFmtId="0" fontId="2" fillId="0" borderId="29" xfId="14" applyFont="1" applyBorder="1" applyAlignment="1">
      <alignment horizontal="center" vertical="center" wrapText="1"/>
    </xf>
    <xf numFmtId="0" fontId="2" fillId="0" borderId="27" xfId="14" applyFont="1" applyBorder="1" applyAlignment="1">
      <alignment horizontal="center" vertical="center" wrapText="1"/>
    </xf>
    <xf numFmtId="0" fontId="2" fillId="0" borderId="92" xfId="14" applyFont="1" applyBorder="1" applyAlignment="1">
      <alignment horizontal="center" vertical="center" shrinkToFit="1"/>
    </xf>
    <xf numFmtId="0" fontId="2" fillId="0" borderId="93" xfId="14" applyFont="1" applyBorder="1" applyAlignment="1">
      <alignment horizontal="center" vertical="center" shrinkToFit="1"/>
    </xf>
    <xf numFmtId="0" fontId="79" fillId="0" borderId="112" xfId="14" applyFont="1" applyBorder="1" applyAlignment="1">
      <alignment horizontal="center" vertical="center"/>
    </xf>
    <xf numFmtId="0" fontId="79" fillId="0" borderId="25" xfId="14" applyFont="1" applyBorder="1" applyAlignment="1">
      <alignment horizontal="center" vertical="center"/>
    </xf>
    <xf numFmtId="0" fontId="79" fillId="0" borderId="26" xfId="14" applyFont="1" applyBorder="1" applyAlignment="1">
      <alignment horizontal="center" vertical="center"/>
    </xf>
    <xf numFmtId="0" fontId="79" fillId="0" borderId="31" xfId="14" applyFont="1" applyBorder="1" applyAlignment="1">
      <alignment horizontal="center" vertical="center"/>
    </xf>
    <xf numFmtId="0" fontId="79" fillId="0" borderId="32" xfId="14" applyFont="1" applyBorder="1">
      <alignment vertical="center"/>
    </xf>
    <xf numFmtId="0" fontId="79" fillId="0" borderId="0" xfId="14" applyFont="1" applyAlignment="1">
      <alignment horizontal="right" vertical="center"/>
    </xf>
    <xf numFmtId="0" fontId="14" fillId="0" borderId="48" xfId="14" applyFont="1" applyBorder="1" applyAlignment="1">
      <alignment horizontal="center" vertical="center"/>
    </xf>
    <xf numFmtId="0" fontId="3" fillId="0" borderId="48" xfId="14" applyBorder="1">
      <alignment vertical="center"/>
    </xf>
    <xf numFmtId="0" fontId="2" fillId="0" borderId="192" xfId="14" applyFont="1" applyBorder="1" applyAlignment="1">
      <alignment horizontal="center" vertical="center"/>
    </xf>
    <xf numFmtId="0" fontId="79" fillId="0" borderId="52" xfId="14" applyFont="1" applyBorder="1" applyAlignment="1">
      <alignment horizontal="center" vertical="center"/>
    </xf>
    <xf numFmtId="0" fontId="79" fillId="0" borderId="87" xfId="14" applyFont="1" applyBorder="1" applyAlignment="1">
      <alignment horizontal="center" vertical="center"/>
    </xf>
    <xf numFmtId="0" fontId="79" fillId="0" borderId="51" xfId="14" applyFont="1" applyBorder="1">
      <alignment vertical="center"/>
    </xf>
    <xf numFmtId="0" fontId="79" fillId="0" borderId="53" xfId="14" applyFont="1" applyBorder="1">
      <alignment vertical="center"/>
    </xf>
    <xf numFmtId="0" fontId="89" fillId="0" borderId="0" xfId="9" applyFont="1" applyAlignment="1">
      <alignment horizontal="center" vertical="center"/>
    </xf>
    <xf numFmtId="0" fontId="14" fillId="0" borderId="31" xfId="9" applyFont="1" applyBorder="1" applyAlignment="1">
      <alignment horizontal="center" vertical="center"/>
    </xf>
    <xf numFmtId="0" fontId="14" fillId="0" borderId="25" xfId="9" applyFont="1" applyBorder="1" applyAlignment="1">
      <alignment horizontal="center" vertical="center"/>
    </xf>
    <xf numFmtId="0" fontId="14" fillId="0" borderId="26" xfId="9" applyFont="1" applyBorder="1" applyAlignment="1">
      <alignment horizontal="center" vertical="center"/>
    </xf>
    <xf numFmtId="0" fontId="2" fillId="0" borderId="31" xfId="9" applyBorder="1" applyAlignment="1">
      <alignment horizontal="center" vertical="center"/>
    </xf>
    <xf numFmtId="0" fontId="2" fillId="0" borderId="25" xfId="9" applyBorder="1" applyAlignment="1">
      <alignment horizontal="center" vertical="center"/>
    </xf>
    <xf numFmtId="0" fontId="2" fillId="0" borderId="26" xfId="9" applyBorder="1" applyAlignment="1">
      <alignment horizontal="center" vertical="center"/>
    </xf>
    <xf numFmtId="0" fontId="2" fillId="0" borderId="24" xfId="9" applyBorder="1" applyAlignment="1">
      <alignment horizontal="center" vertical="center"/>
    </xf>
    <xf numFmtId="0" fontId="18" fillId="0" borderId="88" xfId="18" applyFont="1" applyBorder="1" applyAlignment="1">
      <alignment horizontal="center" vertical="center" wrapText="1"/>
    </xf>
    <xf numFmtId="0" fontId="18" fillId="0" borderId="89" xfId="18" applyFont="1" applyBorder="1" applyAlignment="1">
      <alignment horizontal="center" vertical="center" wrapText="1"/>
    </xf>
    <xf numFmtId="0" fontId="18" fillId="0" borderId="229" xfId="18" applyFont="1" applyBorder="1" applyAlignment="1">
      <alignment horizontal="center" vertical="center" wrapText="1"/>
    </xf>
    <xf numFmtId="0" fontId="18" fillId="0" borderId="192" xfId="18" applyFont="1" applyBorder="1" applyAlignment="1">
      <alignment horizontal="left" vertical="center" wrapText="1"/>
    </xf>
    <xf numFmtId="0" fontId="18" fillId="0" borderId="52" xfId="18" applyFont="1" applyBorder="1" applyAlignment="1">
      <alignment horizontal="left" vertical="center" wrapText="1"/>
    </xf>
    <xf numFmtId="0" fontId="18" fillId="0" borderId="112" xfId="18" applyFont="1" applyBorder="1" applyAlignment="1">
      <alignment horizontal="left" vertical="center" wrapText="1"/>
    </xf>
    <xf numFmtId="0" fontId="18" fillId="0" borderId="25" xfId="18" applyFont="1" applyBorder="1" applyAlignment="1">
      <alignment horizontal="left" vertical="center" wrapText="1"/>
    </xf>
    <xf numFmtId="0" fontId="18" fillId="0" borderId="119" xfId="18" applyFont="1" applyBorder="1" applyAlignment="1">
      <alignment horizontal="left" vertical="center" wrapText="1"/>
    </xf>
    <xf numFmtId="0" fontId="18" fillId="0" borderId="92" xfId="18" applyFont="1" applyBorder="1" applyAlignment="1">
      <alignment horizontal="left" vertical="center" wrapText="1"/>
    </xf>
    <xf numFmtId="0" fontId="18" fillId="0" borderId="48" xfId="18" applyFont="1" applyBorder="1" applyAlignment="1">
      <alignment horizontal="center" vertical="center" wrapText="1"/>
    </xf>
    <xf numFmtId="0" fontId="18" fillId="0" borderId="87" xfId="18" applyFont="1" applyBorder="1" applyAlignment="1">
      <alignment horizontal="left" vertical="center" wrapText="1"/>
    </xf>
    <xf numFmtId="0" fontId="18" fillId="0" borderId="58" xfId="18" applyFont="1" applyBorder="1" applyAlignment="1">
      <alignment horizontal="left" vertical="center" wrapText="1"/>
    </xf>
    <xf numFmtId="0" fontId="18" fillId="0" borderId="51" xfId="18" applyFont="1" applyBorder="1" applyAlignment="1">
      <alignment horizontal="left" vertical="center" wrapText="1"/>
    </xf>
    <xf numFmtId="0" fontId="18" fillId="0" borderId="26" xfId="18" applyFont="1" applyBorder="1" applyAlignment="1">
      <alignment horizontal="left" vertical="center" wrapText="1"/>
    </xf>
    <xf numFmtId="0" fontId="18" fillId="0" borderId="24" xfId="18" applyFont="1" applyBorder="1" applyAlignment="1">
      <alignment horizontal="left" vertical="center" wrapText="1"/>
    </xf>
    <xf numFmtId="0" fontId="18" fillId="0" borderId="31" xfId="18" applyFont="1" applyBorder="1" applyAlignment="1">
      <alignment horizontal="left" vertical="center" wrapText="1"/>
    </xf>
    <xf numFmtId="0" fontId="18" fillId="0" borderId="93" xfId="18" applyFont="1" applyBorder="1" applyAlignment="1">
      <alignment horizontal="left" vertical="center" wrapText="1"/>
    </xf>
    <xf numFmtId="0" fontId="18" fillId="0" borderId="149" xfId="18" applyFont="1" applyBorder="1" applyAlignment="1">
      <alignment horizontal="left" vertical="center" wrapText="1"/>
    </xf>
    <xf numFmtId="0" fontId="18" fillId="0" borderId="91" xfId="18" applyFont="1" applyBorder="1" applyAlignment="1">
      <alignment horizontal="left" vertical="center" wrapText="1"/>
    </xf>
    <xf numFmtId="0" fontId="18" fillId="0" borderId="62" xfId="18" applyFont="1" applyBorder="1" applyAlignment="1">
      <alignment horizontal="center" vertical="center"/>
    </xf>
    <xf numFmtId="0" fontId="18" fillId="0" borderId="90" xfId="18" applyFont="1" applyBorder="1" applyAlignment="1">
      <alignment horizontal="center" vertical="center"/>
    </xf>
    <xf numFmtId="0" fontId="18" fillId="0" borderId="38" xfId="18" applyFont="1" applyBorder="1" applyAlignment="1">
      <alignment horizontal="center" vertical="center"/>
    </xf>
    <xf numFmtId="0" fontId="18" fillId="0" borderId="39" xfId="18" applyFont="1" applyBorder="1" applyAlignment="1">
      <alignment horizontal="center" vertical="center"/>
    </xf>
    <xf numFmtId="0" fontId="18" fillId="0" borderId="40" xfId="18" applyFont="1" applyBorder="1" applyAlignment="1">
      <alignment horizontal="center" vertical="center"/>
    </xf>
    <xf numFmtId="0" fontId="18" fillId="0" borderId="72" xfId="18" applyFont="1" applyBorder="1" applyAlignment="1">
      <alignment horizontal="center" vertical="center"/>
    </xf>
    <xf numFmtId="0" fontId="18" fillId="0" borderId="48" xfId="18" applyFont="1" applyBorder="1" applyAlignment="1">
      <alignment horizontal="center" vertical="center"/>
    </xf>
    <xf numFmtId="0" fontId="18" fillId="0" borderId="71" xfId="18" applyFont="1" applyBorder="1" applyAlignment="1">
      <alignment horizontal="center" vertical="center"/>
    </xf>
    <xf numFmtId="0" fontId="18" fillId="0" borderId="39" xfId="18" applyFont="1" applyBorder="1" applyAlignment="1">
      <alignment horizontal="center" vertical="center" wrapText="1"/>
    </xf>
    <xf numFmtId="0" fontId="18" fillId="0" borderId="67" xfId="18" applyFont="1" applyBorder="1" applyAlignment="1">
      <alignment horizontal="center" vertical="center"/>
    </xf>
    <xf numFmtId="0" fontId="18" fillId="0" borderId="73" xfId="18" applyFont="1" applyBorder="1" applyAlignment="1">
      <alignment horizontal="center" vertical="center"/>
    </xf>
    <xf numFmtId="0" fontId="39" fillId="0" borderId="1" xfId="18" applyFont="1" applyBorder="1" applyAlignment="1">
      <alignment horizontal="center" vertical="center"/>
    </xf>
    <xf numFmtId="0" fontId="39" fillId="0" borderId="5" xfId="18" applyFont="1" applyBorder="1" applyAlignment="1">
      <alignment horizontal="center" vertical="center"/>
    </xf>
    <xf numFmtId="0" fontId="18" fillId="0" borderId="3" xfId="18" applyFont="1" applyBorder="1" applyAlignment="1">
      <alignment horizontal="center" vertical="center" wrapText="1"/>
    </xf>
    <xf numFmtId="0" fontId="18" fillId="0" borderId="79" xfId="18" applyFont="1" applyBorder="1" applyAlignment="1">
      <alignment horizontal="center" vertical="center" wrapText="1"/>
    </xf>
    <xf numFmtId="0" fontId="18" fillId="0" borderId="4" xfId="18" applyFont="1" applyBorder="1" applyAlignment="1">
      <alignment horizontal="center" vertical="center" wrapText="1"/>
    </xf>
    <xf numFmtId="0" fontId="18" fillId="0" borderId="76" xfId="20" applyFont="1" applyBorder="1" applyAlignment="1">
      <alignment horizontal="center" vertical="center" wrapText="1"/>
    </xf>
    <xf numFmtId="0" fontId="18" fillId="0" borderId="23" xfId="20" applyFont="1" applyBorder="1" applyAlignment="1">
      <alignment horizontal="center" vertical="center" wrapText="1"/>
    </xf>
    <xf numFmtId="0" fontId="18" fillId="0" borderId="77" xfId="20" applyFont="1" applyBorder="1" applyAlignment="1">
      <alignment horizontal="center" vertical="center" wrapText="1"/>
    </xf>
    <xf numFmtId="0" fontId="18" fillId="0" borderId="38" xfId="20" applyFont="1" applyBorder="1" applyAlignment="1">
      <alignment horizontal="center" vertical="center" wrapText="1"/>
    </xf>
    <xf numFmtId="0" fontId="18" fillId="0" borderId="39" xfId="20" applyFont="1" applyBorder="1" applyAlignment="1">
      <alignment horizontal="center" vertical="center" wrapText="1"/>
    </xf>
    <xf numFmtId="0" fontId="18" fillId="0" borderId="40" xfId="20" applyFont="1" applyBorder="1" applyAlignment="1">
      <alignment horizontal="center" vertical="center" wrapText="1"/>
    </xf>
    <xf numFmtId="0" fontId="18" fillId="0" borderId="33" xfId="20" applyFont="1" applyBorder="1" applyAlignment="1">
      <alignment horizontal="center" vertical="center" wrapText="1"/>
    </xf>
    <xf numFmtId="0" fontId="18" fillId="0" borderId="0" xfId="20" applyFont="1" applyAlignment="1">
      <alignment horizontal="center" vertical="center" wrapText="1"/>
    </xf>
    <xf numFmtId="0" fontId="18" fillId="0" borderId="34" xfId="20" applyFont="1" applyBorder="1" applyAlignment="1">
      <alignment horizontal="center" vertical="center" wrapText="1"/>
    </xf>
    <xf numFmtId="0" fontId="18" fillId="0" borderId="27" xfId="20" applyFont="1" applyBorder="1" applyAlignment="1">
      <alignment horizontal="center" vertical="center" wrapText="1"/>
    </xf>
    <xf numFmtId="0" fontId="18" fillId="0" borderId="28" xfId="20" applyFont="1" applyBorder="1" applyAlignment="1">
      <alignment horizontal="center" vertical="center" wrapText="1"/>
    </xf>
    <xf numFmtId="0" fontId="18" fillId="0" borderId="29" xfId="20" applyFont="1" applyBorder="1" applyAlignment="1">
      <alignment horizontal="center" vertical="center" wrapText="1"/>
    </xf>
    <xf numFmtId="0" fontId="18" fillId="0" borderId="133" xfId="20" applyFont="1" applyBorder="1" applyAlignment="1">
      <alignment horizontal="center" vertical="center" textRotation="255" wrapText="1"/>
    </xf>
    <xf numFmtId="0" fontId="18" fillId="0" borderId="163" xfId="20" applyFont="1" applyBorder="1" applyAlignment="1">
      <alignment horizontal="center" vertical="center" textRotation="255" wrapText="1"/>
    </xf>
    <xf numFmtId="0" fontId="18" fillId="0" borderId="38" xfId="20" applyFont="1" applyBorder="1" applyAlignment="1">
      <alignment horizontal="left" vertical="center" wrapText="1"/>
    </xf>
    <xf numFmtId="0" fontId="18" fillId="0" borderId="39" xfId="20" applyFont="1" applyBorder="1" applyAlignment="1">
      <alignment horizontal="left" vertical="center" wrapText="1"/>
    </xf>
    <xf numFmtId="0" fontId="18" fillId="0" borderId="67" xfId="20" applyFont="1" applyBorder="1" applyAlignment="1">
      <alignment horizontal="left" vertical="center" wrapText="1"/>
    </xf>
    <xf numFmtId="0" fontId="18" fillId="0" borderId="69" xfId="20" applyFont="1" applyBorder="1" applyAlignment="1">
      <alignment horizontal="center" vertical="center" wrapText="1"/>
    </xf>
    <xf numFmtId="0" fontId="18" fillId="0" borderId="24" xfId="20" applyFont="1" applyBorder="1" applyAlignment="1">
      <alignment horizontal="center" vertical="center" wrapText="1"/>
    </xf>
    <xf numFmtId="0" fontId="18" fillId="0" borderId="30" xfId="20" applyFont="1" applyBorder="1" applyAlignment="1">
      <alignment horizontal="center" vertical="center" wrapText="1"/>
    </xf>
    <xf numFmtId="0" fontId="13" fillId="0" borderId="24" xfId="20" applyFont="1" applyBorder="1" applyAlignment="1">
      <alignment horizontal="center" vertical="center" wrapText="1"/>
    </xf>
    <xf numFmtId="0" fontId="18" fillId="0" borderId="21" xfId="20" applyFont="1" applyBorder="1" applyAlignment="1">
      <alignment horizontal="center" vertical="center" textRotation="255" wrapText="1"/>
    </xf>
    <xf numFmtId="0" fontId="18" fillId="0" borderId="1" xfId="20" applyFont="1" applyBorder="1" applyAlignment="1">
      <alignment horizontal="left" vertical="center" wrapText="1"/>
    </xf>
    <xf numFmtId="0" fontId="18" fillId="0" borderId="2" xfId="20" applyFont="1" applyBorder="1" applyAlignment="1">
      <alignment horizontal="left" vertical="center" wrapText="1"/>
    </xf>
    <xf numFmtId="0" fontId="18" fillId="0" borderId="5" xfId="20" applyFont="1" applyBorder="1" applyAlignment="1">
      <alignment horizontal="left" vertical="center" wrapText="1"/>
    </xf>
    <xf numFmtId="0" fontId="54" fillId="0" borderId="0" xfId="19" applyFont="1" applyAlignment="1">
      <alignment horizontal="right" vertical="center"/>
    </xf>
    <xf numFmtId="0" fontId="40" fillId="0" borderId="0" xfId="18" applyFont="1" applyAlignment="1">
      <alignment horizontal="center" vertical="center"/>
    </xf>
    <xf numFmtId="0" fontId="18" fillId="0" borderId="51" xfId="19" applyFont="1" applyBorder="1" applyAlignment="1">
      <alignment horizontal="center" vertical="center"/>
    </xf>
    <xf numFmtId="0" fontId="18" fillId="0" borderId="52" xfId="19" applyFont="1" applyBorder="1" applyAlignment="1">
      <alignment horizontal="center" vertical="center"/>
    </xf>
    <xf numFmtId="0" fontId="18" fillId="0" borderId="53" xfId="19" applyFont="1" applyBorder="1" applyAlignment="1">
      <alignment horizontal="center" vertical="center"/>
    </xf>
    <xf numFmtId="0" fontId="54" fillId="0" borderId="91" xfId="19" applyFont="1" applyBorder="1" applyAlignment="1">
      <alignment horizontal="center" vertical="center"/>
    </xf>
    <xf numFmtId="0" fontId="54" fillId="0" borderId="92" xfId="19" applyFont="1" applyBorder="1" applyAlignment="1">
      <alignment horizontal="center" vertical="center"/>
    </xf>
    <xf numFmtId="0" fontId="54" fillId="0" borderId="150" xfId="19" applyFont="1" applyBorder="1" applyAlignment="1">
      <alignment horizontal="center" vertical="center"/>
    </xf>
    <xf numFmtId="0" fontId="95" fillId="0" borderId="1" xfId="6" applyFont="1" applyBorder="1" applyAlignment="1">
      <alignment horizontal="center" vertical="center"/>
    </xf>
    <xf numFmtId="0" fontId="95" fillId="0" borderId="2" xfId="6" applyFont="1" applyBorder="1" applyAlignment="1">
      <alignment horizontal="center" vertical="center"/>
    </xf>
    <xf numFmtId="0" fontId="95" fillId="0" borderId="5" xfId="6" applyFont="1" applyBorder="1" applyAlignment="1">
      <alignment horizontal="center" vertical="center"/>
    </xf>
    <xf numFmtId="0" fontId="95" fillId="0" borderId="70" xfId="6" applyFont="1" applyBorder="1" applyAlignment="1">
      <alignment horizontal="center" vertical="center"/>
    </xf>
    <xf numFmtId="0" fontId="95" fillId="0" borderId="48" xfId="6" applyFont="1" applyBorder="1" applyAlignment="1">
      <alignment horizontal="center" vertical="center"/>
    </xf>
    <xf numFmtId="0" fontId="95" fillId="0" borderId="73" xfId="6" applyFont="1" applyBorder="1" applyAlignment="1">
      <alignment horizontal="center" vertical="center"/>
    </xf>
    <xf numFmtId="0" fontId="11" fillId="0" borderId="24" xfId="6" applyFont="1" applyBorder="1" applyAlignment="1">
      <alignment horizontal="center" vertical="center"/>
    </xf>
    <xf numFmtId="196" fontId="11" fillId="0" borderId="31" xfId="6" applyNumberFormat="1" applyFont="1" applyBorder="1" applyAlignment="1" applyProtection="1">
      <alignment horizontal="right" vertical="center"/>
      <protection locked="0"/>
    </xf>
    <xf numFmtId="196" fontId="11" fillId="0" borderId="25" xfId="6" applyNumberFormat="1" applyFont="1" applyBorder="1" applyAlignment="1" applyProtection="1">
      <alignment horizontal="right" vertical="center"/>
      <protection locked="0"/>
    </xf>
    <xf numFmtId="196" fontId="11" fillId="0" borderId="26" xfId="6" applyNumberFormat="1" applyFont="1" applyBorder="1" applyAlignment="1" applyProtection="1">
      <alignment horizontal="right" vertical="center"/>
      <protection locked="0"/>
    </xf>
    <xf numFmtId="196" fontId="11" fillId="0" borderId="24" xfId="6" applyNumberFormat="1" applyFont="1" applyBorder="1" applyAlignment="1">
      <alignment horizontal="center" vertical="center"/>
    </xf>
    <xf numFmtId="196" fontId="11" fillId="12" borderId="24" xfId="6" applyNumberFormat="1" applyFont="1" applyFill="1" applyBorder="1" applyAlignment="1" applyProtection="1">
      <alignment horizontal="right" vertical="center"/>
      <protection locked="0"/>
    </xf>
    <xf numFmtId="196" fontId="11" fillId="0" borderId="27" xfId="6" applyNumberFormat="1" applyFont="1" applyBorder="1" applyAlignment="1">
      <alignment horizontal="right" vertical="center" shrinkToFit="1"/>
    </xf>
    <xf numFmtId="196" fontId="11" fillId="0" borderId="28" xfId="6" applyNumberFormat="1" applyFont="1" applyBorder="1" applyAlignment="1">
      <alignment horizontal="right" vertical="center" shrinkToFit="1"/>
    </xf>
    <xf numFmtId="0" fontId="11" fillId="0" borderId="25" xfId="6" applyFont="1" applyBorder="1" applyAlignment="1">
      <alignment horizontal="center" vertical="center"/>
    </xf>
    <xf numFmtId="0" fontId="11" fillId="0" borderId="26" xfId="6" applyFont="1" applyBorder="1" applyAlignment="1">
      <alignment horizontal="center" vertical="center"/>
    </xf>
    <xf numFmtId="196" fontId="11" fillId="0" borderId="31" xfId="6" applyNumberFormat="1" applyFont="1" applyBorder="1" applyAlignment="1">
      <alignment horizontal="right" vertical="center" shrinkToFit="1"/>
    </xf>
    <xf numFmtId="196" fontId="11" fillId="0" borderId="25" xfId="6" applyNumberFormat="1" applyFont="1" applyBorder="1" applyAlignment="1">
      <alignment horizontal="right" vertical="center" shrinkToFit="1"/>
    </xf>
    <xf numFmtId="0" fontId="11" fillId="0" borderId="31" xfId="6" applyFont="1" applyBorder="1" applyAlignment="1">
      <alignment horizontal="center" vertical="center" shrinkToFit="1"/>
    </xf>
    <xf numFmtId="0" fontId="11" fillId="0" borderId="25" xfId="6" applyFont="1" applyBorder="1" applyAlignment="1">
      <alignment horizontal="center" vertical="center" shrinkToFit="1"/>
    </xf>
    <xf numFmtId="0" fontId="11" fillId="0" borderId="26" xfId="6" applyFont="1" applyBorder="1" applyAlignment="1">
      <alignment horizontal="center" vertical="center" shrinkToFit="1"/>
    </xf>
    <xf numFmtId="0" fontId="11" fillId="0" borderId="230" xfId="6" applyFont="1" applyBorder="1" applyAlignment="1">
      <alignment horizontal="center" vertical="center"/>
    </xf>
    <xf numFmtId="0" fontId="11" fillId="0" borderId="231" xfId="6" applyFont="1" applyBorder="1" applyAlignment="1">
      <alignment horizontal="center" vertical="center"/>
    </xf>
    <xf numFmtId="0" fontId="11" fillId="0" borderId="232" xfId="6" applyFont="1" applyBorder="1" applyAlignment="1">
      <alignment horizontal="center" vertical="center"/>
    </xf>
    <xf numFmtId="0" fontId="11" fillId="0" borderId="28" xfId="6" applyFont="1" applyBorder="1" applyAlignment="1">
      <alignment horizontal="center" vertical="center"/>
    </xf>
    <xf numFmtId="0" fontId="11" fillId="0" borderId="29" xfId="6" applyFont="1" applyBorder="1" applyAlignment="1">
      <alignment horizontal="center" vertical="center"/>
    </xf>
    <xf numFmtId="195" fontId="11" fillId="0" borderId="31" xfId="6" applyNumberFormat="1" applyFont="1" applyBorder="1" applyAlignment="1">
      <alignment horizontal="right" vertical="center" shrinkToFit="1"/>
    </xf>
    <xf numFmtId="195" fontId="11" fillId="0" borderId="25" xfId="6" applyNumberFormat="1" applyFont="1" applyBorder="1" applyAlignment="1">
      <alignment horizontal="right" vertical="center" shrinkToFit="1"/>
    </xf>
    <xf numFmtId="195" fontId="11" fillId="0" borderId="27" xfId="6" applyNumberFormat="1" applyFont="1" applyBorder="1" applyAlignment="1">
      <alignment horizontal="right" vertical="center" shrinkToFit="1"/>
    </xf>
    <xf numFmtId="195" fontId="11" fillId="0" borderId="28" xfId="6" applyNumberFormat="1" applyFont="1" applyBorder="1" applyAlignment="1">
      <alignment horizontal="right" vertical="center" shrinkToFit="1"/>
    </xf>
    <xf numFmtId="195" fontId="11" fillId="12" borderId="31" xfId="6" applyNumberFormat="1" applyFont="1" applyFill="1" applyBorder="1" applyAlignment="1" applyProtection="1">
      <alignment horizontal="right" vertical="center" shrinkToFit="1"/>
      <protection locked="0"/>
    </xf>
    <xf numFmtId="195" fontId="11" fillId="12" borderId="25" xfId="6" applyNumberFormat="1" applyFont="1" applyFill="1" applyBorder="1" applyAlignment="1" applyProtection="1">
      <alignment horizontal="right" vertical="center" shrinkToFit="1"/>
      <protection locked="0"/>
    </xf>
    <xf numFmtId="195" fontId="11" fillId="0" borderId="27" xfId="6" applyNumberFormat="1" applyFont="1" applyBorder="1" applyAlignment="1">
      <alignment horizontal="right" vertical="center"/>
    </xf>
    <xf numFmtId="195" fontId="11" fillId="0" borderId="28" xfId="6" applyNumberFormat="1" applyFont="1" applyBorder="1" applyAlignment="1">
      <alignment horizontal="right" vertical="center"/>
    </xf>
    <xf numFmtId="195" fontId="11" fillId="12" borderId="27" xfId="6" applyNumberFormat="1" applyFont="1" applyFill="1" applyBorder="1" applyAlignment="1" applyProtection="1">
      <alignment horizontal="right" vertical="center" shrinkToFit="1"/>
      <protection locked="0"/>
    </xf>
    <xf numFmtId="195" fontId="11" fillId="12" borderId="28" xfId="6" applyNumberFormat="1" applyFont="1" applyFill="1" applyBorder="1" applyAlignment="1" applyProtection="1">
      <alignment horizontal="right" vertical="center" shrinkToFit="1"/>
      <protection locked="0"/>
    </xf>
    <xf numFmtId="195" fontId="11" fillId="12" borderId="27" xfId="6" applyNumberFormat="1" applyFont="1" applyFill="1" applyBorder="1" applyAlignment="1" applyProtection="1">
      <alignment horizontal="right" vertical="center"/>
      <protection locked="0"/>
    </xf>
    <xf numFmtId="195" fontId="11" fillId="12" borderId="28" xfId="6" applyNumberFormat="1" applyFont="1" applyFill="1" applyBorder="1" applyAlignment="1" applyProtection="1">
      <alignment horizontal="right" vertical="center"/>
      <protection locked="0"/>
    </xf>
    <xf numFmtId="0" fontId="11" fillId="0" borderId="31" xfId="6" applyFont="1" applyBorder="1" applyAlignment="1">
      <alignment horizontal="center" vertical="center"/>
    </xf>
    <xf numFmtId="195" fontId="11" fillId="0" borderId="31" xfId="6" applyNumberFormat="1" applyFont="1" applyBorder="1" applyAlignment="1">
      <alignment horizontal="right" vertical="center"/>
    </xf>
    <xf numFmtId="195" fontId="11" fillId="0" borderId="25" xfId="6" applyNumberFormat="1" applyFont="1" applyBorder="1" applyAlignment="1">
      <alignment horizontal="right" vertical="center"/>
    </xf>
    <xf numFmtId="0" fontId="11" fillId="0" borderId="24" xfId="6" applyFont="1" applyBorder="1" applyAlignment="1">
      <alignment horizontal="center" vertical="center" shrinkToFit="1"/>
    </xf>
    <xf numFmtId="195" fontId="11" fillId="12" borderId="31" xfId="6" applyNumberFormat="1" applyFont="1" applyFill="1" applyBorder="1" applyAlignment="1" applyProtection="1">
      <alignment horizontal="right" vertical="center"/>
      <protection locked="0"/>
    </xf>
    <xf numFmtId="195" fontId="11" fillId="12" borderId="25" xfId="6" applyNumberFormat="1" applyFont="1" applyFill="1" applyBorder="1" applyAlignment="1" applyProtection="1">
      <alignment horizontal="right" vertical="center"/>
      <protection locked="0"/>
    </xf>
    <xf numFmtId="0" fontId="11" fillId="12" borderId="24" xfId="6" applyFont="1" applyFill="1" applyBorder="1" applyAlignment="1" applyProtection="1">
      <alignment horizontal="center" vertical="center"/>
      <protection locked="0"/>
    </xf>
    <xf numFmtId="0" fontId="11" fillId="0" borderId="24" xfId="6" applyFont="1" applyBorder="1" applyAlignment="1">
      <alignment horizontal="left" vertical="center"/>
    </xf>
    <xf numFmtId="0" fontId="11" fillId="12" borderId="24" xfId="6" applyFont="1" applyFill="1" applyBorder="1" applyAlignment="1" applyProtection="1">
      <alignment horizontal="center" vertical="center" shrinkToFit="1"/>
      <protection locked="0"/>
    </xf>
    <xf numFmtId="194" fontId="11" fillId="12" borderId="24" xfId="6" applyNumberFormat="1" applyFont="1" applyFill="1" applyBorder="1" applyAlignment="1" applyProtection="1">
      <alignment horizontal="right" vertical="center"/>
      <protection locked="0"/>
    </xf>
    <xf numFmtId="0" fontId="11" fillId="0" borderId="0" xfId="6" applyFont="1" applyAlignment="1">
      <alignment horizontal="center" vertical="center"/>
    </xf>
    <xf numFmtId="0" fontId="11" fillId="12" borderId="0" xfId="6" applyFont="1" applyFill="1" applyAlignment="1" applyProtection="1">
      <alignment horizontal="center" vertical="center" shrinkToFit="1"/>
      <protection locked="0"/>
    </xf>
    <xf numFmtId="0" fontId="91" fillId="0" borderId="1" xfId="6" applyFont="1" applyBorder="1" applyAlignment="1">
      <alignment horizontal="center" vertical="center"/>
    </xf>
    <xf numFmtId="0" fontId="91" fillId="0" borderId="2" xfId="6" applyFont="1" applyBorder="1" applyAlignment="1">
      <alignment horizontal="center" vertical="center"/>
    </xf>
    <xf numFmtId="0" fontId="91" fillId="0" borderId="5" xfId="6" applyFont="1" applyBorder="1" applyAlignment="1">
      <alignment horizontal="center" vertical="center"/>
    </xf>
    <xf numFmtId="0" fontId="91" fillId="0" borderId="70" xfId="6" applyFont="1" applyBorder="1" applyAlignment="1">
      <alignment horizontal="center" vertical="center"/>
    </xf>
    <xf numFmtId="0" fontId="91" fillId="0" borderId="48" xfId="6" applyFont="1" applyBorder="1" applyAlignment="1">
      <alignment horizontal="center" vertical="center"/>
    </xf>
    <xf numFmtId="0" fontId="91" fillId="0" borderId="73" xfId="6" applyFont="1" applyBorder="1" applyAlignment="1">
      <alignment horizontal="center" vertical="center"/>
    </xf>
    <xf numFmtId="0" fontId="8" fillId="0" borderId="0" xfId="9" applyFont="1" applyAlignment="1">
      <alignment horizontal="left" vertical="top" wrapText="1"/>
    </xf>
    <xf numFmtId="0" fontId="8" fillId="0" borderId="33" xfId="9" applyFont="1" applyBorder="1">
      <alignment vertical="center"/>
    </xf>
    <xf numFmtId="0" fontId="8" fillId="0" borderId="27" xfId="9" applyFont="1" applyBorder="1">
      <alignment vertical="center"/>
    </xf>
    <xf numFmtId="0" fontId="8" fillId="0" borderId="0" xfId="9" applyFont="1" applyAlignment="1">
      <alignment horizontal="center" vertical="center" wrapText="1" justifyLastLine="1"/>
    </xf>
    <xf numFmtId="0" fontId="8" fillId="0" borderId="38" xfId="9" applyFont="1" applyBorder="1" applyAlignment="1">
      <alignment vertical="center" wrapText="1"/>
    </xf>
    <xf numFmtId="0" fontId="8" fillId="17" borderId="31" xfId="9" applyFont="1" applyFill="1" applyBorder="1" applyAlignment="1">
      <alignment horizontal="center" vertical="center"/>
    </xf>
    <xf numFmtId="0" fontId="8" fillId="17" borderId="26" xfId="9" applyFont="1" applyFill="1" applyBorder="1" applyAlignment="1">
      <alignment horizontal="center" vertical="center"/>
    </xf>
    <xf numFmtId="0" fontId="8" fillId="17" borderId="52" xfId="9" applyFont="1" applyFill="1" applyBorder="1" applyAlignment="1">
      <alignment horizontal="center" vertical="center"/>
    </xf>
    <xf numFmtId="0" fontId="8" fillId="17" borderId="53" xfId="9" applyFont="1" applyFill="1" applyBorder="1" applyAlignment="1">
      <alignment horizontal="center" vertical="center"/>
    </xf>
    <xf numFmtId="0" fontId="8" fillId="17" borderId="192" xfId="9" applyFont="1" applyFill="1" applyBorder="1" applyAlignment="1">
      <alignment horizontal="center" vertical="center"/>
    </xf>
    <xf numFmtId="0" fontId="28" fillId="0" borderId="31" xfId="9" applyFont="1" applyBorder="1" applyAlignment="1">
      <alignment horizontal="center" vertical="center" wrapText="1"/>
    </xf>
    <xf numFmtId="0" fontId="28" fillId="0" borderId="25" xfId="9" applyFont="1" applyBorder="1" applyAlignment="1">
      <alignment horizontal="center" vertical="center" wrapText="1"/>
    </xf>
    <xf numFmtId="0" fontId="28" fillId="0" borderId="26" xfId="9" applyFont="1" applyBorder="1" applyAlignment="1">
      <alignment horizontal="center" vertical="center" wrapText="1"/>
    </xf>
    <xf numFmtId="0" fontId="28" fillId="10" borderId="31" xfId="9" applyFont="1" applyFill="1" applyBorder="1" applyAlignment="1">
      <alignment horizontal="center" vertical="center"/>
    </xf>
    <xf numFmtId="0" fontId="28" fillId="10" borderId="26" xfId="9" applyFont="1" applyFill="1" applyBorder="1" applyAlignment="1">
      <alignment horizontal="center" vertical="center"/>
    </xf>
    <xf numFmtId="0" fontId="8" fillId="0" borderId="0" xfId="9" applyFont="1" applyAlignment="1">
      <alignment horizontal="right" vertical="center"/>
    </xf>
    <xf numFmtId="0" fontId="96" fillId="0" borderId="0" xfId="9" applyFont="1" applyAlignment="1">
      <alignment horizontal="center" vertical="center"/>
    </xf>
    <xf numFmtId="0" fontId="8" fillId="0" borderId="39" xfId="9" applyFont="1" applyBorder="1" applyAlignment="1">
      <alignment horizontal="center" vertical="center"/>
    </xf>
    <xf numFmtId="0" fontId="8" fillId="0" borderId="40" xfId="9" applyFont="1" applyBorder="1" applyAlignment="1">
      <alignment horizontal="center" vertical="center"/>
    </xf>
    <xf numFmtId="0" fontId="8" fillId="0" borderId="0" xfId="22" applyFont="1" applyAlignment="1">
      <alignment horizontal="left" vertical="center"/>
    </xf>
    <xf numFmtId="0" fontId="18" fillId="0" borderId="88" xfId="22" applyFont="1" applyBorder="1" applyAlignment="1">
      <alignment horizontal="center" vertical="center" textRotation="255" wrapText="1"/>
    </xf>
    <xf numFmtId="0" fontId="18" fillId="0" borderId="89" xfId="22" applyFont="1" applyBorder="1" applyAlignment="1">
      <alignment horizontal="center" vertical="center" textRotation="255" wrapText="1"/>
    </xf>
    <xf numFmtId="0" fontId="18" fillId="0" borderId="229" xfId="22" applyFont="1" applyBorder="1" applyAlignment="1">
      <alignment horizontal="center" vertical="center" textRotation="255" wrapText="1"/>
    </xf>
    <xf numFmtId="0" fontId="8" fillId="0" borderId="51" xfId="22" applyFont="1" applyBorder="1" applyAlignment="1">
      <alignment horizontal="left" vertical="center"/>
    </xf>
    <xf numFmtId="0" fontId="8" fillId="0" borderId="52" xfId="22" applyFont="1" applyBorder="1" applyAlignment="1">
      <alignment horizontal="left" vertical="center"/>
    </xf>
    <xf numFmtId="0" fontId="30" fillId="0" borderId="52" xfId="22" applyFont="1" applyBorder="1" applyAlignment="1">
      <alignment horizontal="left" vertical="center" wrapText="1"/>
    </xf>
    <xf numFmtId="0" fontId="30" fillId="0" borderId="53" xfId="22" applyFont="1" applyBorder="1" applyAlignment="1">
      <alignment horizontal="left" vertical="center" wrapText="1"/>
    </xf>
    <xf numFmtId="0" fontId="8" fillId="0" borderId="31" xfId="22" applyFont="1" applyBorder="1" applyAlignment="1">
      <alignment horizontal="left" vertical="center"/>
    </xf>
    <xf numFmtId="0" fontId="8" fillId="0" borderId="25" xfId="22" applyFont="1" applyBorder="1" applyAlignment="1">
      <alignment horizontal="left" vertical="center"/>
    </xf>
    <xf numFmtId="0" fontId="30" fillId="0" borderId="25" xfId="22" applyFont="1" applyBorder="1" applyAlignment="1">
      <alignment horizontal="left" vertical="center" wrapText="1"/>
    </xf>
    <xf numFmtId="0" fontId="30" fillId="0" borderId="32" xfId="22" applyFont="1" applyBorder="1" applyAlignment="1">
      <alignment horizontal="left" vertical="center" wrapText="1"/>
    </xf>
    <xf numFmtId="0" fontId="8" fillId="0" borderId="91" xfId="22" applyFont="1" applyBorder="1" applyAlignment="1">
      <alignment horizontal="left" vertical="center"/>
    </xf>
    <xf numFmtId="0" fontId="8" fillId="0" borderId="92" xfId="22" applyFont="1" applyBorder="1" applyAlignment="1">
      <alignment horizontal="left" vertical="center"/>
    </xf>
    <xf numFmtId="0" fontId="8" fillId="0" borderId="0" xfId="22" applyFont="1" applyAlignment="1">
      <alignment horizontal="left" vertical="center" wrapText="1" shrinkToFit="1" readingOrder="1"/>
    </xf>
    <xf numFmtId="0" fontId="8" fillId="0" borderId="0" xfId="22" applyFont="1" applyAlignment="1">
      <alignment horizontal="left" vertical="center" wrapText="1"/>
    </xf>
    <xf numFmtId="0" fontId="18" fillId="0" borderId="66" xfId="22" applyFont="1" applyBorder="1" applyAlignment="1">
      <alignment horizontal="left" vertical="center" wrapText="1"/>
    </xf>
    <xf numFmtId="0" fontId="18" fillId="0" borderId="39" xfId="22" applyFont="1" applyBorder="1" applyAlignment="1">
      <alignment horizontal="left" vertical="center" wrapText="1"/>
    </xf>
    <xf numFmtId="0" fontId="18" fillId="0" borderId="40" xfId="22" applyFont="1" applyBorder="1" applyAlignment="1">
      <alignment horizontal="left" vertical="center" wrapText="1"/>
    </xf>
    <xf numFmtId="0" fontId="18" fillId="0" borderId="68" xfId="22" applyFont="1" applyBorder="1" applyAlignment="1">
      <alignment horizontal="left" vertical="center" wrapText="1"/>
    </xf>
    <xf numFmtId="0" fontId="18" fillId="0" borderId="0" xfId="22" applyFont="1" applyAlignment="1">
      <alignment horizontal="left" vertical="center" wrapText="1"/>
    </xf>
    <xf numFmtId="0" fontId="18" fillId="0" borderId="34" xfId="22" applyFont="1" applyBorder="1" applyAlignment="1">
      <alignment horizontal="left" vertical="center" wrapText="1"/>
    </xf>
    <xf numFmtId="0" fontId="18" fillId="0" borderId="74" xfId="22" applyFont="1" applyBorder="1" applyAlignment="1">
      <alignment horizontal="left" vertical="center" wrapText="1"/>
    </xf>
    <xf numFmtId="0" fontId="18" fillId="0" borderId="28" xfId="22" applyFont="1" applyBorder="1" applyAlignment="1">
      <alignment horizontal="left" vertical="center" wrapText="1"/>
    </xf>
    <xf numFmtId="0" fontId="18" fillId="0" borderId="29" xfId="22" applyFont="1" applyBorder="1" applyAlignment="1">
      <alignment horizontal="left" vertical="center" wrapText="1"/>
    </xf>
    <xf numFmtId="0" fontId="8" fillId="0" borderId="38" xfId="22" applyFont="1" applyBorder="1" applyAlignment="1">
      <alignment horizontal="left" vertical="center" wrapText="1"/>
    </xf>
    <xf numFmtId="0" fontId="8" fillId="0" borderId="39" xfId="22" applyFont="1" applyBorder="1" applyAlignment="1">
      <alignment horizontal="left" vertical="center" wrapText="1"/>
    </xf>
    <xf numFmtId="0" fontId="8" fillId="0" borderId="40" xfId="22" applyFont="1" applyBorder="1" applyAlignment="1">
      <alignment horizontal="left" vertical="center" wrapText="1"/>
    </xf>
    <xf numFmtId="0" fontId="8" fillId="0" borderId="27" xfId="22" applyFont="1" applyBorder="1" applyAlignment="1">
      <alignment horizontal="left" vertical="center" wrapText="1"/>
    </xf>
    <xf numFmtId="0" fontId="8" fillId="0" borderId="28" xfId="22" applyFont="1" applyBorder="1" applyAlignment="1">
      <alignment horizontal="left" vertical="center" wrapText="1"/>
    </xf>
    <xf numFmtId="0" fontId="8" fillId="0" borderId="29" xfId="22" applyFont="1" applyBorder="1" applyAlignment="1">
      <alignment horizontal="left" vertical="center" wrapText="1"/>
    </xf>
    <xf numFmtId="0" fontId="8" fillId="0" borderId="38" xfId="22" applyFont="1" applyBorder="1" applyAlignment="1">
      <alignment horizontal="center" vertical="center"/>
    </xf>
    <xf numFmtId="0" fontId="8" fillId="0" borderId="39" xfId="22" applyFont="1" applyBorder="1" applyAlignment="1">
      <alignment horizontal="center" vertical="center"/>
    </xf>
    <xf numFmtId="0" fontId="8" fillId="0" borderId="67" xfId="22" applyFont="1" applyBorder="1" applyAlignment="1">
      <alignment horizontal="center" vertical="center"/>
    </xf>
    <xf numFmtId="0" fontId="8" fillId="0" borderId="27" xfId="22" applyFont="1" applyBorder="1" applyAlignment="1">
      <alignment horizontal="center" vertical="center"/>
    </xf>
    <xf numFmtId="0" fontId="8" fillId="0" borderId="28" xfId="22" applyFont="1" applyBorder="1" applyAlignment="1">
      <alignment horizontal="center" vertical="center"/>
    </xf>
    <xf numFmtId="0" fontId="8" fillId="0" borderId="75" xfId="22" applyFont="1" applyBorder="1" applyAlignment="1">
      <alignment horizontal="center" vertical="center"/>
    </xf>
    <xf numFmtId="0" fontId="13" fillId="0" borderId="31" xfId="22" applyFont="1" applyBorder="1" applyAlignment="1">
      <alignment horizontal="left" vertical="center"/>
    </xf>
    <xf numFmtId="0" fontId="13" fillId="0" borderId="25" xfId="22" applyFont="1" applyBorder="1" applyAlignment="1">
      <alignment horizontal="left" vertical="center"/>
    </xf>
    <xf numFmtId="0" fontId="13" fillId="0" borderId="26" xfId="22" applyFont="1" applyBorder="1" applyAlignment="1">
      <alignment horizontal="left" vertical="center"/>
    </xf>
    <xf numFmtId="0" fontId="8" fillId="0" borderId="66" xfId="22" applyFont="1" applyBorder="1" applyAlignment="1">
      <alignment horizontal="left" vertical="center" wrapText="1"/>
    </xf>
    <xf numFmtId="0" fontId="30" fillId="0" borderId="91" xfId="22" applyFont="1" applyBorder="1" applyAlignment="1">
      <alignment horizontal="left"/>
    </xf>
    <xf numFmtId="0" fontId="30" fillId="0" borderId="92" xfId="22" applyFont="1" applyBorder="1" applyAlignment="1">
      <alignment horizontal="left"/>
    </xf>
    <xf numFmtId="0" fontId="30" fillId="0" borderId="150" xfId="22" applyFont="1" applyBorder="1" applyAlignment="1">
      <alignment horizontal="left"/>
    </xf>
    <xf numFmtId="0" fontId="18" fillId="0" borderId="0" xfId="22" applyFont="1" applyAlignment="1">
      <alignment horizontal="right" vertical="center"/>
    </xf>
    <xf numFmtId="0" fontId="40" fillId="0" borderId="0" xfId="22" applyFont="1" applyAlignment="1">
      <alignment horizontal="center" vertical="center" wrapText="1"/>
    </xf>
    <xf numFmtId="0" fontId="40" fillId="0" borderId="0" xfId="22" applyFont="1" applyAlignment="1">
      <alignment horizontal="center" vertical="center"/>
    </xf>
    <xf numFmtId="0" fontId="18" fillId="0" borderId="192" xfId="22" applyFont="1" applyBorder="1" applyAlignment="1">
      <alignment horizontal="left" vertical="center"/>
    </xf>
    <xf numFmtId="0" fontId="18" fillId="0" borderId="52" xfId="22" applyFont="1" applyBorder="1" applyAlignment="1">
      <alignment horizontal="left" vertical="center"/>
    </xf>
    <xf numFmtId="0" fontId="18" fillId="0" borderId="87" xfId="22" applyFont="1" applyBorder="1" applyAlignment="1">
      <alignment horizontal="left" vertical="center"/>
    </xf>
    <xf numFmtId="0" fontId="18" fillId="0" borderId="51" xfId="22" applyFont="1" applyBorder="1" applyAlignment="1">
      <alignment horizontal="center" vertical="center"/>
    </xf>
    <xf numFmtId="0" fontId="18" fillId="0" borderId="52" xfId="22" applyFont="1" applyBorder="1" applyAlignment="1">
      <alignment horizontal="center" vertical="center"/>
    </xf>
    <xf numFmtId="0" fontId="18" fillId="0" borderId="53" xfId="22" applyFont="1" applyBorder="1" applyAlignment="1">
      <alignment horizontal="center" vertical="center"/>
    </xf>
    <xf numFmtId="0" fontId="18" fillId="0" borderId="112" xfId="22" applyFont="1" applyBorder="1" applyAlignment="1">
      <alignment horizontal="left" vertical="center"/>
    </xf>
    <xf numFmtId="0" fontId="18" fillId="0" borderId="25" xfId="22" applyFont="1" applyBorder="1" applyAlignment="1">
      <alignment horizontal="left" vertical="center"/>
    </xf>
    <xf numFmtId="0" fontId="18" fillId="0" borderId="26" xfId="22" applyFont="1" applyBorder="1" applyAlignment="1">
      <alignment horizontal="left" vertical="center"/>
    </xf>
    <xf numFmtId="0" fontId="8" fillId="0" borderId="31" xfId="22" applyFont="1" applyBorder="1" applyAlignment="1">
      <alignment horizontal="center" vertical="center"/>
    </xf>
    <xf numFmtId="0" fontId="8" fillId="0" borderId="25" xfId="22" applyFont="1" applyBorder="1" applyAlignment="1">
      <alignment horizontal="center" vertical="center"/>
    </xf>
    <xf numFmtId="0" fontId="8" fillId="0" borderId="32" xfId="22" applyFont="1" applyBorder="1" applyAlignment="1">
      <alignment horizontal="center" vertical="center"/>
    </xf>
    <xf numFmtId="0" fontId="30" fillId="0" borderId="0" xfId="13" applyFont="1" applyAlignment="1">
      <alignment horizontal="left" vertical="center"/>
    </xf>
    <xf numFmtId="0" fontId="30" fillId="0" borderId="0" xfId="13" applyFont="1" applyAlignment="1">
      <alignment horizontal="left" vertical="center" wrapText="1"/>
    </xf>
    <xf numFmtId="0" fontId="30" fillId="0" borderId="0" xfId="13" applyFont="1" applyAlignment="1">
      <alignment horizontal="left" vertical="top"/>
    </xf>
    <xf numFmtId="0" fontId="30" fillId="0" borderId="0" xfId="13" applyFont="1" applyAlignment="1">
      <alignment horizontal="left" vertical="top" wrapText="1"/>
    </xf>
    <xf numFmtId="197" fontId="8" fillId="0" borderId="39" xfId="13" applyNumberFormat="1" applyFont="1" applyBorder="1" applyAlignment="1">
      <alignment horizontal="center" vertical="center"/>
    </xf>
    <xf numFmtId="197" fontId="8" fillId="0" borderId="28" xfId="13" applyNumberFormat="1" applyFont="1" applyBorder="1" applyAlignment="1">
      <alignment horizontal="center" vertical="center"/>
    </xf>
    <xf numFmtId="0" fontId="8" fillId="0" borderId="24" xfId="13" applyFont="1" applyBorder="1" applyAlignment="1">
      <alignment horizontal="center" vertical="center" wrapText="1"/>
    </xf>
    <xf numFmtId="197" fontId="8" fillId="0" borderId="31" xfId="13" applyNumberFormat="1" applyFont="1" applyBorder="1" applyAlignment="1">
      <alignment horizontal="center" vertical="center"/>
    </xf>
    <xf numFmtId="197" fontId="8" fillId="0" borderId="25" xfId="13" applyNumberFormat="1" applyFont="1" applyBorder="1" applyAlignment="1">
      <alignment horizontal="center" vertical="center"/>
    </xf>
    <xf numFmtId="0" fontId="100" fillId="0" borderId="24" xfId="13" applyFont="1" applyBorder="1" applyAlignment="1">
      <alignment horizontal="center" vertical="center"/>
    </xf>
    <xf numFmtId="0" fontId="8" fillId="0" borderId="133" xfId="13" applyFont="1" applyBorder="1" applyAlignment="1">
      <alignment horizontal="center" vertical="center" wrapText="1"/>
    </xf>
    <xf numFmtId="0" fontId="8" fillId="0" borderId="38" xfId="13" applyFont="1" applyBorder="1" applyAlignment="1">
      <alignment horizontal="center" vertical="center" wrapText="1"/>
    </xf>
    <xf numFmtId="0" fontId="8" fillId="0" borderId="39" xfId="13" applyFont="1" applyBorder="1" applyAlignment="1">
      <alignment horizontal="center" vertical="center" wrapText="1"/>
    </xf>
    <xf numFmtId="0" fontId="8" fillId="0" borderId="27" xfId="13" applyFont="1" applyBorder="1" applyAlignment="1">
      <alignment horizontal="center" vertical="center" wrapText="1"/>
    </xf>
    <xf numFmtId="0" fontId="8" fillId="0" borderId="28" xfId="13" applyFont="1" applyBorder="1" applyAlignment="1">
      <alignment horizontal="center" vertical="center" wrapText="1"/>
    </xf>
    <xf numFmtId="38" fontId="8" fillId="0" borderId="24" xfId="23" applyFont="1" applyFill="1" applyBorder="1" applyAlignment="1">
      <alignment horizontal="center" vertical="center"/>
    </xf>
    <xf numFmtId="197" fontId="8" fillId="0" borderId="40" xfId="13" applyNumberFormat="1" applyFont="1" applyBorder="1" applyAlignment="1">
      <alignment horizontal="center" vertical="center"/>
    </xf>
    <xf numFmtId="197" fontId="8" fillId="0" borderId="29" xfId="13" applyNumberFormat="1" applyFont="1" applyBorder="1" applyAlignment="1">
      <alignment horizontal="center" vertical="center"/>
    </xf>
    <xf numFmtId="0" fontId="8" fillId="0" borderId="28" xfId="13" applyFont="1" applyBorder="1" applyAlignment="1">
      <alignment horizontal="left" vertical="center" wrapText="1"/>
    </xf>
    <xf numFmtId="0" fontId="8" fillId="0" borderId="26" xfId="13" applyFont="1" applyBorder="1" applyAlignment="1">
      <alignment horizontal="center" vertical="center" wrapText="1"/>
    </xf>
    <xf numFmtId="38" fontId="8" fillId="0" borderId="24" xfId="23" applyFont="1" applyFill="1" applyBorder="1" applyAlignment="1">
      <alignment horizontal="center" vertical="center" wrapText="1"/>
    </xf>
    <xf numFmtId="0" fontId="8" fillId="0" borderId="38" xfId="13" applyFont="1" applyBorder="1" applyAlignment="1">
      <alignment horizontal="left" vertical="center"/>
    </xf>
    <xf numFmtId="0" fontId="8" fillId="0" borderId="39" xfId="13" applyFont="1" applyBorder="1" applyAlignment="1">
      <alignment horizontal="left" vertical="center"/>
    </xf>
    <xf numFmtId="0" fontId="8" fillId="0" borderId="40" xfId="13" applyFont="1" applyBorder="1" applyAlignment="1">
      <alignment horizontal="left" vertical="center"/>
    </xf>
    <xf numFmtId="0" fontId="8" fillId="0" borderId="33" xfId="13" applyFont="1" applyBorder="1" applyAlignment="1">
      <alignment horizontal="left" vertical="center"/>
    </xf>
    <xf numFmtId="0" fontId="8" fillId="0" borderId="0" xfId="13" applyFont="1" applyAlignment="1">
      <alignment horizontal="left" vertical="center"/>
    </xf>
    <xf numFmtId="0" fontId="8" fillId="0" borderId="27" xfId="13" applyFont="1" applyBorder="1" applyAlignment="1">
      <alignment horizontal="left" vertical="center"/>
    </xf>
    <xf numFmtId="0" fontId="8" fillId="0" borderId="28" xfId="13" applyFont="1" applyBorder="1" applyAlignment="1">
      <alignment horizontal="left" vertical="center"/>
    </xf>
    <xf numFmtId="0" fontId="8" fillId="0" borderId="29" xfId="13" applyFont="1" applyBorder="1" applyAlignment="1">
      <alignment horizontal="left" vertical="center"/>
    </xf>
    <xf numFmtId="0" fontId="8" fillId="0" borderId="0" xfId="13" applyFont="1" applyAlignment="1">
      <alignment horizontal="center" vertical="center"/>
    </xf>
    <xf numFmtId="0" fontId="40" fillId="0" borderId="0" xfId="13" applyFont="1" applyAlignment="1">
      <alignment horizontal="center" vertical="center"/>
    </xf>
    <xf numFmtId="0" fontId="8" fillId="0" borderId="24" xfId="13" applyFont="1" applyBorder="1" applyAlignment="1">
      <alignment horizontal="left" vertical="center"/>
    </xf>
    <xf numFmtId="0" fontId="8" fillId="0" borderId="31" xfId="13" applyFont="1" applyBorder="1" applyAlignment="1">
      <alignment horizontal="left" vertical="center"/>
    </xf>
    <xf numFmtId="0" fontId="8" fillId="0" borderId="25" xfId="13" applyFont="1" applyBorder="1" applyAlignment="1">
      <alignment horizontal="left" vertical="center"/>
    </xf>
    <xf numFmtId="0" fontId="8" fillId="0" borderId="26" xfId="13" applyFont="1" applyBorder="1" applyAlignment="1">
      <alignment horizontal="left" vertical="center"/>
    </xf>
    <xf numFmtId="0" fontId="8" fillId="0" borderId="31" xfId="13" applyFont="1" applyBorder="1" applyAlignment="1">
      <alignment horizontal="center" vertical="center"/>
    </xf>
    <xf numFmtId="0" fontId="8" fillId="0" borderId="25" xfId="13" applyFont="1" applyBorder="1" applyAlignment="1">
      <alignment horizontal="center" vertical="center"/>
    </xf>
    <xf numFmtId="0" fontId="8" fillId="0" borderId="26" xfId="13" applyFont="1" applyBorder="1" applyAlignment="1">
      <alignment horizontal="center" vertical="center"/>
    </xf>
    <xf numFmtId="0" fontId="8" fillId="0" borderId="0" xfId="3" applyFont="1" applyAlignment="1">
      <alignment horizontal="left" vertical="center" wrapText="1"/>
    </xf>
    <xf numFmtId="0" fontId="18" fillId="0" borderId="24" xfId="3" applyFont="1" applyBorder="1" applyAlignment="1" applyProtection="1">
      <alignment horizontal="center" vertical="center"/>
      <protection locked="0"/>
    </xf>
    <xf numFmtId="0" fontId="18" fillId="0" borderId="30" xfId="3" applyFont="1" applyBorder="1" applyAlignment="1" applyProtection="1">
      <alignment horizontal="center" vertical="center"/>
      <protection locked="0"/>
    </xf>
    <xf numFmtId="0" fontId="18" fillId="0" borderId="133" xfId="3" applyFont="1" applyBorder="1" applyAlignment="1" applyProtection="1">
      <alignment horizontal="center" vertical="center"/>
      <protection locked="0"/>
    </xf>
    <xf numFmtId="0" fontId="18" fillId="0" borderId="134" xfId="3" applyFont="1" applyBorder="1" applyAlignment="1" applyProtection="1">
      <alignment horizontal="center" vertical="center"/>
      <protection locked="0"/>
    </xf>
    <xf numFmtId="0" fontId="13" fillId="0" borderId="1" xfId="3" applyFont="1" applyBorder="1" applyAlignment="1">
      <alignment horizontal="left" vertical="center" wrapText="1" shrinkToFit="1"/>
    </xf>
    <xf numFmtId="0" fontId="13" fillId="0" borderId="2" xfId="3" applyFont="1" applyBorder="1" applyAlignment="1">
      <alignment horizontal="left" vertical="center" wrapText="1" shrinkToFit="1"/>
    </xf>
    <xf numFmtId="0" fontId="13" fillId="0" borderId="70" xfId="3" applyFont="1" applyBorder="1" applyAlignment="1">
      <alignment horizontal="left" vertical="center" wrapText="1" shrinkToFit="1"/>
    </xf>
    <xf numFmtId="0" fontId="13" fillId="0" borderId="48" xfId="3" applyFont="1" applyBorder="1" applyAlignment="1">
      <alignment horizontal="left" vertical="center" wrapText="1" shrinkToFit="1"/>
    </xf>
    <xf numFmtId="0" fontId="13" fillId="0" borderId="149" xfId="3" applyFont="1" applyBorder="1" applyAlignment="1">
      <alignment horizontal="center" vertical="center" wrapText="1" shrinkToFit="1"/>
    </xf>
    <xf numFmtId="0" fontId="13" fillId="0" borderId="94" xfId="3" applyFont="1" applyBorder="1" applyAlignment="1">
      <alignment horizontal="center" vertical="center" wrapText="1" shrinkToFit="1"/>
    </xf>
    <xf numFmtId="0" fontId="8" fillId="0" borderId="171" xfId="9" applyFont="1" applyBorder="1" applyAlignment="1">
      <alignment horizontal="center" vertical="center"/>
    </xf>
    <xf numFmtId="0" fontId="8" fillId="0" borderId="171" xfId="9" applyFont="1" applyBorder="1" applyAlignment="1">
      <alignment horizontal="left" vertical="center" wrapText="1"/>
    </xf>
    <xf numFmtId="0" fontId="18" fillId="0" borderId="252" xfId="3" applyFont="1" applyBorder="1" applyAlignment="1">
      <alignment horizontal="center" vertical="center"/>
    </xf>
    <xf numFmtId="0" fontId="18" fillId="0" borderId="253" xfId="3" applyFont="1" applyBorder="1" applyAlignment="1">
      <alignment horizontal="center" vertical="center"/>
    </xf>
    <xf numFmtId="178" fontId="18" fillId="18" borderId="254" xfId="3" applyNumberFormat="1" applyFont="1" applyFill="1" applyBorder="1" applyAlignment="1" applyProtection="1">
      <alignment horizontal="right" vertical="center"/>
      <protection locked="0"/>
    </xf>
    <xf numFmtId="192" fontId="18" fillId="0" borderId="257" xfId="3" applyNumberFormat="1" applyFont="1" applyBorder="1" applyAlignment="1">
      <alignment horizontal="center" vertical="center"/>
    </xf>
    <xf numFmtId="192" fontId="18" fillId="0" borderId="258" xfId="3" applyNumberFormat="1" applyFont="1" applyBorder="1" applyAlignment="1">
      <alignment horizontal="center" vertical="center"/>
    </xf>
    <xf numFmtId="0" fontId="18" fillId="0" borderId="236" xfId="3" applyFont="1" applyBorder="1" applyAlignment="1">
      <alignment horizontal="left" vertical="center" indent="1"/>
    </xf>
    <xf numFmtId="0" fontId="18" fillId="0" borderId="237" xfId="3" applyFont="1" applyBorder="1" applyAlignment="1">
      <alignment horizontal="left" vertical="center" indent="1"/>
    </xf>
    <xf numFmtId="0" fontId="18" fillId="0" borderId="238" xfId="3" applyFont="1" applyBorder="1" applyAlignment="1">
      <alignment horizontal="left" vertical="center" indent="1"/>
    </xf>
    <xf numFmtId="0" fontId="18" fillId="0" borderId="259" xfId="3" applyFont="1" applyBorder="1" applyAlignment="1">
      <alignment horizontal="center" vertical="center"/>
    </xf>
    <xf numFmtId="0" fontId="18" fillId="0" borderId="68" xfId="3" applyFont="1" applyBorder="1" applyAlignment="1">
      <alignment horizontal="center" vertical="center"/>
    </xf>
    <xf numFmtId="0" fontId="18" fillId="0" borderId="260" xfId="3" applyFont="1" applyBorder="1" applyAlignment="1">
      <alignment horizontal="center" vertical="center"/>
    </xf>
    <xf numFmtId="0" fontId="18" fillId="0" borderId="261" xfId="3" applyFont="1" applyBorder="1" applyAlignment="1">
      <alignment horizontal="center" vertical="center"/>
    </xf>
    <xf numFmtId="0" fontId="18" fillId="0" borderId="262" xfId="3" applyFont="1" applyBorder="1" applyAlignment="1">
      <alignment horizontal="center" vertical="center"/>
    </xf>
    <xf numFmtId="0" fontId="30" fillId="0" borderId="133" xfId="3" applyFont="1" applyBorder="1" applyAlignment="1">
      <alignment horizontal="center" vertical="center" wrapText="1"/>
    </xf>
    <xf numFmtId="0" fontId="30" fillId="0" borderId="178" xfId="3" applyFont="1" applyBorder="1" applyAlignment="1">
      <alignment horizontal="center" vertical="center" wrapText="1"/>
    </xf>
    <xf numFmtId="0" fontId="30" fillId="0" borderId="263" xfId="3" applyFont="1" applyBorder="1" applyAlignment="1">
      <alignment horizontal="center" vertical="center" wrapText="1"/>
    </xf>
    <xf numFmtId="0" fontId="18" fillId="0" borderId="251" xfId="3" applyFont="1" applyBorder="1" applyAlignment="1">
      <alignment horizontal="center" vertical="center"/>
    </xf>
    <xf numFmtId="0" fontId="18" fillId="0" borderId="176" xfId="3" applyFont="1" applyBorder="1" applyAlignment="1">
      <alignment horizontal="center" vertical="center"/>
    </xf>
    <xf numFmtId="178" fontId="18" fillId="0" borderId="177" xfId="3" applyNumberFormat="1" applyFont="1" applyBorder="1" applyAlignment="1">
      <alignment horizontal="right" vertical="center"/>
    </xf>
    <xf numFmtId="192" fontId="18" fillId="0" borderId="179" xfId="3" applyNumberFormat="1" applyFont="1" applyBorder="1" applyAlignment="1">
      <alignment horizontal="center" vertical="center"/>
    </xf>
    <xf numFmtId="192" fontId="18" fillId="0" borderId="241" xfId="3" applyNumberFormat="1" applyFont="1" applyBorder="1" applyAlignment="1">
      <alignment horizontal="center" vertical="center"/>
    </xf>
    <xf numFmtId="0" fontId="18" fillId="0" borderId="176" xfId="3" applyFont="1" applyBorder="1" applyAlignment="1">
      <alignment horizontal="left" vertical="center" indent="1"/>
    </xf>
    <xf numFmtId="0" fontId="18" fillId="0" borderId="242" xfId="3" applyFont="1" applyBorder="1" applyAlignment="1">
      <alignment horizontal="center" vertical="center"/>
    </xf>
    <xf numFmtId="0" fontId="18" fillId="0" borderId="180" xfId="3" applyFont="1" applyBorder="1" applyAlignment="1">
      <alignment horizontal="center" vertical="center"/>
    </xf>
    <xf numFmtId="178" fontId="18" fillId="0" borderId="181" xfId="3" applyNumberFormat="1" applyFont="1" applyBorder="1" applyAlignment="1">
      <alignment horizontal="right" vertical="center"/>
    </xf>
    <xf numFmtId="192" fontId="18" fillId="0" borderId="183" xfId="3" applyNumberFormat="1" applyFont="1" applyBorder="1" applyAlignment="1">
      <alignment horizontal="center" vertical="center"/>
    </xf>
    <xf numFmtId="192" fontId="18" fillId="0" borderId="243" xfId="3" applyNumberFormat="1" applyFont="1" applyBorder="1" applyAlignment="1">
      <alignment horizontal="center" vertical="center"/>
    </xf>
    <xf numFmtId="0" fontId="18" fillId="0" borderId="244" xfId="3" applyFont="1" applyBorder="1" applyAlignment="1">
      <alignment horizontal="left" vertical="center" shrinkToFit="1"/>
    </xf>
    <xf numFmtId="0" fontId="18" fillId="0" borderId="173" xfId="3" applyFont="1" applyBorder="1" applyAlignment="1">
      <alignment horizontal="left" vertical="center" shrinkToFit="1"/>
    </xf>
    <xf numFmtId="0" fontId="18" fillId="0" borderId="184" xfId="3" applyFont="1" applyBorder="1" applyAlignment="1">
      <alignment horizontal="left" vertical="center" shrinkToFit="1"/>
    </xf>
    <xf numFmtId="38" fontId="18" fillId="18" borderId="171" xfId="10" applyFont="1" applyFill="1" applyBorder="1" applyAlignment="1" applyProtection="1">
      <alignment horizontal="center" vertical="center"/>
    </xf>
    <xf numFmtId="38" fontId="18" fillId="18" borderId="245" xfId="10" applyFont="1" applyFill="1" applyBorder="1" applyAlignment="1" applyProtection="1">
      <alignment horizontal="center" vertical="center"/>
    </xf>
    <xf numFmtId="0" fontId="18" fillId="0" borderId="246" xfId="3" applyFont="1" applyBorder="1" applyAlignment="1">
      <alignment horizontal="left" vertical="center" shrinkToFit="1"/>
    </xf>
    <xf numFmtId="0" fontId="18" fillId="0" borderId="247" xfId="3" applyFont="1" applyBorder="1" applyAlignment="1">
      <alignment horizontal="left" vertical="center" shrinkToFit="1"/>
    </xf>
    <xf numFmtId="0" fontId="18" fillId="0" borderId="248" xfId="3" applyFont="1" applyBorder="1" applyAlignment="1">
      <alignment horizontal="left" vertical="center" shrinkToFit="1"/>
    </xf>
    <xf numFmtId="38" fontId="18" fillId="18" borderId="249" xfId="10" applyFont="1" applyFill="1" applyBorder="1" applyAlignment="1" applyProtection="1">
      <alignment horizontal="center" vertical="center"/>
    </xf>
    <xf numFmtId="38" fontId="18" fillId="18" borderId="250" xfId="10" applyFont="1" applyFill="1" applyBorder="1" applyAlignment="1" applyProtection="1">
      <alignment horizontal="center" vertical="center"/>
    </xf>
    <xf numFmtId="0" fontId="8" fillId="0" borderId="170" xfId="9" applyFont="1" applyBorder="1" applyAlignment="1">
      <alignment horizontal="center" vertical="center" wrapText="1"/>
    </xf>
    <xf numFmtId="0" fontId="18" fillId="0" borderId="171" xfId="9" applyFont="1" applyBorder="1" applyAlignment="1" applyProtection="1">
      <alignment horizontal="center" vertical="center"/>
      <protection locked="0"/>
    </xf>
    <xf numFmtId="0" fontId="18" fillId="0" borderId="239" xfId="3" applyFont="1" applyBorder="1" applyAlignment="1">
      <alignment horizontal="center" vertical="center"/>
    </xf>
    <xf numFmtId="0" fontId="18" fillId="0" borderId="172" xfId="3" applyFont="1" applyBorder="1" applyAlignment="1">
      <alignment horizontal="center" vertical="center"/>
    </xf>
    <xf numFmtId="178" fontId="18" fillId="18" borderId="170" xfId="3" applyNumberFormat="1" applyFont="1" applyFill="1" applyBorder="1" applyAlignment="1" applyProtection="1">
      <alignment horizontal="right" vertical="center"/>
      <protection locked="0"/>
    </xf>
    <xf numFmtId="190" fontId="18" fillId="0" borderId="175" xfId="3" applyNumberFormat="1" applyFont="1" applyBorder="1" applyAlignment="1">
      <alignment horizontal="center" vertical="center"/>
    </xf>
    <xf numFmtId="190" fontId="18" fillId="0" borderId="240" xfId="3" applyNumberFormat="1" applyFont="1" applyBorder="1" applyAlignment="1">
      <alignment horizontal="center" vertical="center"/>
    </xf>
    <xf numFmtId="0" fontId="18" fillId="0" borderId="0" xfId="3" applyFont="1" applyAlignment="1">
      <alignment horizontal="right" vertical="center"/>
    </xf>
    <xf numFmtId="0" fontId="18" fillId="0" borderId="170" xfId="9" applyFont="1" applyBorder="1" applyAlignment="1">
      <alignment horizontal="center" vertical="center"/>
    </xf>
    <xf numFmtId="0" fontId="13" fillId="0" borderId="171" xfId="9" applyFont="1" applyBorder="1" applyAlignment="1" applyProtection="1">
      <alignment horizontal="left" vertical="center" wrapText="1"/>
      <protection locked="0"/>
    </xf>
    <xf numFmtId="0" fontId="18" fillId="0" borderId="171" xfId="9" applyFont="1" applyBorder="1" applyAlignment="1">
      <alignment horizontal="center" vertical="center" shrinkToFit="1"/>
    </xf>
    <xf numFmtId="0" fontId="8" fillId="0" borderId="171" xfId="9" applyFont="1" applyBorder="1" applyAlignment="1" applyProtection="1">
      <alignment horizontal="center" vertical="center"/>
      <protection locked="0"/>
    </xf>
  </cellXfs>
  <cellStyles count="24">
    <cellStyle name="桁区切り 2" xfId="10" xr:uid="{DF685B73-3A48-45B2-B645-A4F519AF1AE8}"/>
    <cellStyle name="桁区切り 2 2" xfId="23" xr:uid="{0720AE2A-9B7E-4414-AA22-F247B09BBF1D}"/>
    <cellStyle name="標準" xfId="0" builtinId="0"/>
    <cellStyle name="標準 10" xfId="7" xr:uid="{049F902D-FB6E-430D-A458-3B77E9E90464}"/>
    <cellStyle name="標準 11" xfId="15" xr:uid="{FD1B906C-3499-47E6-B4BB-F70753947800}"/>
    <cellStyle name="標準 13" xfId="16" xr:uid="{BE929048-80F1-45C3-A421-7BA96CCE0D36}"/>
    <cellStyle name="標準 14" xfId="17" xr:uid="{12CA3D2F-6AB7-452E-BA26-5F50F0152807}"/>
    <cellStyle name="標準 2" xfId="4" xr:uid="{00000000-0005-0000-0000-000001000000}"/>
    <cellStyle name="標準 2 2" xfId="11" xr:uid="{ACF0A28E-1593-42CC-81C1-2F8C8031E404}"/>
    <cellStyle name="標準 2 2 2" xfId="13" xr:uid="{F404B260-E20D-4C08-A547-2321BA25A97C}"/>
    <cellStyle name="標準 2 2 2 2" xfId="18" xr:uid="{EB9FAFB2-BDD9-464B-A79D-90C07A6EF143}"/>
    <cellStyle name="標準 2 3" xfId="14" xr:uid="{CB1A4CD6-C6C4-4E72-8DF9-A8441F95DA97}"/>
    <cellStyle name="標準 2 3 2" xfId="19" xr:uid="{6727DB8C-9B18-4CF1-AF9F-5190ED7276EE}"/>
    <cellStyle name="標準 2 4" xfId="21" xr:uid="{5E06ED1F-AEDD-49AE-816A-036B9C86F013}"/>
    <cellStyle name="標準 21" xfId="5" xr:uid="{34ABC8B9-ED54-40DB-9437-3D98396BE844}"/>
    <cellStyle name="標準 3" xfId="1" xr:uid="{00000000-0005-0000-0000-000002000000}"/>
    <cellStyle name="標準 3 2" xfId="8" xr:uid="{C7FE299F-25F9-462A-B469-FA95A4B4044C}"/>
    <cellStyle name="標準 3 2 2" xfId="9" xr:uid="{3F583D43-4EA6-46F5-946D-92E08893C3B8}"/>
    <cellStyle name="標準 4 2" xfId="6" xr:uid="{1A0CA79D-2A6A-48A1-9ED0-93E1BB89598E}"/>
    <cellStyle name="標準_③-２加算様式（就労）" xfId="3" xr:uid="{00000000-0005-0000-0000-000003000000}"/>
    <cellStyle name="標準_総括表を変更しました（６／２３）" xfId="2" xr:uid="{00000000-0005-0000-0000-000004000000}"/>
    <cellStyle name="標準_短期入所介護給付費請求書" xfId="22" xr:uid="{0ECEC1E3-AA76-43F7-92F8-2BA99D52825F}"/>
    <cellStyle name="標準_特定事業所加算届出様式" xfId="20" xr:uid="{E5DF6F08-A5D7-4120-AF5A-611233BAD92F}"/>
    <cellStyle name="標準_報酬コード表" xfId="12" xr:uid="{7BF393DC-621A-4026-B47C-7679F90A33F0}"/>
  </cellStyles>
  <dxfs count="116">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35</xdr:col>
      <xdr:colOff>54429</xdr:colOff>
      <xdr:row>5</xdr:row>
      <xdr:rowOff>54428</xdr:rowOff>
    </xdr:from>
    <xdr:to>
      <xdr:col>55</xdr:col>
      <xdr:colOff>69273</xdr:colOff>
      <xdr:row>7</xdr:row>
      <xdr:rowOff>283152</xdr:rowOff>
    </xdr:to>
    <xdr:grpSp>
      <xdr:nvGrpSpPr>
        <xdr:cNvPr id="12" name="グループ化 11">
          <a:extLst>
            <a:ext uri="{FF2B5EF4-FFF2-40B4-BE49-F238E27FC236}">
              <a16:creationId xmlns:a16="http://schemas.microsoft.com/office/drawing/2014/main" id="{B18964F7-446E-4C28-8230-D64826EFA8E6}"/>
            </a:ext>
          </a:extLst>
        </xdr:cNvPr>
        <xdr:cNvGrpSpPr/>
      </xdr:nvGrpSpPr>
      <xdr:grpSpPr>
        <a:xfrm>
          <a:off x="8772072" y="1415142"/>
          <a:ext cx="7979558" cy="655081"/>
          <a:chOff x="9511393" y="1442357"/>
          <a:chExt cx="7662002" cy="1017333"/>
        </a:xfrm>
      </xdr:grpSpPr>
      <xdr:sp macro="" textlink="">
        <xdr:nvSpPr>
          <xdr:cNvPr id="13" name="テキスト ボックス 12">
            <a:extLst>
              <a:ext uri="{FF2B5EF4-FFF2-40B4-BE49-F238E27FC236}">
                <a16:creationId xmlns:a16="http://schemas.microsoft.com/office/drawing/2014/main" id="{B3A29186-7E1F-4741-A64D-04FDEF1EC19F}"/>
              </a:ext>
            </a:extLst>
          </xdr:cNvPr>
          <xdr:cNvSpPr txBox="1"/>
        </xdr:nvSpPr>
        <xdr:spPr>
          <a:xfrm>
            <a:off x="9511393" y="1442357"/>
            <a:ext cx="7443108"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新規・変更・終了となる加算の「適用開始日」欄には、その年月日を記入してください。</a:t>
            </a:r>
          </a:p>
        </xdr:txBody>
      </xdr:sp>
      <xdr:grpSp>
        <xdr:nvGrpSpPr>
          <xdr:cNvPr id="14" name="グループ化 13">
            <a:extLst>
              <a:ext uri="{FF2B5EF4-FFF2-40B4-BE49-F238E27FC236}">
                <a16:creationId xmlns:a16="http://schemas.microsoft.com/office/drawing/2014/main" id="{9E3FAE81-6CE5-444A-B5A0-BB61A5FC6176}"/>
              </a:ext>
            </a:extLst>
          </xdr:cNvPr>
          <xdr:cNvGrpSpPr/>
        </xdr:nvGrpSpPr>
        <xdr:grpSpPr>
          <a:xfrm>
            <a:off x="16397049" y="1551214"/>
            <a:ext cx="776346" cy="908476"/>
            <a:chOff x="16397049" y="1551214"/>
            <a:chExt cx="776346" cy="908476"/>
          </a:xfrm>
        </xdr:grpSpPr>
        <xdr:cxnSp macro="">
          <xdr:nvCxnSpPr>
            <xdr:cNvPr id="15" name="直線コネクタ 14">
              <a:extLst>
                <a:ext uri="{FF2B5EF4-FFF2-40B4-BE49-F238E27FC236}">
                  <a16:creationId xmlns:a16="http://schemas.microsoft.com/office/drawing/2014/main" id="{680B0A27-900D-4981-99E9-093BFD909918}"/>
                </a:ext>
              </a:extLst>
            </xdr:cNvPr>
            <xdr:cNvCxnSpPr/>
          </xdr:nvCxnSpPr>
          <xdr:spPr>
            <a:xfrm flipV="1">
              <a:off x="16397049" y="1578431"/>
              <a:ext cx="775165" cy="198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CD4C86D0-9EEC-472A-B50B-43A0CB45A973}"/>
                </a:ext>
              </a:extLst>
            </xdr:cNvPr>
            <xdr:cNvCxnSpPr/>
          </xdr:nvCxnSpPr>
          <xdr:spPr>
            <a:xfrm>
              <a:off x="17158607" y="1551214"/>
              <a:ext cx="14788" cy="9084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10.xml><?xml version="1.0" encoding="utf-8"?>
<xdr:wsDr xmlns:xdr="http://schemas.openxmlformats.org/drawingml/2006/spreadsheetDrawing" xmlns:a="http://schemas.openxmlformats.org/drawingml/2006/main">
  <xdr:twoCellAnchor>
    <xdr:from>
      <xdr:col>27</xdr:col>
      <xdr:colOff>190499</xdr:colOff>
      <xdr:row>3</xdr:row>
      <xdr:rowOff>152400</xdr:rowOff>
    </xdr:from>
    <xdr:to>
      <xdr:col>36</xdr:col>
      <xdr:colOff>76200</xdr:colOff>
      <xdr:row>11</xdr:row>
      <xdr:rowOff>190500</xdr:rowOff>
    </xdr:to>
    <xdr:sp macro="" textlink="">
      <xdr:nvSpPr>
        <xdr:cNvPr id="3" name="テキスト ボックス 2">
          <a:extLst>
            <a:ext uri="{FF2B5EF4-FFF2-40B4-BE49-F238E27FC236}">
              <a16:creationId xmlns:a16="http://schemas.microsoft.com/office/drawing/2014/main" id="{3FD7419A-E4F2-4573-A830-0CB24E1B7060}"/>
            </a:ext>
          </a:extLst>
        </xdr:cNvPr>
        <xdr:cNvSpPr txBox="1"/>
      </xdr:nvSpPr>
      <xdr:spPr>
        <a:xfrm>
          <a:off x="5591174" y="1038225"/>
          <a:ext cx="1685926" cy="2171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本シートは増加分の定員における実績をもとに記載をしてください。</a:t>
          </a:r>
          <a:endParaRPr kumimoji="1" lang="en-US" altLang="ja-JP" sz="900"/>
        </a:p>
        <a:p>
          <a:r>
            <a:rPr kumimoji="1" lang="ja-JP" altLang="en-US" sz="900"/>
            <a:t>（例）</a:t>
          </a:r>
          <a:endParaRPr kumimoji="1" lang="en-US" altLang="ja-JP" sz="900"/>
        </a:p>
        <a:p>
          <a:r>
            <a:rPr kumimoji="1" lang="ja-JP" altLang="en-US" sz="900"/>
            <a:t>変更前の住居定員４人</a:t>
          </a:r>
          <a:endParaRPr kumimoji="1" lang="en-US" altLang="ja-JP" sz="900"/>
        </a:p>
        <a:p>
          <a:r>
            <a:rPr kumimoji="1" lang="ja-JP" altLang="en-US" sz="900"/>
            <a:t>定員増加後の住居定員６人</a:t>
          </a:r>
          <a:endParaRPr kumimoji="1" lang="en-US" altLang="ja-JP" sz="900"/>
        </a:p>
        <a:p>
          <a:r>
            <a:rPr kumimoji="1" lang="ja-JP" altLang="en-US" sz="900"/>
            <a:t>の場合</a:t>
          </a:r>
          <a:endParaRPr kumimoji="1" lang="en-US" altLang="ja-JP" sz="900"/>
        </a:p>
        <a:p>
          <a:r>
            <a:rPr kumimoji="1" lang="ja-JP" altLang="en-US" sz="900"/>
            <a:t>本シートでは増加分（２人）における利用者延べ数を用いて算定する。</a:t>
          </a:r>
          <a:endParaRPr kumimoji="1" lang="en-US" altLang="ja-JP" sz="900"/>
        </a:p>
      </xdr:txBody>
    </xdr:sp>
    <xdr:clientData/>
  </xdr:twoCellAnchor>
  <xdr:twoCellAnchor>
    <xdr:from>
      <xdr:col>28</xdr:col>
      <xdr:colOff>57150</xdr:colOff>
      <xdr:row>17</xdr:row>
      <xdr:rowOff>390524</xdr:rowOff>
    </xdr:from>
    <xdr:to>
      <xdr:col>36</xdr:col>
      <xdr:colOff>104775</xdr:colOff>
      <xdr:row>24</xdr:row>
      <xdr:rowOff>0</xdr:rowOff>
    </xdr:to>
    <xdr:sp macro="" textlink="">
      <xdr:nvSpPr>
        <xdr:cNvPr id="4" name="テキスト ボックス 3">
          <a:extLst>
            <a:ext uri="{FF2B5EF4-FFF2-40B4-BE49-F238E27FC236}">
              <a16:creationId xmlns:a16="http://schemas.microsoft.com/office/drawing/2014/main" id="{05A27962-3F60-40B1-BEA6-62D927D715AE}"/>
            </a:ext>
          </a:extLst>
        </xdr:cNvPr>
        <xdr:cNvSpPr txBox="1"/>
      </xdr:nvSpPr>
      <xdr:spPr>
        <a:xfrm>
          <a:off x="5657850" y="5162549"/>
          <a:ext cx="1647825" cy="1704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（例）</a:t>
          </a:r>
          <a:endParaRPr kumimoji="1" lang="en-US" altLang="ja-JP" sz="900"/>
        </a:p>
        <a:p>
          <a:r>
            <a:rPr kumimoji="1" lang="ja-JP" altLang="en-US" sz="900"/>
            <a:t>令和</a:t>
          </a:r>
          <a:r>
            <a:rPr kumimoji="1" lang="en-US" altLang="ja-JP" sz="900"/>
            <a:t>6</a:t>
          </a:r>
          <a:r>
            <a:rPr kumimoji="1" lang="ja-JP" altLang="en-US" sz="900"/>
            <a:t>年</a:t>
          </a:r>
          <a:r>
            <a:rPr kumimoji="1" lang="en-US" altLang="ja-JP" sz="900"/>
            <a:t>4</a:t>
          </a:r>
          <a:r>
            <a:rPr kumimoji="1" lang="ja-JP" altLang="en-US" sz="900"/>
            <a:t>月に</a:t>
          </a:r>
          <a:endParaRPr kumimoji="1" lang="en-US" altLang="ja-JP" sz="900"/>
        </a:p>
        <a:p>
          <a:r>
            <a:rPr kumimoji="1" lang="en-US" altLang="ja-JP" sz="900"/>
            <a:t>A</a:t>
          </a:r>
          <a:r>
            <a:rPr kumimoji="1" lang="ja-JP" altLang="en-US" sz="900"/>
            <a:t>さんが</a:t>
          </a:r>
          <a:r>
            <a:rPr kumimoji="1" lang="en-US" altLang="ja-JP" sz="900"/>
            <a:t>30</a:t>
          </a:r>
          <a:r>
            <a:rPr kumimoji="1" lang="ja-JP" altLang="en-US" sz="900"/>
            <a:t>日、</a:t>
          </a:r>
          <a:r>
            <a:rPr kumimoji="1" lang="en-US" altLang="ja-JP" sz="900"/>
            <a:t>B</a:t>
          </a:r>
          <a:r>
            <a:rPr kumimoji="1" lang="ja-JP" altLang="en-US" sz="900"/>
            <a:t>さんが</a:t>
          </a:r>
          <a:r>
            <a:rPr kumimoji="1" lang="en-US" altLang="ja-JP" sz="900"/>
            <a:t>20</a:t>
          </a:r>
          <a:r>
            <a:rPr kumimoji="1" lang="ja-JP" altLang="en-US" sz="900"/>
            <a:t>日、</a:t>
          </a:r>
          <a:endParaRPr kumimoji="1" lang="en-US" altLang="ja-JP" sz="900"/>
        </a:p>
        <a:p>
          <a:r>
            <a:rPr kumimoji="1" lang="en-US" altLang="ja-JP" sz="900"/>
            <a:t>C</a:t>
          </a:r>
          <a:r>
            <a:rPr kumimoji="1" lang="ja-JP" altLang="en-US" sz="900"/>
            <a:t>さんが</a:t>
          </a:r>
          <a:r>
            <a:rPr kumimoji="1" lang="en-US" altLang="ja-JP" sz="900"/>
            <a:t>15</a:t>
          </a:r>
          <a:r>
            <a:rPr kumimoji="1" lang="ja-JP" altLang="en-US" sz="900"/>
            <a:t>日、</a:t>
          </a:r>
          <a:r>
            <a:rPr kumimoji="1" lang="en-US" altLang="ja-JP" sz="900"/>
            <a:t>D</a:t>
          </a:r>
          <a:r>
            <a:rPr kumimoji="1" lang="ja-JP" altLang="en-US" sz="900"/>
            <a:t>さんが</a:t>
          </a:r>
          <a:r>
            <a:rPr kumimoji="1" lang="en-US" altLang="ja-JP" sz="900"/>
            <a:t>15</a:t>
          </a:r>
          <a:r>
            <a:rPr kumimoji="1" lang="ja-JP" altLang="en-US" sz="900"/>
            <a:t>日</a:t>
          </a:r>
          <a:endParaRPr kumimoji="1" lang="en-US" altLang="ja-JP" sz="900"/>
        </a:p>
        <a:p>
          <a:r>
            <a:rPr kumimoji="1" lang="ja-JP" altLang="en-US" sz="900"/>
            <a:t>利用した場合</a:t>
          </a:r>
          <a:endParaRPr kumimoji="1" lang="en-US" altLang="ja-JP" sz="900"/>
        </a:p>
        <a:p>
          <a:r>
            <a:rPr kumimoji="1" lang="ja-JP" altLang="en-US" sz="900"/>
            <a:t>　　↓</a:t>
          </a:r>
          <a:endParaRPr kumimoji="1" lang="en-US" altLang="ja-JP" sz="900"/>
        </a:p>
        <a:p>
          <a:r>
            <a:rPr kumimoji="1" lang="ja-JP" altLang="en-US" sz="900"/>
            <a:t>利用者延べ数は</a:t>
          </a:r>
          <a:endParaRPr kumimoji="1" lang="en-US" altLang="ja-JP" sz="900"/>
        </a:p>
        <a:p>
          <a:r>
            <a:rPr kumimoji="1" lang="en-US" altLang="ja-JP" sz="900"/>
            <a:t>30</a:t>
          </a:r>
          <a:r>
            <a:rPr kumimoji="1" lang="ja-JP" altLang="en-US" sz="900"/>
            <a:t>＋</a:t>
          </a:r>
          <a:r>
            <a:rPr kumimoji="1" lang="en-US" altLang="ja-JP" sz="900"/>
            <a:t>20</a:t>
          </a:r>
          <a:r>
            <a:rPr kumimoji="1" lang="ja-JP" altLang="en-US" sz="900"/>
            <a:t>＋</a:t>
          </a:r>
          <a:r>
            <a:rPr kumimoji="1" lang="en-US" altLang="ja-JP" sz="900"/>
            <a:t>15</a:t>
          </a:r>
          <a:r>
            <a:rPr kumimoji="1" lang="ja-JP" altLang="en-US" sz="900"/>
            <a:t>＋</a:t>
          </a:r>
          <a:r>
            <a:rPr kumimoji="1" lang="en-US" altLang="ja-JP" sz="900"/>
            <a:t>15</a:t>
          </a:r>
          <a:r>
            <a:rPr kumimoji="1" lang="ja-JP" altLang="en-US" sz="900"/>
            <a:t>＝</a:t>
          </a:r>
          <a:r>
            <a:rPr kumimoji="1" lang="en-US" altLang="ja-JP" sz="900"/>
            <a:t>80</a:t>
          </a:r>
          <a:r>
            <a:rPr kumimoji="1" lang="ja-JP" altLang="en-US" sz="900"/>
            <a:t>となる。</a:t>
          </a:r>
        </a:p>
      </xdr:txBody>
    </xdr:sp>
    <xdr:clientData/>
  </xdr:twoCellAnchor>
  <xdr:twoCellAnchor>
    <xdr:from>
      <xdr:col>25</xdr:col>
      <xdr:colOff>104775</xdr:colOff>
      <xdr:row>17</xdr:row>
      <xdr:rowOff>314325</xdr:rowOff>
    </xdr:from>
    <xdr:to>
      <xdr:col>28</xdr:col>
      <xdr:colOff>66675</xdr:colOff>
      <xdr:row>18</xdr:row>
      <xdr:rowOff>28575</xdr:rowOff>
    </xdr:to>
    <xdr:cxnSp macro="">
      <xdr:nvCxnSpPr>
        <xdr:cNvPr id="5" name="直線矢印コネクタ 4">
          <a:extLst>
            <a:ext uri="{FF2B5EF4-FFF2-40B4-BE49-F238E27FC236}">
              <a16:creationId xmlns:a16="http://schemas.microsoft.com/office/drawing/2014/main" id="{19B309C7-B4D7-4C8A-96E0-62C13E92A877}"/>
            </a:ext>
          </a:extLst>
        </xdr:cNvPr>
        <xdr:cNvCxnSpPr/>
      </xdr:nvCxnSpPr>
      <xdr:spPr>
        <a:xfrm flipH="1" flipV="1">
          <a:off x="5105400" y="5086350"/>
          <a:ext cx="561975" cy="209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EE5C5D73-8293-4AD2-98EC-ADAE583E2B08}"/>
            </a:ext>
          </a:extLst>
        </xdr:cNvPr>
        <xdr:cNvSpPr/>
      </xdr:nvSpPr>
      <xdr:spPr>
        <a:xfrm>
          <a:off x="2085975" y="2895599"/>
          <a:ext cx="39132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A9E3A774-5D74-451E-BEDD-874EE91A5C7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B80D89A-FD90-4C2C-9248-782720431791}"/>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169483BE-2648-43EF-AED1-0A5B85C89CC7}"/>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C4CC434-0BC6-48D2-AF41-4C115E15890D}"/>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3C390503-C9F7-4326-8DDA-4E1EF8C3E259}"/>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A3BE5406-8DD0-4BD7-9D4B-87A18C763A24}"/>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87200</xdr:colOff>
      <xdr:row>22</xdr:row>
      <xdr:rowOff>33538</xdr:rowOff>
    </xdr:from>
    <xdr:to>
      <xdr:col>6</xdr:col>
      <xdr:colOff>999454</xdr:colOff>
      <xdr:row>24</xdr:row>
      <xdr:rowOff>295140</xdr:rowOff>
    </xdr:to>
    <xdr:sp macro="" textlink="">
      <xdr:nvSpPr>
        <xdr:cNvPr id="2" name="矢印: 上向き折線 1">
          <a:extLst>
            <a:ext uri="{FF2B5EF4-FFF2-40B4-BE49-F238E27FC236}">
              <a16:creationId xmlns:a16="http://schemas.microsoft.com/office/drawing/2014/main" id="{BC6307B1-6D8E-4C45-97BD-E6D65D17D3E7}"/>
            </a:ext>
          </a:extLst>
        </xdr:cNvPr>
        <xdr:cNvSpPr/>
      </xdr:nvSpPr>
      <xdr:spPr>
        <a:xfrm rot="5400000">
          <a:off x="4555901" y="6680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968465</xdr:colOff>
      <xdr:row>22</xdr:row>
      <xdr:rowOff>187816</xdr:rowOff>
    </xdr:from>
    <xdr:to>
      <xdr:col>6</xdr:col>
      <xdr:colOff>1019175</xdr:colOff>
      <xdr:row>23</xdr:row>
      <xdr:rowOff>160986</xdr:rowOff>
    </xdr:to>
    <xdr:sp macro="" textlink="">
      <xdr:nvSpPr>
        <xdr:cNvPr id="3" name="正方形/長方形 2">
          <a:extLst>
            <a:ext uri="{FF2B5EF4-FFF2-40B4-BE49-F238E27FC236}">
              <a16:creationId xmlns:a16="http://schemas.microsoft.com/office/drawing/2014/main" id="{814327C4-D478-4477-9C8A-4C72BE3A66E6}"/>
            </a:ext>
          </a:extLst>
        </xdr:cNvPr>
        <xdr:cNvSpPr/>
      </xdr:nvSpPr>
      <xdr:spPr>
        <a:xfrm>
          <a:off x="3711665" y="6855316"/>
          <a:ext cx="1755685"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54429</xdr:colOff>
      <xdr:row>5</xdr:row>
      <xdr:rowOff>54428</xdr:rowOff>
    </xdr:from>
    <xdr:to>
      <xdr:col>55</xdr:col>
      <xdr:colOff>69273</xdr:colOff>
      <xdr:row>7</xdr:row>
      <xdr:rowOff>283152</xdr:rowOff>
    </xdr:to>
    <xdr:grpSp>
      <xdr:nvGrpSpPr>
        <xdr:cNvPr id="2" name="グループ化 1">
          <a:extLst>
            <a:ext uri="{FF2B5EF4-FFF2-40B4-BE49-F238E27FC236}">
              <a16:creationId xmlns:a16="http://schemas.microsoft.com/office/drawing/2014/main" id="{F2D1396D-C261-4FEF-8562-7704891C6BC2}"/>
            </a:ext>
          </a:extLst>
        </xdr:cNvPr>
        <xdr:cNvGrpSpPr/>
      </xdr:nvGrpSpPr>
      <xdr:grpSpPr>
        <a:xfrm>
          <a:off x="9379858" y="1415142"/>
          <a:ext cx="7979558" cy="655081"/>
          <a:chOff x="9511393" y="1442357"/>
          <a:chExt cx="7662002" cy="1017333"/>
        </a:xfrm>
      </xdr:grpSpPr>
      <xdr:sp macro="" textlink="">
        <xdr:nvSpPr>
          <xdr:cNvPr id="3" name="テキスト ボックス 2">
            <a:extLst>
              <a:ext uri="{FF2B5EF4-FFF2-40B4-BE49-F238E27FC236}">
                <a16:creationId xmlns:a16="http://schemas.microsoft.com/office/drawing/2014/main" id="{9F4A58E4-C877-4062-A9F8-D256E37FFFBF}"/>
              </a:ext>
            </a:extLst>
          </xdr:cNvPr>
          <xdr:cNvSpPr txBox="1"/>
        </xdr:nvSpPr>
        <xdr:spPr>
          <a:xfrm>
            <a:off x="9511393" y="1442357"/>
            <a:ext cx="7443108"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新規・変更・終了となる加算の「適用開始日」欄には、その年月日を記入してください。</a:t>
            </a:r>
          </a:p>
        </xdr:txBody>
      </xdr:sp>
      <xdr:grpSp>
        <xdr:nvGrpSpPr>
          <xdr:cNvPr id="4" name="グループ化 3">
            <a:extLst>
              <a:ext uri="{FF2B5EF4-FFF2-40B4-BE49-F238E27FC236}">
                <a16:creationId xmlns:a16="http://schemas.microsoft.com/office/drawing/2014/main" id="{F1536965-60D5-44E9-B8F8-F502C4A159D5}"/>
              </a:ext>
            </a:extLst>
          </xdr:cNvPr>
          <xdr:cNvGrpSpPr/>
        </xdr:nvGrpSpPr>
        <xdr:grpSpPr>
          <a:xfrm>
            <a:off x="16397049" y="1551214"/>
            <a:ext cx="776346" cy="908476"/>
            <a:chOff x="16397049" y="1551214"/>
            <a:chExt cx="776346" cy="908476"/>
          </a:xfrm>
        </xdr:grpSpPr>
        <xdr:cxnSp macro="">
          <xdr:nvCxnSpPr>
            <xdr:cNvPr id="5" name="直線コネクタ 4">
              <a:extLst>
                <a:ext uri="{FF2B5EF4-FFF2-40B4-BE49-F238E27FC236}">
                  <a16:creationId xmlns:a16="http://schemas.microsoft.com/office/drawing/2014/main" id="{1C66F1DA-A37A-4AF6-A41D-B92E1129E01B}"/>
                </a:ext>
              </a:extLst>
            </xdr:cNvPr>
            <xdr:cNvCxnSpPr/>
          </xdr:nvCxnSpPr>
          <xdr:spPr>
            <a:xfrm flipV="1">
              <a:off x="16397049" y="1578431"/>
              <a:ext cx="775165" cy="198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1FBB1ECE-99FE-4EAA-AED9-65DEC4654FE3}"/>
                </a:ext>
              </a:extLst>
            </xdr:cNvPr>
            <xdr:cNvCxnSpPr/>
          </xdr:nvCxnSpPr>
          <xdr:spPr>
            <a:xfrm>
              <a:off x="17158607" y="1551214"/>
              <a:ext cx="14788" cy="9084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37</xdr:col>
      <xdr:colOff>251525</xdr:colOff>
      <xdr:row>42</xdr:row>
      <xdr:rowOff>130298</xdr:rowOff>
    </xdr:from>
    <xdr:to>
      <xdr:col>51</xdr:col>
      <xdr:colOff>563252</xdr:colOff>
      <xdr:row>44</xdr:row>
      <xdr:rowOff>299357</xdr:rowOff>
    </xdr:to>
    <xdr:sp macro="" textlink="">
      <xdr:nvSpPr>
        <xdr:cNvPr id="7" name="四角形: 角を丸くする 6">
          <a:extLst>
            <a:ext uri="{FF2B5EF4-FFF2-40B4-BE49-F238E27FC236}">
              <a16:creationId xmlns:a16="http://schemas.microsoft.com/office/drawing/2014/main" id="{1AAE1BD2-BC1C-4BC6-A633-14CB7B8B8DB7}"/>
            </a:ext>
          </a:extLst>
        </xdr:cNvPr>
        <xdr:cNvSpPr/>
      </xdr:nvSpPr>
      <xdr:spPr>
        <a:xfrm>
          <a:off x="10402454" y="13329227"/>
          <a:ext cx="5137727" cy="423059"/>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サービスごとに提出が必要となります。</a:t>
          </a:r>
        </a:p>
      </xdr:txBody>
    </xdr:sp>
    <xdr:clientData/>
  </xdr:twoCellAnchor>
  <xdr:twoCellAnchor>
    <xdr:from>
      <xdr:col>42</xdr:col>
      <xdr:colOff>51954</xdr:colOff>
      <xdr:row>3</xdr:row>
      <xdr:rowOff>17318</xdr:rowOff>
    </xdr:from>
    <xdr:to>
      <xdr:col>57</xdr:col>
      <xdr:colOff>103908</xdr:colOff>
      <xdr:row>4</xdr:row>
      <xdr:rowOff>225135</xdr:rowOff>
    </xdr:to>
    <xdr:sp macro="" textlink="">
      <xdr:nvSpPr>
        <xdr:cNvPr id="8" name="四角形: 角を丸くする 7">
          <a:extLst>
            <a:ext uri="{FF2B5EF4-FFF2-40B4-BE49-F238E27FC236}">
              <a16:creationId xmlns:a16="http://schemas.microsoft.com/office/drawing/2014/main" id="{EB0469A5-D483-4746-B0F6-17A8BF29B204}"/>
            </a:ext>
          </a:extLst>
        </xdr:cNvPr>
        <xdr:cNvSpPr/>
      </xdr:nvSpPr>
      <xdr:spPr>
        <a:xfrm>
          <a:off x="12070772" y="675409"/>
          <a:ext cx="6044045" cy="484908"/>
        </a:xfrm>
        <a:prstGeom prst="roundRect">
          <a:avLst/>
        </a:prstGeom>
        <a:solidFill>
          <a:schemeClr val="accent4"/>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住居ごとではなく、事業所単位でご提出ください。</a:t>
          </a:r>
          <a:endParaRPr kumimoji="1" lang="en-US" altLang="ja-JP" sz="2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CD4F6DAB-E5AC-428A-B70C-67CE67901DBF}"/>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参考様式２－２　人員配置体制確認表</a:t>
          </a:r>
        </a:p>
      </xdr:txBody>
    </xdr:sp>
    <xdr:clientData/>
  </xdr:twoCellAnchor>
  <xdr:twoCellAnchor>
    <xdr:from>
      <xdr:col>1</xdr:col>
      <xdr:colOff>31171</xdr:colOff>
      <xdr:row>70</xdr:row>
      <xdr:rowOff>199224</xdr:rowOff>
    </xdr:from>
    <xdr:to>
      <xdr:col>66</xdr:col>
      <xdr:colOff>129887</xdr:colOff>
      <xdr:row>80</xdr:row>
      <xdr:rowOff>184218</xdr:rowOff>
    </xdr:to>
    <xdr:sp macro="" textlink="">
      <xdr:nvSpPr>
        <xdr:cNvPr id="3" name="角丸四角形 2">
          <a:extLst>
            <a:ext uri="{FF2B5EF4-FFF2-40B4-BE49-F238E27FC236}">
              <a16:creationId xmlns:a16="http://schemas.microsoft.com/office/drawing/2014/main" id="{D57B592E-783C-4BCF-B719-5202E7D7A81D}"/>
            </a:ext>
          </a:extLst>
        </xdr:cNvPr>
        <xdr:cNvSpPr/>
      </xdr:nvSpPr>
      <xdr:spPr>
        <a:xfrm>
          <a:off x="316921" y="190015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DB893CBE-2185-4DA8-ABB0-FF95A214C67E}"/>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64A0A2FC-53A8-4524-ABCA-25AFEA624766}"/>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1A83CDC5-8D8B-4E83-958D-47725787E84C}"/>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D8E258C7-CCCC-432E-8F03-0E22418FD98B}"/>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E0595A43-709C-4901-872B-DAEE3B0330F7}"/>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254000</xdr:colOff>
      <xdr:row>4</xdr:row>
      <xdr:rowOff>238126</xdr:rowOff>
    </xdr:from>
    <xdr:to>
      <xdr:col>71</xdr:col>
      <xdr:colOff>79375</xdr:colOff>
      <xdr:row>8</xdr:row>
      <xdr:rowOff>222251</xdr:rowOff>
    </xdr:to>
    <xdr:sp macro="" textlink="">
      <xdr:nvSpPr>
        <xdr:cNvPr id="9" name="角丸四角形 2">
          <a:extLst>
            <a:ext uri="{FF2B5EF4-FFF2-40B4-BE49-F238E27FC236}">
              <a16:creationId xmlns:a16="http://schemas.microsoft.com/office/drawing/2014/main" id="{9393213D-BC16-4502-A3D9-CB5AC9F67684}"/>
            </a:ext>
          </a:extLst>
        </xdr:cNvPr>
        <xdr:cNvSpPr/>
      </xdr:nvSpPr>
      <xdr:spPr>
        <a:xfrm>
          <a:off x="16113125" y="1304926"/>
          <a:ext cx="2930525" cy="1136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b="1">
              <a:latin typeface="HG丸ｺﾞｼｯｸM-PRO" panose="020F0600000000000000" pitchFamily="50" charset="-128"/>
              <a:ea typeface="HG丸ｺﾞｼｯｸM-PRO" panose="020F0600000000000000" pitchFamily="50" charset="-128"/>
            </a:rPr>
            <a:t>＜注意事項＞</a:t>
          </a:r>
          <a:endParaRPr kumimoji="1" lang="en-US" altLang="ja-JP" sz="1800" b="1">
            <a:latin typeface="HG丸ｺﾞｼｯｸM-PRO" panose="020F0600000000000000" pitchFamily="50" charset="-128"/>
            <a:ea typeface="HG丸ｺﾞｼｯｸM-PRO" panose="020F0600000000000000" pitchFamily="50" charset="-128"/>
          </a:endParaRPr>
        </a:p>
        <a:p>
          <a:pPr algn="l"/>
          <a:r>
            <a:rPr kumimoji="1" lang="ja-JP" altLang="en-US" sz="18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B8A5B613-026D-469A-8DB3-F25ED829015A}"/>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参考様式２－２　人員配置体制確認表</a:t>
          </a:r>
        </a:p>
      </xdr:txBody>
    </xdr:sp>
    <xdr:clientData/>
  </xdr:twoCellAnchor>
  <xdr:twoCellAnchor>
    <xdr:from>
      <xdr:col>1</xdr:col>
      <xdr:colOff>31171</xdr:colOff>
      <xdr:row>70</xdr:row>
      <xdr:rowOff>199224</xdr:rowOff>
    </xdr:from>
    <xdr:to>
      <xdr:col>66</xdr:col>
      <xdr:colOff>129887</xdr:colOff>
      <xdr:row>80</xdr:row>
      <xdr:rowOff>184218</xdr:rowOff>
    </xdr:to>
    <xdr:sp macro="" textlink="">
      <xdr:nvSpPr>
        <xdr:cNvPr id="3" name="角丸四角形 2">
          <a:extLst>
            <a:ext uri="{FF2B5EF4-FFF2-40B4-BE49-F238E27FC236}">
              <a16:creationId xmlns:a16="http://schemas.microsoft.com/office/drawing/2014/main" id="{1247D63A-758D-41A7-80EC-8488A09E5557}"/>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299389A-FD8D-480E-AF30-25EBEC2E285F}"/>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AC049E35-D13F-4396-8EE5-616E9AF8947C}"/>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50AB9FBC-5692-4C75-A769-CD83CC21D75D}"/>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F7514B6B-2DF4-4821-814E-23414CA90BEE}"/>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74FFE2C9-E8E1-40E3-92ED-FE78F0F904D8}"/>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F8BF69AE-AEE8-45AB-8AC8-7061FE108A6E}"/>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FEDEE3C5-EDD9-4B7C-AE2C-A13B261C6026}"/>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A34F8F14-F613-42E1-ACEB-FC55BF23D982}"/>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30875815-3B80-49BA-A6EC-5F421D23E455}"/>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531127EF-36FD-47F8-A398-DB504054D686}"/>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2CC68D2D-2EA3-4368-93FE-B904E463CF51}"/>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63C8C6CA-845A-4108-8DF6-1B2FDC15E478}"/>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142876</xdr:colOff>
      <xdr:row>10</xdr:row>
      <xdr:rowOff>42863</xdr:rowOff>
    </xdr:from>
    <xdr:to>
      <xdr:col>10</xdr:col>
      <xdr:colOff>845344</xdr:colOff>
      <xdr:row>15</xdr:row>
      <xdr:rowOff>309563</xdr:rowOff>
    </xdr:to>
    <xdr:sp macro="" textlink="">
      <xdr:nvSpPr>
        <xdr:cNvPr id="2" name="角丸四角形 1">
          <a:extLst>
            <a:ext uri="{FF2B5EF4-FFF2-40B4-BE49-F238E27FC236}">
              <a16:creationId xmlns:a16="http://schemas.microsoft.com/office/drawing/2014/main" id="{6B924817-18CC-47EA-99AA-EE2FE1E16CC3}"/>
            </a:ext>
          </a:extLst>
        </xdr:cNvPr>
        <xdr:cNvSpPr/>
      </xdr:nvSpPr>
      <xdr:spPr>
        <a:xfrm>
          <a:off x="5495926" y="3519488"/>
          <a:ext cx="4836318" cy="2171700"/>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484235</xdr:colOff>
      <xdr:row>15</xdr:row>
      <xdr:rowOff>309563</xdr:rowOff>
    </xdr:from>
    <xdr:to>
      <xdr:col>8</xdr:col>
      <xdr:colOff>494111</xdr:colOff>
      <xdr:row>15</xdr:row>
      <xdr:rowOff>319089</xdr:rowOff>
    </xdr:to>
    <xdr:cxnSp macro="">
      <xdr:nvCxnSpPr>
        <xdr:cNvPr id="3" name="直線矢印コネクタ 2">
          <a:extLst>
            <a:ext uri="{FF2B5EF4-FFF2-40B4-BE49-F238E27FC236}">
              <a16:creationId xmlns:a16="http://schemas.microsoft.com/office/drawing/2014/main" id="{BFFB078A-1ED0-4EC6-8881-3679D687A4B1}"/>
            </a:ext>
          </a:extLst>
        </xdr:cNvPr>
        <xdr:cNvCxnSpPr>
          <a:endCxn id="2" idx="2"/>
        </xdr:cNvCxnSpPr>
      </xdr:nvCxnSpPr>
      <xdr:spPr>
        <a:xfrm flipV="1">
          <a:off x="4799060" y="5691188"/>
          <a:ext cx="3115026" cy="9526"/>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219075</xdr:colOff>
      <xdr:row>10</xdr:row>
      <xdr:rowOff>66675</xdr:rowOff>
    </xdr:from>
    <xdr:to>
      <xdr:col>5</xdr:col>
      <xdr:colOff>952500</xdr:colOff>
      <xdr:row>14</xdr:row>
      <xdr:rowOff>381000</xdr:rowOff>
    </xdr:to>
    <xdr:sp macro="" textlink="">
      <xdr:nvSpPr>
        <xdr:cNvPr id="4" name="円/楕円 61">
          <a:extLst>
            <a:ext uri="{FF2B5EF4-FFF2-40B4-BE49-F238E27FC236}">
              <a16:creationId xmlns:a16="http://schemas.microsoft.com/office/drawing/2014/main" id="{6D531D15-B412-4662-A597-15DDFA35E456}"/>
            </a:ext>
          </a:extLst>
        </xdr:cNvPr>
        <xdr:cNvSpPr>
          <a:spLocks noChangeArrowheads="1"/>
        </xdr:cNvSpPr>
      </xdr:nvSpPr>
      <xdr:spPr bwMode="auto">
        <a:xfrm>
          <a:off x="4533900" y="3543300"/>
          <a:ext cx="733425" cy="18383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914400</xdr:colOff>
      <xdr:row>7</xdr:row>
      <xdr:rowOff>57150</xdr:rowOff>
    </xdr:from>
    <xdr:to>
      <xdr:col>5</xdr:col>
      <xdr:colOff>361950</xdr:colOff>
      <xdr:row>10</xdr:row>
      <xdr:rowOff>0</xdr:rowOff>
    </xdr:to>
    <xdr:cxnSp macro="">
      <xdr:nvCxnSpPr>
        <xdr:cNvPr id="5" name="直線矢印コネクタ 4">
          <a:extLst>
            <a:ext uri="{FF2B5EF4-FFF2-40B4-BE49-F238E27FC236}">
              <a16:creationId xmlns:a16="http://schemas.microsoft.com/office/drawing/2014/main" id="{241150B6-738E-4185-B6F9-9FA47F50BDC9}"/>
            </a:ext>
          </a:extLst>
        </xdr:cNvPr>
        <xdr:cNvCxnSpPr>
          <a:cxnSpLocks noChangeShapeType="1"/>
        </xdr:cNvCxnSpPr>
      </xdr:nvCxnSpPr>
      <xdr:spPr bwMode="auto">
        <a:xfrm>
          <a:off x="4200525" y="2390775"/>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xdr:col>
      <xdr:colOff>404813</xdr:colOff>
      <xdr:row>2</xdr:row>
      <xdr:rowOff>154781</xdr:rowOff>
    </xdr:from>
    <xdr:to>
      <xdr:col>5</xdr:col>
      <xdr:colOff>147499</xdr:colOff>
      <xdr:row>7</xdr:row>
      <xdr:rowOff>97633</xdr:rowOff>
    </xdr:to>
    <xdr:sp macro="" textlink="">
      <xdr:nvSpPr>
        <xdr:cNvPr id="6" name="正方形/長方形 5">
          <a:extLst>
            <a:ext uri="{FF2B5EF4-FFF2-40B4-BE49-F238E27FC236}">
              <a16:creationId xmlns:a16="http://schemas.microsoft.com/office/drawing/2014/main" id="{3268189D-988E-4891-AD2F-317A06681DB6}"/>
            </a:ext>
          </a:extLst>
        </xdr:cNvPr>
        <xdr:cNvSpPr/>
      </xdr:nvSpPr>
      <xdr:spPr>
        <a:xfrm>
          <a:off x="2652713" y="583406"/>
          <a:ext cx="1809611"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0</xdr:colOff>
      <xdr:row>9</xdr:row>
      <xdr:rowOff>0</xdr:rowOff>
    </xdr:from>
    <xdr:to>
      <xdr:col>11</xdr:col>
      <xdr:colOff>76200</xdr:colOff>
      <xdr:row>10</xdr:row>
      <xdr:rowOff>171450</xdr:rowOff>
    </xdr:to>
    <xdr:sp macro="" textlink="">
      <xdr:nvSpPr>
        <xdr:cNvPr id="7" name="円/楕円 73">
          <a:extLst>
            <a:ext uri="{FF2B5EF4-FFF2-40B4-BE49-F238E27FC236}">
              <a16:creationId xmlns:a16="http://schemas.microsoft.com/office/drawing/2014/main" id="{C6977651-752C-4DB4-8B90-0F0A4E8406CC}"/>
            </a:ext>
          </a:extLst>
        </xdr:cNvPr>
        <xdr:cNvSpPr>
          <a:spLocks noChangeArrowheads="1"/>
        </xdr:cNvSpPr>
      </xdr:nvSpPr>
      <xdr:spPr bwMode="auto">
        <a:xfrm>
          <a:off x="5353050" y="309562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119063</xdr:colOff>
      <xdr:row>4</xdr:row>
      <xdr:rowOff>345281</xdr:rowOff>
    </xdr:from>
    <xdr:to>
      <xdr:col>10</xdr:col>
      <xdr:colOff>566037</xdr:colOff>
      <xdr:row>6</xdr:row>
      <xdr:rowOff>373856</xdr:rowOff>
    </xdr:to>
    <xdr:sp macro="" textlink="">
      <xdr:nvSpPr>
        <xdr:cNvPr id="8" name="正方形/長方形 7">
          <a:extLst>
            <a:ext uri="{FF2B5EF4-FFF2-40B4-BE49-F238E27FC236}">
              <a16:creationId xmlns:a16="http://schemas.microsoft.com/office/drawing/2014/main" id="{74284B6E-A78B-4364-81D9-401B2D052BED}"/>
            </a:ext>
          </a:extLst>
        </xdr:cNvPr>
        <xdr:cNvSpPr/>
      </xdr:nvSpPr>
      <xdr:spPr>
        <a:xfrm>
          <a:off x="7539038" y="1535906"/>
          <a:ext cx="2513899"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514350</xdr:colOff>
      <xdr:row>7</xdr:row>
      <xdr:rowOff>19050</xdr:rowOff>
    </xdr:from>
    <xdr:to>
      <xdr:col>9</xdr:col>
      <xdr:colOff>742950</xdr:colOff>
      <xdr:row>9</xdr:row>
      <xdr:rowOff>0</xdr:rowOff>
    </xdr:to>
    <xdr:cxnSp macro="">
      <xdr:nvCxnSpPr>
        <xdr:cNvPr id="9" name="直線矢印コネクタ 9">
          <a:extLst>
            <a:ext uri="{FF2B5EF4-FFF2-40B4-BE49-F238E27FC236}">
              <a16:creationId xmlns:a16="http://schemas.microsoft.com/office/drawing/2014/main" id="{EF57FB5B-4FBE-483E-8E39-F16FD38591BB}"/>
            </a:ext>
          </a:extLst>
        </xdr:cNvPr>
        <xdr:cNvCxnSpPr>
          <a:cxnSpLocks noChangeShapeType="1"/>
        </xdr:cNvCxnSpPr>
      </xdr:nvCxnSpPr>
      <xdr:spPr bwMode="auto">
        <a:xfrm flipH="1">
          <a:off x="8963025" y="235267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10</xdr:row>
      <xdr:rowOff>0</xdr:rowOff>
    </xdr:from>
    <xdr:to>
      <xdr:col>11</xdr:col>
      <xdr:colOff>828675</xdr:colOff>
      <xdr:row>14</xdr:row>
      <xdr:rowOff>371475</xdr:rowOff>
    </xdr:to>
    <xdr:sp macro="" textlink="">
      <xdr:nvSpPr>
        <xdr:cNvPr id="10" name="円/楕円 70">
          <a:extLst>
            <a:ext uri="{FF2B5EF4-FFF2-40B4-BE49-F238E27FC236}">
              <a16:creationId xmlns:a16="http://schemas.microsoft.com/office/drawing/2014/main" id="{2253C154-CDFA-4A87-87F8-12C3296C8164}"/>
            </a:ext>
          </a:extLst>
        </xdr:cNvPr>
        <xdr:cNvSpPr>
          <a:spLocks noChangeArrowheads="1"/>
        </xdr:cNvSpPr>
      </xdr:nvSpPr>
      <xdr:spPr bwMode="auto">
        <a:xfrm>
          <a:off x="10515600" y="3476625"/>
          <a:ext cx="828675" cy="18954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257175</xdr:colOff>
      <xdr:row>14</xdr:row>
      <xdr:rowOff>333375</xdr:rowOff>
    </xdr:from>
    <xdr:to>
      <xdr:col>11</xdr:col>
      <xdr:colOff>381000</xdr:colOff>
      <xdr:row>16</xdr:row>
      <xdr:rowOff>333375</xdr:rowOff>
    </xdr:to>
    <xdr:cxnSp macro="">
      <xdr:nvCxnSpPr>
        <xdr:cNvPr id="11" name="直線矢印コネクタ 46">
          <a:extLst>
            <a:ext uri="{FF2B5EF4-FFF2-40B4-BE49-F238E27FC236}">
              <a16:creationId xmlns:a16="http://schemas.microsoft.com/office/drawing/2014/main" id="{E5BB080A-F2FB-491B-B3FD-B1E1B308D89A}"/>
            </a:ext>
          </a:extLst>
        </xdr:cNvPr>
        <xdr:cNvCxnSpPr>
          <a:cxnSpLocks noChangeShapeType="1"/>
        </xdr:cNvCxnSpPr>
      </xdr:nvCxnSpPr>
      <xdr:spPr bwMode="auto">
        <a:xfrm flipV="1">
          <a:off x="9744075" y="5334000"/>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130969</xdr:colOff>
      <xdr:row>16</xdr:row>
      <xdr:rowOff>369093</xdr:rowOff>
    </xdr:from>
    <xdr:to>
      <xdr:col>10</xdr:col>
      <xdr:colOff>771523</xdr:colOff>
      <xdr:row>18</xdr:row>
      <xdr:rowOff>58410</xdr:rowOff>
    </xdr:to>
    <xdr:sp macro="" textlink="">
      <xdr:nvSpPr>
        <xdr:cNvPr id="12" name="正方形/長方形 11">
          <a:extLst>
            <a:ext uri="{FF2B5EF4-FFF2-40B4-BE49-F238E27FC236}">
              <a16:creationId xmlns:a16="http://schemas.microsoft.com/office/drawing/2014/main" id="{87E1C589-8576-4093-930A-5637ED40FAE3}"/>
            </a:ext>
          </a:extLst>
        </xdr:cNvPr>
        <xdr:cNvSpPr/>
      </xdr:nvSpPr>
      <xdr:spPr>
        <a:xfrm>
          <a:off x="8579644" y="6131718"/>
          <a:ext cx="1678779"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178594</xdr:colOff>
      <xdr:row>16</xdr:row>
      <xdr:rowOff>333375</xdr:rowOff>
    </xdr:from>
    <xdr:to>
      <xdr:col>6</xdr:col>
      <xdr:colOff>625569</xdr:colOff>
      <xdr:row>20</xdr:row>
      <xdr:rowOff>85725</xdr:rowOff>
    </xdr:to>
    <xdr:sp macro="" textlink="">
      <xdr:nvSpPr>
        <xdr:cNvPr id="13" name="正方形/長方形 12">
          <a:extLst>
            <a:ext uri="{FF2B5EF4-FFF2-40B4-BE49-F238E27FC236}">
              <a16:creationId xmlns:a16="http://schemas.microsoft.com/office/drawing/2014/main" id="{054ED1A4-A5DB-410F-B9CA-F41FA4F5400A}"/>
            </a:ext>
          </a:extLst>
        </xdr:cNvPr>
        <xdr:cNvSpPr/>
      </xdr:nvSpPr>
      <xdr:spPr>
        <a:xfrm>
          <a:off x="3464719" y="6096000"/>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必ず「夜間支援の対象者数（人）の合計」＝「１人の夜間支援従事者が支援を行う利用者の数（人）の合計」となること。</a:t>
          </a:r>
        </a:p>
      </xdr:txBody>
    </xdr:sp>
    <xdr:clientData/>
  </xdr:twoCellAnchor>
  <xdr:twoCellAnchor>
    <xdr:from>
      <xdr:col>6</xdr:col>
      <xdr:colOff>666750</xdr:colOff>
      <xdr:row>16</xdr:row>
      <xdr:rowOff>47625</xdr:rowOff>
    </xdr:from>
    <xdr:to>
      <xdr:col>7</xdr:col>
      <xdr:colOff>76200</xdr:colOff>
      <xdr:row>18</xdr:row>
      <xdr:rowOff>38100</xdr:rowOff>
    </xdr:to>
    <xdr:cxnSp macro="">
      <xdr:nvCxnSpPr>
        <xdr:cNvPr id="14" name="直線矢印コネクタ 38">
          <a:extLst>
            <a:ext uri="{FF2B5EF4-FFF2-40B4-BE49-F238E27FC236}">
              <a16:creationId xmlns:a16="http://schemas.microsoft.com/office/drawing/2014/main" id="{BB29D6A8-288D-4F67-8F10-AFBAE22E82C6}"/>
            </a:ext>
          </a:extLst>
        </xdr:cNvPr>
        <xdr:cNvCxnSpPr>
          <a:cxnSpLocks noChangeShapeType="1"/>
        </xdr:cNvCxnSpPr>
      </xdr:nvCxnSpPr>
      <xdr:spPr bwMode="auto">
        <a:xfrm flipV="1">
          <a:off x="6019800" y="58102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314325</xdr:colOff>
      <xdr:row>16</xdr:row>
      <xdr:rowOff>0</xdr:rowOff>
    </xdr:from>
    <xdr:to>
      <xdr:col>8</xdr:col>
      <xdr:colOff>600075</xdr:colOff>
      <xdr:row>20</xdr:row>
      <xdr:rowOff>333375</xdr:rowOff>
    </xdr:to>
    <xdr:sp macro="" textlink="">
      <xdr:nvSpPr>
        <xdr:cNvPr id="15" name="円/楕円 66">
          <a:extLst>
            <a:ext uri="{FF2B5EF4-FFF2-40B4-BE49-F238E27FC236}">
              <a16:creationId xmlns:a16="http://schemas.microsoft.com/office/drawing/2014/main" id="{0A2C4E37-6976-4A5A-A79D-85FE0AE2038A}"/>
            </a:ext>
          </a:extLst>
        </xdr:cNvPr>
        <xdr:cNvSpPr>
          <a:spLocks noChangeArrowheads="1"/>
        </xdr:cNvSpPr>
      </xdr:nvSpPr>
      <xdr:spPr bwMode="auto">
        <a:xfrm>
          <a:off x="6705600" y="57626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976313</xdr:colOff>
      <xdr:row>22</xdr:row>
      <xdr:rowOff>0</xdr:rowOff>
    </xdr:from>
    <xdr:to>
      <xdr:col>7</xdr:col>
      <xdr:colOff>607218</xdr:colOff>
      <xdr:row>23</xdr:row>
      <xdr:rowOff>54907</xdr:rowOff>
    </xdr:to>
    <xdr:sp macro="" textlink="">
      <xdr:nvSpPr>
        <xdr:cNvPr id="16" name="正方形/長方形 15">
          <a:extLst>
            <a:ext uri="{FF2B5EF4-FFF2-40B4-BE49-F238E27FC236}">
              <a16:creationId xmlns:a16="http://schemas.microsoft.com/office/drawing/2014/main" id="{2D65B7DA-8AC3-438D-BC28-66186A845A84}"/>
            </a:ext>
          </a:extLst>
        </xdr:cNvPr>
        <xdr:cNvSpPr/>
      </xdr:nvSpPr>
      <xdr:spPr>
        <a:xfrm>
          <a:off x="5291138" y="80486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800100</xdr:colOff>
      <xdr:row>19</xdr:row>
      <xdr:rowOff>285750</xdr:rowOff>
    </xdr:from>
    <xdr:to>
      <xdr:col>7</xdr:col>
      <xdr:colOff>504825</xdr:colOff>
      <xdr:row>21</xdr:row>
      <xdr:rowOff>361950</xdr:rowOff>
    </xdr:to>
    <xdr:cxnSp macro="">
      <xdr:nvCxnSpPr>
        <xdr:cNvPr id="17" name="直線矢印コネクタ 28">
          <a:extLst>
            <a:ext uri="{FF2B5EF4-FFF2-40B4-BE49-F238E27FC236}">
              <a16:creationId xmlns:a16="http://schemas.microsoft.com/office/drawing/2014/main" id="{36816876-9D6A-4F8B-80A7-DE12870C0A6D}"/>
            </a:ext>
          </a:extLst>
        </xdr:cNvPr>
        <xdr:cNvCxnSpPr>
          <a:cxnSpLocks noChangeShapeType="1"/>
        </xdr:cNvCxnSpPr>
      </xdr:nvCxnSpPr>
      <xdr:spPr bwMode="auto">
        <a:xfrm flipV="1">
          <a:off x="6153150" y="719137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0</xdr:colOff>
      <xdr:row>39</xdr:row>
      <xdr:rowOff>0</xdr:rowOff>
    </xdr:from>
    <xdr:to>
      <xdr:col>6</xdr:col>
      <xdr:colOff>990600</xdr:colOff>
      <xdr:row>45</xdr:row>
      <xdr:rowOff>28575</xdr:rowOff>
    </xdr:to>
    <xdr:sp macro="" textlink="">
      <xdr:nvSpPr>
        <xdr:cNvPr id="18" name="円/楕円 61">
          <a:extLst>
            <a:ext uri="{FF2B5EF4-FFF2-40B4-BE49-F238E27FC236}">
              <a16:creationId xmlns:a16="http://schemas.microsoft.com/office/drawing/2014/main" id="{4FC5554D-E21C-461B-BAB5-F942D9E21A06}"/>
            </a:ext>
          </a:extLst>
        </xdr:cNvPr>
        <xdr:cNvSpPr>
          <a:spLocks noChangeArrowheads="1"/>
        </xdr:cNvSpPr>
      </xdr:nvSpPr>
      <xdr:spPr bwMode="auto">
        <a:xfrm>
          <a:off x="5353050" y="14497050"/>
          <a:ext cx="990600" cy="1323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0</xdr:colOff>
      <xdr:row>44</xdr:row>
      <xdr:rowOff>0</xdr:rowOff>
    </xdr:from>
    <xdr:to>
      <xdr:col>5</xdr:col>
      <xdr:colOff>857250</xdr:colOff>
      <xdr:row>46</xdr:row>
      <xdr:rowOff>35719</xdr:rowOff>
    </xdr:to>
    <xdr:sp macro="" textlink="">
      <xdr:nvSpPr>
        <xdr:cNvPr id="19" name="正方形/長方形 18">
          <a:extLst>
            <a:ext uri="{FF2B5EF4-FFF2-40B4-BE49-F238E27FC236}">
              <a16:creationId xmlns:a16="http://schemas.microsoft.com/office/drawing/2014/main" id="{E0C3913A-AA0D-4A76-91E3-08A0FE0E0F8B}"/>
            </a:ext>
          </a:extLst>
        </xdr:cNvPr>
        <xdr:cNvSpPr/>
      </xdr:nvSpPr>
      <xdr:spPr>
        <a:xfrm>
          <a:off x="3286125" y="15468600"/>
          <a:ext cx="1885950" cy="68341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xdr:col>
      <xdr:colOff>857250</xdr:colOff>
      <xdr:row>44</xdr:row>
      <xdr:rowOff>76200</xdr:rowOff>
    </xdr:from>
    <xdr:to>
      <xdr:col>6</xdr:col>
      <xdr:colOff>161925</xdr:colOff>
      <xdr:row>46</xdr:row>
      <xdr:rowOff>76200</xdr:rowOff>
    </xdr:to>
    <xdr:cxnSp macro="">
      <xdr:nvCxnSpPr>
        <xdr:cNvPr id="20" name="直線矢印コネクタ 52">
          <a:extLst>
            <a:ext uri="{FF2B5EF4-FFF2-40B4-BE49-F238E27FC236}">
              <a16:creationId xmlns:a16="http://schemas.microsoft.com/office/drawing/2014/main" id="{255E7E7D-DBDC-4BCE-B5F6-73243885C742}"/>
            </a:ext>
          </a:extLst>
        </xdr:cNvPr>
        <xdr:cNvCxnSpPr>
          <a:cxnSpLocks noChangeShapeType="1"/>
        </xdr:cNvCxnSpPr>
      </xdr:nvCxnSpPr>
      <xdr:spPr bwMode="auto">
        <a:xfrm flipV="1">
          <a:off x="5172075" y="15544800"/>
          <a:ext cx="342900" cy="6477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0</xdr:colOff>
      <xdr:row>40</xdr:row>
      <xdr:rowOff>0</xdr:rowOff>
    </xdr:from>
    <xdr:to>
      <xdr:col>10</xdr:col>
      <xdr:colOff>857250</xdr:colOff>
      <xdr:row>44</xdr:row>
      <xdr:rowOff>104775</xdr:rowOff>
    </xdr:to>
    <xdr:sp macro="" textlink="">
      <xdr:nvSpPr>
        <xdr:cNvPr id="21" name="円/楕円 61">
          <a:extLst>
            <a:ext uri="{FF2B5EF4-FFF2-40B4-BE49-F238E27FC236}">
              <a16:creationId xmlns:a16="http://schemas.microsoft.com/office/drawing/2014/main" id="{86200D7F-E186-4E43-A979-9F4A80041186}"/>
            </a:ext>
          </a:extLst>
        </xdr:cNvPr>
        <xdr:cNvSpPr>
          <a:spLocks noChangeArrowheads="1"/>
        </xdr:cNvSpPr>
      </xdr:nvSpPr>
      <xdr:spPr bwMode="auto">
        <a:xfrm>
          <a:off x="9486900" y="14782800"/>
          <a:ext cx="857250" cy="7905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428625</xdr:colOff>
      <xdr:row>44</xdr:row>
      <xdr:rowOff>142875</xdr:rowOff>
    </xdr:from>
    <xdr:to>
      <xdr:col>10</xdr:col>
      <xdr:colOff>523875</xdr:colOff>
      <xdr:row>45</xdr:row>
      <xdr:rowOff>190500</xdr:rowOff>
    </xdr:to>
    <xdr:cxnSp macro="">
      <xdr:nvCxnSpPr>
        <xdr:cNvPr id="22" name="直線矢印コネクタ 46">
          <a:extLst>
            <a:ext uri="{FF2B5EF4-FFF2-40B4-BE49-F238E27FC236}">
              <a16:creationId xmlns:a16="http://schemas.microsoft.com/office/drawing/2014/main" id="{3F94A18F-E721-4158-B72D-B6244EA288E2}"/>
            </a:ext>
          </a:extLst>
        </xdr:cNvPr>
        <xdr:cNvCxnSpPr>
          <a:cxnSpLocks noChangeShapeType="1"/>
        </xdr:cNvCxnSpPr>
      </xdr:nvCxnSpPr>
      <xdr:spPr bwMode="auto">
        <a:xfrm flipV="1">
          <a:off x="8877300" y="15611475"/>
          <a:ext cx="113347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214313</xdr:colOff>
      <xdr:row>45</xdr:row>
      <xdr:rowOff>202406</xdr:rowOff>
    </xdr:from>
    <xdr:to>
      <xdr:col>10</xdr:col>
      <xdr:colOff>854867</xdr:colOff>
      <xdr:row>46</xdr:row>
      <xdr:rowOff>260817</xdr:rowOff>
    </xdr:to>
    <xdr:sp macro="" textlink="">
      <xdr:nvSpPr>
        <xdr:cNvPr id="23" name="正方形/長方形 22">
          <a:extLst>
            <a:ext uri="{FF2B5EF4-FFF2-40B4-BE49-F238E27FC236}">
              <a16:creationId xmlns:a16="http://schemas.microsoft.com/office/drawing/2014/main" id="{4206F8DE-2E1D-426A-90D2-C83934296D05}"/>
            </a:ext>
          </a:extLst>
        </xdr:cNvPr>
        <xdr:cNvSpPr/>
      </xdr:nvSpPr>
      <xdr:spPr>
        <a:xfrm>
          <a:off x="8662988" y="15994856"/>
          <a:ext cx="1678779" cy="382261"/>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476251</xdr:colOff>
      <xdr:row>46</xdr:row>
      <xdr:rowOff>297657</xdr:rowOff>
    </xdr:from>
    <xdr:to>
      <xdr:col>9</xdr:col>
      <xdr:colOff>104775</xdr:colOff>
      <xdr:row>48</xdr:row>
      <xdr:rowOff>34598</xdr:rowOff>
    </xdr:to>
    <xdr:sp macro="" textlink="">
      <xdr:nvSpPr>
        <xdr:cNvPr id="24" name="正方形/長方形 23">
          <a:extLst>
            <a:ext uri="{FF2B5EF4-FFF2-40B4-BE49-F238E27FC236}">
              <a16:creationId xmlns:a16="http://schemas.microsoft.com/office/drawing/2014/main" id="{0A2AC8A8-C707-4FB1-A19E-41C95BB440F2}"/>
            </a:ext>
          </a:extLst>
        </xdr:cNvPr>
        <xdr:cNvSpPr/>
      </xdr:nvSpPr>
      <xdr:spPr>
        <a:xfrm>
          <a:off x="6867526" y="16413957"/>
          <a:ext cx="1685924" cy="384641"/>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466725</xdr:colOff>
      <xdr:row>43</xdr:row>
      <xdr:rowOff>133350</xdr:rowOff>
    </xdr:from>
    <xdr:to>
      <xdr:col>8</xdr:col>
      <xdr:colOff>438150</xdr:colOff>
      <xdr:row>46</xdr:row>
      <xdr:rowOff>47625</xdr:rowOff>
    </xdr:to>
    <xdr:sp macro="" textlink="">
      <xdr:nvSpPr>
        <xdr:cNvPr id="25" name="円/楕円 61">
          <a:extLst>
            <a:ext uri="{FF2B5EF4-FFF2-40B4-BE49-F238E27FC236}">
              <a16:creationId xmlns:a16="http://schemas.microsoft.com/office/drawing/2014/main" id="{1B771FF4-2DA7-4CFC-B7AD-A953200DC8FA}"/>
            </a:ext>
          </a:extLst>
        </xdr:cNvPr>
        <xdr:cNvSpPr>
          <a:spLocks noChangeArrowheads="1"/>
        </xdr:cNvSpPr>
      </xdr:nvSpPr>
      <xdr:spPr bwMode="auto">
        <a:xfrm>
          <a:off x="6858000" y="15430500"/>
          <a:ext cx="1000125" cy="7334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752475</xdr:colOff>
      <xdr:row>46</xdr:row>
      <xdr:rowOff>85725</xdr:rowOff>
    </xdr:from>
    <xdr:to>
      <xdr:col>8</xdr:col>
      <xdr:colOff>266700</xdr:colOff>
      <xdr:row>46</xdr:row>
      <xdr:rowOff>266700</xdr:rowOff>
    </xdr:to>
    <xdr:cxnSp macro="">
      <xdr:nvCxnSpPr>
        <xdr:cNvPr id="26" name="直線矢印コネクタ 60">
          <a:extLst>
            <a:ext uri="{FF2B5EF4-FFF2-40B4-BE49-F238E27FC236}">
              <a16:creationId xmlns:a16="http://schemas.microsoft.com/office/drawing/2014/main" id="{2D4B208A-04D2-4353-A0E7-310C9296AA3C}"/>
            </a:ext>
          </a:extLst>
        </xdr:cNvPr>
        <xdr:cNvCxnSpPr>
          <a:cxnSpLocks noChangeShapeType="1"/>
        </xdr:cNvCxnSpPr>
      </xdr:nvCxnSpPr>
      <xdr:spPr bwMode="auto">
        <a:xfrm flipH="1" flipV="1">
          <a:off x="7143750" y="16202025"/>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0</xdr:col>
      <xdr:colOff>71437</xdr:colOff>
      <xdr:row>0</xdr:row>
      <xdr:rowOff>35719</xdr:rowOff>
    </xdr:from>
    <xdr:to>
      <xdr:col>2</xdr:col>
      <xdr:colOff>1223962</xdr:colOff>
      <xdr:row>1</xdr:row>
      <xdr:rowOff>196736</xdr:rowOff>
    </xdr:to>
    <xdr:sp macro="" textlink="">
      <xdr:nvSpPr>
        <xdr:cNvPr id="27" name="Rectangle 1">
          <a:extLst>
            <a:ext uri="{FF2B5EF4-FFF2-40B4-BE49-F238E27FC236}">
              <a16:creationId xmlns:a16="http://schemas.microsoft.com/office/drawing/2014/main" id="{0BFB1FBA-6BDC-4A48-9189-36DBD795AE30}"/>
            </a:ext>
          </a:extLst>
        </xdr:cNvPr>
        <xdr:cNvSpPr>
          <a:spLocks noChangeArrowheads="1"/>
        </xdr:cNvSpPr>
      </xdr:nvSpPr>
      <xdr:spPr bwMode="auto">
        <a:xfrm>
          <a:off x="71437" y="35719"/>
          <a:ext cx="2028825" cy="341992"/>
        </a:xfrm>
        <a:prstGeom prst="rect">
          <a:avLst/>
        </a:prstGeom>
        <a:solidFill>
          <a:srgbClr val="FFFF00"/>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71438</xdr:colOff>
      <xdr:row>0</xdr:row>
      <xdr:rowOff>59531</xdr:rowOff>
    </xdr:from>
    <xdr:to>
      <xdr:col>2</xdr:col>
      <xdr:colOff>1235869</xdr:colOff>
      <xdr:row>1</xdr:row>
      <xdr:rowOff>220548</xdr:rowOff>
    </xdr:to>
    <xdr:sp macro="" textlink="">
      <xdr:nvSpPr>
        <xdr:cNvPr id="2" name="Rectangle 1">
          <a:extLst>
            <a:ext uri="{FF2B5EF4-FFF2-40B4-BE49-F238E27FC236}">
              <a16:creationId xmlns:a16="http://schemas.microsoft.com/office/drawing/2014/main" id="{15ED9F7C-52CA-4545-9C50-8CB4BA2F8BA3}"/>
            </a:ext>
          </a:extLst>
        </xdr:cNvPr>
        <xdr:cNvSpPr>
          <a:spLocks noChangeArrowheads="1"/>
        </xdr:cNvSpPr>
      </xdr:nvSpPr>
      <xdr:spPr bwMode="auto">
        <a:xfrm>
          <a:off x="71438" y="59531"/>
          <a:ext cx="2031206" cy="341992"/>
        </a:xfrm>
        <a:prstGeom prst="rect">
          <a:avLst/>
        </a:prstGeom>
        <a:solidFill>
          <a:srgbClr val="FFFF00"/>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27</xdr:col>
      <xdr:colOff>38100</xdr:colOff>
      <xdr:row>8</xdr:row>
      <xdr:rowOff>9525</xdr:rowOff>
    </xdr:from>
    <xdr:to>
      <xdr:col>28</xdr:col>
      <xdr:colOff>19050</xdr:colOff>
      <xdr:row>10</xdr:row>
      <xdr:rowOff>9525</xdr:rowOff>
    </xdr:to>
    <xdr:sp macro="" textlink="">
      <xdr:nvSpPr>
        <xdr:cNvPr id="2" name="右中かっこ 1">
          <a:extLst>
            <a:ext uri="{FF2B5EF4-FFF2-40B4-BE49-F238E27FC236}">
              <a16:creationId xmlns:a16="http://schemas.microsoft.com/office/drawing/2014/main" id="{88858526-B76E-E4E1-86A7-A3FE1749AB44}"/>
            </a:ext>
          </a:extLst>
        </xdr:cNvPr>
        <xdr:cNvSpPr/>
      </xdr:nvSpPr>
      <xdr:spPr>
        <a:xfrm>
          <a:off x="5438775" y="1876425"/>
          <a:ext cx="180975" cy="533400"/>
        </a:xfrm>
        <a:prstGeom prst="rightBrace">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114299</xdr:colOff>
      <xdr:row>3</xdr:row>
      <xdr:rowOff>104774</xdr:rowOff>
    </xdr:from>
    <xdr:to>
      <xdr:col>36</xdr:col>
      <xdr:colOff>123824</xdr:colOff>
      <xdr:row>14</xdr:row>
      <xdr:rowOff>247650</xdr:rowOff>
    </xdr:to>
    <xdr:sp macro="" textlink="">
      <xdr:nvSpPr>
        <xdr:cNvPr id="3" name="テキスト ボックス 2">
          <a:extLst>
            <a:ext uri="{FF2B5EF4-FFF2-40B4-BE49-F238E27FC236}">
              <a16:creationId xmlns:a16="http://schemas.microsoft.com/office/drawing/2014/main" id="{E75BC3DB-8A57-9224-D6D7-C6F4676178A9}"/>
            </a:ext>
          </a:extLst>
        </xdr:cNvPr>
        <xdr:cNvSpPr txBox="1"/>
      </xdr:nvSpPr>
      <xdr:spPr>
        <a:xfrm>
          <a:off x="5714999" y="990599"/>
          <a:ext cx="1609725" cy="31908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今年度又は前年度に</a:t>
          </a:r>
          <a:endParaRPr kumimoji="1" lang="en-US" altLang="ja-JP" sz="900"/>
        </a:p>
        <a:p>
          <a:r>
            <a:rPr kumimoji="1" lang="ja-JP" altLang="en-US" sz="900"/>
            <a:t>定員変更があった場合、</a:t>
          </a:r>
          <a:endParaRPr kumimoji="1" lang="en-US" altLang="ja-JP" sz="900"/>
        </a:p>
        <a:p>
          <a:r>
            <a:rPr kumimoji="1" lang="ja-JP" altLang="en-US" sz="900"/>
            <a:t>別紙５３－３も合わせて</a:t>
          </a:r>
          <a:endParaRPr kumimoji="1" lang="en-US" altLang="ja-JP" sz="900"/>
        </a:p>
        <a:p>
          <a:r>
            <a:rPr kumimoji="1" lang="ja-JP" altLang="en-US" sz="900"/>
            <a:t>作成ください。</a:t>
          </a:r>
          <a:endParaRPr kumimoji="1" lang="en-US" altLang="ja-JP" sz="900"/>
        </a:p>
        <a:p>
          <a:endParaRPr kumimoji="1" lang="en-US" altLang="ja-JP" sz="900"/>
        </a:p>
        <a:p>
          <a:r>
            <a:rPr kumimoji="1" lang="ja-JP" altLang="en-US" sz="900"/>
            <a:t>その場合、本シートは</a:t>
          </a:r>
          <a:endParaRPr kumimoji="1" lang="en-US" altLang="ja-JP" sz="900"/>
        </a:p>
        <a:p>
          <a:r>
            <a:rPr kumimoji="1" lang="ja-JP" altLang="en-US" sz="900"/>
            <a:t>変更前の住居の定員における実績をもとに記載をしてください。</a:t>
          </a:r>
          <a:endParaRPr kumimoji="1" lang="en-US" altLang="ja-JP" sz="900"/>
        </a:p>
        <a:p>
          <a:r>
            <a:rPr kumimoji="1" lang="ja-JP" altLang="en-US" sz="900"/>
            <a:t>（例）</a:t>
          </a:r>
          <a:endParaRPr kumimoji="1" lang="en-US" altLang="ja-JP" sz="900"/>
        </a:p>
        <a:p>
          <a:r>
            <a:rPr kumimoji="1" lang="ja-JP" altLang="en-US" sz="900"/>
            <a:t>変更前の住居定員４人</a:t>
          </a:r>
          <a:endParaRPr kumimoji="1" lang="en-US" altLang="ja-JP" sz="900"/>
        </a:p>
        <a:p>
          <a:r>
            <a:rPr kumimoji="1" lang="ja-JP" altLang="en-US" sz="900"/>
            <a:t>定員増加後の住居定員６人</a:t>
          </a:r>
          <a:endParaRPr kumimoji="1" lang="en-US" altLang="ja-JP" sz="900"/>
        </a:p>
        <a:p>
          <a:r>
            <a:rPr kumimoji="1" lang="ja-JP" altLang="en-US" sz="900"/>
            <a:t>の場合</a:t>
          </a:r>
          <a:endParaRPr kumimoji="1" lang="en-US" altLang="ja-JP" sz="900"/>
        </a:p>
        <a:p>
          <a:r>
            <a:rPr kumimoji="1" lang="ja-JP" altLang="en-US" sz="900"/>
            <a:t>本シートでは変更前の住居定員４人における利用者延べ数を用いて算定する。</a:t>
          </a:r>
          <a:endParaRPr kumimoji="1" lang="en-US" altLang="ja-JP" sz="900"/>
        </a:p>
      </xdr:txBody>
    </xdr:sp>
    <xdr:clientData/>
  </xdr:twoCellAnchor>
  <xdr:twoCellAnchor>
    <xdr:from>
      <xdr:col>28</xdr:col>
      <xdr:colOff>57150</xdr:colOff>
      <xdr:row>17</xdr:row>
      <xdr:rowOff>390524</xdr:rowOff>
    </xdr:from>
    <xdr:to>
      <xdr:col>36</xdr:col>
      <xdr:colOff>104775</xdr:colOff>
      <xdr:row>24</xdr:row>
      <xdr:rowOff>0</xdr:rowOff>
    </xdr:to>
    <xdr:sp macro="" textlink="">
      <xdr:nvSpPr>
        <xdr:cNvPr id="5" name="テキスト ボックス 4">
          <a:extLst>
            <a:ext uri="{FF2B5EF4-FFF2-40B4-BE49-F238E27FC236}">
              <a16:creationId xmlns:a16="http://schemas.microsoft.com/office/drawing/2014/main" id="{D1072ADB-7CE8-EE84-EEE7-D9385F63574C}"/>
            </a:ext>
          </a:extLst>
        </xdr:cNvPr>
        <xdr:cNvSpPr txBox="1"/>
      </xdr:nvSpPr>
      <xdr:spPr>
        <a:xfrm>
          <a:off x="5657850" y="5162549"/>
          <a:ext cx="1647825" cy="1704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（例）</a:t>
          </a:r>
          <a:endParaRPr kumimoji="1" lang="en-US" altLang="ja-JP" sz="900"/>
        </a:p>
        <a:p>
          <a:r>
            <a:rPr kumimoji="1" lang="ja-JP" altLang="en-US" sz="900"/>
            <a:t>令和</a:t>
          </a:r>
          <a:r>
            <a:rPr kumimoji="1" lang="en-US" altLang="ja-JP" sz="900"/>
            <a:t>6</a:t>
          </a:r>
          <a:r>
            <a:rPr kumimoji="1" lang="ja-JP" altLang="en-US" sz="900"/>
            <a:t>年</a:t>
          </a:r>
          <a:r>
            <a:rPr kumimoji="1" lang="en-US" altLang="ja-JP" sz="900"/>
            <a:t>4</a:t>
          </a:r>
          <a:r>
            <a:rPr kumimoji="1" lang="ja-JP" altLang="en-US" sz="900"/>
            <a:t>月に</a:t>
          </a:r>
          <a:endParaRPr kumimoji="1" lang="en-US" altLang="ja-JP" sz="900"/>
        </a:p>
        <a:p>
          <a:r>
            <a:rPr kumimoji="1" lang="en-US" altLang="ja-JP" sz="900"/>
            <a:t>A</a:t>
          </a:r>
          <a:r>
            <a:rPr kumimoji="1" lang="ja-JP" altLang="en-US" sz="900"/>
            <a:t>さんが</a:t>
          </a:r>
          <a:r>
            <a:rPr kumimoji="1" lang="en-US" altLang="ja-JP" sz="900"/>
            <a:t>30</a:t>
          </a:r>
          <a:r>
            <a:rPr kumimoji="1" lang="ja-JP" altLang="en-US" sz="900"/>
            <a:t>日、</a:t>
          </a:r>
          <a:r>
            <a:rPr kumimoji="1" lang="en-US" altLang="ja-JP" sz="900"/>
            <a:t>B</a:t>
          </a:r>
          <a:r>
            <a:rPr kumimoji="1" lang="ja-JP" altLang="en-US" sz="900"/>
            <a:t>さんが</a:t>
          </a:r>
          <a:r>
            <a:rPr kumimoji="1" lang="en-US" altLang="ja-JP" sz="900"/>
            <a:t>20</a:t>
          </a:r>
          <a:r>
            <a:rPr kumimoji="1" lang="ja-JP" altLang="en-US" sz="900"/>
            <a:t>日、</a:t>
          </a:r>
          <a:endParaRPr kumimoji="1" lang="en-US" altLang="ja-JP" sz="900"/>
        </a:p>
        <a:p>
          <a:r>
            <a:rPr kumimoji="1" lang="en-US" altLang="ja-JP" sz="900"/>
            <a:t>C</a:t>
          </a:r>
          <a:r>
            <a:rPr kumimoji="1" lang="ja-JP" altLang="en-US" sz="900"/>
            <a:t>さんが</a:t>
          </a:r>
          <a:r>
            <a:rPr kumimoji="1" lang="en-US" altLang="ja-JP" sz="900"/>
            <a:t>15</a:t>
          </a:r>
          <a:r>
            <a:rPr kumimoji="1" lang="ja-JP" altLang="en-US" sz="900"/>
            <a:t>日、</a:t>
          </a:r>
          <a:r>
            <a:rPr kumimoji="1" lang="en-US" altLang="ja-JP" sz="900"/>
            <a:t>D</a:t>
          </a:r>
          <a:r>
            <a:rPr kumimoji="1" lang="ja-JP" altLang="en-US" sz="900"/>
            <a:t>さんが</a:t>
          </a:r>
          <a:r>
            <a:rPr kumimoji="1" lang="en-US" altLang="ja-JP" sz="900"/>
            <a:t>15</a:t>
          </a:r>
          <a:r>
            <a:rPr kumimoji="1" lang="ja-JP" altLang="en-US" sz="900"/>
            <a:t>日</a:t>
          </a:r>
          <a:endParaRPr kumimoji="1" lang="en-US" altLang="ja-JP" sz="900"/>
        </a:p>
        <a:p>
          <a:r>
            <a:rPr kumimoji="1" lang="ja-JP" altLang="en-US" sz="900"/>
            <a:t>利用した場合</a:t>
          </a:r>
          <a:endParaRPr kumimoji="1" lang="en-US" altLang="ja-JP" sz="900"/>
        </a:p>
        <a:p>
          <a:r>
            <a:rPr kumimoji="1" lang="ja-JP" altLang="en-US" sz="900"/>
            <a:t>　　↓</a:t>
          </a:r>
          <a:endParaRPr kumimoji="1" lang="en-US" altLang="ja-JP" sz="900"/>
        </a:p>
        <a:p>
          <a:r>
            <a:rPr kumimoji="1" lang="ja-JP" altLang="en-US" sz="900"/>
            <a:t>利用者延べ数は</a:t>
          </a:r>
          <a:endParaRPr kumimoji="1" lang="en-US" altLang="ja-JP" sz="900"/>
        </a:p>
        <a:p>
          <a:r>
            <a:rPr kumimoji="1" lang="en-US" altLang="ja-JP" sz="900"/>
            <a:t>30</a:t>
          </a:r>
          <a:r>
            <a:rPr kumimoji="1" lang="ja-JP" altLang="en-US" sz="900"/>
            <a:t>＋</a:t>
          </a:r>
          <a:r>
            <a:rPr kumimoji="1" lang="en-US" altLang="ja-JP" sz="900"/>
            <a:t>20</a:t>
          </a:r>
          <a:r>
            <a:rPr kumimoji="1" lang="ja-JP" altLang="en-US" sz="900"/>
            <a:t>＋</a:t>
          </a:r>
          <a:r>
            <a:rPr kumimoji="1" lang="en-US" altLang="ja-JP" sz="900"/>
            <a:t>15</a:t>
          </a:r>
          <a:r>
            <a:rPr kumimoji="1" lang="ja-JP" altLang="en-US" sz="900"/>
            <a:t>＋</a:t>
          </a:r>
          <a:r>
            <a:rPr kumimoji="1" lang="en-US" altLang="ja-JP" sz="900"/>
            <a:t>15</a:t>
          </a:r>
          <a:r>
            <a:rPr kumimoji="1" lang="ja-JP" altLang="en-US" sz="900"/>
            <a:t>＝</a:t>
          </a:r>
          <a:r>
            <a:rPr kumimoji="1" lang="en-US" altLang="ja-JP" sz="900"/>
            <a:t>80</a:t>
          </a:r>
          <a:r>
            <a:rPr kumimoji="1" lang="ja-JP" altLang="en-US" sz="900"/>
            <a:t>となる。</a:t>
          </a:r>
        </a:p>
      </xdr:txBody>
    </xdr:sp>
    <xdr:clientData/>
  </xdr:twoCellAnchor>
  <xdr:twoCellAnchor>
    <xdr:from>
      <xdr:col>25</xdr:col>
      <xdr:colOff>104775</xdr:colOff>
      <xdr:row>17</xdr:row>
      <xdr:rowOff>314325</xdr:rowOff>
    </xdr:from>
    <xdr:to>
      <xdr:col>28</xdr:col>
      <xdr:colOff>66675</xdr:colOff>
      <xdr:row>18</xdr:row>
      <xdr:rowOff>28575</xdr:rowOff>
    </xdr:to>
    <xdr:cxnSp macro="">
      <xdr:nvCxnSpPr>
        <xdr:cNvPr id="8" name="直線矢印コネクタ 7">
          <a:extLst>
            <a:ext uri="{FF2B5EF4-FFF2-40B4-BE49-F238E27FC236}">
              <a16:creationId xmlns:a16="http://schemas.microsoft.com/office/drawing/2014/main" id="{297DBD6C-F9EA-3135-04F3-946467A5CEA7}"/>
            </a:ext>
          </a:extLst>
        </xdr:cNvPr>
        <xdr:cNvCxnSpPr/>
      </xdr:nvCxnSpPr>
      <xdr:spPr>
        <a:xfrm flipH="1" flipV="1">
          <a:off x="5105400" y="5086350"/>
          <a:ext cx="561975" cy="209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73AEA-F526-4A66-8662-D3A38B0BD2EB}">
  <sheetPr>
    <tabColor rgb="FFFF0000"/>
  </sheetPr>
  <dimension ref="A1:AN109"/>
  <sheetViews>
    <sheetView showGridLines="0" tabSelected="1" view="pageBreakPreview" zoomScale="85" zoomScaleNormal="100" zoomScaleSheetLayoutView="85" workbookViewId="0">
      <selection activeCell="A2" sqref="A2:AJ2"/>
    </sheetView>
  </sheetViews>
  <sheetFormatPr defaultColWidth="9" defaultRowHeight="21" customHeight="1"/>
  <cols>
    <col min="1" max="29" width="2.58203125" style="74" customWidth="1"/>
    <col min="30" max="30" width="2.58203125" style="53" customWidth="1"/>
    <col min="31" max="32" width="2.58203125" style="74" customWidth="1"/>
    <col min="33" max="33" width="2.58203125" style="53" customWidth="1"/>
    <col min="34" max="35" width="2.58203125" style="74" customWidth="1"/>
    <col min="36" max="36" width="2.58203125" style="53" customWidth="1"/>
    <col min="37" max="40" width="2.58203125" style="74" customWidth="1"/>
    <col min="41" max="16384" width="9" style="74"/>
  </cols>
  <sheetData>
    <row r="1" spans="1:40" s="48" customFormat="1" ht="25" customHeight="1">
      <c r="A1" s="45" t="s">
        <v>82</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7" t="s">
        <v>83</v>
      </c>
      <c r="AK1" s="46"/>
      <c r="AL1" s="46"/>
      <c r="AM1" s="46"/>
      <c r="AN1" s="46"/>
    </row>
    <row r="2" spans="1:40" s="48" customFormat="1" ht="16" customHeight="1">
      <c r="A2" s="902" t="s">
        <v>975</v>
      </c>
      <c r="B2" s="902"/>
      <c r="C2" s="902"/>
      <c r="D2" s="902"/>
      <c r="E2" s="902"/>
      <c r="F2" s="902"/>
      <c r="G2" s="902"/>
      <c r="H2" s="902"/>
      <c r="I2" s="902"/>
      <c r="J2" s="902"/>
      <c r="K2" s="902"/>
      <c r="L2" s="902"/>
      <c r="M2" s="902"/>
      <c r="N2" s="902"/>
      <c r="O2" s="902"/>
      <c r="P2" s="902"/>
      <c r="Q2" s="902"/>
      <c r="R2" s="902"/>
      <c r="S2" s="902"/>
      <c r="T2" s="902"/>
      <c r="U2" s="902"/>
      <c r="V2" s="902"/>
      <c r="W2" s="902"/>
      <c r="X2" s="902"/>
      <c r="Y2" s="902"/>
      <c r="Z2" s="902"/>
      <c r="AA2" s="902"/>
      <c r="AB2" s="902"/>
      <c r="AC2" s="902"/>
      <c r="AD2" s="902"/>
      <c r="AE2" s="902"/>
      <c r="AF2" s="902"/>
      <c r="AG2" s="902"/>
      <c r="AH2" s="902"/>
      <c r="AI2" s="902"/>
      <c r="AJ2" s="902"/>
      <c r="AK2" s="49"/>
      <c r="AL2" s="49"/>
      <c r="AM2" s="49"/>
      <c r="AN2" s="49"/>
    </row>
    <row r="3" spans="1:40" s="48" customFormat="1" ht="9" customHeight="1"/>
    <row r="4" spans="1:40" s="45" customFormat="1" ht="15" customHeight="1">
      <c r="A4" s="903" t="s">
        <v>84</v>
      </c>
      <c r="B4" s="903"/>
      <c r="C4" s="903"/>
      <c r="D4" s="903"/>
      <c r="E4" s="903"/>
      <c r="F4" s="903"/>
      <c r="G4" s="903"/>
      <c r="H4" s="903"/>
      <c r="I4" s="903"/>
      <c r="J4" s="903"/>
      <c r="K4" s="50"/>
      <c r="L4" s="50"/>
      <c r="M4" s="50"/>
      <c r="N4" s="50"/>
      <c r="O4" s="50"/>
      <c r="P4" s="50"/>
      <c r="Q4" s="50"/>
      <c r="R4" s="50"/>
      <c r="S4" s="50"/>
      <c r="T4" s="50"/>
      <c r="U4" s="50"/>
      <c r="V4" s="50"/>
      <c r="W4" s="50"/>
      <c r="Y4" s="904" t="s">
        <v>85</v>
      </c>
      <c r="Z4" s="904"/>
      <c r="AA4" s="905"/>
      <c r="AB4" s="905"/>
      <c r="AC4" s="50" t="s">
        <v>86</v>
      </c>
      <c r="AD4" s="906"/>
      <c r="AE4" s="906"/>
      <c r="AF4" s="50" t="s">
        <v>87</v>
      </c>
      <c r="AG4" s="906"/>
      <c r="AH4" s="906"/>
      <c r="AI4" s="50" t="s">
        <v>88</v>
      </c>
      <c r="AJ4" s="51"/>
    </row>
    <row r="5" spans="1:40" s="48" customFormat="1" ht="12.75" customHeight="1">
      <c r="A5" s="903"/>
      <c r="B5" s="903"/>
      <c r="C5" s="903"/>
      <c r="D5" s="903"/>
      <c r="E5" s="903"/>
      <c r="F5" s="903"/>
      <c r="G5" s="903"/>
      <c r="H5" s="903"/>
      <c r="I5" s="903"/>
      <c r="J5" s="903"/>
      <c r="Y5" s="52"/>
      <c r="Z5" s="52"/>
      <c r="AA5" s="52"/>
      <c r="AB5" s="52"/>
    </row>
    <row r="6" spans="1:40" s="45" customFormat="1" ht="14.25" customHeight="1">
      <c r="A6" s="903"/>
      <c r="B6" s="903"/>
      <c r="C6" s="903"/>
      <c r="D6" s="903"/>
      <c r="E6" s="903"/>
      <c r="F6" s="903"/>
      <c r="G6" s="903"/>
      <c r="H6" s="903"/>
      <c r="I6" s="903"/>
      <c r="J6" s="903"/>
      <c r="K6" s="53"/>
      <c r="L6" s="53"/>
      <c r="AD6" s="51"/>
      <c r="AG6" s="51"/>
      <c r="AJ6" s="51"/>
    </row>
    <row r="7" spans="1:40" s="45" customFormat="1" ht="12" customHeight="1">
      <c r="A7" s="903"/>
      <c r="B7" s="903"/>
      <c r="C7" s="903"/>
      <c r="D7" s="903"/>
      <c r="E7" s="903"/>
      <c r="F7" s="903"/>
      <c r="G7" s="903"/>
      <c r="H7" s="903"/>
      <c r="I7" s="903"/>
      <c r="J7" s="903"/>
      <c r="K7" s="53"/>
      <c r="L7" s="53"/>
      <c r="M7" s="907" t="s">
        <v>89</v>
      </c>
      <c r="N7" s="907"/>
      <c r="O7" s="907"/>
      <c r="P7" s="908" t="s">
        <v>90</v>
      </c>
      <c r="Q7" s="908"/>
      <c r="R7" s="908"/>
      <c r="S7" s="908"/>
      <c r="T7" s="908"/>
      <c r="U7" s="899" t="s">
        <v>91</v>
      </c>
      <c r="V7" s="900"/>
      <c r="W7" s="900"/>
      <c r="X7" s="900"/>
      <c r="Y7" s="900"/>
      <c r="Z7" s="900"/>
      <c r="AA7" s="900"/>
      <c r="AB7" s="900"/>
      <c r="AC7" s="900"/>
      <c r="AD7" s="900"/>
      <c r="AE7" s="900"/>
      <c r="AF7" s="900"/>
      <c r="AG7" s="900"/>
      <c r="AH7" s="900"/>
      <c r="AI7" s="900"/>
      <c r="AJ7" s="900"/>
    </row>
    <row r="8" spans="1:40" s="45" customFormat="1" ht="12" customHeight="1">
      <c r="A8" s="903"/>
      <c r="B8" s="903"/>
      <c r="C8" s="903"/>
      <c r="D8" s="903"/>
      <c r="E8" s="903"/>
      <c r="F8" s="903"/>
      <c r="G8" s="903"/>
      <c r="H8" s="903"/>
      <c r="I8" s="903"/>
      <c r="J8" s="903"/>
      <c r="K8" s="53"/>
      <c r="L8" s="53"/>
      <c r="M8" s="907"/>
      <c r="N8" s="907"/>
      <c r="O8" s="907"/>
      <c r="P8" s="908"/>
      <c r="Q8" s="908"/>
      <c r="R8" s="908"/>
      <c r="S8" s="908"/>
      <c r="T8" s="908"/>
      <c r="U8" s="899"/>
      <c r="V8" s="900"/>
      <c r="W8" s="900"/>
      <c r="X8" s="900"/>
      <c r="Y8" s="900"/>
      <c r="Z8" s="900"/>
      <c r="AA8" s="900"/>
      <c r="AB8" s="900"/>
      <c r="AC8" s="900"/>
      <c r="AD8" s="900"/>
      <c r="AE8" s="900"/>
      <c r="AF8" s="900"/>
      <c r="AG8" s="900"/>
      <c r="AH8" s="900"/>
      <c r="AI8" s="900"/>
      <c r="AJ8" s="900"/>
    </row>
    <row r="9" spans="1:40" s="45" customFormat="1" ht="12" customHeight="1">
      <c r="M9" s="907"/>
      <c r="N9" s="907"/>
      <c r="O9" s="907"/>
      <c r="P9" s="898" t="s">
        <v>92</v>
      </c>
      <c r="Q9" s="898"/>
      <c r="R9" s="898"/>
      <c r="S9" s="898"/>
      <c r="T9" s="898"/>
      <c r="U9" s="899" t="s">
        <v>91</v>
      </c>
      <c r="V9" s="900"/>
      <c r="W9" s="900"/>
      <c r="X9" s="900"/>
      <c r="Y9" s="900"/>
      <c r="Z9" s="900"/>
      <c r="AA9" s="900"/>
      <c r="AB9" s="900"/>
      <c r="AC9" s="900"/>
      <c r="AD9" s="900"/>
      <c r="AE9" s="900"/>
      <c r="AF9" s="900"/>
      <c r="AG9" s="900"/>
      <c r="AH9" s="900"/>
      <c r="AI9" s="900"/>
      <c r="AJ9" s="900"/>
    </row>
    <row r="10" spans="1:40" s="45" customFormat="1" ht="12" customHeight="1">
      <c r="M10" s="907"/>
      <c r="N10" s="907"/>
      <c r="O10" s="907"/>
      <c r="P10" s="898"/>
      <c r="Q10" s="898"/>
      <c r="R10" s="898"/>
      <c r="S10" s="898"/>
      <c r="T10" s="898"/>
      <c r="U10" s="899"/>
      <c r="V10" s="900"/>
      <c r="W10" s="900"/>
      <c r="X10" s="900"/>
      <c r="Y10" s="900"/>
      <c r="Z10" s="900"/>
      <c r="AA10" s="900"/>
      <c r="AB10" s="900"/>
      <c r="AC10" s="900"/>
      <c r="AD10" s="900"/>
      <c r="AE10" s="900"/>
      <c r="AF10" s="900"/>
      <c r="AG10" s="900"/>
      <c r="AH10" s="900"/>
      <c r="AI10" s="900"/>
      <c r="AJ10" s="900"/>
    </row>
    <row r="11" spans="1:40" s="45" customFormat="1" ht="21.75" customHeight="1">
      <c r="M11" s="907"/>
      <c r="N11" s="907"/>
      <c r="O11" s="907"/>
      <c r="P11" s="898" t="s">
        <v>93</v>
      </c>
      <c r="Q11" s="898"/>
      <c r="R11" s="898"/>
      <c r="S11" s="898"/>
      <c r="T11" s="898"/>
      <c r="U11" s="54" t="s">
        <v>91</v>
      </c>
      <c r="V11" s="900"/>
      <c r="W11" s="900"/>
      <c r="X11" s="900"/>
      <c r="Y11" s="900"/>
      <c r="Z11" s="900"/>
      <c r="AA11" s="900"/>
      <c r="AB11" s="900"/>
      <c r="AC11" s="900"/>
      <c r="AD11" s="900"/>
      <c r="AE11" s="900"/>
      <c r="AF11" s="900"/>
      <c r="AG11" s="900"/>
      <c r="AH11" s="900"/>
      <c r="AI11" s="901"/>
      <c r="AJ11" s="901"/>
    </row>
    <row r="12" spans="1:40" s="45" customFormat="1" ht="21.75" customHeight="1">
      <c r="M12" s="55"/>
      <c r="N12" s="55"/>
      <c r="O12" s="55"/>
      <c r="P12" s="898" t="s">
        <v>94</v>
      </c>
      <c r="Q12" s="898"/>
      <c r="R12" s="898"/>
      <c r="S12" s="898"/>
      <c r="T12" s="898"/>
      <c r="U12" s="54" t="s">
        <v>91</v>
      </c>
      <c r="V12" s="900"/>
      <c r="W12" s="900"/>
      <c r="X12" s="900"/>
      <c r="Y12" s="900"/>
      <c r="Z12" s="900"/>
      <c r="AA12" s="900"/>
      <c r="AB12" s="900"/>
      <c r="AC12" s="900"/>
      <c r="AD12" s="900"/>
      <c r="AE12" s="900"/>
      <c r="AF12" s="900"/>
      <c r="AG12" s="900"/>
      <c r="AH12" s="900"/>
      <c r="AI12" s="901"/>
      <c r="AJ12" s="901"/>
    </row>
    <row r="13" spans="1:40" s="45" customFormat="1" ht="14.15" customHeight="1">
      <c r="Q13" s="54"/>
      <c r="R13" s="54"/>
      <c r="S13" s="54"/>
      <c r="T13" s="54"/>
      <c r="U13" s="54"/>
      <c r="V13" s="900"/>
      <c r="W13" s="900"/>
      <c r="X13" s="900"/>
      <c r="Y13" s="900"/>
      <c r="Z13" s="900"/>
      <c r="AA13" s="900"/>
      <c r="AB13" s="900"/>
      <c r="AC13" s="900"/>
      <c r="AD13" s="900"/>
      <c r="AE13" s="900"/>
      <c r="AF13" s="900"/>
      <c r="AG13" s="900"/>
      <c r="AH13" s="900"/>
      <c r="AI13" s="901"/>
      <c r="AJ13" s="901"/>
      <c r="AK13" s="54"/>
    </row>
    <row r="14" spans="1:40" s="45" customFormat="1" ht="14.15" customHeight="1">
      <c r="A14" s="892" t="s">
        <v>95</v>
      </c>
      <c r="B14" s="892"/>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54"/>
    </row>
    <row r="15" spans="1:40" s="48" customFormat="1" ht="10.5" customHeight="1" thickBot="1">
      <c r="A15" s="892"/>
      <c r="B15" s="892"/>
      <c r="C15" s="892"/>
      <c r="D15" s="892"/>
      <c r="E15" s="892"/>
      <c r="F15" s="892"/>
      <c r="G15" s="892"/>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row>
    <row r="16" spans="1:40" s="48" customFormat="1" ht="21" customHeight="1" thickBot="1">
      <c r="A16" s="893" t="s">
        <v>96</v>
      </c>
      <c r="B16" s="894"/>
      <c r="C16" s="894"/>
      <c r="D16" s="894"/>
      <c r="E16" s="894"/>
      <c r="F16" s="895"/>
      <c r="G16" s="896"/>
      <c r="H16" s="897"/>
      <c r="I16" s="897"/>
      <c r="J16" s="897"/>
      <c r="K16" s="880"/>
      <c r="L16" s="880"/>
      <c r="M16" s="880"/>
      <c r="N16" s="880"/>
      <c r="O16" s="880"/>
      <c r="P16" s="880"/>
      <c r="Q16" s="880"/>
      <c r="R16" s="880"/>
      <c r="S16" s="880"/>
      <c r="T16" s="880"/>
      <c r="U16" s="880"/>
      <c r="V16" s="880"/>
      <c r="W16" s="880"/>
      <c r="X16" s="880"/>
      <c r="Y16" s="880"/>
      <c r="Z16" s="881"/>
      <c r="AA16" s="56"/>
      <c r="AB16" s="882"/>
      <c r="AC16" s="882"/>
      <c r="AD16" s="57"/>
      <c r="AE16" s="57"/>
      <c r="AF16" s="57"/>
      <c r="AG16" s="57"/>
      <c r="AH16" s="57"/>
      <c r="AI16" s="57"/>
      <c r="AJ16" s="57"/>
    </row>
    <row r="17" spans="1:37" s="45" customFormat="1" ht="15" customHeight="1">
      <c r="A17" s="883" t="s">
        <v>97</v>
      </c>
      <c r="B17" s="884"/>
      <c r="C17" s="884"/>
      <c r="D17" s="884"/>
      <c r="E17" s="884"/>
      <c r="F17" s="884"/>
      <c r="G17" s="58" t="s">
        <v>98</v>
      </c>
      <c r="H17" s="59"/>
      <c r="I17" s="59"/>
      <c r="J17" s="887"/>
      <c r="K17" s="887"/>
      <c r="L17" s="887"/>
      <c r="M17" s="887"/>
      <c r="N17" s="887"/>
      <c r="O17" s="887"/>
      <c r="P17" s="887"/>
      <c r="Q17" s="887"/>
      <c r="R17" s="887"/>
      <c r="S17" s="887"/>
      <c r="T17" s="887"/>
      <c r="U17" s="887"/>
      <c r="V17" s="887"/>
      <c r="W17" s="887"/>
      <c r="X17" s="887"/>
      <c r="Y17" s="887"/>
      <c r="Z17" s="887"/>
      <c r="AA17" s="887"/>
      <c r="AB17" s="887"/>
      <c r="AC17" s="887"/>
      <c r="AD17" s="887"/>
      <c r="AE17" s="887"/>
      <c r="AF17" s="887"/>
      <c r="AG17" s="887"/>
      <c r="AH17" s="887"/>
      <c r="AI17" s="887"/>
      <c r="AJ17" s="888"/>
    </row>
    <row r="18" spans="1:37" s="45" customFormat="1" ht="24" customHeight="1">
      <c r="A18" s="885"/>
      <c r="B18" s="886"/>
      <c r="C18" s="886"/>
      <c r="D18" s="886"/>
      <c r="E18" s="886"/>
      <c r="F18" s="886"/>
      <c r="G18" s="889"/>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1"/>
    </row>
    <row r="19" spans="1:37" s="45" customFormat="1" ht="15" customHeight="1">
      <c r="A19" s="852" t="s">
        <v>99</v>
      </c>
      <c r="B19" s="853"/>
      <c r="C19" s="853"/>
      <c r="D19" s="853"/>
      <c r="E19" s="853"/>
      <c r="F19" s="854"/>
      <c r="G19" s="861" t="s">
        <v>100</v>
      </c>
      <c r="H19" s="862"/>
      <c r="I19" s="862"/>
      <c r="J19" s="862"/>
      <c r="K19" s="863"/>
      <c r="L19" s="863"/>
      <c r="M19" s="863"/>
      <c r="N19" s="863"/>
      <c r="O19" s="863"/>
      <c r="P19" s="60" t="s">
        <v>101</v>
      </c>
      <c r="Q19" s="61"/>
      <c r="R19" s="62"/>
      <c r="S19" s="62"/>
      <c r="T19" s="62"/>
      <c r="U19" s="62"/>
      <c r="V19" s="62"/>
      <c r="W19" s="62"/>
      <c r="X19" s="62"/>
      <c r="Y19" s="62"/>
      <c r="Z19" s="62"/>
      <c r="AA19" s="62"/>
      <c r="AB19" s="62"/>
      <c r="AC19" s="62"/>
      <c r="AD19" s="62"/>
      <c r="AE19" s="62"/>
      <c r="AF19" s="62"/>
      <c r="AG19" s="62"/>
      <c r="AH19" s="62"/>
      <c r="AI19" s="62"/>
      <c r="AJ19" s="63"/>
    </row>
    <row r="20" spans="1:37" s="45" customFormat="1" ht="15" customHeight="1">
      <c r="A20" s="855"/>
      <c r="B20" s="856"/>
      <c r="C20" s="856"/>
      <c r="D20" s="856"/>
      <c r="E20" s="856"/>
      <c r="F20" s="857"/>
      <c r="G20" s="864"/>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6"/>
      <c r="AK20" s="64"/>
    </row>
    <row r="21" spans="1:37" s="45" customFormat="1" ht="15" customHeight="1">
      <c r="A21" s="855"/>
      <c r="B21" s="856"/>
      <c r="C21" s="856"/>
      <c r="D21" s="856"/>
      <c r="E21" s="856"/>
      <c r="F21" s="857"/>
      <c r="G21" s="864"/>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6"/>
      <c r="AK21" s="64"/>
    </row>
    <row r="22" spans="1:37" s="45" customFormat="1" ht="4" customHeight="1" thickBot="1">
      <c r="A22" s="858"/>
      <c r="B22" s="859"/>
      <c r="C22" s="859"/>
      <c r="D22" s="859"/>
      <c r="E22" s="859"/>
      <c r="F22" s="860"/>
      <c r="G22" s="65"/>
      <c r="H22" s="66"/>
      <c r="I22" s="66"/>
      <c r="J22" s="66"/>
      <c r="K22" s="66"/>
      <c r="L22" s="67"/>
      <c r="M22" s="67"/>
      <c r="N22" s="67"/>
      <c r="O22" s="67"/>
      <c r="P22" s="67"/>
      <c r="Q22" s="68"/>
      <c r="R22" s="69"/>
      <c r="S22" s="69"/>
      <c r="T22" s="69"/>
      <c r="U22" s="69"/>
      <c r="V22" s="69"/>
      <c r="W22" s="69"/>
      <c r="X22" s="69"/>
      <c r="Y22" s="69"/>
      <c r="Z22" s="69"/>
      <c r="AA22" s="69"/>
      <c r="AB22" s="69"/>
      <c r="AC22" s="69"/>
      <c r="AD22" s="69"/>
      <c r="AE22" s="69"/>
      <c r="AF22" s="70"/>
      <c r="AG22" s="70"/>
      <c r="AH22" s="69"/>
      <c r="AI22" s="69"/>
      <c r="AJ22" s="71"/>
    </row>
    <row r="23" spans="1:37" ht="12" customHeight="1" thickBo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3"/>
      <c r="AG23" s="73"/>
      <c r="AH23" s="72"/>
      <c r="AI23" s="72"/>
      <c r="AJ23" s="73"/>
    </row>
    <row r="24" spans="1:37" ht="20.149999999999999" customHeight="1">
      <c r="A24" s="867" t="s">
        <v>102</v>
      </c>
      <c r="B24" s="868"/>
      <c r="C24" s="868"/>
      <c r="D24" s="868"/>
      <c r="E24" s="868"/>
      <c r="F24" s="868"/>
      <c r="G24" s="868"/>
      <c r="H24" s="868"/>
      <c r="I24" s="869"/>
      <c r="J24" s="873" t="s">
        <v>103</v>
      </c>
      <c r="K24" s="874"/>
      <c r="L24" s="874"/>
      <c r="M24" s="873" t="s">
        <v>104</v>
      </c>
      <c r="N24" s="877"/>
      <c r="O24" s="877"/>
      <c r="P24" s="877"/>
      <c r="Q24" s="877"/>
      <c r="R24" s="877"/>
      <c r="S24" s="877"/>
      <c r="T24" s="877"/>
      <c r="U24" s="877"/>
      <c r="V24" s="877"/>
      <c r="W24" s="877"/>
      <c r="X24" s="877"/>
      <c r="Y24" s="878"/>
      <c r="Z24" s="873" t="s">
        <v>105</v>
      </c>
      <c r="AA24" s="877"/>
      <c r="AB24" s="877"/>
      <c r="AC24" s="877"/>
      <c r="AD24" s="877"/>
      <c r="AE24" s="877"/>
      <c r="AF24" s="877"/>
      <c r="AG24" s="877"/>
      <c r="AH24" s="877"/>
      <c r="AI24" s="877"/>
      <c r="AJ24" s="879"/>
    </row>
    <row r="25" spans="1:37" ht="20.149999999999999" customHeight="1">
      <c r="A25" s="870"/>
      <c r="B25" s="871"/>
      <c r="C25" s="871"/>
      <c r="D25" s="871"/>
      <c r="E25" s="871"/>
      <c r="F25" s="871"/>
      <c r="G25" s="871"/>
      <c r="H25" s="871"/>
      <c r="I25" s="872"/>
      <c r="J25" s="875"/>
      <c r="K25" s="876"/>
      <c r="L25" s="876"/>
      <c r="M25" s="827"/>
      <c r="N25" s="828"/>
      <c r="O25" s="828"/>
      <c r="P25" s="828"/>
      <c r="Q25" s="828"/>
      <c r="R25" s="828"/>
      <c r="S25" s="828"/>
      <c r="T25" s="828"/>
      <c r="U25" s="828"/>
      <c r="V25" s="828"/>
      <c r="W25" s="828"/>
      <c r="X25" s="828"/>
      <c r="Y25" s="833"/>
      <c r="Z25" s="827"/>
      <c r="AA25" s="828"/>
      <c r="AB25" s="828"/>
      <c r="AC25" s="828"/>
      <c r="AD25" s="828"/>
      <c r="AE25" s="828"/>
      <c r="AF25" s="828"/>
      <c r="AG25" s="828"/>
      <c r="AH25" s="828"/>
      <c r="AI25" s="828"/>
      <c r="AJ25" s="829"/>
    </row>
    <row r="26" spans="1:37" ht="3" customHeight="1">
      <c r="A26" s="848" t="s">
        <v>106</v>
      </c>
      <c r="B26" s="843" t="s">
        <v>107</v>
      </c>
      <c r="C26" s="796"/>
      <c r="D26" s="796"/>
      <c r="E26" s="796"/>
      <c r="F26" s="796"/>
      <c r="G26" s="796"/>
      <c r="H26" s="796"/>
      <c r="I26" s="797"/>
      <c r="J26" s="75"/>
      <c r="K26" s="76"/>
      <c r="L26" s="77"/>
      <c r="M26" s="804"/>
      <c r="N26" s="805"/>
      <c r="O26" s="805"/>
      <c r="P26" s="805"/>
      <c r="Q26" s="805"/>
      <c r="R26" s="805"/>
      <c r="S26" s="805"/>
      <c r="T26" s="805"/>
      <c r="U26" s="805"/>
      <c r="V26" s="805"/>
      <c r="W26" s="805"/>
      <c r="X26" s="805"/>
      <c r="Y26" s="806"/>
      <c r="Z26" s="807"/>
      <c r="AA26" s="808"/>
      <c r="AB26" s="808"/>
      <c r="AC26" s="808"/>
      <c r="AD26" s="808"/>
      <c r="AE26" s="808"/>
      <c r="AF26" s="808"/>
      <c r="AG26" s="808"/>
      <c r="AH26" s="808"/>
      <c r="AI26" s="808"/>
      <c r="AJ26" s="809"/>
    </row>
    <row r="27" spans="1:37" ht="10" customHeight="1">
      <c r="A27" s="849"/>
      <c r="B27" s="844"/>
      <c r="C27" s="799"/>
      <c r="D27" s="799"/>
      <c r="E27" s="799"/>
      <c r="F27" s="799"/>
      <c r="G27" s="799"/>
      <c r="H27" s="799"/>
      <c r="I27" s="800"/>
      <c r="J27" s="810"/>
      <c r="K27" s="811"/>
      <c r="L27" s="812"/>
      <c r="M27" s="813"/>
      <c r="N27" s="851" t="s">
        <v>108</v>
      </c>
      <c r="O27" s="851"/>
      <c r="P27" s="851"/>
      <c r="Q27" s="78"/>
      <c r="R27" s="814" t="s">
        <v>109</v>
      </c>
      <c r="S27" s="814"/>
      <c r="T27" s="814"/>
      <c r="U27" s="78"/>
      <c r="V27" s="814" t="s">
        <v>110</v>
      </c>
      <c r="W27" s="814"/>
      <c r="X27" s="814"/>
      <c r="Y27" s="815"/>
      <c r="Z27" s="816" t="s">
        <v>111</v>
      </c>
      <c r="AA27" s="817"/>
      <c r="AB27" s="819"/>
      <c r="AC27" s="819"/>
      <c r="AD27" s="820" t="s">
        <v>86</v>
      </c>
      <c r="AE27" s="819"/>
      <c r="AF27" s="819"/>
      <c r="AG27" s="820" t="s">
        <v>87</v>
      </c>
      <c r="AH27" s="819"/>
      <c r="AI27" s="819"/>
      <c r="AJ27" s="821" t="s">
        <v>88</v>
      </c>
    </row>
    <row r="28" spans="1:37" ht="10" customHeight="1">
      <c r="A28" s="849"/>
      <c r="B28" s="844"/>
      <c r="C28" s="799"/>
      <c r="D28" s="799"/>
      <c r="E28" s="799"/>
      <c r="F28" s="799"/>
      <c r="G28" s="799"/>
      <c r="H28" s="799"/>
      <c r="I28" s="800"/>
      <c r="J28" s="810"/>
      <c r="K28" s="811"/>
      <c r="L28" s="812"/>
      <c r="M28" s="813"/>
      <c r="N28" s="851"/>
      <c r="O28" s="851"/>
      <c r="P28" s="851"/>
      <c r="Q28" s="78"/>
      <c r="R28" s="814"/>
      <c r="S28" s="814"/>
      <c r="T28" s="814"/>
      <c r="U28" s="78"/>
      <c r="V28" s="814"/>
      <c r="W28" s="814"/>
      <c r="X28" s="814"/>
      <c r="Y28" s="815"/>
      <c r="Z28" s="818"/>
      <c r="AA28" s="817"/>
      <c r="AB28" s="819"/>
      <c r="AC28" s="819"/>
      <c r="AD28" s="820"/>
      <c r="AE28" s="819"/>
      <c r="AF28" s="819"/>
      <c r="AG28" s="820"/>
      <c r="AH28" s="819"/>
      <c r="AI28" s="819"/>
      <c r="AJ28" s="821"/>
    </row>
    <row r="29" spans="1:37" ht="3" customHeight="1">
      <c r="A29" s="849"/>
      <c r="B29" s="845"/>
      <c r="C29" s="831"/>
      <c r="D29" s="831"/>
      <c r="E29" s="831"/>
      <c r="F29" s="831"/>
      <c r="G29" s="831"/>
      <c r="H29" s="831"/>
      <c r="I29" s="832"/>
      <c r="J29" s="79"/>
      <c r="K29" s="80"/>
      <c r="L29" s="81"/>
      <c r="M29" s="827"/>
      <c r="N29" s="828"/>
      <c r="O29" s="828"/>
      <c r="P29" s="828"/>
      <c r="Q29" s="828"/>
      <c r="R29" s="828"/>
      <c r="S29" s="828"/>
      <c r="T29" s="828"/>
      <c r="U29" s="828"/>
      <c r="V29" s="828"/>
      <c r="W29" s="828"/>
      <c r="X29" s="828"/>
      <c r="Y29" s="833"/>
      <c r="Z29" s="827"/>
      <c r="AA29" s="828"/>
      <c r="AB29" s="828"/>
      <c r="AC29" s="828"/>
      <c r="AD29" s="828"/>
      <c r="AE29" s="828"/>
      <c r="AF29" s="828"/>
      <c r="AG29" s="828"/>
      <c r="AH29" s="828"/>
      <c r="AI29" s="828"/>
      <c r="AJ29" s="829"/>
    </row>
    <row r="30" spans="1:37" ht="3" customHeight="1">
      <c r="A30" s="849"/>
      <c r="B30" s="843" t="s">
        <v>112</v>
      </c>
      <c r="C30" s="796"/>
      <c r="D30" s="796"/>
      <c r="E30" s="796"/>
      <c r="F30" s="796"/>
      <c r="G30" s="796"/>
      <c r="H30" s="796"/>
      <c r="I30" s="797"/>
      <c r="J30" s="75"/>
      <c r="K30" s="76"/>
      <c r="L30" s="77"/>
      <c r="M30" s="804"/>
      <c r="N30" s="805"/>
      <c r="O30" s="805"/>
      <c r="P30" s="805"/>
      <c r="Q30" s="805"/>
      <c r="R30" s="805"/>
      <c r="S30" s="805"/>
      <c r="T30" s="805"/>
      <c r="U30" s="805"/>
      <c r="V30" s="805"/>
      <c r="W30" s="805"/>
      <c r="X30" s="805"/>
      <c r="Y30" s="806"/>
      <c r="Z30" s="807"/>
      <c r="AA30" s="808"/>
      <c r="AB30" s="808"/>
      <c r="AC30" s="808"/>
      <c r="AD30" s="808"/>
      <c r="AE30" s="808"/>
      <c r="AF30" s="808"/>
      <c r="AG30" s="808"/>
      <c r="AH30" s="808"/>
      <c r="AI30" s="808"/>
      <c r="AJ30" s="809"/>
    </row>
    <row r="31" spans="1:37" ht="10" customHeight="1">
      <c r="A31" s="849"/>
      <c r="B31" s="844"/>
      <c r="C31" s="799"/>
      <c r="D31" s="799"/>
      <c r="E31" s="799"/>
      <c r="F31" s="799"/>
      <c r="G31" s="799"/>
      <c r="H31" s="799"/>
      <c r="I31" s="800"/>
      <c r="J31" s="810"/>
      <c r="K31" s="811"/>
      <c r="L31" s="812"/>
      <c r="M31" s="813"/>
      <c r="N31" s="814" t="s">
        <v>108</v>
      </c>
      <c r="O31" s="814"/>
      <c r="P31" s="814"/>
      <c r="Q31" s="78"/>
      <c r="R31" s="814" t="s">
        <v>109</v>
      </c>
      <c r="S31" s="814"/>
      <c r="T31" s="814"/>
      <c r="U31" s="78"/>
      <c r="V31" s="814" t="s">
        <v>110</v>
      </c>
      <c r="W31" s="814"/>
      <c r="X31" s="814"/>
      <c r="Y31" s="815"/>
      <c r="Z31" s="816" t="s">
        <v>111</v>
      </c>
      <c r="AA31" s="817"/>
      <c r="AB31" s="819"/>
      <c r="AC31" s="819"/>
      <c r="AD31" s="820" t="s">
        <v>86</v>
      </c>
      <c r="AE31" s="819"/>
      <c r="AF31" s="819"/>
      <c r="AG31" s="820" t="s">
        <v>87</v>
      </c>
      <c r="AH31" s="819"/>
      <c r="AI31" s="819"/>
      <c r="AJ31" s="821" t="s">
        <v>88</v>
      </c>
    </row>
    <row r="32" spans="1:37" ht="10" customHeight="1">
      <c r="A32" s="849"/>
      <c r="B32" s="844"/>
      <c r="C32" s="799"/>
      <c r="D32" s="799"/>
      <c r="E32" s="799"/>
      <c r="F32" s="799"/>
      <c r="G32" s="799"/>
      <c r="H32" s="799"/>
      <c r="I32" s="800"/>
      <c r="J32" s="810"/>
      <c r="K32" s="811"/>
      <c r="L32" s="812"/>
      <c r="M32" s="813"/>
      <c r="N32" s="814"/>
      <c r="O32" s="814"/>
      <c r="P32" s="814"/>
      <c r="Q32" s="78"/>
      <c r="R32" s="814"/>
      <c r="S32" s="814"/>
      <c r="T32" s="814"/>
      <c r="U32" s="78"/>
      <c r="V32" s="814"/>
      <c r="W32" s="814"/>
      <c r="X32" s="814"/>
      <c r="Y32" s="815"/>
      <c r="Z32" s="818"/>
      <c r="AA32" s="817"/>
      <c r="AB32" s="819"/>
      <c r="AC32" s="819"/>
      <c r="AD32" s="820"/>
      <c r="AE32" s="819"/>
      <c r="AF32" s="819"/>
      <c r="AG32" s="820"/>
      <c r="AH32" s="819"/>
      <c r="AI32" s="819"/>
      <c r="AJ32" s="821"/>
    </row>
    <row r="33" spans="1:36" ht="3" customHeight="1">
      <c r="A33" s="849"/>
      <c r="B33" s="845"/>
      <c r="C33" s="831"/>
      <c r="D33" s="831"/>
      <c r="E33" s="831"/>
      <c r="F33" s="831"/>
      <c r="G33" s="831"/>
      <c r="H33" s="831"/>
      <c r="I33" s="832"/>
      <c r="J33" s="79"/>
      <c r="K33" s="80"/>
      <c r="L33" s="81"/>
      <c r="M33" s="827"/>
      <c r="N33" s="828"/>
      <c r="O33" s="828"/>
      <c r="P33" s="828"/>
      <c r="Q33" s="828"/>
      <c r="R33" s="828"/>
      <c r="S33" s="828"/>
      <c r="T33" s="828"/>
      <c r="U33" s="828"/>
      <c r="V33" s="828"/>
      <c r="W33" s="828"/>
      <c r="X33" s="828"/>
      <c r="Y33" s="833"/>
      <c r="Z33" s="827"/>
      <c r="AA33" s="828"/>
      <c r="AB33" s="828"/>
      <c r="AC33" s="828"/>
      <c r="AD33" s="828"/>
      <c r="AE33" s="828"/>
      <c r="AF33" s="828"/>
      <c r="AG33" s="828"/>
      <c r="AH33" s="828"/>
      <c r="AI33" s="828"/>
      <c r="AJ33" s="829"/>
    </row>
    <row r="34" spans="1:36" ht="3" customHeight="1">
      <c r="A34" s="849"/>
      <c r="B34" s="843" t="s">
        <v>113</v>
      </c>
      <c r="C34" s="796"/>
      <c r="D34" s="796"/>
      <c r="E34" s="796"/>
      <c r="F34" s="796"/>
      <c r="G34" s="796"/>
      <c r="H34" s="796"/>
      <c r="I34" s="797"/>
      <c r="J34" s="75"/>
      <c r="K34" s="76"/>
      <c r="L34" s="77"/>
      <c r="M34" s="804"/>
      <c r="N34" s="805"/>
      <c r="O34" s="805"/>
      <c r="P34" s="805"/>
      <c r="Q34" s="805"/>
      <c r="R34" s="805"/>
      <c r="S34" s="805"/>
      <c r="T34" s="805"/>
      <c r="U34" s="805"/>
      <c r="V34" s="805"/>
      <c r="W34" s="805"/>
      <c r="X34" s="805"/>
      <c r="Y34" s="806"/>
      <c r="Z34" s="807"/>
      <c r="AA34" s="808"/>
      <c r="AB34" s="808"/>
      <c r="AC34" s="808"/>
      <c r="AD34" s="808"/>
      <c r="AE34" s="808"/>
      <c r="AF34" s="808"/>
      <c r="AG34" s="808"/>
      <c r="AH34" s="808"/>
      <c r="AI34" s="808"/>
      <c r="AJ34" s="809"/>
    </row>
    <row r="35" spans="1:36" ht="10" customHeight="1">
      <c r="A35" s="849"/>
      <c r="B35" s="844"/>
      <c r="C35" s="799"/>
      <c r="D35" s="799"/>
      <c r="E35" s="799"/>
      <c r="F35" s="799"/>
      <c r="G35" s="799"/>
      <c r="H35" s="799"/>
      <c r="I35" s="800"/>
      <c r="J35" s="810"/>
      <c r="K35" s="811"/>
      <c r="L35" s="812"/>
      <c r="M35" s="813"/>
      <c r="N35" s="814" t="s">
        <v>108</v>
      </c>
      <c r="O35" s="814"/>
      <c r="P35" s="814"/>
      <c r="Q35" s="78"/>
      <c r="R35" s="814" t="s">
        <v>109</v>
      </c>
      <c r="S35" s="814"/>
      <c r="T35" s="814"/>
      <c r="U35" s="78"/>
      <c r="V35" s="814" t="s">
        <v>110</v>
      </c>
      <c r="W35" s="814"/>
      <c r="X35" s="814"/>
      <c r="Y35" s="815"/>
      <c r="Z35" s="816" t="s">
        <v>111</v>
      </c>
      <c r="AA35" s="817"/>
      <c r="AB35" s="819"/>
      <c r="AC35" s="819"/>
      <c r="AD35" s="820" t="s">
        <v>86</v>
      </c>
      <c r="AE35" s="819"/>
      <c r="AF35" s="819"/>
      <c r="AG35" s="820" t="s">
        <v>87</v>
      </c>
      <c r="AH35" s="819"/>
      <c r="AI35" s="819"/>
      <c r="AJ35" s="821" t="s">
        <v>88</v>
      </c>
    </row>
    <row r="36" spans="1:36" ht="10" customHeight="1">
      <c r="A36" s="849"/>
      <c r="B36" s="844"/>
      <c r="C36" s="799"/>
      <c r="D36" s="799"/>
      <c r="E36" s="799"/>
      <c r="F36" s="799"/>
      <c r="G36" s="799"/>
      <c r="H36" s="799"/>
      <c r="I36" s="800"/>
      <c r="J36" s="810"/>
      <c r="K36" s="811"/>
      <c r="L36" s="812"/>
      <c r="M36" s="813"/>
      <c r="N36" s="814"/>
      <c r="O36" s="814"/>
      <c r="P36" s="814"/>
      <c r="Q36" s="78"/>
      <c r="R36" s="814"/>
      <c r="S36" s="814"/>
      <c r="T36" s="814"/>
      <c r="U36" s="78"/>
      <c r="V36" s="814"/>
      <c r="W36" s="814"/>
      <c r="X36" s="814"/>
      <c r="Y36" s="815"/>
      <c r="Z36" s="818"/>
      <c r="AA36" s="817"/>
      <c r="AB36" s="819"/>
      <c r="AC36" s="819"/>
      <c r="AD36" s="820"/>
      <c r="AE36" s="819"/>
      <c r="AF36" s="819"/>
      <c r="AG36" s="820"/>
      <c r="AH36" s="819"/>
      <c r="AI36" s="819"/>
      <c r="AJ36" s="821"/>
    </row>
    <row r="37" spans="1:36" ht="3" customHeight="1">
      <c r="A37" s="849"/>
      <c r="B37" s="845"/>
      <c r="C37" s="831"/>
      <c r="D37" s="831"/>
      <c r="E37" s="831"/>
      <c r="F37" s="831"/>
      <c r="G37" s="831"/>
      <c r="H37" s="831"/>
      <c r="I37" s="832"/>
      <c r="J37" s="79"/>
      <c r="K37" s="80"/>
      <c r="L37" s="81"/>
      <c r="M37" s="827"/>
      <c r="N37" s="828"/>
      <c r="O37" s="828"/>
      <c r="P37" s="828"/>
      <c r="Q37" s="828"/>
      <c r="R37" s="828"/>
      <c r="S37" s="828"/>
      <c r="T37" s="828"/>
      <c r="U37" s="828"/>
      <c r="V37" s="828"/>
      <c r="W37" s="828"/>
      <c r="X37" s="828"/>
      <c r="Y37" s="833"/>
      <c r="Z37" s="827"/>
      <c r="AA37" s="828"/>
      <c r="AB37" s="828"/>
      <c r="AC37" s="828"/>
      <c r="AD37" s="828"/>
      <c r="AE37" s="828"/>
      <c r="AF37" s="828"/>
      <c r="AG37" s="828"/>
      <c r="AH37" s="828"/>
      <c r="AI37" s="828"/>
      <c r="AJ37" s="829"/>
    </row>
    <row r="38" spans="1:36" ht="3" customHeight="1">
      <c r="A38" s="849"/>
      <c r="B38" s="843" t="s">
        <v>114</v>
      </c>
      <c r="C38" s="796"/>
      <c r="D38" s="796"/>
      <c r="E38" s="796"/>
      <c r="F38" s="796"/>
      <c r="G38" s="796"/>
      <c r="H38" s="796"/>
      <c r="I38" s="797"/>
      <c r="J38" s="75"/>
      <c r="K38" s="76"/>
      <c r="L38" s="77"/>
      <c r="M38" s="804"/>
      <c r="N38" s="805"/>
      <c r="O38" s="805"/>
      <c r="P38" s="805"/>
      <c r="Q38" s="805"/>
      <c r="R38" s="805"/>
      <c r="S38" s="805"/>
      <c r="T38" s="805"/>
      <c r="U38" s="805"/>
      <c r="V38" s="805"/>
      <c r="W38" s="805"/>
      <c r="X38" s="805"/>
      <c r="Y38" s="806"/>
      <c r="Z38" s="807"/>
      <c r="AA38" s="808"/>
      <c r="AB38" s="808"/>
      <c r="AC38" s="808"/>
      <c r="AD38" s="808"/>
      <c r="AE38" s="808"/>
      <c r="AF38" s="808"/>
      <c r="AG38" s="808"/>
      <c r="AH38" s="808"/>
      <c r="AI38" s="808"/>
      <c r="AJ38" s="809"/>
    </row>
    <row r="39" spans="1:36" ht="10" customHeight="1">
      <c r="A39" s="849"/>
      <c r="B39" s="844"/>
      <c r="C39" s="799"/>
      <c r="D39" s="799"/>
      <c r="E39" s="799"/>
      <c r="F39" s="799"/>
      <c r="G39" s="799"/>
      <c r="H39" s="799"/>
      <c r="I39" s="800"/>
      <c r="J39" s="810"/>
      <c r="K39" s="811"/>
      <c r="L39" s="812"/>
      <c r="M39" s="813"/>
      <c r="N39" s="814" t="s">
        <v>108</v>
      </c>
      <c r="O39" s="814"/>
      <c r="P39" s="814"/>
      <c r="Q39" s="78"/>
      <c r="R39" s="814" t="s">
        <v>109</v>
      </c>
      <c r="S39" s="814"/>
      <c r="T39" s="814"/>
      <c r="U39" s="78"/>
      <c r="V39" s="814" t="s">
        <v>110</v>
      </c>
      <c r="W39" s="814"/>
      <c r="X39" s="814"/>
      <c r="Y39" s="815"/>
      <c r="Z39" s="816" t="s">
        <v>111</v>
      </c>
      <c r="AA39" s="817"/>
      <c r="AB39" s="819"/>
      <c r="AC39" s="819"/>
      <c r="AD39" s="820" t="s">
        <v>86</v>
      </c>
      <c r="AE39" s="819"/>
      <c r="AF39" s="819"/>
      <c r="AG39" s="820" t="s">
        <v>87</v>
      </c>
      <c r="AH39" s="819"/>
      <c r="AI39" s="819"/>
      <c r="AJ39" s="821" t="s">
        <v>88</v>
      </c>
    </row>
    <row r="40" spans="1:36" ht="10" customHeight="1">
      <c r="A40" s="849"/>
      <c r="B40" s="844"/>
      <c r="C40" s="799"/>
      <c r="D40" s="799"/>
      <c r="E40" s="799"/>
      <c r="F40" s="799"/>
      <c r="G40" s="799"/>
      <c r="H40" s="799"/>
      <c r="I40" s="800"/>
      <c r="J40" s="810"/>
      <c r="K40" s="811"/>
      <c r="L40" s="812"/>
      <c r="M40" s="813"/>
      <c r="N40" s="814"/>
      <c r="O40" s="814"/>
      <c r="P40" s="814"/>
      <c r="Q40" s="78"/>
      <c r="R40" s="814"/>
      <c r="S40" s="814"/>
      <c r="T40" s="814"/>
      <c r="U40" s="78"/>
      <c r="V40" s="814"/>
      <c r="W40" s="814"/>
      <c r="X40" s="814"/>
      <c r="Y40" s="815"/>
      <c r="Z40" s="818"/>
      <c r="AA40" s="817"/>
      <c r="AB40" s="819"/>
      <c r="AC40" s="819"/>
      <c r="AD40" s="820"/>
      <c r="AE40" s="819"/>
      <c r="AF40" s="819"/>
      <c r="AG40" s="820"/>
      <c r="AH40" s="819"/>
      <c r="AI40" s="819"/>
      <c r="AJ40" s="821"/>
    </row>
    <row r="41" spans="1:36" ht="3" customHeight="1">
      <c r="A41" s="849"/>
      <c r="B41" s="845"/>
      <c r="C41" s="831"/>
      <c r="D41" s="831"/>
      <c r="E41" s="831"/>
      <c r="F41" s="831"/>
      <c r="G41" s="831"/>
      <c r="H41" s="831"/>
      <c r="I41" s="832"/>
      <c r="J41" s="79"/>
      <c r="K41" s="80"/>
      <c r="L41" s="81"/>
      <c r="M41" s="827"/>
      <c r="N41" s="828"/>
      <c r="O41" s="828"/>
      <c r="P41" s="828"/>
      <c r="Q41" s="828"/>
      <c r="R41" s="828"/>
      <c r="S41" s="828"/>
      <c r="T41" s="828"/>
      <c r="U41" s="828"/>
      <c r="V41" s="828"/>
      <c r="W41" s="828"/>
      <c r="X41" s="828"/>
      <c r="Y41" s="833"/>
      <c r="Z41" s="827"/>
      <c r="AA41" s="828"/>
      <c r="AB41" s="828"/>
      <c r="AC41" s="828"/>
      <c r="AD41" s="828"/>
      <c r="AE41" s="828"/>
      <c r="AF41" s="828"/>
      <c r="AG41" s="828"/>
      <c r="AH41" s="828"/>
      <c r="AI41" s="828"/>
      <c r="AJ41" s="829"/>
    </row>
    <row r="42" spans="1:36" ht="3" customHeight="1">
      <c r="A42" s="849"/>
      <c r="B42" s="843" t="s">
        <v>115</v>
      </c>
      <c r="C42" s="796"/>
      <c r="D42" s="796"/>
      <c r="E42" s="796"/>
      <c r="F42" s="796"/>
      <c r="G42" s="796"/>
      <c r="H42" s="796"/>
      <c r="I42" s="797"/>
      <c r="J42" s="75"/>
      <c r="K42" s="76"/>
      <c r="L42" s="77"/>
      <c r="M42" s="804"/>
      <c r="N42" s="805"/>
      <c r="O42" s="805"/>
      <c r="P42" s="805"/>
      <c r="Q42" s="805"/>
      <c r="R42" s="805"/>
      <c r="S42" s="805"/>
      <c r="T42" s="805"/>
      <c r="U42" s="805"/>
      <c r="V42" s="805"/>
      <c r="W42" s="805"/>
      <c r="X42" s="805"/>
      <c r="Y42" s="806"/>
      <c r="Z42" s="807"/>
      <c r="AA42" s="808"/>
      <c r="AB42" s="808"/>
      <c r="AC42" s="808"/>
      <c r="AD42" s="808"/>
      <c r="AE42" s="808"/>
      <c r="AF42" s="808"/>
      <c r="AG42" s="808"/>
      <c r="AH42" s="808"/>
      <c r="AI42" s="808"/>
      <c r="AJ42" s="809"/>
    </row>
    <row r="43" spans="1:36" ht="10" customHeight="1">
      <c r="A43" s="849"/>
      <c r="B43" s="844"/>
      <c r="C43" s="799"/>
      <c r="D43" s="799"/>
      <c r="E43" s="799"/>
      <c r="F43" s="799"/>
      <c r="G43" s="799"/>
      <c r="H43" s="799"/>
      <c r="I43" s="800"/>
      <c r="J43" s="810"/>
      <c r="K43" s="811"/>
      <c r="L43" s="812"/>
      <c r="M43" s="813"/>
      <c r="N43" s="814" t="s">
        <v>108</v>
      </c>
      <c r="O43" s="814"/>
      <c r="P43" s="814"/>
      <c r="Q43" s="78"/>
      <c r="R43" s="814" t="s">
        <v>109</v>
      </c>
      <c r="S43" s="814"/>
      <c r="T43" s="814"/>
      <c r="U43" s="78"/>
      <c r="V43" s="814" t="s">
        <v>110</v>
      </c>
      <c r="W43" s="814"/>
      <c r="X43" s="814"/>
      <c r="Y43" s="815"/>
      <c r="Z43" s="816" t="s">
        <v>111</v>
      </c>
      <c r="AA43" s="817"/>
      <c r="AB43" s="819"/>
      <c r="AC43" s="819"/>
      <c r="AD43" s="820" t="s">
        <v>86</v>
      </c>
      <c r="AE43" s="819"/>
      <c r="AF43" s="819"/>
      <c r="AG43" s="820" t="s">
        <v>87</v>
      </c>
      <c r="AH43" s="819"/>
      <c r="AI43" s="819"/>
      <c r="AJ43" s="821" t="s">
        <v>88</v>
      </c>
    </row>
    <row r="44" spans="1:36" ht="10" customHeight="1">
      <c r="A44" s="849"/>
      <c r="B44" s="844"/>
      <c r="C44" s="799"/>
      <c r="D44" s="799"/>
      <c r="E44" s="799"/>
      <c r="F44" s="799"/>
      <c r="G44" s="799"/>
      <c r="H44" s="799"/>
      <c r="I44" s="800"/>
      <c r="J44" s="810"/>
      <c r="K44" s="811"/>
      <c r="L44" s="812"/>
      <c r="M44" s="813"/>
      <c r="N44" s="814"/>
      <c r="O44" s="814"/>
      <c r="P44" s="814"/>
      <c r="Q44" s="78"/>
      <c r="R44" s="814"/>
      <c r="S44" s="814"/>
      <c r="T44" s="814"/>
      <c r="U44" s="78"/>
      <c r="V44" s="814"/>
      <c r="W44" s="814"/>
      <c r="X44" s="814"/>
      <c r="Y44" s="815"/>
      <c r="Z44" s="818"/>
      <c r="AA44" s="817"/>
      <c r="AB44" s="819"/>
      <c r="AC44" s="819"/>
      <c r="AD44" s="820"/>
      <c r="AE44" s="819"/>
      <c r="AF44" s="819"/>
      <c r="AG44" s="820"/>
      <c r="AH44" s="819"/>
      <c r="AI44" s="819"/>
      <c r="AJ44" s="821"/>
    </row>
    <row r="45" spans="1:36" ht="3" customHeight="1">
      <c r="A45" s="849"/>
      <c r="B45" s="845"/>
      <c r="C45" s="831"/>
      <c r="D45" s="831"/>
      <c r="E45" s="831"/>
      <c r="F45" s="831"/>
      <c r="G45" s="831"/>
      <c r="H45" s="831"/>
      <c r="I45" s="832"/>
      <c r="J45" s="79"/>
      <c r="K45" s="80"/>
      <c r="L45" s="81"/>
      <c r="M45" s="827"/>
      <c r="N45" s="828"/>
      <c r="O45" s="828"/>
      <c r="P45" s="828"/>
      <c r="Q45" s="828"/>
      <c r="R45" s="828"/>
      <c r="S45" s="828"/>
      <c r="T45" s="828"/>
      <c r="U45" s="828"/>
      <c r="V45" s="828"/>
      <c r="W45" s="828"/>
      <c r="X45" s="828"/>
      <c r="Y45" s="833"/>
      <c r="Z45" s="827"/>
      <c r="AA45" s="828"/>
      <c r="AB45" s="828"/>
      <c r="AC45" s="828"/>
      <c r="AD45" s="828"/>
      <c r="AE45" s="828"/>
      <c r="AF45" s="828"/>
      <c r="AG45" s="828"/>
      <c r="AH45" s="828"/>
      <c r="AI45" s="828"/>
      <c r="AJ45" s="829"/>
    </row>
    <row r="46" spans="1:36" ht="3" customHeight="1">
      <c r="A46" s="849"/>
      <c r="B46" s="843" t="s">
        <v>116</v>
      </c>
      <c r="C46" s="796"/>
      <c r="D46" s="796"/>
      <c r="E46" s="796"/>
      <c r="F46" s="796"/>
      <c r="G46" s="796"/>
      <c r="H46" s="796"/>
      <c r="I46" s="797"/>
      <c r="J46" s="75"/>
      <c r="K46" s="76"/>
      <c r="L46" s="77"/>
      <c r="M46" s="804"/>
      <c r="N46" s="805"/>
      <c r="O46" s="805"/>
      <c r="P46" s="805"/>
      <c r="Q46" s="805"/>
      <c r="R46" s="805"/>
      <c r="S46" s="805"/>
      <c r="T46" s="805"/>
      <c r="U46" s="805"/>
      <c r="V46" s="805"/>
      <c r="W46" s="805"/>
      <c r="X46" s="805"/>
      <c r="Y46" s="806"/>
      <c r="Z46" s="807"/>
      <c r="AA46" s="808"/>
      <c r="AB46" s="808"/>
      <c r="AC46" s="808"/>
      <c r="AD46" s="808"/>
      <c r="AE46" s="808"/>
      <c r="AF46" s="808"/>
      <c r="AG46" s="808"/>
      <c r="AH46" s="808"/>
      <c r="AI46" s="808"/>
      <c r="AJ46" s="809"/>
    </row>
    <row r="47" spans="1:36" ht="10" customHeight="1">
      <c r="A47" s="849"/>
      <c r="B47" s="844"/>
      <c r="C47" s="799"/>
      <c r="D47" s="799"/>
      <c r="E47" s="799"/>
      <c r="F47" s="799"/>
      <c r="G47" s="799"/>
      <c r="H47" s="799"/>
      <c r="I47" s="800"/>
      <c r="J47" s="810"/>
      <c r="K47" s="811"/>
      <c r="L47" s="812"/>
      <c r="M47" s="813"/>
      <c r="N47" s="814" t="s">
        <v>108</v>
      </c>
      <c r="O47" s="814"/>
      <c r="P47" s="814"/>
      <c r="Q47" s="78"/>
      <c r="R47" s="814" t="s">
        <v>109</v>
      </c>
      <c r="S47" s="814"/>
      <c r="T47" s="814"/>
      <c r="U47" s="78"/>
      <c r="V47" s="814" t="s">
        <v>110</v>
      </c>
      <c r="W47" s="814"/>
      <c r="X47" s="814"/>
      <c r="Y47" s="815"/>
      <c r="Z47" s="816" t="s">
        <v>111</v>
      </c>
      <c r="AA47" s="817"/>
      <c r="AB47" s="819"/>
      <c r="AC47" s="819"/>
      <c r="AD47" s="820" t="s">
        <v>86</v>
      </c>
      <c r="AE47" s="819"/>
      <c r="AF47" s="819"/>
      <c r="AG47" s="820" t="s">
        <v>87</v>
      </c>
      <c r="AH47" s="819"/>
      <c r="AI47" s="819"/>
      <c r="AJ47" s="821" t="s">
        <v>88</v>
      </c>
    </row>
    <row r="48" spans="1:36" ht="10" customHeight="1">
      <c r="A48" s="849"/>
      <c r="B48" s="844"/>
      <c r="C48" s="799"/>
      <c r="D48" s="799"/>
      <c r="E48" s="799"/>
      <c r="F48" s="799"/>
      <c r="G48" s="799"/>
      <c r="H48" s="799"/>
      <c r="I48" s="800"/>
      <c r="J48" s="810"/>
      <c r="K48" s="811"/>
      <c r="L48" s="812"/>
      <c r="M48" s="813"/>
      <c r="N48" s="814"/>
      <c r="O48" s="814"/>
      <c r="P48" s="814"/>
      <c r="Q48" s="78"/>
      <c r="R48" s="814"/>
      <c r="S48" s="814"/>
      <c r="T48" s="814"/>
      <c r="U48" s="78"/>
      <c r="V48" s="814"/>
      <c r="W48" s="814"/>
      <c r="X48" s="814"/>
      <c r="Y48" s="815"/>
      <c r="Z48" s="818"/>
      <c r="AA48" s="817"/>
      <c r="AB48" s="819"/>
      <c r="AC48" s="819"/>
      <c r="AD48" s="820"/>
      <c r="AE48" s="819"/>
      <c r="AF48" s="819"/>
      <c r="AG48" s="820"/>
      <c r="AH48" s="819"/>
      <c r="AI48" s="819"/>
      <c r="AJ48" s="821"/>
    </row>
    <row r="49" spans="1:36" ht="3" customHeight="1">
      <c r="A49" s="849"/>
      <c r="B49" s="845"/>
      <c r="C49" s="831"/>
      <c r="D49" s="831"/>
      <c r="E49" s="831"/>
      <c r="F49" s="831"/>
      <c r="G49" s="831"/>
      <c r="H49" s="831"/>
      <c r="I49" s="832"/>
      <c r="J49" s="79"/>
      <c r="K49" s="80"/>
      <c r="L49" s="81"/>
      <c r="M49" s="827"/>
      <c r="N49" s="828"/>
      <c r="O49" s="828"/>
      <c r="P49" s="828"/>
      <c r="Q49" s="828"/>
      <c r="R49" s="828"/>
      <c r="S49" s="828"/>
      <c r="T49" s="828"/>
      <c r="U49" s="828"/>
      <c r="V49" s="828"/>
      <c r="W49" s="828"/>
      <c r="X49" s="828"/>
      <c r="Y49" s="833"/>
      <c r="Z49" s="827"/>
      <c r="AA49" s="828"/>
      <c r="AB49" s="828"/>
      <c r="AC49" s="828"/>
      <c r="AD49" s="828"/>
      <c r="AE49" s="828"/>
      <c r="AF49" s="828"/>
      <c r="AG49" s="828"/>
      <c r="AH49" s="828"/>
      <c r="AI49" s="828"/>
      <c r="AJ49" s="829"/>
    </row>
    <row r="50" spans="1:36" ht="3" customHeight="1">
      <c r="A50" s="849"/>
      <c r="B50" s="843" t="s">
        <v>117</v>
      </c>
      <c r="C50" s="796"/>
      <c r="D50" s="796"/>
      <c r="E50" s="796"/>
      <c r="F50" s="796"/>
      <c r="G50" s="796"/>
      <c r="H50" s="796"/>
      <c r="I50" s="797"/>
      <c r="J50" s="75"/>
      <c r="K50" s="76"/>
      <c r="L50" s="77"/>
      <c r="M50" s="804"/>
      <c r="N50" s="805"/>
      <c r="O50" s="805"/>
      <c r="P50" s="805"/>
      <c r="Q50" s="805"/>
      <c r="R50" s="805"/>
      <c r="S50" s="805"/>
      <c r="T50" s="805"/>
      <c r="U50" s="805"/>
      <c r="V50" s="805"/>
      <c r="W50" s="805"/>
      <c r="X50" s="805"/>
      <c r="Y50" s="806"/>
      <c r="Z50" s="807"/>
      <c r="AA50" s="808"/>
      <c r="AB50" s="808"/>
      <c r="AC50" s="808"/>
      <c r="AD50" s="808"/>
      <c r="AE50" s="808"/>
      <c r="AF50" s="808"/>
      <c r="AG50" s="808"/>
      <c r="AH50" s="808"/>
      <c r="AI50" s="808"/>
      <c r="AJ50" s="809"/>
    </row>
    <row r="51" spans="1:36" ht="10" customHeight="1">
      <c r="A51" s="849"/>
      <c r="B51" s="844"/>
      <c r="C51" s="799"/>
      <c r="D51" s="799"/>
      <c r="E51" s="799"/>
      <c r="F51" s="799"/>
      <c r="G51" s="799"/>
      <c r="H51" s="799"/>
      <c r="I51" s="800"/>
      <c r="J51" s="810"/>
      <c r="K51" s="811"/>
      <c r="L51" s="812"/>
      <c r="M51" s="813"/>
      <c r="N51" s="814" t="s">
        <v>108</v>
      </c>
      <c r="O51" s="814"/>
      <c r="P51" s="814"/>
      <c r="Q51" s="78"/>
      <c r="R51" s="814" t="s">
        <v>109</v>
      </c>
      <c r="S51" s="814"/>
      <c r="T51" s="814"/>
      <c r="U51" s="78"/>
      <c r="V51" s="814" t="s">
        <v>110</v>
      </c>
      <c r="W51" s="814"/>
      <c r="X51" s="814"/>
      <c r="Y51" s="815"/>
      <c r="Z51" s="816" t="s">
        <v>111</v>
      </c>
      <c r="AA51" s="817"/>
      <c r="AB51" s="819"/>
      <c r="AC51" s="819"/>
      <c r="AD51" s="820" t="s">
        <v>86</v>
      </c>
      <c r="AE51" s="819"/>
      <c r="AF51" s="819"/>
      <c r="AG51" s="820" t="s">
        <v>87</v>
      </c>
      <c r="AH51" s="819"/>
      <c r="AI51" s="819"/>
      <c r="AJ51" s="821" t="s">
        <v>88</v>
      </c>
    </row>
    <row r="52" spans="1:36" ht="10" customHeight="1">
      <c r="A52" s="849"/>
      <c r="B52" s="844"/>
      <c r="C52" s="799"/>
      <c r="D52" s="799"/>
      <c r="E52" s="799"/>
      <c r="F52" s="799"/>
      <c r="G52" s="799"/>
      <c r="H52" s="799"/>
      <c r="I52" s="800"/>
      <c r="J52" s="810"/>
      <c r="K52" s="811"/>
      <c r="L52" s="812"/>
      <c r="M52" s="813"/>
      <c r="N52" s="814"/>
      <c r="O52" s="814"/>
      <c r="P52" s="814"/>
      <c r="Q52" s="78"/>
      <c r="R52" s="814"/>
      <c r="S52" s="814"/>
      <c r="T52" s="814"/>
      <c r="U52" s="78"/>
      <c r="V52" s="814"/>
      <c r="W52" s="814"/>
      <c r="X52" s="814"/>
      <c r="Y52" s="815"/>
      <c r="Z52" s="818"/>
      <c r="AA52" s="817"/>
      <c r="AB52" s="819"/>
      <c r="AC52" s="819"/>
      <c r="AD52" s="820"/>
      <c r="AE52" s="819"/>
      <c r="AF52" s="819"/>
      <c r="AG52" s="820"/>
      <c r="AH52" s="819"/>
      <c r="AI52" s="819"/>
      <c r="AJ52" s="821"/>
    </row>
    <row r="53" spans="1:36" ht="3" customHeight="1">
      <c r="A53" s="849"/>
      <c r="B53" s="845"/>
      <c r="C53" s="831"/>
      <c r="D53" s="831"/>
      <c r="E53" s="831"/>
      <c r="F53" s="831"/>
      <c r="G53" s="831"/>
      <c r="H53" s="831"/>
      <c r="I53" s="832"/>
      <c r="J53" s="79"/>
      <c r="K53" s="80"/>
      <c r="L53" s="81"/>
      <c r="M53" s="827"/>
      <c r="N53" s="828"/>
      <c r="O53" s="828"/>
      <c r="P53" s="828"/>
      <c r="Q53" s="828"/>
      <c r="R53" s="828"/>
      <c r="S53" s="828"/>
      <c r="T53" s="828"/>
      <c r="U53" s="828"/>
      <c r="V53" s="828"/>
      <c r="W53" s="828"/>
      <c r="X53" s="828"/>
      <c r="Y53" s="833"/>
      <c r="Z53" s="827"/>
      <c r="AA53" s="828"/>
      <c r="AB53" s="828"/>
      <c r="AC53" s="828"/>
      <c r="AD53" s="828"/>
      <c r="AE53" s="828"/>
      <c r="AF53" s="828"/>
      <c r="AG53" s="828"/>
      <c r="AH53" s="828"/>
      <c r="AI53" s="828"/>
      <c r="AJ53" s="829"/>
    </row>
    <row r="54" spans="1:36" ht="3" customHeight="1">
      <c r="A54" s="849"/>
      <c r="B54" s="843" t="s">
        <v>118</v>
      </c>
      <c r="C54" s="796"/>
      <c r="D54" s="796"/>
      <c r="E54" s="796"/>
      <c r="F54" s="796"/>
      <c r="G54" s="796"/>
      <c r="H54" s="796"/>
      <c r="I54" s="797"/>
      <c r="J54" s="75"/>
      <c r="K54" s="76"/>
      <c r="L54" s="77"/>
      <c r="M54" s="804"/>
      <c r="N54" s="805"/>
      <c r="O54" s="805"/>
      <c r="P54" s="805"/>
      <c r="Q54" s="805"/>
      <c r="R54" s="805"/>
      <c r="S54" s="805"/>
      <c r="T54" s="805"/>
      <c r="U54" s="805"/>
      <c r="V54" s="805"/>
      <c r="W54" s="805"/>
      <c r="X54" s="805"/>
      <c r="Y54" s="806"/>
      <c r="Z54" s="807"/>
      <c r="AA54" s="808"/>
      <c r="AB54" s="808"/>
      <c r="AC54" s="808"/>
      <c r="AD54" s="808"/>
      <c r="AE54" s="808"/>
      <c r="AF54" s="808"/>
      <c r="AG54" s="808"/>
      <c r="AH54" s="808"/>
      <c r="AI54" s="808"/>
      <c r="AJ54" s="809"/>
    </row>
    <row r="55" spans="1:36" ht="10" customHeight="1">
      <c r="A55" s="849"/>
      <c r="B55" s="844"/>
      <c r="C55" s="799"/>
      <c r="D55" s="799"/>
      <c r="E55" s="799"/>
      <c r="F55" s="799"/>
      <c r="G55" s="799"/>
      <c r="H55" s="799"/>
      <c r="I55" s="800"/>
      <c r="J55" s="810"/>
      <c r="K55" s="811"/>
      <c r="L55" s="812"/>
      <c r="M55" s="813"/>
      <c r="N55" s="814" t="s">
        <v>108</v>
      </c>
      <c r="O55" s="814"/>
      <c r="P55" s="814"/>
      <c r="Q55" s="78"/>
      <c r="R55" s="814" t="s">
        <v>109</v>
      </c>
      <c r="S55" s="814"/>
      <c r="T55" s="814"/>
      <c r="U55" s="78"/>
      <c r="V55" s="814" t="s">
        <v>110</v>
      </c>
      <c r="W55" s="814"/>
      <c r="X55" s="814"/>
      <c r="Y55" s="815"/>
      <c r="Z55" s="816" t="s">
        <v>111</v>
      </c>
      <c r="AA55" s="817"/>
      <c r="AB55" s="819"/>
      <c r="AC55" s="819"/>
      <c r="AD55" s="820" t="s">
        <v>86</v>
      </c>
      <c r="AE55" s="819"/>
      <c r="AF55" s="819"/>
      <c r="AG55" s="820" t="s">
        <v>87</v>
      </c>
      <c r="AH55" s="819"/>
      <c r="AI55" s="819"/>
      <c r="AJ55" s="821" t="s">
        <v>88</v>
      </c>
    </row>
    <row r="56" spans="1:36" ht="10" customHeight="1">
      <c r="A56" s="849"/>
      <c r="B56" s="844"/>
      <c r="C56" s="799"/>
      <c r="D56" s="799"/>
      <c r="E56" s="799"/>
      <c r="F56" s="799"/>
      <c r="G56" s="799"/>
      <c r="H56" s="799"/>
      <c r="I56" s="800"/>
      <c r="J56" s="810"/>
      <c r="K56" s="811"/>
      <c r="L56" s="812"/>
      <c r="M56" s="813"/>
      <c r="N56" s="814"/>
      <c r="O56" s="814"/>
      <c r="P56" s="814"/>
      <c r="Q56" s="78"/>
      <c r="R56" s="814"/>
      <c r="S56" s="814"/>
      <c r="T56" s="814"/>
      <c r="U56" s="78"/>
      <c r="V56" s="814"/>
      <c r="W56" s="814"/>
      <c r="X56" s="814"/>
      <c r="Y56" s="815"/>
      <c r="Z56" s="818"/>
      <c r="AA56" s="817"/>
      <c r="AB56" s="819"/>
      <c r="AC56" s="819"/>
      <c r="AD56" s="820"/>
      <c r="AE56" s="819"/>
      <c r="AF56" s="819"/>
      <c r="AG56" s="820"/>
      <c r="AH56" s="819"/>
      <c r="AI56" s="819"/>
      <c r="AJ56" s="821"/>
    </row>
    <row r="57" spans="1:36" ht="3" customHeight="1">
      <c r="A57" s="849"/>
      <c r="B57" s="845"/>
      <c r="C57" s="831"/>
      <c r="D57" s="831"/>
      <c r="E57" s="831"/>
      <c r="F57" s="831"/>
      <c r="G57" s="831"/>
      <c r="H57" s="831"/>
      <c r="I57" s="832"/>
      <c r="J57" s="79"/>
      <c r="K57" s="80"/>
      <c r="L57" s="81"/>
      <c r="M57" s="827"/>
      <c r="N57" s="828"/>
      <c r="O57" s="828"/>
      <c r="P57" s="828"/>
      <c r="Q57" s="828"/>
      <c r="R57" s="828"/>
      <c r="S57" s="828"/>
      <c r="T57" s="828"/>
      <c r="U57" s="828"/>
      <c r="V57" s="828"/>
      <c r="W57" s="828"/>
      <c r="X57" s="828"/>
      <c r="Y57" s="833"/>
      <c r="Z57" s="827"/>
      <c r="AA57" s="828"/>
      <c r="AB57" s="828"/>
      <c r="AC57" s="828"/>
      <c r="AD57" s="828"/>
      <c r="AE57" s="828"/>
      <c r="AF57" s="828"/>
      <c r="AG57" s="828"/>
      <c r="AH57" s="828"/>
      <c r="AI57" s="828"/>
      <c r="AJ57" s="829"/>
    </row>
    <row r="58" spans="1:36" ht="3" customHeight="1">
      <c r="A58" s="849"/>
      <c r="B58" s="843" t="s">
        <v>119</v>
      </c>
      <c r="C58" s="796"/>
      <c r="D58" s="796"/>
      <c r="E58" s="796"/>
      <c r="F58" s="796"/>
      <c r="G58" s="796"/>
      <c r="H58" s="796"/>
      <c r="I58" s="797"/>
      <c r="J58" s="75"/>
      <c r="K58" s="76"/>
      <c r="L58" s="77"/>
      <c r="M58" s="804"/>
      <c r="N58" s="805"/>
      <c r="O58" s="805"/>
      <c r="P58" s="805"/>
      <c r="Q58" s="805"/>
      <c r="R58" s="805"/>
      <c r="S58" s="805"/>
      <c r="T58" s="805"/>
      <c r="U58" s="805"/>
      <c r="V58" s="805"/>
      <c r="W58" s="805"/>
      <c r="X58" s="805"/>
      <c r="Y58" s="806"/>
      <c r="Z58" s="807"/>
      <c r="AA58" s="808"/>
      <c r="AB58" s="808"/>
      <c r="AC58" s="808"/>
      <c r="AD58" s="808"/>
      <c r="AE58" s="808"/>
      <c r="AF58" s="808"/>
      <c r="AG58" s="808"/>
      <c r="AH58" s="808"/>
      <c r="AI58" s="808"/>
      <c r="AJ58" s="809"/>
    </row>
    <row r="59" spans="1:36" ht="10" customHeight="1">
      <c r="A59" s="849"/>
      <c r="B59" s="844"/>
      <c r="C59" s="799"/>
      <c r="D59" s="799"/>
      <c r="E59" s="799"/>
      <c r="F59" s="799"/>
      <c r="G59" s="799"/>
      <c r="H59" s="799"/>
      <c r="I59" s="800"/>
      <c r="J59" s="810"/>
      <c r="K59" s="811"/>
      <c r="L59" s="812"/>
      <c r="M59" s="813"/>
      <c r="N59" s="814" t="s">
        <v>108</v>
      </c>
      <c r="O59" s="814"/>
      <c r="P59" s="814"/>
      <c r="Q59" s="78"/>
      <c r="R59" s="814" t="s">
        <v>109</v>
      </c>
      <c r="S59" s="814"/>
      <c r="T59" s="814"/>
      <c r="U59" s="78"/>
      <c r="V59" s="814" t="s">
        <v>110</v>
      </c>
      <c r="W59" s="814"/>
      <c r="X59" s="814"/>
      <c r="Y59" s="815"/>
      <c r="Z59" s="816" t="s">
        <v>111</v>
      </c>
      <c r="AA59" s="817"/>
      <c r="AB59" s="819"/>
      <c r="AC59" s="819"/>
      <c r="AD59" s="820" t="s">
        <v>86</v>
      </c>
      <c r="AE59" s="819"/>
      <c r="AF59" s="819"/>
      <c r="AG59" s="820" t="s">
        <v>87</v>
      </c>
      <c r="AH59" s="819"/>
      <c r="AI59" s="819"/>
      <c r="AJ59" s="821" t="s">
        <v>88</v>
      </c>
    </row>
    <row r="60" spans="1:36" ht="10" customHeight="1">
      <c r="A60" s="849"/>
      <c r="B60" s="844"/>
      <c r="C60" s="799"/>
      <c r="D60" s="799"/>
      <c r="E60" s="799"/>
      <c r="F60" s="799"/>
      <c r="G60" s="799"/>
      <c r="H60" s="799"/>
      <c r="I60" s="800"/>
      <c r="J60" s="810"/>
      <c r="K60" s="811"/>
      <c r="L60" s="812"/>
      <c r="M60" s="813"/>
      <c r="N60" s="814"/>
      <c r="O60" s="814"/>
      <c r="P60" s="814"/>
      <c r="Q60" s="78"/>
      <c r="R60" s="814"/>
      <c r="S60" s="814"/>
      <c r="T60" s="814"/>
      <c r="U60" s="78"/>
      <c r="V60" s="814"/>
      <c r="W60" s="814"/>
      <c r="X60" s="814"/>
      <c r="Y60" s="815"/>
      <c r="Z60" s="818"/>
      <c r="AA60" s="817"/>
      <c r="AB60" s="819"/>
      <c r="AC60" s="819"/>
      <c r="AD60" s="820"/>
      <c r="AE60" s="819"/>
      <c r="AF60" s="819"/>
      <c r="AG60" s="820"/>
      <c r="AH60" s="819"/>
      <c r="AI60" s="819"/>
      <c r="AJ60" s="821"/>
    </row>
    <row r="61" spans="1:36" ht="3" customHeight="1">
      <c r="A61" s="850"/>
      <c r="B61" s="845"/>
      <c r="C61" s="831"/>
      <c r="D61" s="831"/>
      <c r="E61" s="831"/>
      <c r="F61" s="831"/>
      <c r="G61" s="831"/>
      <c r="H61" s="831"/>
      <c r="I61" s="832"/>
      <c r="J61" s="79"/>
      <c r="K61" s="80"/>
      <c r="L61" s="81"/>
      <c r="M61" s="827"/>
      <c r="N61" s="828"/>
      <c r="O61" s="828"/>
      <c r="P61" s="828"/>
      <c r="Q61" s="828"/>
      <c r="R61" s="828"/>
      <c r="S61" s="828"/>
      <c r="T61" s="828"/>
      <c r="U61" s="828"/>
      <c r="V61" s="828"/>
      <c r="W61" s="828"/>
      <c r="X61" s="828"/>
      <c r="Y61" s="833"/>
      <c r="Z61" s="827"/>
      <c r="AA61" s="828"/>
      <c r="AB61" s="828"/>
      <c r="AC61" s="828"/>
      <c r="AD61" s="828"/>
      <c r="AE61" s="828"/>
      <c r="AF61" s="828"/>
      <c r="AG61" s="828"/>
      <c r="AH61" s="828"/>
      <c r="AI61" s="828"/>
      <c r="AJ61" s="829"/>
    </row>
    <row r="62" spans="1:36" ht="3" customHeight="1">
      <c r="A62" s="846" t="s">
        <v>120</v>
      </c>
      <c r="B62" s="843" t="s">
        <v>121</v>
      </c>
      <c r="C62" s="796"/>
      <c r="D62" s="796"/>
      <c r="E62" s="796"/>
      <c r="F62" s="796"/>
      <c r="G62" s="796"/>
      <c r="H62" s="796"/>
      <c r="I62" s="797"/>
      <c r="J62" s="75"/>
      <c r="K62" s="76"/>
      <c r="L62" s="77"/>
      <c r="M62" s="804"/>
      <c r="N62" s="805"/>
      <c r="O62" s="805"/>
      <c r="P62" s="805"/>
      <c r="Q62" s="805"/>
      <c r="R62" s="805"/>
      <c r="S62" s="805"/>
      <c r="T62" s="805"/>
      <c r="U62" s="805"/>
      <c r="V62" s="805"/>
      <c r="W62" s="805"/>
      <c r="X62" s="805"/>
      <c r="Y62" s="806"/>
      <c r="Z62" s="807"/>
      <c r="AA62" s="808"/>
      <c r="AB62" s="808"/>
      <c r="AC62" s="808"/>
      <c r="AD62" s="808"/>
      <c r="AE62" s="808"/>
      <c r="AF62" s="808"/>
      <c r="AG62" s="808"/>
      <c r="AH62" s="808"/>
      <c r="AI62" s="808"/>
      <c r="AJ62" s="809"/>
    </row>
    <row r="63" spans="1:36" ht="10" customHeight="1">
      <c r="A63" s="846"/>
      <c r="B63" s="844"/>
      <c r="C63" s="799"/>
      <c r="D63" s="799"/>
      <c r="E63" s="799"/>
      <c r="F63" s="799"/>
      <c r="G63" s="799"/>
      <c r="H63" s="799"/>
      <c r="I63" s="800"/>
      <c r="J63" s="810"/>
      <c r="K63" s="811"/>
      <c r="L63" s="812"/>
      <c r="M63" s="813"/>
      <c r="N63" s="814" t="s">
        <v>108</v>
      </c>
      <c r="O63" s="814"/>
      <c r="P63" s="814"/>
      <c r="Q63" s="78"/>
      <c r="R63" s="814" t="s">
        <v>109</v>
      </c>
      <c r="S63" s="814"/>
      <c r="T63" s="814"/>
      <c r="U63" s="78"/>
      <c r="V63" s="814" t="s">
        <v>110</v>
      </c>
      <c r="W63" s="814"/>
      <c r="X63" s="814"/>
      <c r="Y63" s="815"/>
      <c r="Z63" s="816" t="s">
        <v>111</v>
      </c>
      <c r="AA63" s="817"/>
      <c r="AB63" s="819"/>
      <c r="AC63" s="819"/>
      <c r="AD63" s="820" t="s">
        <v>86</v>
      </c>
      <c r="AE63" s="819"/>
      <c r="AF63" s="819"/>
      <c r="AG63" s="820" t="s">
        <v>87</v>
      </c>
      <c r="AH63" s="819"/>
      <c r="AI63" s="819"/>
      <c r="AJ63" s="821" t="s">
        <v>88</v>
      </c>
    </row>
    <row r="64" spans="1:36" ht="10" customHeight="1">
      <c r="A64" s="846"/>
      <c r="B64" s="844"/>
      <c r="C64" s="799"/>
      <c r="D64" s="799"/>
      <c r="E64" s="799"/>
      <c r="F64" s="799"/>
      <c r="G64" s="799"/>
      <c r="H64" s="799"/>
      <c r="I64" s="800"/>
      <c r="J64" s="810"/>
      <c r="K64" s="811"/>
      <c r="L64" s="812"/>
      <c r="M64" s="813"/>
      <c r="N64" s="814"/>
      <c r="O64" s="814"/>
      <c r="P64" s="814"/>
      <c r="Q64" s="78"/>
      <c r="R64" s="814"/>
      <c r="S64" s="814"/>
      <c r="T64" s="814"/>
      <c r="U64" s="78"/>
      <c r="V64" s="814"/>
      <c r="W64" s="814"/>
      <c r="X64" s="814"/>
      <c r="Y64" s="815"/>
      <c r="Z64" s="818"/>
      <c r="AA64" s="817"/>
      <c r="AB64" s="819"/>
      <c r="AC64" s="819"/>
      <c r="AD64" s="820"/>
      <c r="AE64" s="819"/>
      <c r="AF64" s="819"/>
      <c r="AG64" s="820"/>
      <c r="AH64" s="819"/>
      <c r="AI64" s="819"/>
      <c r="AJ64" s="821"/>
    </row>
    <row r="65" spans="1:36" ht="3" customHeight="1">
      <c r="A65" s="846"/>
      <c r="B65" s="845"/>
      <c r="C65" s="831"/>
      <c r="D65" s="831"/>
      <c r="E65" s="831"/>
      <c r="F65" s="831"/>
      <c r="G65" s="831"/>
      <c r="H65" s="831"/>
      <c r="I65" s="832"/>
      <c r="J65" s="79"/>
      <c r="K65" s="80"/>
      <c r="L65" s="81"/>
      <c r="M65" s="827"/>
      <c r="N65" s="828"/>
      <c r="O65" s="828"/>
      <c r="P65" s="828"/>
      <c r="Q65" s="828"/>
      <c r="R65" s="828"/>
      <c r="S65" s="828"/>
      <c r="T65" s="828"/>
      <c r="U65" s="828"/>
      <c r="V65" s="828"/>
      <c r="W65" s="828"/>
      <c r="X65" s="828"/>
      <c r="Y65" s="833"/>
      <c r="Z65" s="827"/>
      <c r="AA65" s="828"/>
      <c r="AB65" s="828"/>
      <c r="AC65" s="828"/>
      <c r="AD65" s="828"/>
      <c r="AE65" s="828"/>
      <c r="AF65" s="828"/>
      <c r="AG65" s="828"/>
      <c r="AH65" s="828"/>
      <c r="AI65" s="828"/>
      <c r="AJ65" s="829"/>
    </row>
    <row r="66" spans="1:36" ht="3" customHeight="1">
      <c r="A66" s="846"/>
      <c r="B66" s="843" t="s">
        <v>122</v>
      </c>
      <c r="C66" s="796"/>
      <c r="D66" s="796"/>
      <c r="E66" s="796"/>
      <c r="F66" s="796"/>
      <c r="G66" s="796"/>
      <c r="H66" s="796"/>
      <c r="I66" s="797"/>
      <c r="J66" s="75"/>
      <c r="K66" s="76"/>
      <c r="L66" s="77"/>
      <c r="M66" s="804"/>
      <c r="N66" s="805"/>
      <c r="O66" s="805"/>
      <c r="P66" s="805"/>
      <c r="Q66" s="805"/>
      <c r="R66" s="805"/>
      <c r="S66" s="805"/>
      <c r="T66" s="805"/>
      <c r="U66" s="805"/>
      <c r="V66" s="805"/>
      <c r="W66" s="805"/>
      <c r="X66" s="805"/>
      <c r="Y66" s="806"/>
      <c r="Z66" s="807"/>
      <c r="AA66" s="808"/>
      <c r="AB66" s="808"/>
      <c r="AC66" s="808"/>
      <c r="AD66" s="808"/>
      <c r="AE66" s="808"/>
      <c r="AF66" s="808"/>
      <c r="AG66" s="808"/>
      <c r="AH66" s="808"/>
      <c r="AI66" s="808"/>
      <c r="AJ66" s="809"/>
    </row>
    <row r="67" spans="1:36" ht="10" customHeight="1">
      <c r="A67" s="846"/>
      <c r="B67" s="844"/>
      <c r="C67" s="799"/>
      <c r="D67" s="799"/>
      <c r="E67" s="799"/>
      <c r="F67" s="799"/>
      <c r="G67" s="799"/>
      <c r="H67" s="799"/>
      <c r="I67" s="800"/>
      <c r="J67" s="810"/>
      <c r="K67" s="811"/>
      <c r="L67" s="812"/>
      <c r="M67" s="813"/>
      <c r="N67" s="814" t="s">
        <v>108</v>
      </c>
      <c r="O67" s="814"/>
      <c r="P67" s="814"/>
      <c r="Q67" s="78"/>
      <c r="R67" s="814" t="s">
        <v>109</v>
      </c>
      <c r="S67" s="814"/>
      <c r="T67" s="814"/>
      <c r="U67" s="78"/>
      <c r="V67" s="814" t="s">
        <v>110</v>
      </c>
      <c r="W67" s="814"/>
      <c r="X67" s="814"/>
      <c r="Y67" s="815"/>
      <c r="Z67" s="816" t="s">
        <v>111</v>
      </c>
      <c r="AA67" s="817"/>
      <c r="AB67" s="819"/>
      <c r="AC67" s="819"/>
      <c r="AD67" s="820" t="s">
        <v>86</v>
      </c>
      <c r="AE67" s="819"/>
      <c r="AF67" s="819"/>
      <c r="AG67" s="820" t="s">
        <v>87</v>
      </c>
      <c r="AH67" s="819"/>
      <c r="AI67" s="819"/>
      <c r="AJ67" s="821" t="s">
        <v>88</v>
      </c>
    </row>
    <row r="68" spans="1:36" ht="10" customHeight="1">
      <c r="A68" s="846"/>
      <c r="B68" s="844"/>
      <c r="C68" s="799"/>
      <c r="D68" s="799"/>
      <c r="E68" s="799"/>
      <c r="F68" s="799"/>
      <c r="G68" s="799"/>
      <c r="H68" s="799"/>
      <c r="I68" s="800"/>
      <c r="J68" s="810"/>
      <c r="K68" s="811"/>
      <c r="L68" s="812"/>
      <c r="M68" s="813"/>
      <c r="N68" s="814"/>
      <c r="O68" s="814"/>
      <c r="P68" s="814"/>
      <c r="Q68" s="78"/>
      <c r="R68" s="814"/>
      <c r="S68" s="814"/>
      <c r="T68" s="814"/>
      <c r="U68" s="78"/>
      <c r="V68" s="814"/>
      <c r="W68" s="814"/>
      <c r="X68" s="814"/>
      <c r="Y68" s="815"/>
      <c r="Z68" s="818"/>
      <c r="AA68" s="817"/>
      <c r="AB68" s="819"/>
      <c r="AC68" s="819"/>
      <c r="AD68" s="820"/>
      <c r="AE68" s="819"/>
      <c r="AF68" s="819"/>
      <c r="AG68" s="820"/>
      <c r="AH68" s="819"/>
      <c r="AI68" s="819"/>
      <c r="AJ68" s="821"/>
    </row>
    <row r="69" spans="1:36" ht="3" customHeight="1">
      <c r="A69" s="846"/>
      <c r="B69" s="845"/>
      <c r="C69" s="831"/>
      <c r="D69" s="831"/>
      <c r="E69" s="831"/>
      <c r="F69" s="831"/>
      <c r="G69" s="831"/>
      <c r="H69" s="831"/>
      <c r="I69" s="832"/>
      <c r="J69" s="79"/>
      <c r="K69" s="80"/>
      <c r="L69" s="81"/>
      <c r="M69" s="827"/>
      <c r="N69" s="828"/>
      <c r="O69" s="828"/>
      <c r="P69" s="828"/>
      <c r="Q69" s="828"/>
      <c r="R69" s="828"/>
      <c r="S69" s="828"/>
      <c r="T69" s="828"/>
      <c r="U69" s="828"/>
      <c r="V69" s="828"/>
      <c r="W69" s="828"/>
      <c r="X69" s="828"/>
      <c r="Y69" s="833"/>
      <c r="Z69" s="827"/>
      <c r="AA69" s="828"/>
      <c r="AB69" s="828"/>
      <c r="AC69" s="828"/>
      <c r="AD69" s="828"/>
      <c r="AE69" s="828"/>
      <c r="AF69" s="828"/>
      <c r="AG69" s="828"/>
      <c r="AH69" s="828"/>
      <c r="AI69" s="828"/>
      <c r="AJ69" s="829"/>
    </row>
    <row r="70" spans="1:36" ht="3" customHeight="1">
      <c r="A70" s="846"/>
      <c r="B70" s="843" t="s">
        <v>123</v>
      </c>
      <c r="C70" s="796"/>
      <c r="D70" s="796"/>
      <c r="E70" s="796"/>
      <c r="F70" s="796"/>
      <c r="G70" s="796"/>
      <c r="H70" s="796"/>
      <c r="I70" s="797"/>
      <c r="J70" s="75"/>
      <c r="K70" s="76"/>
      <c r="L70" s="77"/>
      <c r="M70" s="804"/>
      <c r="N70" s="805"/>
      <c r="O70" s="805"/>
      <c r="P70" s="805"/>
      <c r="Q70" s="805"/>
      <c r="R70" s="805"/>
      <c r="S70" s="805"/>
      <c r="T70" s="805"/>
      <c r="U70" s="805"/>
      <c r="V70" s="805"/>
      <c r="W70" s="805"/>
      <c r="X70" s="805"/>
      <c r="Y70" s="806"/>
      <c r="Z70" s="807"/>
      <c r="AA70" s="808"/>
      <c r="AB70" s="808"/>
      <c r="AC70" s="808"/>
      <c r="AD70" s="808"/>
      <c r="AE70" s="808"/>
      <c r="AF70" s="808"/>
      <c r="AG70" s="808"/>
      <c r="AH70" s="808"/>
      <c r="AI70" s="808"/>
      <c r="AJ70" s="809"/>
    </row>
    <row r="71" spans="1:36" ht="10" customHeight="1">
      <c r="A71" s="846"/>
      <c r="B71" s="844"/>
      <c r="C71" s="799"/>
      <c r="D71" s="799"/>
      <c r="E71" s="799"/>
      <c r="F71" s="799"/>
      <c r="G71" s="799"/>
      <c r="H71" s="799"/>
      <c r="I71" s="800"/>
      <c r="J71" s="810"/>
      <c r="K71" s="811"/>
      <c r="L71" s="812"/>
      <c r="M71" s="813"/>
      <c r="N71" s="814" t="s">
        <v>108</v>
      </c>
      <c r="O71" s="814"/>
      <c r="P71" s="814"/>
      <c r="Q71" s="78"/>
      <c r="R71" s="814" t="s">
        <v>109</v>
      </c>
      <c r="S71" s="814"/>
      <c r="T71" s="814"/>
      <c r="U71" s="78"/>
      <c r="V71" s="814" t="s">
        <v>110</v>
      </c>
      <c r="W71" s="814"/>
      <c r="X71" s="814"/>
      <c r="Y71" s="815"/>
      <c r="Z71" s="816" t="s">
        <v>111</v>
      </c>
      <c r="AA71" s="817"/>
      <c r="AB71" s="819"/>
      <c r="AC71" s="819"/>
      <c r="AD71" s="820" t="s">
        <v>86</v>
      </c>
      <c r="AE71" s="819"/>
      <c r="AF71" s="819"/>
      <c r="AG71" s="820" t="s">
        <v>87</v>
      </c>
      <c r="AH71" s="819"/>
      <c r="AI71" s="819"/>
      <c r="AJ71" s="821" t="s">
        <v>88</v>
      </c>
    </row>
    <row r="72" spans="1:36" ht="10" customHeight="1">
      <c r="A72" s="846"/>
      <c r="B72" s="844"/>
      <c r="C72" s="799"/>
      <c r="D72" s="799"/>
      <c r="E72" s="799"/>
      <c r="F72" s="799"/>
      <c r="G72" s="799"/>
      <c r="H72" s="799"/>
      <c r="I72" s="800"/>
      <c r="J72" s="810"/>
      <c r="K72" s="811"/>
      <c r="L72" s="812"/>
      <c r="M72" s="813"/>
      <c r="N72" s="814"/>
      <c r="O72" s="814"/>
      <c r="P72" s="814"/>
      <c r="Q72" s="78"/>
      <c r="R72" s="814"/>
      <c r="S72" s="814"/>
      <c r="T72" s="814"/>
      <c r="U72" s="78"/>
      <c r="V72" s="814"/>
      <c r="W72" s="814"/>
      <c r="X72" s="814"/>
      <c r="Y72" s="815"/>
      <c r="Z72" s="818"/>
      <c r="AA72" s="817"/>
      <c r="AB72" s="819"/>
      <c r="AC72" s="819"/>
      <c r="AD72" s="820"/>
      <c r="AE72" s="819"/>
      <c r="AF72" s="819"/>
      <c r="AG72" s="820"/>
      <c r="AH72" s="819"/>
      <c r="AI72" s="819"/>
      <c r="AJ72" s="821"/>
    </row>
    <row r="73" spans="1:36" ht="3" customHeight="1">
      <c r="A73" s="846"/>
      <c r="B73" s="845"/>
      <c r="C73" s="831"/>
      <c r="D73" s="831"/>
      <c r="E73" s="831"/>
      <c r="F73" s="831"/>
      <c r="G73" s="831"/>
      <c r="H73" s="831"/>
      <c r="I73" s="832"/>
      <c r="J73" s="79"/>
      <c r="K73" s="80"/>
      <c r="L73" s="81"/>
      <c r="M73" s="827"/>
      <c r="N73" s="828"/>
      <c r="O73" s="828"/>
      <c r="P73" s="828"/>
      <c r="Q73" s="828"/>
      <c r="R73" s="828"/>
      <c r="S73" s="828"/>
      <c r="T73" s="828"/>
      <c r="U73" s="828"/>
      <c r="V73" s="828"/>
      <c r="W73" s="828"/>
      <c r="X73" s="828"/>
      <c r="Y73" s="833"/>
      <c r="Z73" s="827"/>
      <c r="AA73" s="828"/>
      <c r="AB73" s="828"/>
      <c r="AC73" s="828"/>
      <c r="AD73" s="828"/>
      <c r="AE73" s="828"/>
      <c r="AF73" s="828"/>
      <c r="AG73" s="828"/>
      <c r="AH73" s="828"/>
      <c r="AI73" s="828"/>
      <c r="AJ73" s="829"/>
    </row>
    <row r="74" spans="1:36" ht="3" customHeight="1">
      <c r="A74" s="846"/>
      <c r="B74" s="843" t="s">
        <v>124</v>
      </c>
      <c r="C74" s="796"/>
      <c r="D74" s="796"/>
      <c r="E74" s="796"/>
      <c r="F74" s="796"/>
      <c r="G74" s="796"/>
      <c r="H74" s="796"/>
      <c r="I74" s="797"/>
      <c r="J74" s="75"/>
      <c r="K74" s="76"/>
      <c r="L74" s="77"/>
      <c r="M74" s="804"/>
      <c r="N74" s="805"/>
      <c r="O74" s="805"/>
      <c r="P74" s="805"/>
      <c r="Q74" s="805"/>
      <c r="R74" s="805"/>
      <c r="S74" s="805"/>
      <c r="T74" s="805"/>
      <c r="U74" s="805"/>
      <c r="V74" s="805"/>
      <c r="W74" s="805"/>
      <c r="X74" s="805"/>
      <c r="Y74" s="806"/>
      <c r="Z74" s="807"/>
      <c r="AA74" s="808"/>
      <c r="AB74" s="808"/>
      <c r="AC74" s="808"/>
      <c r="AD74" s="808"/>
      <c r="AE74" s="808"/>
      <c r="AF74" s="808"/>
      <c r="AG74" s="808"/>
      <c r="AH74" s="808"/>
      <c r="AI74" s="808"/>
      <c r="AJ74" s="809"/>
    </row>
    <row r="75" spans="1:36" ht="10" customHeight="1">
      <c r="A75" s="846"/>
      <c r="B75" s="844"/>
      <c r="C75" s="799"/>
      <c r="D75" s="799"/>
      <c r="E75" s="799"/>
      <c r="F75" s="799"/>
      <c r="G75" s="799"/>
      <c r="H75" s="799"/>
      <c r="I75" s="800"/>
      <c r="J75" s="810"/>
      <c r="K75" s="811"/>
      <c r="L75" s="812"/>
      <c r="M75" s="813"/>
      <c r="N75" s="814" t="s">
        <v>108</v>
      </c>
      <c r="O75" s="814"/>
      <c r="P75" s="814"/>
      <c r="Q75" s="78"/>
      <c r="R75" s="814" t="s">
        <v>109</v>
      </c>
      <c r="S75" s="814"/>
      <c r="T75" s="814"/>
      <c r="U75" s="78"/>
      <c r="V75" s="814" t="s">
        <v>110</v>
      </c>
      <c r="W75" s="814"/>
      <c r="X75" s="814"/>
      <c r="Y75" s="815"/>
      <c r="Z75" s="816" t="s">
        <v>111</v>
      </c>
      <c r="AA75" s="817"/>
      <c r="AB75" s="819"/>
      <c r="AC75" s="819"/>
      <c r="AD75" s="820" t="s">
        <v>86</v>
      </c>
      <c r="AE75" s="819"/>
      <c r="AF75" s="819"/>
      <c r="AG75" s="820" t="s">
        <v>87</v>
      </c>
      <c r="AH75" s="819"/>
      <c r="AI75" s="819"/>
      <c r="AJ75" s="821" t="s">
        <v>88</v>
      </c>
    </row>
    <row r="76" spans="1:36" ht="10" customHeight="1">
      <c r="A76" s="846"/>
      <c r="B76" s="844"/>
      <c r="C76" s="799"/>
      <c r="D76" s="799"/>
      <c r="E76" s="799"/>
      <c r="F76" s="799"/>
      <c r="G76" s="799"/>
      <c r="H76" s="799"/>
      <c r="I76" s="800"/>
      <c r="J76" s="810"/>
      <c r="K76" s="811"/>
      <c r="L76" s="812"/>
      <c r="M76" s="813"/>
      <c r="N76" s="814"/>
      <c r="O76" s="814"/>
      <c r="P76" s="814"/>
      <c r="Q76" s="78"/>
      <c r="R76" s="814"/>
      <c r="S76" s="814"/>
      <c r="T76" s="814"/>
      <c r="U76" s="78"/>
      <c r="V76" s="814"/>
      <c r="W76" s="814"/>
      <c r="X76" s="814"/>
      <c r="Y76" s="815"/>
      <c r="Z76" s="818"/>
      <c r="AA76" s="817"/>
      <c r="AB76" s="819"/>
      <c r="AC76" s="819"/>
      <c r="AD76" s="820"/>
      <c r="AE76" s="819"/>
      <c r="AF76" s="819"/>
      <c r="AG76" s="820"/>
      <c r="AH76" s="819"/>
      <c r="AI76" s="819"/>
      <c r="AJ76" s="821"/>
    </row>
    <row r="77" spans="1:36" ht="3" customHeight="1">
      <c r="A77" s="846"/>
      <c r="B77" s="845"/>
      <c r="C77" s="831"/>
      <c r="D77" s="831"/>
      <c r="E77" s="831"/>
      <c r="F77" s="831"/>
      <c r="G77" s="831"/>
      <c r="H77" s="831"/>
      <c r="I77" s="832"/>
      <c r="J77" s="79"/>
      <c r="K77" s="80"/>
      <c r="L77" s="81"/>
      <c r="M77" s="827"/>
      <c r="N77" s="828"/>
      <c r="O77" s="828"/>
      <c r="P77" s="828"/>
      <c r="Q77" s="828"/>
      <c r="R77" s="828"/>
      <c r="S77" s="828"/>
      <c r="T77" s="828"/>
      <c r="U77" s="828"/>
      <c r="V77" s="828"/>
      <c r="W77" s="828"/>
      <c r="X77" s="828"/>
      <c r="Y77" s="833"/>
      <c r="Z77" s="827"/>
      <c r="AA77" s="828"/>
      <c r="AB77" s="828"/>
      <c r="AC77" s="828"/>
      <c r="AD77" s="828"/>
      <c r="AE77" s="828"/>
      <c r="AF77" s="828"/>
      <c r="AG77" s="828"/>
      <c r="AH77" s="828"/>
      <c r="AI77" s="828"/>
      <c r="AJ77" s="829"/>
    </row>
    <row r="78" spans="1:36" ht="3" customHeight="1">
      <c r="A78" s="846"/>
      <c r="B78" s="843" t="s">
        <v>125</v>
      </c>
      <c r="C78" s="796"/>
      <c r="D78" s="796"/>
      <c r="E78" s="796"/>
      <c r="F78" s="796"/>
      <c r="G78" s="796"/>
      <c r="H78" s="796"/>
      <c r="I78" s="797"/>
      <c r="J78" s="75"/>
      <c r="K78" s="76"/>
      <c r="L78" s="77"/>
      <c r="M78" s="804"/>
      <c r="N78" s="805"/>
      <c r="O78" s="805"/>
      <c r="P78" s="805"/>
      <c r="Q78" s="805"/>
      <c r="R78" s="805"/>
      <c r="S78" s="805"/>
      <c r="T78" s="805"/>
      <c r="U78" s="805"/>
      <c r="V78" s="805"/>
      <c r="W78" s="805"/>
      <c r="X78" s="805"/>
      <c r="Y78" s="806"/>
      <c r="Z78" s="807"/>
      <c r="AA78" s="808"/>
      <c r="AB78" s="808"/>
      <c r="AC78" s="808"/>
      <c r="AD78" s="808"/>
      <c r="AE78" s="808"/>
      <c r="AF78" s="808"/>
      <c r="AG78" s="808"/>
      <c r="AH78" s="808"/>
      <c r="AI78" s="808"/>
      <c r="AJ78" s="809"/>
    </row>
    <row r="79" spans="1:36" ht="10" customHeight="1">
      <c r="A79" s="846"/>
      <c r="B79" s="844"/>
      <c r="C79" s="799"/>
      <c r="D79" s="799"/>
      <c r="E79" s="799"/>
      <c r="F79" s="799"/>
      <c r="G79" s="799"/>
      <c r="H79" s="799"/>
      <c r="I79" s="800"/>
      <c r="J79" s="810"/>
      <c r="K79" s="811"/>
      <c r="L79" s="812"/>
      <c r="M79" s="813"/>
      <c r="N79" s="814" t="s">
        <v>108</v>
      </c>
      <c r="O79" s="814"/>
      <c r="P79" s="814"/>
      <c r="Q79" s="78"/>
      <c r="R79" s="814" t="s">
        <v>109</v>
      </c>
      <c r="S79" s="814"/>
      <c r="T79" s="814"/>
      <c r="U79" s="78"/>
      <c r="V79" s="814" t="s">
        <v>110</v>
      </c>
      <c r="W79" s="814"/>
      <c r="X79" s="814"/>
      <c r="Y79" s="815"/>
      <c r="Z79" s="816" t="s">
        <v>111</v>
      </c>
      <c r="AA79" s="817"/>
      <c r="AB79" s="819"/>
      <c r="AC79" s="819"/>
      <c r="AD79" s="820" t="s">
        <v>86</v>
      </c>
      <c r="AE79" s="819"/>
      <c r="AF79" s="819"/>
      <c r="AG79" s="820" t="s">
        <v>87</v>
      </c>
      <c r="AH79" s="819"/>
      <c r="AI79" s="819"/>
      <c r="AJ79" s="821" t="s">
        <v>88</v>
      </c>
    </row>
    <row r="80" spans="1:36" ht="10" customHeight="1">
      <c r="A80" s="846"/>
      <c r="B80" s="844"/>
      <c r="C80" s="799"/>
      <c r="D80" s="799"/>
      <c r="E80" s="799"/>
      <c r="F80" s="799"/>
      <c r="G80" s="799"/>
      <c r="H80" s="799"/>
      <c r="I80" s="800"/>
      <c r="J80" s="810"/>
      <c r="K80" s="811"/>
      <c r="L80" s="812"/>
      <c r="M80" s="813"/>
      <c r="N80" s="814"/>
      <c r="O80" s="814"/>
      <c r="P80" s="814"/>
      <c r="Q80" s="78"/>
      <c r="R80" s="814"/>
      <c r="S80" s="814"/>
      <c r="T80" s="814"/>
      <c r="U80" s="78"/>
      <c r="V80" s="814"/>
      <c r="W80" s="814"/>
      <c r="X80" s="814"/>
      <c r="Y80" s="815"/>
      <c r="Z80" s="818"/>
      <c r="AA80" s="817"/>
      <c r="AB80" s="819"/>
      <c r="AC80" s="819"/>
      <c r="AD80" s="820"/>
      <c r="AE80" s="819"/>
      <c r="AF80" s="819"/>
      <c r="AG80" s="820"/>
      <c r="AH80" s="819"/>
      <c r="AI80" s="819"/>
      <c r="AJ80" s="821"/>
    </row>
    <row r="81" spans="1:36" ht="3" customHeight="1">
      <c r="A81" s="846"/>
      <c r="B81" s="845"/>
      <c r="C81" s="831"/>
      <c r="D81" s="831"/>
      <c r="E81" s="831"/>
      <c r="F81" s="831"/>
      <c r="G81" s="831"/>
      <c r="H81" s="831"/>
      <c r="I81" s="832"/>
      <c r="J81" s="79"/>
      <c r="K81" s="80"/>
      <c r="L81" s="81"/>
      <c r="M81" s="827"/>
      <c r="N81" s="828"/>
      <c r="O81" s="828"/>
      <c r="P81" s="828"/>
      <c r="Q81" s="828"/>
      <c r="R81" s="828"/>
      <c r="S81" s="828"/>
      <c r="T81" s="828"/>
      <c r="U81" s="828"/>
      <c r="V81" s="828"/>
      <c r="W81" s="828"/>
      <c r="X81" s="828"/>
      <c r="Y81" s="833"/>
      <c r="Z81" s="827"/>
      <c r="AA81" s="828"/>
      <c r="AB81" s="828"/>
      <c r="AC81" s="828"/>
      <c r="AD81" s="828"/>
      <c r="AE81" s="828"/>
      <c r="AF81" s="828"/>
      <c r="AG81" s="828"/>
      <c r="AH81" s="828"/>
      <c r="AI81" s="828"/>
      <c r="AJ81" s="829"/>
    </row>
    <row r="82" spans="1:36" ht="3" customHeight="1">
      <c r="A82" s="846"/>
      <c r="B82" s="843" t="s">
        <v>126</v>
      </c>
      <c r="C82" s="796"/>
      <c r="D82" s="796"/>
      <c r="E82" s="796"/>
      <c r="F82" s="796"/>
      <c r="G82" s="796"/>
      <c r="H82" s="796"/>
      <c r="I82" s="797"/>
      <c r="J82" s="75"/>
      <c r="K82" s="76"/>
      <c r="L82" s="77"/>
      <c r="M82" s="804"/>
      <c r="N82" s="805"/>
      <c r="O82" s="805"/>
      <c r="P82" s="805"/>
      <c r="Q82" s="805"/>
      <c r="R82" s="805"/>
      <c r="S82" s="805"/>
      <c r="T82" s="805"/>
      <c r="U82" s="805"/>
      <c r="V82" s="805"/>
      <c r="W82" s="805"/>
      <c r="X82" s="805"/>
      <c r="Y82" s="806"/>
      <c r="Z82" s="807"/>
      <c r="AA82" s="808"/>
      <c r="AB82" s="808"/>
      <c r="AC82" s="808"/>
      <c r="AD82" s="808"/>
      <c r="AE82" s="808"/>
      <c r="AF82" s="808"/>
      <c r="AG82" s="808"/>
      <c r="AH82" s="808"/>
      <c r="AI82" s="808"/>
      <c r="AJ82" s="809"/>
    </row>
    <row r="83" spans="1:36" ht="10" customHeight="1">
      <c r="A83" s="846"/>
      <c r="B83" s="844"/>
      <c r="C83" s="799"/>
      <c r="D83" s="799"/>
      <c r="E83" s="799"/>
      <c r="F83" s="799"/>
      <c r="G83" s="799"/>
      <c r="H83" s="799"/>
      <c r="I83" s="800"/>
      <c r="J83" s="810"/>
      <c r="K83" s="811"/>
      <c r="L83" s="812"/>
      <c r="M83" s="813"/>
      <c r="N83" s="814" t="s">
        <v>108</v>
      </c>
      <c r="O83" s="814"/>
      <c r="P83" s="814"/>
      <c r="Q83" s="78"/>
      <c r="R83" s="814" t="s">
        <v>109</v>
      </c>
      <c r="S83" s="814"/>
      <c r="T83" s="814"/>
      <c r="U83" s="78"/>
      <c r="V83" s="814" t="s">
        <v>110</v>
      </c>
      <c r="W83" s="814"/>
      <c r="X83" s="814"/>
      <c r="Y83" s="815"/>
      <c r="Z83" s="816" t="s">
        <v>111</v>
      </c>
      <c r="AA83" s="817"/>
      <c r="AB83" s="819"/>
      <c r="AC83" s="819"/>
      <c r="AD83" s="820" t="s">
        <v>86</v>
      </c>
      <c r="AE83" s="819"/>
      <c r="AF83" s="819"/>
      <c r="AG83" s="820" t="s">
        <v>87</v>
      </c>
      <c r="AH83" s="819"/>
      <c r="AI83" s="819"/>
      <c r="AJ83" s="821" t="s">
        <v>88</v>
      </c>
    </row>
    <row r="84" spans="1:36" ht="10" customHeight="1">
      <c r="A84" s="846"/>
      <c r="B84" s="844"/>
      <c r="C84" s="799"/>
      <c r="D84" s="799"/>
      <c r="E84" s="799"/>
      <c r="F84" s="799"/>
      <c r="G84" s="799"/>
      <c r="H84" s="799"/>
      <c r="I84" s="800"/>
      <c r="J84" s="810"/>
      <c r="K84" s="811"/>
      <c r="L84" s="812"/>
      <c r="M84" s="813"/>
      <c r="N84" s="814"/>
      <c r="O84" s="814"/>
      <c r="P84" s="814"/>
      <c r="Q84" s="78"/>
      <c r="R84" s="814"/>
      <c r="S84" s="814"/>
      <c r="T84" s="814"/>
      <c r="U84" s="78"/>
      <c r="V84" s="814"/>
      <c r="W84" s="814"/>
      <c r="X84" s="814"/>
      <c r="Y84" s="815"/>
      <c r="Z84" s="818"/>
      <c r="AA84" s="817"/>
      <c r="AB84" s="819"/>
      <c r="AC84" s="819"/>
      <c r="AD84" s="820"/>
      <c r="AE84" s="819"/>
      <c r="AF84" s="819"/>
      <c r="AG84" s="820"/>
      <c r="AH84" s="819"/>
      <c r="AI84" s="819"/>
      <c r="AJ84" s="821"/>
    </row>
    <row r="85" spans="1:36" ht="3" customHeight="1">
      <c r="A85" s="846"/>
      <c r="B85" s="845"/>
      <c r="C85" s="831"/>
      <c r="D85" s="831"/>
      <c r="E85" s="831"/>
      <c r="F85" s="831"/>
      <c r="G85" s="831"/>
      <c r="H85" s="831"/>
      <c r="I85" s="832"/>
      <c r="J85" s="79"/>
      <c r="K85" s="80"/>
      <c r="L85" s="81"/>
      <c r="M85" s="827"/>
      <c r="N85" s="828"/>
      <c r="O85" s="828"/>
      <c r="P85" s="828"/>
      <c r="Q85" s="828"/>
      <c r="R85" s="828"/>
      <c r="S85" s="828"/>
      <c r="T85" s="828"/>
      <c r="U85" s="828"/>
      <c r="V85" s="828"/>
      <c r="W85" s="828"/>
      <c r="X85" s="828"/>
      <c r="Y85" s="833"/>
      <c r="Z85" s="827"/>
      <c r="AA85" s="828"/>
      <c r="AB85" s="828"/>
      <c r="AC85" s="828"/>
      <c r="AD85" s="828"/>
      <c r="AE85" s="828"/>
      <c r="AF85" s="828"/>
      <c r="AG85" s="828"/>
      <c r="AH85" s="828"/>
      <c r="AI85" s="828"/>
      <c r="AJ85" s="829"/>
    </row>
    <row r="86" spans="1:36" ht="3" customHeight="1">
      <c r="A86" s="846"/>
      <c r="B86" s="843" t="s">
        <v>127</v>
      </c>
      <c r="C86" s="796"/>
      <c r="D86" s="796"/>
      <c r="E86" s="796"/>
      <c r="F86" s="796"/>
      <c r="G86" s="796"/>
      <c r="H86" s="796"/>
      <c r="I86" s="797"/>
      <c r="J86" s="75"/>
      <c r="K86" s="76"/>
      <c r="L86" s="77"/>
      <c r="M86" s="804"/>
      <c r="N86" s="805"/>
      <c r="O86" s="805"/>
      <c r="P86" s="805"/>
      <c r="Q86" s="805"/>
      <c r="R86" s="805"/>
      <c r="S86" s="805"/>
      <c r="T86" s="805"/>
      <c r="U86" s="805"/>
      <c r="V86" s="805"/>
      <c r="W86" s="805"/>
      <c r="X86" s="805"/>
      <c r="Y86" s="806"/>
      <c r="Z86" s="807"/>
      <c r="AA86" s="808"/>
      <c r="AB86" s="808"/>
      <c r="AC86" s="808"/>
      <c r="AD86" s="808"/>
      <c r="AE86" s="808"/>
      <c r="AF86" s="808"/>
      <c r="AG86" s="808"/>
      <c r="AH86" s="808"/>
      <c r="AI86" s="808"/>
      <c r="AJ86" s="809"/>
    </row>
    <row r="87" spans="1:36" ht="10" customHeight="1">
      <c r="A87" s="846"/>
      <c r="B87" s="844"/>
      <c r="C87" s="799"/>
      <c r="D87" s="799"/>
      <c r="E87" s="799"/>
      <c r="F87" s="799"/>
      <c r="G87" s="799"/>
      <c r="H87" s="799"/>
      <c r="I87" s="800"/>
      <c r="J87" s="810"/>
      <c r="K87" s="811"/>
      <c r="L87" s="812"/>
      <c r="M87" s="813"/>
      <c r="N87" s="814" t="s">
        <v>108</v>
      </c>
      <c r="O87" s="814"/>
      <c r="P87" s="814"/>
      <c r="Q87" s="78"/>
      <c r="R87" s="814" t="s">
        <v>109</v>
      </c>
      <c r="S87" s="814"/>
      <c r="T87" s="814"/>
      <c r="U87" s="78"/>
      <c r="V87" s="814" t="s">
        <v>110</v>
      </c>
      <c r="W87" s="814"/>
      <c r="X87" s="814"/>
      <c r="Y87" s="815"/>
      <c r="Z87" s="816" t="s">
        <v>111</v>
      </c>
      <c r="AA87" s="817"/>
      <c r="AB87" s="819"/>
      <c r="AC87" s="819"/>
      <c r="AD87" s="820" t="s">
        <v>86</v>
      </c>
      <c r="AE87" s="819"/>
      <c r="AF87" s="819"/>
      <c r="AG87" s="820" t="s">
        <v>87</v>
      </c>
      <c r="AH87" s="819"/>
      <c r="AI87" s="819"/>
      <c r="AJ87" s="821" t="s">
        <v>88</v>
      </c>
    </row>
    <row r="88" spans="1:36" ht="10" customHeight="1">
      <c r="A88" s="846"/>
      <c r="B88" s="844"/>
      <c r="C88" s="799"/>
      <c r="D88" s="799"/>
      <c r="E88" s="799"/>
      <c r="F88" s="799"/>
      <c r="G88" s="799"/>
      <c r="H88" s="799"/>
      <c r="I88" s="800"/>
      <c r="J88" s="810"/>
      <c r="K88" s="811"/>
      <c r="L88" s="812"/>
      <c r="M88" s="813"/>
      <c r="N88" s="814"/>
      <c r="O88" s="814"/>
      <c r="P88" s="814"/>
      <c r="Q88" s="78"/>
      <c r="R88" s="814"/>
      <c r="S88" s="814"/>
      <c r="T88" s="814"/>
      <c r="U88" s="78"/>
      <c r="V88" s="814"/>
      <c r="W88" s="814"/>
      <c r="X88" s="814"/>
      <c r="Y88" s="815"/>
      <c r="Z88" s="818"/>
      <c r="AA88" s="817"/>
      <c r="AB88" s="819"/>
      <c r="AC88" s="819"/>
      <c r="AD88" s="820"/>
      <c r="AE88" s="819"/>
      <c r="AF88" s="819"/>
      <c r="AG88" s="820"/>
      <c r="AH88" s="819"/>
      <c r="AI88" s="819"/>
      <c r="AJ88" s="821"/>
    </row>
    <row r="89" spans="1:36" ht="3" customHeight="1">
      <c r="A89" s="846"/>
      <c r="B89" s="845"/>
      <c r="C89" s="831"/>
      <c r="D89" s="831"/>
      <c r="E89" s="831"/>
      <c r="F89" s="831"/>
      <c r="G89" s="831"/>
      <c r="H89" s="831"/>
      <c r="I89" s="832"/>
      <c r="J89" s="79"/>
      <c r="K89" s="80"/>
      <c r="L89" s="81"/>
      <c r="M89" s="827"/>
      <c r="N89" s="828"/>
      <c r="O89" s="828"/>
      <c r="P89" s="828"/>
      <c r="Q89" s="828"/>
      <c r="R89" s="828"/>
      <c r="S89" s="828"/>
      <c r="T89" s="828"/>
      <c r="U89" s="828"/>
      <c r="V89" s="828"/>
      <c r="W89" s="828"/>
      <c r="X89" s="828"/>
      <c r="Y89" s="833"/>
      <c r="Z89" s="827"/>
      <c r="AA89" s="828"/>
      <c r="AB89" s="828"/>
      <c r="AC89" s="828"/>
      <c r="AD89" s="828"/>
      <c r="AE89" s="828"/>
      <c r="AF89" s="828"/>
      <c r="AG89" s="828"/>
      <c r="AH89" s="828"/>
      <c r="AI89" s="828"/>
      <c r="AJ89" s="829"/>
    </row>
    <row r="90" spans="1:36" ht="3" customHeight="1">
      <c r="A90" s="846"/>
      <c r="B90" s="843" t="s">
        <v>128</v>
      </c>
      <c r="C90" s="796"/>
      <c r="D90" s="796"/>
      <c r="E90" s="796"/>
      <c r="F90" s="796"/>
      <c r="G90" s="796"/>
      <c r="H90" s="796"/>
      <c r="I90" s="797"/>
      <c r="J90" s="75"/>
      <c r="K90" s="76"/>
      <c r="L90" s="77"/>
      <c r="M90" s="804"/>
      <c r="N90" s="805"/>
      <c r="O90" s="805"/>
      <c r="P90" s="805"/>
      <c r="Q90" s="805"/>
      <c r="R90" s="805"/>
      <c r="S90" s="805"/>
      <c r="T90" s="805"/>
      <c r="U90" s="805"/>
      <c r="V90" s="805"/>
      <c r="W90" s="805"/>
      <c r="X90" s="805"/>
      <c r="Y90" s="806"/>
      <c r="Z90" s="807"/>
      <c r="AA90" s="808"/>
      <c r="AB90" s="808"/>
      <c r="AC90" s="808"/>
      <c r="AD90" s="808"/>
      <c r="AE90" s="808"/>
      <c r="AF90" s="808"/>
      <c r="AG90" s="808"/>
      <c r="AH90" s="808"/>
      <c r="AI90" s="808"/>
      <c r="AJ90" s="809"/>
    </row>
    <row r="91" spans="1:36" ht="10" customHeight="1">
      <c r="A91" s="846"/>
      <c r="B91" s="844"/>
      <c r="C91" s="799"/>
      <c r="D91" s="799"/>
      <c r="E91" s="799"/>
      <c r="F91" s="799"/>
      <c r="G91" s="799"/>
      <c r="H91" s="799"/>
      <c r="I91" s="800"/>
      <c r="J91" s="810"/>
      <c r="K91" s="811"/>
      <c r="L91" s="812"/>
      <c r="M91" s="813"/>
      <c r="N91" s="814" t="s">
        <v>108</v>
      </c>
      <c r="O91" s="814"/>
      <c r="P91" s="814"/>
      <c r="Q91" s="78"/>
      <c r="R91" s="814" t="s">
        <v>109</v>
      </c>
      <c r="S91" s="814"/>
      <c r="T91" s="814"/>
      <c r="U91" s="78"/>
      <c r="V91" s="814" t="s">
        <v>110</v>
      </c>
      <c r="W91" s="814"/>
      <c r="X91" s="814"/>
      <c r="Y91" s="815"/>
      <c r="Z91" s="816" t="s">
        <v>111</v>
      </c>
      <c r="AA91" s="817"/>
      <c r="AB91" s="819"/>
      <c r="AC91" s="819"/>
      <c r="AD91" s="820" t="s">
        <v>86</v>
      </c>
      <c r="AE91" s="819"/>
      <c r="AF91" s="819"/>
      <c r="AG91" s="820" t="s">
        <v>87</v>
      </c>
      <c r="AH91" s="819"/>
      <c r="AI91" s="819"/>
      <c r="AJ91" s="821" t="s">
        <v>88</v>
      </c>
    </row>
    <row r="92" spans="1:36" ht="10" customHeight="1">
      <c r="A92" s="846"/>
      <c r="B92" s="844"/>
      <c r="C92" s="799"/>
      <c r="D92" s="799"/>
      <c r="E92" s="799"/>
      <c r="F92" s="799"/>
      <c r="G92" s="799"/>
      <c r="H92" s="799"/>
      <c r="I92" s="800"/>
      <c r="J92" s="810"/>
      <c r="K92" s="811"/>
      <c r="L92" s="812"/>
      <c r="M92" s="813"/>
      <c r="N92" s="814"/>
      <c r="O92" s="814"/>
      <c r="P92" s="814"/>
      <c r="Q92" s="78"/>
      <c r="R92" s="814"/>
      <c r="S92" s="814"/>
      <c r="T92" s="814"/>
      <c r="U92" s="78"/>
      <c r="V92" s="814"/>
      <c r="W92" s="814"/>
      <c r="X92" s="814"/>
      <c r="Y92" s="815"/>
      <c r="Z92" s="818"/>
      <c r="AA92" s="817"/>
      <c r="AB92" s="819"/>
      <c r="AC92" s="819"/>
      <c r="AD92" s="820"/>
      <c r="AE92" s="819"/>
      <c r="AF92" s="819"/>
      <c r="AG92" s="820"/>
      <c r="AH92" s="819"/>
      <c r="AI92" s="819"/>
      <c r="AJ92" s="821"/>
    </row>
    <row r="93" spans="1:36" ht="3" customHeight="1">
      <c r="A93" s="846"/>
      <c r="B93" s="845"/>
      <c r="C93" s="831"/>
      <c r="D93" s="831"/>
      <c r="E93" s="831"/>
      <c r="F93" s="831"/>
      <c r="G93" s="831"/>
      <c r="H93" s="831"/>
      <c r="I93" s="832"/>
      <c r="J93" s="79"/>
      <c r="K93" s="80"/>
      <c r="L93" s="81"/>
      <c r="M93" s="827"/>
      <c r="N93" s="828"/>
      <c r="O93" s="828"/>
      <c r="P93" s="828"/>
      <c r="Q93" s="828"/>
      <c r="R93" s="828"/>
      <c r="S93" s="828"/>
      <c r="T93" s="828"/>
      <c r="U93" s="828"/>
      <c r="V93" s="828"/>
      <c r="W93" s="828"/>
      <c r="X93" s="828"/>
      <c r="Y93" s="833"/>
      <c r="Z93" s="827"/>
      <c r="AA93" s="828"/>
      <c r="AB93" s="828"/>
      <c r="AC93" s="828"/>
      <c r="AD93" s="828"/>
      <c r="AE93" s="828"/>
      <c r="AF93" s="828"/>
      <c r="AG93" s="828"/>
      <c r="AH93" s="828"/>
      <c r="AI93" s="828"/>
      <c r="AJ93" s="829"/>
    </row>
    <row r="94" spans="1:36" ht="3" customHeight="1">
      <c r="A94" s="846"/>
      <c r="B94" s="834" t="s">
        <v>29</v>
      </c>
      <c r="C94" s="835"/>
      <c r="D94" s="835"/>
      <c r="E94" s="835"/>
      <c r="F94" s="835"/>
      <c r="G94" s="835"/>
      <c r="H94" s="835"/>
      <c r="I94" s="836"/>
      <c r="J94" s="75"/>
      <c r="K94" s="76"/>
      <c r="L94" s="77"/>
      <c r="M94" s="804"/>
      <c r="N94" s="805"/>
      <c r="O94" s="805"/>
      <c r="P94" s="805"/>
      <c r="Q94" s="805"/>
      <c r="R94" s="805"/>
      <c r="S94" s="805"/>
      <c r="T94" s="805"/>
      <c r="U94" s="805"/>
      <c r="V94" s="805"/>
      <c r="W94" s="805"/>
      <c r="X94" s="805"/>
      <c r="Y94" s="806"/>
      <c r="Z94" s="807"/>
      <c r="AA94" s="808"/>
      <c r="AB94" s="808"/>
      <c r="AC94" s="808"/>
      <c r="AD94" s="808"/>
      <c r="AE94" s="808"/>
      <c r="AF94" s="808"/>
      <c r="AG94" s="808"/>
      <c r="AH94" s="808"/>
      <c r="AI94" s="808"/>
      <c r="AJ94" s="809"/>
    </row>
    <row r="95" spans="1:36" ht="10" customHeight="1">
      <c r="A95" s="846"/>
      <c r="B95" s="837"/>
      <c r="C95" s="838"/>
      <c r="D95" s="838"/>
      <c r="E95" s="838"/>
      <c r="F95" s="838"/>
      <c r="G95" s="838"/>
      <c r="H95" s="838"/>
      <c r="I95" s="839"/>
      <c r="J95" s="810"/>
      <c r="K95" s="811"/>
      <c r="L95" s="812"/>
      <c r="M95" s="813"/>
      <c r="N95" s="814" t="s">
        <v>108</v>
      </c>
      <c r="O95" s="814"/>
      <c r="P95" s="814"/>
      <c r="Q95" s="78"/>
      <c r="R95" s="814" t="s">
        <v>109</v>
      </c>
      <c r="S95" s="814"/>
      <c r="T95" s="814"/>
      <c r="U95" s="78"/>
      <c r="V95" s="814" t="s">
        <v>110</v>
      </c>
      <c r="W95" s="814"/>
      <c r="X95" s="814"/>
      <c r="Y95" s="815"/>
      <c r="Z95" s="816" t="s">
        <v>111</v>
      </c>
      <c r="AA95" s="817"/>
      <c r="AB95" s="819"/>
      <c r="AC95" s="819"/>
      <c r="AD95" s="820" t="s">
        <v>86</v>
      </c>
      <c r="AE95" s="819"/>
      <c r="AF95" s="819"/>
      <c r="AG95" s="820" t="s">
        <v>87</v>
      </c>
      <c r="AH95" s="819"/>
      <c r="AI95" s="819"/>
      <c r="AJ95" s="821" t="s">
        <v>88</v>
      </c>
    </row>
    <row r="96" spans="1:36" ht="10" customHeight="1">
      <c r="A96" s="846"/>
      <c r="B96" s="837"/>
      <c r="C96" s="838"/>
      <c r="D96" s="838"/>
      <c r="E96" s="838"/>
      <c r="F96" s="838"/>
      <c r="G96" s="838"/>
      <c r="H96" s="838"/>
      <c r="I96" s="839"/>
      <c r="J96" s="810"/>
      <c r="K96" s="811"/>
      <c r="L96" s="812"/>
      <c r="M96" s="813"/>
      <c r="N96" s="814"/>
      <c r="O96" s="814"/>
      <c r="P96" s="814"/>
      <c r="Q96" s="78"/>
      <c r="R96" s="814"/>
      <c r="S96" s="814"/>
      <c r="T96" s="814"/>
      <c r="U96" s="78"/>
      <c r="V96" s="814"/>
      <c r="W96" s="814"/>
      <c r="X96" s="814"/>
      <c r="Y96" s="815"/>
      <c r="Z96" s="818"/>
      <c r="AA96" s="817"/>
      <c r="AB96" s="819"/>
      <c r="AC96" s="819"/>
      <c r="AD96" s="820"/>
      <c r="AE96" s="819"/>
      <c r="AF96" s="819"/>
      <c r="AG96" s="820"/>
      <c r="AH96" s="819"/>
      <c r="AI96" s="819"/>
      <c r="AJ96" s="821"/>
    </row>
    <row r="97" spans="1:36" ht="3" customHeight="1">
      <c r="A97" s="847"/>
      <c r="B97" s="840"/>
      <c r="C97" s="841"/>
      <c r="D97" s="841"/>
      <c r="E97" s="841"/>
      <c r="F97" s="841"/>
      <c r="G97" s="841"/>
      <c r="H97" s="841"/>
      <c r="I97" s="842"/>
      <c r="J97" s="82"/>
      <c r="K97" s="83"/>
      <c r="L97" s="84"/>
      <c r="M97" s="813"/>
      <c r="N97" s="826"/>
      <c r="O97" s="826"/>
      <c r="P97" s="826"/>
      <c r="Q97" s="826"/>
      <c r="R97" s="826"/>
      <c r="S97" s="826"/>
      <c r="T97" s="826"/>
      <c r="U97" s="826"/>
      <c r="V97" s="826"/>
      <c r="W97" s="826"/>
      <c r="X97" s="826"/>
      <c r="Y97" s="815"/>
      <c r="Z97" s="827"/>
      <c r="AA97" s="828"/>
      <c r="AB97" s="828"/>
      <c r="AC97" s="828"/>
      <c r="AD97" s="828"/>
      <c r="AE97" s="828"/>
      <c r="AF97" s="828"/>
      <c r="AG97" s="828"/>
      <c r="AH97" s="828"/>
      <c r="AI97" s="828"/>
      <c r="AJ97" s="829"/>
    </row>
    <row r="98" spans="1:36" ht="3.75" customHeight="1">
      <c r="A98" s="795" t="s">
        <v>129</v>
      </c>
      <c r="B98" s="796"/>
      <c r="C98" s="796"/>
      <c r="D98" s="796"/>
      <c r="E98" s="796"/>
      <c r="F98" s="796"/>
      <c r="G98" s="796"/>
      <c r="H98" s="796"/>
      <c r="I98" s="797"/>
      <c r="J98" s="75"/>
      <c r="K98" s="76"/>
      <c r="L98" s="77"/>
      <c r="M98" s="804"/>
      <c r="N98" s="805"/>
      <c r="O98" s="805"/>
      <c r="P98" s="805"/>
      <c r="Q98" s="805"/>
      <c r="R98" s="805"/>
      <c r="S98" s="805"/>
      <c r="T98" s="805"/>
      <c r="U98" s="805"/>
      <c r="V98" s="805"/>
      <c r="W98" s="805"/>
      <c r="X98" s="805"/>
      <c r="Y98" s="806"/>
      <c r="Z98" s="807"/>
      <c r="AA98" s="808"/>
      <c r="AB98" s="808"/>
      <c r="AC98" s="808"/>
      <c r="AD98" s="808"/>
      <c r="AE98" s="808"/>
      <c r="AF98" s="808"/>
      <c r="AG98" s="808"/>
      <c r="AH98" s="808"/>
      <c r="AI98" s="808"/>
      <c r="AJ98" s="809"/>
    </row>
    <row r="99" spans="1:36" ht="10" customHeight="1">
      <c r="A99" s="798"/>
      <c r="B99" s="799"/>
      <c r="C99" s="799"/>
      <c r="D99" s="799"/>
      <c r="E99" s="799"/>
      <c r="F99" s="799"/>
      <c r="G99" s="799"/>
      <c r="H99" s="799"/>
      <c r="I99" s="800"/>
      <c r="J99" s="810"/>
      <c r="K99" s="811"/>
      <c r="L99" s="812"/>
      <c r="M99" s="813"/>
      <c r="N99" s="814" t="s">
        <v>108</v>
      </c>
      <c r="O99" s="814"/>
      <c r="P99" s="814"/>
      <c r="Q99" s="78"/>
      <c r="R99" s="814" t="s">
        <v>109</v>
      </c>
      <c r="S99" s="814"/>
      <c r="T99" s="814"/>
      <c r="U99" s="78"/>
      <c r="V99" s="814" t="s">
        <v>110</v>
      </c>
      <c r="W99" s="814"/>
      <c r="X99" s="814"/>
      <c r="Y99" s="815"/>
      <c r="Z99" s="816" t="s">
        <v>111</v>
      </c>
      <c r="AA99" s="817"/>
      <c r="AB99" s="819"/>
      <c r="AC99" s="819"/>
      <c r="AD99" s="820" t="s">
        <v>86</v>
      </c>
      <c r="AE99" s="819"/>
      <c r="AF99" s="819"/>
      <c r="AG99" s="820" t="s">
        <v>87</v>
      </c>
      <c r="AH99" s="819"/>
      <c r="AI99" s="819"/>
      <c r="AJ99" s="821" t="s">
        <v>88</v>
      </c>
    </row>
    <row r="100" spans="1:36" ht="10" customHeight="1">
      <c r="A100" s="798"/>
      <c r="B100" s="799"/>
      <c r="C100" s="799"/>
      <c r="D100" s="799"/>
      <c r="E100" s="799"/>
      <c r="F100" s="799"/>
      <c r="G100" s="799"/>
      <c r="H100" s="799"/>
      <c r="I100" s="800"/>
      <c r="J100" s="810"/>
      <c r="K100" s="811"/>
      <c r="L100" s="812"/>
      <c r="M100" s="813"/>
      <c r="N100" s="814"/>
      <c r="O100" s="814"/>
      <c r="P100" s="814"/>
      <c r="Q100" s="78"/>
      <c r="R100" s="814"/>
      <c r="S100" s="814"/>
      <c r="T100" s="814"/>
      <c r="U100" s="78"/>
      <c r="V100" s="814"/>
      <c r="W100" s="814"/>
      <c r="X100" s="814"/>
      <c r="Y100" s="815"/>
      <c r="Z100" s="818"/>
      <c r="AA100" s="817"/>
      <c r="AB100" s="819"/>
      <c r="AC100" s="819"/>
      <c r="AD100" s="820"/>
      <c r="AE100" s="819"/>
      <c r="AF100" s="819"/>
      <c r="AG100" s="820"/>
      <c r="AH100" s="819"/>
      <c r="AI100" s="819"/>
      <c r="AJ100" s="821"/>
    </row>
    <row r="101" spans="1:36" ht="3" customHeight="1">
      <c r="A101" s="830"/>
      <c r="B101" s="831"/>
      <c r="C101" s="831"/>
      <c r="D101" s="831"/>
      <c r="E101" s="831"/>
      <c r="F101" s="831"/>
      <c r="G101" s="831"/>
      <c r="H101" s="831"/>
      <c r="I101" s="832"/>
      <c r="J101" s="79"/>
      <c r="K101" s="80"/>
      <c r="L101" s="81"/>
      <c r="M101" s="827"/>
      <c r="N101" s="828"/>
      <c r="O101" s="828"/>
      <c r="P101" s="828"/>
      <c r="Q101" s="828"/>
      <c r="R101" s="828"/>
      <c r="S101" s="828"/>
      <c r="T101" s="828"/>
      <c r="U101" s="828"/>
      <c r="V101" s="828"/>
      <c r="W101" s="828"/>
      <c r="X101" s="828"/>
      <c r="Y101" s="833"/>
      <c r="Z101" s="827"/>
      <c r="AA101" s="828"/>
      <c r="AB101" s="828"/>
      <c r="AC101" s="828"/>
      <c r="AD101" s="828"/>
      <c r="AE101" s="828"/>
      <c r="AF101" s="828"/>
      <c r="AG101" s="828"/>
      <c r="AH101" s="828"/>
      <c r="AI101" s="828"/>
      <c r="AJ101" s="829"/>
    </row>
    <row r="102" spans="1:36" ht="3" customHeight="1">
      <c r="A102" s="795" t="s">
        <v>130</v>
      </c>
      <c r="B102" s="796"/>
      <c r="C102" s="796"/>
      <c r="D102" s="796"/>
      <c r="E102" s="796"/>
      <c r="F102" s="796"/>
      <c r="G102" s="796"/>
      <c r="H102" s="796"/>
      <c r="I102" s="797"/>
      <c r="J102" s="75"/>
      <c r="K102" s="76"/>
      <c r="L102" s="77"/>
      <c r="M102" s="804"/>
      <c r="N102" s="805"/>
      <c r="O102" s="805"/>
      <c r="P102" s="805"/>
      <c r="Q102" s="805"/>
      <c r="R102" s="805"/>
      <c r="S102" s="805"/>
      <c r="T102" s="805"/>
      <c r="U102" s="805"/>
      <c r="V102" s="805"/>
      <c r="W102" s="805"/>
      <c r="X102" s="805"/>
      <c r="Y102" s="806"/>
      <c r="Z102" s="807"/>
      <c r="AA102" s="808"/>
      <c r="AB102" s="808"/>
      <c r="AC102" s="808"/>
      <c r="AD102" s="808"/>
      <c r="AE102" s="808"/>
      <c r="AF102" s="808"/>
      <c r="AG102" s="808"/>
      <c r="AH102" s="808"/>
      <c r="AI102" s="808"/>
      <c r="AJ102" s="809"/>
    </row>
    <row r="103" spans="1:36" ht="10" customHeight="1">
      <c r="A103" s="798"/>
      <c r="B103" s="799"/>
      <c r="C103" s="799"/>
      <c r="D103" s="799"/>
      <c r="E103" s="799"/>
      <c r="F103" s="799"/>
      <c r="G103" s="799"/>
      <c r="H103" s="799"/>
      <c r="I103" s="800"/>
      <c r="J103" s="810"/>
      <c r="K103" s="811"/>
      <c r="L103" s="812"/>
      <c r="M103" s="813"/>
      <c r="N103" s="814" t="s">
        <v>108</v>
      </c>
      <c r="O103" s="814"/>
      <c r="P103" s="814"/>
      <c r="Q103" s="78"/>
      <c r="R103" s="814" t="s">
        <v>109</v>
      </c>
      <c r="S103" s="814"/>
      <c r="T103" s="814"/>
      <c r="U103" s="78"/>
      <c r="V103" s="814" t="s">
        <v>110</v>
      </c>
      <c r="W103" s="814"/>
      <c r="X103" s="814"/>
      <c r="Y103" s="815"/>
      <c r="Z103" s="816" t="s">
        <v>111</v>
      </c>
      <c r="AA103" s="817"/>
      <c r="AB103" s="819"/>
      <c r="AC103" s="819"/>
      <c r="AD103" s="820" t="s">
        <v>86</v>
      </c>
      <c r="AE103" s="819"/>
      <c r="AF103" s="819"/>
      <c r="AG103" s="820" t="s">
        <v>87</v>
      </c>
      <c r="AH103" s="819"/>
      <c r="AI103" s="819"/>
      <c r="AJ103" s="821" t="s">
        <v>88</v>
      </c>
    </row>
    <row r="104" spans="1:36" ht="10" customHeight="1">
      <c r="A104" s="798"/>
      <c r="B104" s="799"/>
      <c r="C104" s="799"/>
      <c r="D104" s="799"/>
      <c r="E104" s="799"/>
      <c r="F104" s="799"/>
      <c r="G104" s="799"/>
      <c r="H104" s="799"/>
      <c r="I104" s="800"/>
      <c r="J104" s="810"/>
      <c r="K104" s="811"/>
      <c r="L104" s="812"/>
      <c r="M104" s="813"/>
      <c r="N104" s="814"/>
      <c r="O104" s="814"/>
      <c r="P104" s="814"/>
      <c r="Q104" s="78"/>
      <c r="R104" s="814"/>
      <c r="S104" s="814"/>
      <c r="T104" s="814"/>
      <c r="U104" s="78"/>
      <c r="V104" s="814"/>
      <c r="W104" s="814"/>
      <c r="X104" s="814"/>
      <c r="Y104" s="815"/>
      <c r="Z104" s="818"/>
      <c r="AA104" s="817"/>
      <c r="AB104" s="819"/>
      <c r="AC104" s="819"/>
      <c r="AD104" s="820"/>
      <c r="AE104" s="819"/>
      <c r="AF104" s="819"/>
      <c r="AG104" s="820"/>
      <c r="AH104" s="819"/>
      <c r="AI104" s="819"/>
      <c r="AJ104" s="821"/>
    </row>
    <row r="105" spans="1:36" ht="4.5" customHeight="1">
      <c r="A105" s="798"/>
      <c r="B105" s="799"/>
      <c r="C105" s="799"/>
      <c r="D105" s="799"/>
      <c r="E105" s="799"/>
      <c r="F105" s="799"/>
      <c r="G105" s="799"/>
      <c r="H105" s="799"/>
      <c r="I105" s="800"/>
      <c r="J105" s="82"/>
      <c r="K105" s="83"/>
      <c r="L105" s="84"/>
      <c r="M105" s="813"/>
      <c r="N105" s="826"/>
      <c r="O105" s="826"/>
      <c r="P105" s="826"/>
      <c r="Q105" s="826"/>
      <c r="R105" s="826"/>
      <c r="S105" s="826"/>
      <c r="T105" s="826"/>
      <c r="U105" s="826"/>
      <c r="V105" s="826"/>
      <c r="W105" s="826"/>
      <c r="X105" s="826"/>
      <c r="Y105" s="815"/>
      <c r="Z105" s="827"/>
      <c r="AA105" s="828"/>
      <c r="AB105" s="828"/>
      <c r="AC105" s="828"/>
      <c r="AD105" s="828"/>
      <c r="AE105" s="828"/>
      <c r="AF105" s="828"/>
      <c r="AG105" s="828"/>
      <c r="AH105" s="828"/>
      <c r="AI105" s="828"/>
      <c r="AJ105" s="829"/>
    </row>
    <row r="106" spans="1:36" ht="3" customHeight="1">
      <c r="A106" s="795" t="s">
        <v>131</v>
      </c>
      <c r="B106" s="796"/>
      <c r="C106" s="796"/>
      <c r="D106" s="796"/>
      <c r="E106" s="796"/>
      <c r="F106" s="796"/>
      <c r="G106" s="796"/>
      <c r="H106" s="796"/>
      <c r="I106" s="797"/>
      <c r="J106" s="75"/>
      <c r="K106" s="76"/>
      <c r="L106" s="77"/>
      <c r="M106" s="804"/>
      <c r="N106" s="805"/>
      <c r="O106" s="805"/>
      <c r="P106" s="805"/>
      <c r="Q106" s="805"/>
      <c r="R106" s="805"/>
      <c r="S106" s="805"/>
      <c r="T106" s="805"/>
      <c r="U106" s="805"/>
      <c r="V106" s="805"/>
      <c r="W106" s="805"/>
      <c r="X106" s="805"/>
      <c r="Y106" s="806"/>
      <c r="Z106" s="807"/>
      <c r="AA106" s="808"/>
      <c r="AB106" s="808"/>
      <c r="AC106" s="808"/>
      <c r="AD106" s="808"/>
      <c r="AE106" s="808"/>
      <c r="AF106" s="808"/>
      <c r="AG106" s="808"/>
      <c r="AH106" s="808"/>
      <c r="AI106" s="808"/>
      <c r="AJ106" s="809"/>
    </row>
    <row r="107" spans="1:36" ht="9.75" customHeight="1">
      <c r="A107" s="798"/>
      <c r="B107" s="799"/>
      <c r="C107" s="799"/>
      <c r="D107" s="799"/>
      <c r="E107" s="799"/>
      <c r="F107" s="799"/>
      <c r="G107" s="799"/>
      <c r="H107" s="799"/>
      <c r="I107" s="800"/>
      <c r="J107" s="810"/>
      <c r="K107" s="811"/>
      <c r="L107" s="812"/>
      <c r="M107" s="813"/>
      <c r="N107" s="814" t="s">
        <v>108</v>
      </c>
      <c r="O107" s="814"/>
      <c r="P107" s="814"/>
      <c r="Q107" s="78"/>
      <c r="R107" s="814" t="s">
        <v>109</v>
      </c>
      <c r="S107" s="814"/>
      <c r="T107" s="814"/>
      <c r="U107" s="78"/>
      <c r="V107" s="814" t="s">
        <v>110</v>
      </c>
      <c r="W107" s="814"/>
      <c r="X107" s="814"/>
      <c r="Y107" s="815"/>
      <c r="Z107" s="816" t="s">
        <v>111</v>
      </c>
      <c r="AA107" s="817"/>
      <c r="AB107" s="819"/>
      <c r="AC107" s="819"/>
      <c r="AD107" s="820" t="s">
        <v>86</v>
      </c>
      <c r="AE107" s="819"/>
      <c r="AF107" s="819"/>
      <c r="AG107" s="820" t="s">
        <v>87</v>
      </c>
      <c r="AH107" s="819"/>
      <c r="AI107" s="819"/>
      <c r="AJ107" s="821" t="s">
        <v>88</v>
      </c>
    </row>
    <row r="108" spans="1:36" ht="9.75" customHeight="1">
      <c r="A108" s="798"/>
      <c r="B108" s="799"/>
      <c r="C108" s="799"/>
      <c r="D108" s="799"/>
      <c r="E108" s="799"/>
      <c r="F108" s="799"/>
      <c r="G108" s="799"/>
      <c r="H108" s="799"/>
      <c r="I108" s="800"/>
      <c r="J108" s="810"/>
      <c r="K108" s="811"/>
      <c r="L108" s="812"/>
      <c r="M108" s="813"/>
      <c r="N108" s="814"/>
      <c r="O108" s="814"/>
      <c r="P108" s="814"/>
      <c r="Q108" s="78"/>
      <c r="R108" s="814"/>
      <c r="S108" s="814"/>
      <c r="T108" s="814"/>
      <c r="U108" s="78"/>
      <c r="V108" s="814"/>
      <c r="W108" s="814"/>
      <c r="X108" s="814"/>
      <c r="Y108" s="815"/>
      <c r="Z108" s="818"/>
      <c r="AA108" s="817"/>
      <c r="AB108" s="819"/>
      <c r="AC108" s="819"/>
      <c r="AD108" s="820"/>
      <c r="AE108" s="819"/>
      <c r="AF108" s="819"/>
      <c r="AG108" s="820"/>
      <c r="AH108" s="819"/>
      <c r="AI108" s="819"/>
      <c r="AJ108" s="821"/>
    </row>
    <row r="109" spans="1:36" ht="3" customHeight="1" thickBot="1">
      <c r="A109" s="801"/>
      <c r="B109" s="802"/>
      <c r="C109" s="802"/>
      <c r="D109" s="802"/>
      <c r="E109" s="802"/>
      <c r="F109" s="802"/>
      <c r="G109" s="802"/>
      <c r="H109" s="802"/>
      <c r="I109" s="803"/>
      <c r="J109" s="85"/>
      <c r="K109" s="86"/>
      <c r="L109" s="87"/>
      <c r="M109" s="822"/>
      <c r="N109" s="823"/>
      <c r="O109" s="823"/>
      <c r="P109" s="823"/>
      <c r="Q109" s="823"/>
      <c r="R109" s="823"/>
      <c r="S109" s="823"/>
      <c r="T109" s="823"/>
      <c r="U109" s="823"/>
      <c r="V109" s="823"/>
      <c r="W109" s="823"/>
      <c r="X109" s="823"/>
      <c r="Y109" s="824"/>
      <c r="Z109" s="822"/>
      <c r="AA109" s="823"/>
      <c r="AB109" s="823"/>
      <c r="AC109" s="823"/>
      <c r="AD109" s="823"/>
      <c r="AE109" s="823"/>
      <c r="AF109" s="823"/>
      <c r="AG109" s="823"/>
      <c r="AH109" s="823"/>
      <c r="AI109" s="823"/>
      <c r="AJ109" s="825"/>
    </row>
  </sheetData>
  <mergeCells count="421">
    <mergeCell ref="P9:T10"/>
    <mergeCell ref="U9:U10"/>
    <mergeCell ref="V9:AJ10"/>
    <mergeCell ref="P11:T11"/>
    <mergeCell ref="V11:AH13"/>
    <mergeCell ref="AI11:AJ13"/>
    <mergeCell ref="P12:T12"/>
    <mergeCell ref="A2:AJ2"/>
    <mergeCell ref="A4:J8"/>
    <mergeCell ref="Y4:Z4"/>
    <mergeCell ref="AA4:AB4"/>
    <mergeCell ref="AD4:AE4"/>
    <mergeCell ref="AG4:AH4"/>
    <mergeCell ref="M7:O11"/>
    <mergeCell ref="P7:T8"/>
    <mergeCell ref="U7:U8"/>
    <mergeCell ref="V7:AJ8"/>
    <mergeCell ref="A14:AJ15"/>
    <mergeCell ref="A16:F16"/>
    <mergeCell ref="G16:H16"/>
    <mergeCell ref="I16:J16"/>
    <mergeCell ref="K16:L16"/>
    <mergeCell ref="M16:N16"/>
    <mergeCell ref="O16:P16"/>
    <mergeCell ref="Q16:R16"/>
    <mergeCell ref="S16:T16"/>
    <mergeCell ref="U16:V16"/>
    <mergeCell ref="A19:F22"/>
    <mergeCell ref="G19:J19"/>
    <mergeCell ref="K19:O19"/>
    <mergeCell ref="G20:AJ21"/>
    <mergeCell ref="A24:I25"/>
    <mergeCell ref="J24:L25"/>
    <mergeCell ref="M24:Y25"/>
    <mergeCell ref="Z24:AJ25"/>
    <mergeCell ref="W16:X16"/>
    <mergeCell ref="Y16:Z16"/>
    <mergeCell ref="AB16:AC16"/>
    <mergeCell ref="A17:F18"/>
    <mergeCell ref="J17:AJ17"/>
    <mergeCell ref="G18:AJ18"/>
    <mergeCell ref="A26:A61"/>
    <mergeCell ref="B26:I29"/>
    <mergeCell ref="M26:Y26"/>
    <mergeCell ref="Z26:AJ26"/>
    <mergeCell ref="J27:L28"/>
    <mergeCell ref="M27:M28"/>
    <mergeCell ref="N27:P28"/>
    <mergeCell ref="R27:T28"/>
    <mergeCell ref="V27:X28"/>
    <mergeCell ref="Y27:Y28"/>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G27:AG28"/>
    <mergeCell ref="AH27:AI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B38:I41"/>
    <mergeCell ref="M38:Y38"/>
    <mergeCell ref="Z38:AJ38"/>
    <mergeCell ref="J39:L40"/>
    <mergeCell ref="M39:M40"/>
    <mergeCell ref="N39:P40"/>
    <mergeCell ref="R39:T40"/>
    <mergeCell ref="V39:X40"/>
    <mergeCell ref="Y39:Y40"/>
    <mergeCell ref="Z39:AA40"/>
    <mergeCell ref="M41:Y41"/>
    <mergeCell ref="Z41:AJ41"/>
    <mergeCell ref="B42:I45"/>
    <mergeCell ref="M42:Y42"/>
    <mergeCell ref="Z42:AJ42"/>
    <mergeCell ref="J43:L44"/>
    <mergeCell ref="M43:M44"/>
    <mergeCell ref="N43:P44"/>
    <mergeCell ref="R43:T44"/>
    <mergeCell ref="V43:X44"/>
    <mergeCell ref="AH43:AI44"/>
    <mergeCell ref="AJ43:AJ44"/>
    <mergeCell ref="M45:Y45"/>
    <mergeCell ref="Z45:AJ45"/>
    <mergeCell ref="B46:I49"/>
    <mergeCell ref="M46:Y46"/>
    <mergeCell ref="Z46:AJ46"/>
    <mergeCell ref="J47:L48"/>
    <mergeCell ref="M47:M48"/>
    <mergeCell ref="N47:P48"/>
    <mergeCell ref="Y43:Y44"/>
    <mergeCell ref="Z43:AA44"/>
    <mergeCell ref="AB43:AC44"/>
    <mergeCell ref="AD43:AD44"/>
    <mergeCell ref="AE43:AF44"/>
    <mergeCell ref="AG43:AG44"/>
    <mergeCell ref="AE47:AF48"/>
    <mergeCell ref="AG47:AG48"/>
    <mergeCell ref="AH47:AI48"/>
    <mergeCell ref="AJ47:AJ48"/>
    <mergeCell ref="M49:Y49"/>
    <mergeCell ref="Z49:AJ49"/>
    <mergeCell ref="R47:T48"/>
    <mergeCell ref="V47:X48"/>
    <mergeCell ref="Y47:Y48"/>
    <mergeCell ref="Z47:AA48"/>
    <mergeCell ref="AB47:AC48"/>
    <mergeCell ref="AD47:AD48"/>
    <mergeCell ref="AB51:AC52"/>
    <mergeCell ref="AD51:AD52"/>
    <mergeCell ref="AE51:AF52"/>
    <mergeCell ref="AG51:AG52"/>
    <mergeCell ref="AH51:AI52"/>
    <mergeCell ref="AJ51:AJ52"/>
    <mergeCell ref="B50:I53"/>
    <mergeCell ref="M50:Y50"/>
    <mergeCell ref="Z50:AJ50"/>
    <mergeCell ref="J51:L52"/>
    <mergeCell ref="M51:M52"/>
    <mergeCell ref="N51:P52"/>
    <mergeCell ref="R51:T52"/>
    <mergeCell ref="V51:X52"/>
    <mergeCell ref="Y51:Y52"/>
    <mergeCell ref="Z51:AA52"/>
    <mergeCell ref="M53:Y53"/>
    <mergeCell ref="Z53:AJ53"/>
    <mergeCell ref="B54:I57"/>
    <mergeCell ref="M54:Y54"/>
    <mergeCell ref="Z54:AJ54"/>
    <mergeCell ref="J55:L56"/>
    <mergeCell ref="M55:M56"/>
    <mergeCell ref="N55:P56"/>
    <mergeCell ref="R55:T56"/>
    <mergeCell ref="V55:X56"/>
    <mergeCell ref="AH55:AI56"/>
    <mergeCell ref="AJ55:AJ56"/>
    <mergeCell ref="M57:Y57"/>
    <mergeCell ref="Z57:AJ57"/>
    <mergeCell ref="B58:I61"/>
    <mergeCell ref="M58:Y58"/>
    <mergeCell ref="Z58:AJ58"/>
    <mergeCell ref="J59:L60"/>
    <mergeCell ref="M59:M60"/>
    <mergeCell ref="N59:P60"/>
    <mergeCell ref="Y55:Y56"/>
    <mergeCell ref="Z55:AA56"/>
    <mergeCell ref="AB55:AC56"/>
    <mergeCell ref="AD55:AD56"/>
    <mergeCell ref="AE55:AF56"/>
    <mergeCell ref="AG55:AG56"/>
    <mergeCell ref="AE59:AF60"/>
    <mergeCell ref="AG59:AG60"/>
    <mergeCell ref="AH59:AI60"/>
    <mergeCell ref="AJ59:AJ60"/>
    <mergeCell ref="M61:Y61"/>
    <mergeCell ref="Z61:AJ61"/>
    <mergeCell ref="R59:T60"/>
    <mergeCell ref="V59:X60"/>
    <mergeCell ref="Y59:Y60"/>
    <mergeCell ref="Z59:AA60"/>
    <mergeCell ref="AB59:AC60"/>
    <mergeCell ref="AD59:AD60"/>
    <mergeCell ref="A62:A97"/>
    <mergeCell ref="B62:I65"/>
    <mergeCell ref="M62:Y62"/>
    <mergeCell ref="Z62:AJ62"/>
    <mergeCell ref="J63:L64"/>
    <mergeCell ref="M63:M64"/>
    <mergeCell ref="N63:P64"/>
    <mergeCell ref="R63:T64"/>
    <mergeCell ref="V63:X64"/>
    <mergeCell ref="Y63:Y64"/>
    <mergeCell ref="AJ63:AJ64"/>
    <mergeCell ref="M65:Y65"/>
    <mergeCell ref="Z65:AJ65"/>
    <mergeCell ref="B66:I69"/>
    <mergeCell ref="M66:Y66"/>
    <mergeCell ref="Z66:AJ66"/>
    <mergeCell ref="J67:L68"/>
    <mergeCell ref="M67:M68"/>
    <mergeCell ref="N67:P68"/>
    <mergeCell ref="R67:T68"/>
    <mergeCell ref="Z63:AA64"/>
    <mergeCell ref="AB63:AC64"/>
    <mergeCell ref="AD63:AD64"/>
    <mergeCell ref="AE63:AF64"/>
    <mergeCell ref="AG63:AG64"/>
    <mergeCell ref="AH63:AI64"/>
    <mergeCell ref="AG67:AG68"/>
    <mergeCell ref="AH67:AI68"/>
    <mergeCell ref="AJ67:AJ68"/>
    <mergeCell ref="M69:Y69"/>
    <mergeCell ref="Z69:AJ69"/>
    <mergeCell ref="B70:I73"/>
    <mergeCell ref="M70:Y70"/>
    <mergeCell ref="Z70:AJ70"/>
    <mergeCell ref="J71:L72"/>
    <mergeCell ref="M71:M72"/>
    <mergeCell ref="V67:X68"/>
    <mergeCell ref="Y67:Y68"/>
    <mergeCell ref="Z67:AA68"/>
    <mergeCell ref="AB67:AC68"/>
    <mergeCell ref="AD67:AD68"/>
    <mergeCell ref="AE67:AF68"/>
    <mergeCell ref="AD71:AD72"/>
    <mergeCell ref="AE71:AF72"/>
    <mergeCell ref="AG71:AG72"/>
    <mergeCell ref="AH71:AI72"/>
    <mergeCell ref="AJ71:AJ72"/>
    <mergeCell ref="M73:Y73"/>
    <mergeCell ref="Z73:AJ73"/>
    <mergeCell ref="N71:P72"/>
    <mergeCell ref="R71:T72"/>
    <mergeCell ref="V71:X72"/>
    <mergeCell ref="Y71:Y72"/>
    <mergeCell ref="Z71:AA72"/>
    <mergeCell ref="AB71:AC72"/>
    <mergeCell ref="AB75:AC76"/>
    <mergeCell ref="AD75:AD76"/>
    <mergeCell ref="AE75:AF76"/>
    <mergeCell ref="AG75:AG76"/>
    <mergeCell ref="AH75:AI76"/>
    <mergeCell ref="AJ75:AJ76"/>
    <mergeCell ref="B74:I77"/>
    <mergeCell ref="M74:Y74"/>
    <mergeCell ref="Z74:AJ74"/>
    <mergeCell ref="J75:L76"/>
    <mergeCell ref="M75:M76"/>
    <mergeCell ref="N75:P76"/>
    <mergeCell ref="R75:T76"/>
    <mergeCell ref="V75:X76"/>
    <mergeCell ref="Y75:Y76"/>
    <mergeCell ref="Z75:AA76"/>
    <mergeCell ref="M77:Y77"/>
    <mergeCell ref="Z77:AJ77"/>
    <mergeCell ref="B78:I81"/>
    <mergeCell ref="M78:Y78"/>
    <mergeCell ref="Z78:AJ78"/>
    <mergeCell ref="J79:L80"/>
    <mergeCell ref="M79:M80"/>
    <mergeCell ref="N79:P80"/>
    <mergeCell ref="R79:T80"/>
    <mergeCell ref="V79:X80"/>
    <mergeCell ref="AH79:AI80"/>
    <mergeCell ref="AJ79:AJ80"/>
    <mergeCell ref="M81:Y81"/>
    <mergeCell ref="Z81:AJ81"/>
    <mergeCell ref="B82:I85"/>
    <mergeCell ref="M82:Y82"/>
    <mergeCell ref="Z82:AJ82"/>
    <mergeCell ref="J83:L84"/>
    <mergeCell ref="M83:M84"/>
    <mergeCell ref="N83:P84"/>
    <mergeCell ref="Y79:Y80"/>
    <mergeCell ref="Z79:AA80"/>
    <mergeCell ref="AB79:AC80"/>
    <mergeCell ref="AD79:AD80"/>
    <mergeCell ref="AE79:AF80"/>
    <mergeCell ref="AG79:AG80"/>
    <mergeCell ref="AE83:AF84"/>
    <mergeCell ref="AG83:AG84"/>
    <mergeCell ref="AH83:AI84"/>
    <mergeCell ref="AJ83:AJ84"/>
    <mergeCell ref="M85:Y85"/>
    <mergeCell ref="Z85:AJ85"/>
    <mergeCell ref="R83:T84"/>
    <mergeCell ref="V83:X84"/>
    <mergeCell ref="Y83:Y84"/>
    <mergeCell ref="Z83:AA84"/>
    <mergeCell ref="AB83:AC84"/>
    <mergeCell ref="AD83:AD84"/>
    <mergeCell ref="AB87:AC88"/>
    <mergeCell ref="AD87:AD88"/>
    <mergeCell ref="AE87:AF88"/>
    <mergeCell ref="AG87:AG88"/>
    <mergeCell ref="AH87:AI88"/>
    <mergeCell ref="AJ87:AJ88"/>
    <mergeCell ref="B86:I89"/>
    <mergeCell ref="M86:Y86"/>
    <mergeCell ref="Z86:AJ86"/>
    <mergeCell ref="J87:L88"/>
    <mergeCell ref="M87:M88"/>
    <mergeCell ref="N87:P88"/>
    <mergeCell ref="R87:T88"/>
    <mergeCell ref="V87:X88"/>
    <mergeCell ref="Y87:Y88"/>
    <mergeCell ref="Z87:AA88"/>
    <mergeCell ref="M89:Y89"/>
    <mergeCell ref="Z89:AJ89"/>
    <mergeCell ref="B90:I93"/>
    <mergeCell ref="M90:Y90"/>
    <mergeCell ref="Z90:AJ90"/>
    <mergeCell ref="J91:L92"/>
    <mergeCell ref="M91:M92"/>
    <mergeCell ref="N91:P92"/>
    <mergeCell ref="R91:T92"/>
    <mergeCell ref="V91:X92"/>
    <mergeCell ref="AH91:AI92"/>
    <mergeCell ref="AJ91:AJ92"/>
    <mergeCell ref="M93:Y93"/>
    <mergeCell ref="Z93:AJ93"/>
    <mergeCell ref="B94:I97"/>
    <mergeCell ref="M94:Y94"/>
    <mergeCell ref="Z94:AJ94"/>
    <mergeCell ref="J95:L96"/>
    <mergeCell ref="M95:M96"/>
    <mergeCell ref="N95:P96"/>
    <mergeCell ref="Y91:Y92"/>
    <mergeCell ref="Z91:AA92"/>
    <mergeCell ref="AB91:AC92"/>
    <mergeCell ref="AD91:AD92"/>
    <mergeCell ref="AE91:AF92"/>
    <mergeCell ref="AG91:AG92"/>
    <mergeCell ref="AE95:AF96"/>
    <mergeCell ref="AG95:AG96"/>
    <mergeCell ref="AH95:AI96"/>
    <mergeCell ref="AJ95:AJ96"/>
    <mergeCell ref="M97:Y97"/>
    <mergeCell ref="Z97:AJ97"/>
    <mergeCell ref="R95:T96"/>
    <mergeCell ref="V95:X96"/>
    <mergeCell ref="Y95:Y96"/>
    <mergeCell ref="Z95:AA96"/>
    <mergeCell ref="AB95:AC96"/>
    <mergeCell ref="AD95:AD96"/>
    <mergeCell ref="AB99:AC100"/>
    <mergeCell ref="AD99:AD100"/>
    <mergeCell ref="AE99:AF100"/>
    <mergeCell ref="AG99:AG100"/>
    <mergeCell ref="AH99:AI100"/>
    <mergeCell ref="AJ99:AJ100"/>
    <mergeCell ref="A98:I101"/>
    <mergeCell ref="M98:Y98"/>
    <mergeCell ref="Z98:AJ98"/>
    <mergeCell ref="J99:L100"/>
    <mergeCell ref="M99:M100"/>
    <mergeCell ref="N99:P100"/>
    <mergeCell ref="R99:T100"/>
    <mergeCell ref="V99:X100"/>
    <mergeCell ref="Y99:Y100"/>
    <mergeCell ref="Z99:AA100"/>
    <mergeCell ref="M101:Y101"/>
    <mergeCell ref="Z101:AJ101"/>
    <mergeCell ref="A102:I105"/>
    <mergeCell ref="M102:Y102"/>
    <mergeCell ref="Z102:AJ102"/>
    <mergeCell ref="J103:L104"/>
    <mergeCell ref="M103:M104"/>
    <mergeCell ref="N103:P104"/>
    <mergeCell ref="R103:T104"/>
    <mergeCell ref="V103:X104"/>
    <mergeCell ref="AH103:AI104"/>
    <mergeCell ref="AJ103:AJ104"/>
    <mergeCell ref="M105:Y105"/>
    <mergeCell ref="Z105:AJ105"/>
    <mergeCell ref="A106:I109"/>
    <mergeCell ref="M106:Y106"/>
    <mergeCell ref="Z106:AJ106"/>
    <mergeCell ref="J107:L108"/>
    <mergeCell ref="M107:M108"/>
    <mergeCell ref="N107:P108"/>
    <mergeCell ref="Y103:Y104"/>
    <mergeCell ref="Z103:AA104"/>
    <mergeCell ref="AB103:AC104"/>
    <mergeCell ref="AD103:AD104"/>
    <mergeCell ref="AE103:AF104"/>
    <mergeCell ref="AG103:AG104"/>
    <mergeCell ref="AE107:AF108"/>
    <mergeCell ref="AG107:AG108"/>
    <mergeCell ref="AH107:AI108"/>
    <mergeCell ref="AJ107:AJ108"/>
    <mergeCell ref="M109:Y109"/>
    <mergeCell ref="Z109:AJ109"/>
    <mergeCell ref="R107:T108"/>
    <mergeCell ref="V107:X108"/>
    <mergeCell ref="Y107:Y108"/>
    <mergeCell ref="Z107:AA108"/>
    <mergeCell ref="AB107:AC108"/>
    <mergeCell ref="AD107:AD108"/>
  </mergeCells>
  <phoneticPr fontId="20"/>
  <dataValidations count="5">
    <dataValidation imeMode="fullAlpha" allowBlank="1" showInputMessage="1" showErrorMessage="1" sqref="K19:O19" xr:uid="{AEC07B02-DBB6-4BD6-BDF3-C0156D8DE630}"/>
    <dataValidation imeMode="halfKatakana" allowBlank="1" showInputMessage="1" showErrorMessage="1" sqref="J17" xr:uid="{FF8C764A-FCFE-4ED4-958C-6744B60101D7}"/>
    <dataValidation imeMode="off" allowBlank="1" showInputMessage="1" showErrorMessage="1" sqref="AD4:AE4 AA4:AB4 AG4:AH4" xr:uid="{0F064BB2-610A-4779-87C8-600BB16761AF}"/>
    <dataValidation type="list" errorStyle="warning" allowBlank="1" showInputMessage="1" showErrorMessage="1" sqref="J27:L28 J31:L32 J35:L36 J39:L40 J43:L44 J47:L48 J51:L52 J55:L56 J59:L60 J63:L64 J67:L68 J71:L72 J75:L76 J79:L80 J83:L84 J87:L88 J91:L92 J95:L96 J99:L100 J103:L104 J107:L108" xr:uid="{AD15D4AB-6104-4EA3-8F9E-C523308392F2}">
      <formula1>"○"</formula1>
    </dataValidation>
    <dataValidation type="list" imeMode="off" allowBlank="1" showInputMessage="1" showErrorMessage="1" sqref="AL72" xr:uid="{8E9BECC9-D495-46B1-9DFC-816B83742B19}">
      <formula1>"30"</formula1>
    </dataValidation>
  </dataValidations>
  <printOptions horizontalCentered="1"/>
  <pageMargins left="0.51181102362204722" right="0.27559055118110237" top="0.39370078740157483" bottom="0.39370078740157483" header="0.39370078740157483" footer="0.39370078740157483"/>
  <pageSetup paperSize="9" scale="82"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1C5AB-81A4-4D00-8508-C2EBF6D8AC3D}">
  <sheetPr>
    <tabColor theme="4"/>
  </sheetPr>
  <dimension ref="A1:AM50"/>
  <sheetViews>
    <sheetView showGridLines="0" view="pageBreakPreview" zoomScaleSheetLayoutView="100" workbookViewId="0">
      <selection activeCell="B4" sqref="B4:AJ4"/>
    </sheetView>
  </sheetViews>
  <sheetFormatPr defaultColWidth="8.58203125" defaultRowHeight="21" customHeight="1"/>
  <cols>
    <col min="1" max="23" width="2.58203125" style="355" customWidth="1"/>
    <col min="24" max="24" width="5.5" style="355" customWidth="1"/>
    <col min="25" max="25" width="4.33203125" style="355" customWidth="1"/>
    <col min="26" max="37" width="2.58203125" style="355" customWidth="1"/>
    <col min="38" max="38" width="2.5" style="355" customWidth="1"/>
    <col min="39" max="39" width="9" style="355" customWidth="1"/>
    <col min="40" max="40" width="2.5" style="355" customWidth="1"/>
    <col min="41" max="16384" width="8.58203125" style="355"/>
  </cols>
  <sheetData>
    <row r="1" spans="1:39" ht="20.149999999999999" customHeight="1">
      <c r="B1" s="355" t="s">
        <v>431</v>
      </c>
    </row>
    <row r="2" spans="1:39" ht="20.149999999999999" customHeight="1">
      <c r="AA2" s="1560" t="s">
        <v>432</v>
      </c>
      <c r="AB2" s="1560"/>
      <c r="AC2" s="1560"/>
      <c r="AD2" s="1560"/>
      <c r="AE2" s="1560"/>
      <c r="AF2" s="1560"/>
      <c r="AG2" s="1560"/>
      <c r="AH2" s="1560"/>
      <c r="AI2" s="1560"/>
      <c r="AJ2" s="1560"/>
    </row>
    <row r="3" spans="1:39" ht="20.149999999999999" customHeight="1"/>
    <row r="4" spans="1:39" ht="21" customHeight="1">
      <c r="B4" s="1561" t="s">
        <v>433</v>
      </c>
      <c r="C4" s="1561"/>
      <c r="D4" s="1561"/>
      <c r="E4" s="1561"/>
      <c r="F4" s="1561"/>
      <c r="G4" s="1561"/>
      <c r="H4" s="1561"/>
      <c r="I4" s="1561"/>
      <c r="J4" s="1561"/>
      <c r="K4" s="1561"/>
      <c r="L4" s="1561"/>
      <c r="M4" s="1561"/>
      <c r="N4" s="1561"/>
      <c r="O4" s="1561"/>
      <c r="P4" s="1561"/>
      <c r="Q4" s="1561"/>
      <c r="R4" s="1561"/>
      <c r="S4" s="1561"/>
      <c r="T4" s="1561"/>
      <c r="U4" s="1561"/>
      <c r="V4" s="1561"/>
      <c r="W4" s="1561"/>
      <c r="X4" s="1561"/>
      <c r="Y4" s="1561"/>
      <c r="Z4" s="1561"/>
      <c r="AA4" s="1561"/>
      <c r="AB4" s="1561"/>
      <c r="AC4" s="1561"/>
      <c r="AD4" s="1561"/>
      <c r="AE4" s="1561"/>
      <c r="AF4" s="1561"/>
      <c r="AG4" s="1561"/>
      <c r="AH4" s="1561"/>
      <c r="AI4" s="1561"/>
      <c r="AJ4" s="1561"/>
    </row>
    <row r="5" spans="1:39" s="357" customFormat="1" ht="18" customHeight="1">
      <c r="A5" s="356"/>
      <c r="B5" s="356"/>
      <c r="C5" s="356"/>
      <c r="D5" s="356"/>
      <c r="E5" s="356"/>
      <c r="F5" s="356"/>
      <c r="G5" s="356"/>
      <c r="H5" s="356"/>
    </row>
    <row r="6" spans="1:39" s="357" customFormat="1" ht="29.25" customHeight="1">
      <c r="A6" s="356"/>
      <c r="B6" s="1562" t="s">
        <v>434</v>
      </c>
      <c r="C6" s="1562"/>
      <c r="D6" s="1562"/>
      <c r="E6" s="1562"/>
      <c r="F6" s="1562"/>
      <c r="G6" s="1562"/>
      <c r="H6" s="1562"/>
      <c r="I6" s="1562"/>
      <c r="J6" s="1562"/>
      <c r="K6" s="1562"/>
      <c r="L6" s="1556"/>
      <c r="M6" s="1556"/>
      <c r="N6" s="1556"/>
      <c r="O6" s="1556"/>
      <c r="P6" s="1556"/>
      <c r="Q6" s="1556"/>
      <c r="R6" s="1556"/>
      <c r="S6" s="1556"/>
      <c r="T6" s="1556"/>
      <c r="U6" s="1556"/>
      <c r="V6" s="1556"/>
      <c r="W6" s="1556"/>
      <c r="X6" s="1556"/>
      <c r="Y6" s="1556"/>
      <c r="Z6" s="1556"/>
      <c r="AA6" s="1556"/>
      <c r="AB6" s="1556"/>
      <c r="AC6" s="1556"/>
      <c r="AD6" s="1556"/>
      <c r="AE6" s="1556"/>
      <c r="AF6" s="1556"/>
      <c r="AG6" s="1556"/>
      <c r="AH6" s="1556"/>
      <c r="AI6" s="1556"/>
      <c r="AJ6" s="1556"/>
    </row>
    <row r="7" spans="1:39" s="357" customFormat="1" ht="31.5" customHeight="1">
      <c r="A7" s="356"/>
      <c r="B7" s="1562" t="s">
        <v>435</v>
      </c>
      <c r="C7" s="1562"/>
      <c r="D7" s="1562"/>
      <c r="E7" s="1562"/>
      <c r="F7" s="1562"/>
      <c r="G7" s="1562"/>
      <c r="H7" s="1562"/>
      <c r="I7" s="1562"/>
      <c r="J7" s="1562"/>
      <c r="K7" s="1562"/>
      <c r="L7" s="1563"/>
      <c r="M7" s="1563"/>
      <c r="N7" s="1563"/>
      <c r="O7" s="1563"/>
      <c r="P7" s="1563"/>
      <c r="Q7" s="1563"/>
      <c r="R7" s="1563"/>
      <c r="S7" s="1563"/>
      <c r="T7" s="1563"/>
      <c r="U7" s="1563"/>
      <c r="V7" s="1563"/>
      <c r="W7" s="1563"/>
      <c r="X7" s="1563"/>
      <c r="Y7" s="1563"/>
      <c r="Z7" s="1564" t="s">
        <v>436</v>
      </c>
      <c r="AA7" s="1564"/>
      <c r="AB7" s="1564"/>
      <c r="AC7" s="1564"/>
      <c r="AD7" s="1564"/>
      <c r="AE7" s="1564"/>
      <c r="AF7" s="1564"/>
      <c r="AG7" s="1565" t="s">
        <v>437</v>
      </c>
      <c r="AH7" s="1565"/>
      <c r="AI7" s="1565"/>
      <c r="AJ7" s="1565"/>
    </row>
    <row r="8" spans="1:39" s="357" customFormat="1" ht="29.25" customHeight="1">
      <c r="B8" s="1555" t="s">
        <v>438</v>
      </c>
      <c r="C8" s="1555"/>
      <c r="D8" s="1555"/>
      <c r="E8" s="1555"/>
      <c r="F8" s="1555"/>
      <c r="G8" s="1555"/>
      <c r="H8" s="1555"/>
      <c r="I8" s="1555"/>
      <c r="J8" s="1555"/>
      <c r="K8" s="1555"/>
      <c r="L8" s="1556" t="s">
        <v>439</v>
      </c>
      <c r="M8" s="1556"/>
      <c r="N8" s="1556"/>
      <c r="O8" s="1556"/>
      <c r="P8" s="1556"/>
      <c r="Q8" s="1556"/>
      <c r="R8" s="1556"/>
      <c r="S8" s="1556"/>
      <c r="T8" s="1556"/>
      <c r="U8" s="1556"/>
      <c r="V8" s="1556"/>
      <c r="W8" s="1556"/>
      <c r="X8" s="1556"/>
      <c r="Y8" s="1556"/>
      <c r="Z8" s="1556"/>
      <c r="AA8" s="1556"/>
      <c r="AB8" s="1556"/>
      <c r="AC8" s="1556"/>
      <c r="AD8" s="1556"/>
      <c r="AE8" s="1556"/>
      <c r="AF8" s="1556"/>
      <c r="AG8" s="1556"/>
      <c r="AH8" s="1556"/>
      <c r="AI8" s="1556"/>
      <c r="AJ8" s="1556"/>
    </row>
    <row r="9" spans="1:39" ht="9.75" customHeight="1"/>
    <row r="10" spans="1:39" ht="21" customHeight="1">
      <c r="B10" s="1541" t="s">
        <v>440</v>
      </c>
      <c r="C10" s="1541"/>
      <c r="D10" s="1541"/>
      <c r="E10" s="1541"/>
      <c r="F10" s="1541"/>
      <c r="G10" s="1541"/>
      <c r="H10" s="1541"/>
      <c r="I10" s="1541"/>
      <c r="J10" s="1541"/>
      <c r="K10" s="1541"/>
      <c r="L10" s="1541"/>
      <c r="M10" s="1541"/>
      <c r="N10" s="1541"/>
      <c r="O10" s="1541"/>
      <c r="P10" s="1541"/>
      <c r="Q10" s="1541"/>
      <c r="R10" s="1541"/>
      <c r="S10" s="1541"/>
      <c r="T10" s="1541"/>
      <c r="U10" s="1541"/>
      <c r="V10" s="1541"/>
      <c r="W10" s="1541"/>
      <c r="X10" s="1541"/>
      <c r="Y10" s="1541"/>
      <c r="Z10" s="1541"/>
      <c r="AA10" s="1541"/>
      <c r="AB10" s="1541"/>
      <c r="AC10" s="1541"/>
      <c r="AD10" s="1541"/>
      <c r="AE10" s="1541"/>
      <c r="AF10" s="1541"/>
      <c r="AG10" s="1541"/>
      <c r="AH10" s="1541"/>
      <c r="AI10" s="1541"/>
      <c r="AJ10" s="1541"/>
    </row>
    <row r="11" spans="1:39" ht="21" customHeight="1">
      <c r="B11" s="1557" t="s">
        <v>441</v>
      </c>
      <c r="C11" s="1557"/>
      <c r="D11" s="1557"/>
      <c r="E11" s="1557"/>
      <c r="F11" s="1557"/>
      <c r="G11" s="1557"/>
      <c r="H11" s="1557"/>
      <c r="I11" s="1557"/>
      <c r="J11" s="1557"/>
      <c r="K11" s="1557"/>
      <c r="L11" s="1557"/>
      <c r="M11" s="1557"/>
      <c r="N11" s="1557"/>
      <c r="O11" s="1557"/>
      <c r="P11" s="1557"/>
      <c r="Q11" s="1557"/>
      <c r="R11" s="1557"/>
      <c r="S11" s="1558"/>
      <c r="T11" s="1558"/>
      <c r="U11" s="1558"/>
      <c r="V11" s="1558"/>
      <c r="W11" s="1558"/>
      <c r="X11" s="1558"/>
      <c r="Y11" s="1558"/>
      <c r="Z11" s="1558"/>
      <c r="AA11" s="1558"/>
      <c r="AB11" s="1558"/>
      <c r="AC11" s="358" t="s">
        <v>442</v>
      </c>
      <c r="AD11" s="359"/>
      <c r="AE11" s="1559"/>
      <c r="AF11" s="1559"/>
      <c r="AG11" s="1559"/>
      <c r="AH11" s="1559"/>
      <c r="AI11" s="1559"/>
      <c r="AJ11" s="1559"/>
      <c r="AM11" s="360"/>
    </row>
    <row r="12" spans="1:39" ht="21" customHeight="1" thickBot="1">
      <c r="B12" s="361"/>
      <c r="C12" s="1553" t="s">
        <v>443</v>
      </c>
      <c r="D12" s="1553"/>
      <c r="E12" s="1553"/>
      <c r="F12" s="1553"/>
      <c r="G12" s="1553"/>
      <c r="H12" s="1553"/>
      <c r="I12" s="1553"/>
      <c r="J12" s="1553"/>
      <c r="K12" s="1553"/>
      <c r="L12" s="1553"/>
      <c r="M12" s="1553"/>
      <c r="N12" s="1553"/>
      <c r="O12" s="1553"/>
      <c r="P12" s="1553"/>
      <c r="Q12" s="1553"/>
      <c r="R12" s="1553"/>
      <c r="S12" s="1543">
        <f>ROUNDUP(S11*50%,1)</f>
        <v>0</v>
      </c>
      <c r="T12" s="1543"/>
      <c r="U12" s="1543"/>
      <c r="V12" s="1543"/>
      <c r="W12" s="1543"/>
      <c r="X12" s="1543"/>
      <c r="Y12" s="1543"/>
      <c r="Z12" s="1543"/>
      <c r="AA12" s="1543"/>
      <c r="AB12" s="1543"/>
      <c r="AC12" s="362" t="s">
        <v>442</v>
      </c>
      <c r="AD12" s="362"/>
      <c r="AE12" s="1544"/>
      <c r="AF12" s="1544"/>
      <c r="AG12" s="1544"/>
      <c r="AH12" s="1544"/>
      <c r="AI12" s="1544"/>
      <c r="AJ12" s="1544"/>
    </row>
    <row r="13" spans="1:39" ht="21" customHeight="1" thickTop="1">
      <c r="B13" s="1545" t="s">
        <v>444</v>
      </c>
      <c r="C13" s="1545"/>
      <c r="D13" s="1545"/>
      <c r="E13" s="1545"/>
      <c r="F13" s="1545"/>
      <c r="G13" s="1545"/>
      <c r="H13" s="1545"/>
      <c r="I13" s="1545"/>
      <c r="J13" s="1545"/>
      <c r="K13" s="1545"/>
      <c r="L13" s="1545"/>
      <c r="M13" s="1545"/>
      <c r="N13" s="1545"/>
      <c r="O13" s="1545"/>
      <c r="P13" s="1545"/>
      <c r="Q13" s="1545"/>
      <c r="R13" s="1545"/>
      <c r="S13" s="1554" t="e">
        <f>ROUNDUP(AE25/L25,1)</f>
        <v>#DIV/0!</v>
      </c>
      <c r="T13" s="1554"/>
      <c r="U13" s="1554"/>
      <c r="V13" s="1554"/>
      <c r="W13" s="1554"/>
      <c r="X13" s="1554"/>
      <c r="Y13" s="1554"/>
      <c r="Z13" s="1554"/>
      <c r="AA13" s="1554"/>
      <c r="AB13" s="1554"/>
      <c r="AC13" s="363" t="s">
        <v>442</v>
      </c>
      <c r="AD13" s="363"/>
      <c r="AE13" s="1547" t="s">
        <v>445</v>
      </c>
      <c r="AF13" s="1547"/>
      <c r="AG13" s="1547"/>
      <c r="AH13" s="1547"/>
      <c r="AI13" s="1547"/>
      <c r="AJ13" s="1547"/>
    </row>
    <row r="14" spans="1:39" ht="21" customHeight="1">
      <c r="B14" s="1551" t="s">
        <v>446</v>
      </c>
      <c r="C14" s="1551"/>
      <c r="D14" s="1551"/>
      <c r="E14" s="1551"/>
      <c r="F14" s="1551"/>
      <c r="G14" s="1551"/>
      <c r="H14" s="1551"/>
      <c r="I14" s="1551"/>
      <c r="J14" s="1551"/>
      <c r="K14" s="1551"/>
      <c r="L14" s="1551" t="s">
        <v>447</v>
      </c>
      <c r="M14" s="1551"/>
      <c r="N14" s="1551"/>
      <c r="O14" s="1551"/>
      <c r="P14" s="1551"/>
      <c r="Q14" s="1551"/>
      <c r="R14" s="1551"/>
      <c r="S14" s="1551"/>
      <c r="T14" s="1551"/>
      <c r="U14" s="1551"/>
      <c r="V14" s="1551"/>
      <c r="W14" s="1551"/>
      <c r="X14" s="1551"/>
      <c r="Y14" s="1551" t="s">
        <v>448</v>
      </c>
      <c r="Z14" s="1551"/>
      <c r="AA14" s="1551"/>
      <c r="AB14" s="1551"/>
      <c r="AC14" s="1551"/>
      <c r="AD14" s="1551"/>
      <c r="AE14" s="1551" t="s">
        <v>449</v>
      </c>
      <c r="AF14" s="1551"/>
      <c r="AG14" s="1551"/>
      <c r="AH14" s="1551"/>
      <c r="AI14" s="1551"/>
      <c r="AJ14" s="1551"/>
    </row>
    <row r="15" spans="1:39" ht="21" customHeight="1">
      <c r="B15" s="364">
        <v>1</v>
      </c>
      <c r="C15" s="1536"/>
      <c r="D15" s="1536"/>
      <c r="E15" s="1536"/>
      <c r="F15" s="1536"/>
      <c r="G15" s="1536"/>
      <c r="H15" s="1536"/>
      <c r="I15" s="1536"/>
      <c r="J15" s="1536"/>
      <c r="K15" s="1536"/>
      <c r="L15" s="1536"/>
      <c r="M15" s="1536"/>
      <c r="N15" s="1536"/>
      <c r="O15" s="1536"/>
      <c r="P15" s="1536"/>
      <c r="Q15" s="1536"/>
      <c r="R15" s="1536"/>
      <c r="S15" s="1536"/>
      <c r="T15" s="1536"/>
      <c r="U15" s="1536"/>
      <c r="V15" s="1536"/>
      <c r="W15" s="1536"/>
      <c r="X15" s="1536"/>
      <c r="Y15" s="1536"/>
      <c r="Z15" s="1536"/>
      <c r="AA15" s="1536"/>
      <c r="AB15" s="1536"/>
      <c r="AC15" s="1536"/>
      <c r="AD15" s="1536"/>
      <c r="AE15" s="1536"/>
      <c r="AF15" s="1536"/>
      <c r="AG15" s="1536"/>
      <c r="AH15" s="1536"/>
      <c r="AI15" s="1536"/>
      <c r="AJ15" s="1536"/>
    </row>
    <row r="16" spans="1:39" ht="21" customHeight="1">
      <c r="B16" s="364">
        <v>2</v>
      </c>
      <c r="C16" s="1536"/>
      <c r="D16" s="1536"/>
      <c r="E16" s="1536"/>
      <c r="F16" s="1536"/>
      <c r="G16" s="1536"/>
      <c r="H16" s="1536"/>
      <c r="I16" s="1536"/>
      <c r="J16" s="1536"/>
      <c r="K16" s="1536"/>
      <c r="L16" s="1536"/>
      <c r="M16" s="1536"/>
      <c r="N16" s="1536"/>
      <c r="O16" s="1536"/>
      <c r="P16" s="1536"/>
      <c r="Q16" s="1536"/>
      <c r="R16" s="1536"/>
      <c r="S16" s="1536"/>
      <c r="T16" s="1536"/>
      <c r="U16" s="1536"/>
      <c r="V16" s="1536"/>
      <c r="W16" s="1536"/>
      <c r="X16" s="1536"/>
      <c r="Y16" s="1536"/>
      <c r="Z16" s="1536"/>
      <c r="AA16" s="1536"/>
      <c r="AB16" s="1536"/>
      <c r="AC16" s="1536"/>
      <c r="AD16" s="1536"/>
      <c r="AE16" s="1536"/>
      <c r="AF16" s="1536"/>
      <c r="AG16" s="1536"/>
      <c r="AH16" s="1536"/>
      <c r="AI16" s="1536"/>
      <c r="AJ16" s="1536"/>
    </row>
    <row r="17" spans="2:36" ht="21" customHeight="1">
      <c r="B17" s="364">
        <v>3</v>
      </c>
      <c r="C17" s="1536"/>
      <c r="D17" s="1536"/>
      <c r="E17" s="1536"/>
      <c r="F17" s="1536"/>
      <c r="G17" s="1536"/>
      <c r="H17" s="1536"/>
      <c r="I17" s="1536"/>
      <c r="J17" s="1536"/>
      <c r="K17" s="1536"/>
      <c r="L17" s="1536"/>
      <c r="M17" s="1536"/>
      <c r="N17" s="1536"/>
      <c r="O17" s="1536"/>
      <c r="P17" s="1536"/>
      <c r="Q17" s="1536"/>
      <c r="R17" s="1536"/>
      <c r="S17" s="1536"/>
      <c r="T17" s="1536"/>
      <c r="U17" s="1536"/>
      <c r="V17" s="1536"/>
      <c r="W17" s="1536"/>
      <c r="X17" s="1536"/>
      <c r="Y17" s="1536"/>
      <c r="Z17" s="1536"/>
      <c r="AA17" s="1536"/>
      <c r="AB17" s="1536"/>
      <c r="AC17" s="1536"/>
      <c r="AD17" s="1536"/>
      <c r="AE17" s="1536"/>
      <c r="AF17" s="1536"/>
      <c r="AG17" s="1536"/>
      <c r="AH17" s="1536"/>
      <c r="AI17" s="1536"/>
      <c r="AJ17" s="1536"/>
    </row>
    <row r="18" spans="2:36" ht="21" customHeight="1">
      <c r="B18" s="364">
        <v>4</v>
      </c>
      <c r="C18" s="1536"/>
      <c r="D18" s="1536"/>
      <c r="E18" s="1536"/>
      <c r="F18" s="1536"/>
      <c r="G18" s="1536"/>
      <c r="H18" s="1536"/>
      <c r="I18" s="1536"/>
      <c r="J18" s="1536"/>
      <c r="K18" s="1536"/>
      <c r="L18" s="1536"/>
      <c r="M18" s="1536"/>
      <c r="N18" s="1536"/>
      <c r="O18" s="1536"/>
      <c r="P18" s="1536"/>
      <c r="Q18" s="1536"/>
      <c r="R18" s="1536"/>
      <c r="S18" s="1536"/>
      <c r="T18" s="1536"/>
      <c r="U18" s="1536"/>
      <c r="V18" s="1536"/>
      <c r="W18" s="1536"/>
      <c r="X18" s="1536"/>
      <c r="Y18" s="1536"/>
      <c r="Z18" s="1536"/>
      <c r="AA18" s="1536"/>
      <c r="AB18" s="1536"/>
      <c r="AC18" s="1536"/>
      <c r="AD18" s="1536"/>
      <c r="AE18" s="1536"/>
      <c r="AF18" s="1536"/>
      <c r="AG18" s="1536"/>
      <c r="AH18" s="1536"/>
      <c r="AI18" s="1536"/>
      <c r="AJ18" s="1536"/>
    </row>
    <row r="19" spans="2:36" ht="21" customHeight="1">
      <c r="B19" s="364">
        <v>5</v>
      </c>
      <c r="C19" s="1536"/>
      <c r="D19" s="1536"/>
      <c r="E19" s="1536"/>
      <c r="F19" s="1536"/>
      <c r="G19" s="1536"/>
      <c r="H19" s="1536"/>
      <c r="I19" s="1536"/>
      <c r="J19" s="1536"/>
      <c r="K19" s="1536"/>
      <c r="L19" s="1536"/>
      <c r="M19" s="1536"/>
      <c r="N19" s="1536"/>
      <c r="O19" s="1536"/>
      <c r="P19" s="1536"/>
      <c r="Q19" s="1536"/>
      <c r="R19" s="1536"/>
      <c r="S19" s="1536"/>
      <c r="T19" s="1536"/>
      <c r="U19" s="1536"/>
      <c r="V19" s="1536"/>
      <c r="W19" s="1536"/>
      <c r="X19" s="1536"/>
      <c r="Y19" s="1536"/>
      <c r="Z19" s="1536"/>
      <c r="AA19" s="1536"/>
      <c r="AB19" s="1536"/>
      <c r="AC19" s="1536"/>
      <c r="AD19" s="1536"/>
      <c r="AE19" s="1536"/>
      <c r="AF19" s="1536"/>
      <c r="AG19" s="1536"/>
      <c r="AH19" s="1536"/>
      <c r="AI19" s="1536"/>
      <c r="AJ19" s="1536"/>
    </row>
    <row r="20" spans="2:36" ht="21" customHeight="1">
      <c r="B20" s="364">
        <v>6</v>
      </c>
      <c r="C20" s="1536"/>
      <c r="D20" s="1536"/>
      <c r="E20" s="1536"/>
      <c r="F20" s="1536"/>
      <c r="G20" s="1536"/>
      <c r="H20" s="1536"/>
      <c r="I20" s="1536"/>
      <c r="J20" s="1536"/>
      <c r="K20" s="1536"/>
      <c r="L20" s="1536"/>
      <c r="M20" s="1536"/>
      <c r="N20" s="1536"/>
      <c r="O20" s="1536"/>
      <c r="P20" s="1536"/>
      <c r="Q20" s="1536"/>
      <c r="R20" s="1536"/>
      <c r="S20" s="1536"/>
      <c r="T20" s="1536"/>
      <c r="U20" s="1536"/>
      <c r="V20" s="1536"/>
      <c r="W20" s="1536"/>
      <c r="X20" s="1536"/>
      <c r="Y20" s="1536"/>
      <c r="Z20" s="1536"/>
      <c r="AA20" s="1536"/>
      <c r="AB20" s="1536"/>
      <c r="AC20" s="1536"/>
      <c r="AD20" s="1536"/>
      <c r="AE20" s="1536"/>
      <c r="AF20" s="1536"/>
      <c r="AG20" s="1536"/>
      <c r="AH20" s="1536"/>
      <c r="AI20" s="1536"/>
      <c r="AJ20" s="1536"/>
    </row>
    <row r="21" spans="2:36" ht="21" customHeight="1">
      <c r="B21" s="364">
        <v>7</v>
      </c>
      <c r="C21" s="1536"/>
      <c r="D21" s="1536"/>
      <c r="E21" s="1536"/>
      <c r="F21" s="1536"/>
      <c r="G21" s="1536"/>
      <c r="H21" s="1536"/>
      <c r="I21" s="1536"/>
      <c r="J21" s="1536"/>
      <c r="K21" s="1536"/>
      <c r="L21" s="1536"/>
      <c r="M21" s="1536"/>
      <c r="N21" s="1536"/>
      <c r="O21" s="1536"/>
      <c r="P21" s="1536"/>
      <c r="Q21" s="1536"/>
      <c r="R21" s="1536"/>
      <c r="S21" s="1536"/>
      <c r="T21" s="1536"/>
      <c r="U21" s="1536"/>
      <c r="V21" s="1536"/>
      <c r="W21" s="1536"/>
      <c r="X21" s="1536"/>
      <c r="Y21" s="1536"/>
      <c r="Z21" s="1536"/>
      <c r="AA21" s="1536"/>
      <c r="AB21" s="1536"/>
      <c r="AC21" s="1536"/>
      <c r="AD21" s="1536"/>
      <c r="AE21" s="1536"/>
      <c r="AF21" s="1536"/>
      <c r="AG21" s="1536"/>
      <c r="AH21" s="1536"/>
      <c r="AI21" s="1536"/>
      <c r="AJ21" s="1536"/>
    </row>
    <row r="22" spans="2:36" ht="21" customHeight="1">
      <c r="B22" s="364">
        <v>8</v>
      </c>
      <c r="C22" s="1536"/>
      <c r="D22" s="1536"/>
      <c r="E22" s="1536"/>
      <c r="F22" s="1536"/>
      <c r="G22" s="1536"/>
      <c r="H22" s="1536"/>
      <c r="I22" s="1536"/>
      <c r="J22" s="1536"/>
      <c r="K22" s="1536"/>
      <c r="L22" s="1536"/>
      <c r="M22" s="1536"/>
      <c r="N22" s="1536"/>
      <c r="O22" s="1536"/>
      <c r="P22" s="1536"/>
      <c r="Q22" s="1536"/>
      <c r="R22" s="1536"/>
      <c r="S22" s="1536"/>
      <c r="T22" s="1536"/>
      <c r="U22" s="1536"/>
      <c r="V22" s="1536"/>
      <c r="W22" s="1536"/>
      <c r="X22" s="1536"/>
      <c r="Y22" s="1536"/>
      <c r="Z22" s="1536"/>
      <c r="AA22" s="1536"/>
      <c r="AB22" s="1536"/>
      <c r="AC22" s="1536"/>
      <c r="AD22" s="1536"/>
      <c r="AE22" s="1536"/>
      <c r="AF22" s="1536"/>
      <c r="AG22" s="1536"/>
      <c r="AH22" s="1536"/>
      <c r="AI22" s="1536"/>
      <c r="AJ22" s="1536"/>
    </row>
    <row r="23" spans="2:36" ht="21" customHeight="1">
      <c r="B23" s="364">
        <v>9</v>
      </c>
      <c r="C23" s="1536"/>
      <c r="D23" s="1536"/>
      <c r="E23" s="1536"/>
      <c r="F23" s="1536"/>
      <c r="G23" s="1536"/>
      <c r="H23" s="1536"/>
      <c r="I23" s="1536"/>
      <c r="J23" s="1536"/>
      <c r="K23" s="1536"/>
      <c r="L23" s="1536"/>
      <c r="M23" s="1536"/>
      <c r="N23" s="1536"/>
      <c r="O23" s="1536"/>
      <c r="P23" s="1536"/>
      <c r="Q23" s="1536"/>
      <c r="R23" s="1536"/>
      <c r="S23" s="1536"/>
      <c r="T23" s="1536"/>
      <c r="U23" s="1536"/>
      <c r="V23" s="1536"/>
      <c r="W23" s="1536"/>
      <c r="X23" s="1536"/>
      <c r="Y23" s="1536"/>
      <c r="Z23" s="1536"/>
      <c r="AA23" s="1536"/>
      <c r="AB23" s="1536"/>
      <c r="AC23" s="1536"/>
      <c r="AD23" s="1536"/>
      <c r="AE23" s="1536"/>
      <c r="AF23" s="1536"/>
      <c r="AG23" s="1536"/>
      <c r="AH23" s="1536"/>
      <c r="AI23" s="1536"/>
      <c r="AJ23" s="1536"/>
    </row>
    <row r="24" spans="2:36" ht="21" customHeight="1">
      <c r="B24" s="364">
        <v>10</v>
      </c>
      <c r="C24" s="1536"/>
      <c r="D24" s="1536"/>
      <c r="E24" s="1536"/>
      <c r="F24" s="1536"/>
      <c r="G24" s="1536"/>
      <c r="H24" s="1536"/>
      <c r="I24" s="1536"/>
      <c r="J24" s="1536"/>
      <c r="K24" s="1536"/>
      <c r="L24" s="1536"/>
      <c r="M24" s="1536"/>
      <c r="N24" s="1536"/>
      <c r="O24" s="1536"/>
      <c r="P24" s="1536"/>
      <c r="Q24" s="1536"/>
      <c r="R24" s="1536"/>
      <c r="S24" s="1536"/>
      <c r="T24" s="1536"/>
      <c r="U24" s="1536"/>
      <c r="V24" s="1536"/>
      <c r="W24" s="1536"/>
      <c r="X24" s="1536"/>
      <c r="Y24" s="1536"/>
      <c r="Z24" s="1536"/>
      <c r="AA24" s="1536"/>
      <c r="AB24" s="1536"/>
      <c r="AC24" s="1536"/>
      <c r="AD24" s="1536"/>
      <c r="AE24" s="1536"/>
      <c r="AF24" s="1536"/>
      <c r="AG24" s="1536"/>
      <c r="AH24" s="1536"/>
      <c r="AI24" s="1536"/>
      <c r="AJ24" s="1536"/>
    </row>
    <row r="25" spans="2:36" ht="21" customHeight="1">
      <c r="B25" s="1548" t="s">
        <v>450</v>
      </c>
      <c r="C25" s="1548"/>
      <c r="D25" s="1548"/>
      <c r="E25" s="1548"/>
      <c r="F25" s="1548"/>
      <c r="G25" s="1548"/>
      <c r="H25" s="1548"/>
      <c r="I25" s="1548"/>
      <c r="J25" s="1548"/>
      <c r="K25" s="1548"/>
      <c r="L25" s="1549"/>
      <c r="M25" s="1549"/>
      <c r="N25" s="1549"/>
      <c r="O25" s="1549"/>
      <c r="P25" s="1549"/>
      <c r="Q25" s="1550" t="s">
        <v>451</v>
      </c>
      <c r="R25" s="1550"/>
      <c r="S25" s="1551" t="s">
        <v>452</v>
      </c>
      <c r="T25" s="1551"/>
      <c r="U25" s="1551"/>
      <c r="V25" s="1551"/>
      <c r="W25" s="1551"/>
      <c r="X25" s="1551"/>
      <c r="Y25" s="1551"/>
      <c r="Z25" s="1551"/>
      <c r="AA25" s="1551"/>
      <c r="AB25" s="1551"/>
      <c r="AC25" s="1551"/>
      <c r="AD25" s="1551"/>
      <c r="AE25" s="1552">
        <f>SUM(AE15:AJ24)</f>
        <v>0</v>
      </c>
      <c r="AF25" s="1552"/>
      <c r="AG25" s="1552"/>
      <c r="AH25" s="1552"/>
      <c r="AI25" s="1552"/>
      <c r="AJ25" s="1552"/>
    </row>
    <row r="26" spans="2:36" ht="9" customHeight="1">
      <c r="B26" s="365"/>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366"/>
      <c r="AA26" s="366"/>
      <c r="AB26" s="366"/>
      <c r="AC26" s="366"/>
      <c r="AD26" s="366"/>
      <c r="AE26" s="366"/>
      <c r="AF26" s="366"/>
      <c r="AG26" s="366"/>
      <c r="AH26" s="366"/>
      <c r="AI26" s="366"/>
      <c r="AJ26" s="366"/>
    </row>
    <row r="27" spans="2:36" ht="21" customHeight="1">
      <c r="B27" s="1541" t="s">
        <v>453</v>
      </c>
      <c r="C27" s="1541"/>
      <c r="D27" s="1541"/>
      <c r="E27" s="1541"/>
      <c r="F27" s="1541"/>
      <c r="G27" s="1541"/>
      <c r="H27" s="1541"/>
      <c r="I27" s="1541"/>
      <c r="J27" s="1541"/>
      <c r="K27" s="1541"/>
      <c r="L27" s="1541"/>
      <c r="M27" s="1541"/>
      <c r="N27" s="1541"/>
      <c r="O27" s="1541"/>
      <c r="P27" s="1541"/>
      <c r="Q27" s="1541"/>
      <c r="R27" s="1541"/>
      <c r="S27" s="1541"/>
      <c r="T27" s="1541"/>
      <c r="U27" s="1541"/>
      <c r="V27" s="1541"/>
      <c r="W27" s="1541"/>
      <c r="X27" s="1541"/>
      <c r="Y27" s="1541"/>
      <c r="Z27" s="1541"/>
      <c r="AA27" s="1541"/>
      <c r="AB27" s="1541"/>
      <c r="AC27" s="1541"/>
      <c r="AD27" s="1541"/>
      <c r="AE27" s="1541"/>
      <c r="AF27" s="1541"/>
      <c r="AG27" s="1541"/>
      <c r="AH27" s="1541"/>
      <c r="AI27" s="1541"/>
      <c r="AJ27" s="1541"/>
    </row>
    <row r="28" spans="2:36" ht="21" customHeight="1" thickBot="1">
      <c r="B28" s="1542" t="s">
        <v>454</v>
      </c>
      <c r="C28" s="1542"/>
      <c r="D28" s="1542"/>
      <c r="E28" s="1542"/>
      <c r="F28" s="1542"/>
      <c r="G28" s="1542"/>
      <c r="H28" s="1542"/>
      <c r="I28" s="1542"/>
      <c r="J28" s="1542"/>
      <c r="K28" s="1542"/>
      <c r="L28" s="1542"/>
      <c r="M28" s="1542"/>
      <c r="N28" s="1542"/>
      <c r="O28" s="1542"/>
      <c r="P28" s="1542"/>
      <c r="Q28" s="1542"/>
      <c r="R28" s="1542"/>
      <c r="S28" s="1543">
        <f>ROUNDUP(S11/40,1)</f>
        <v>0</v>
      </c>
      <c r="T28" s="1543"/>
      <c r="U28" s="1543"/>
      <c r="V28" s="1543"/>
      <c r="W28" s="1543"/>
      <c r="X28" s="1543"/>
      <c r="Y28" s="1543"/>
      <c r="Z28" s="1543"/>
      <c r="AA28" s="1543"/>
      <c r="AB28" s="1543"/>
      <c r="AC28" s="367" t="s">
        <v>442</v>
      </c>
      <c r="AD28" s="368"/>
      <c r="AE28" s="1544"/>
      <c r="AF28" s="1544"/>
      <c r="AG28" s="1544"/>
      <c r="AH28" s="1544"/>
      <c r="AI28" s="1544"/>
      <c r="AJ28" s="1544"/>
    </row>
    <row r="29" spans="2:36" ht="21" customHeight="1" thickTop="1">
      <c r="B29" s="1545" t="s">
        <v>455</v>
      </c>
      <c r="C29" s="1545"/>
      <c r="D29" s="1545"/>
      <c r="E29" s="1545"/>
      <c r="F29" s="1545"/>
      <c r="G29" s="1545"/>
      <c r="H29" s="1545"/>
      <c r="I29" s="1545"/>
      <c r="J29" s="1545"/>
      <c r="K29" s="1545"/>
      <c r="L29" s="1545"/>
      <c r="M29" s="1545"/>
      <c r="N29" s="1545"/>
      <c r="O29" s="1545"/>
      <c r="P29" s="1545"/>
      <c r="Q29" s="1545"/>
      <c r="R29" s="1545"/>
      <c r="S29" s="1546"/>
      <c r="T29" s="1546"/>
      <c r="U29" s="1546"/>
      <c r="V29" s="1546"/>
      <c r="W29" s="1546"/>
      <c r="X29" s="1546"/>
      <c r="Y29" s="1546"/>
      <c r="Z29" s="1546"/>
      <c r="AA29" s="1546"/>
      <c r="AB29" s="1546"/>
      <c r="AC29" s="369" t="s">
        <v>442</v>
      </c>
      <c r="AD29" s="370"/>
      <c r="AE29" s="1547" t="s">
        <v>456</v>
      </c>
      <c r="AF29" s="1547"/>
      <c r="AG29" s="1547"/>
      <c r="AH29" s="1547"/>
      <c r="AI29" s="1547"/>
      <c r="AJ29" s="1547"/>
    </row>
    <row r="30" spans="2:36" ht="21" customHeight="1">
      <c r="B30" s="1540" t="s">
        <v>457</v>
      </c>
      <c r="C30" s="1540"/>
      <c r="D30" s="1540"/>
      <c r="E30" s="1540"/>
      <c r="F30" s="1540"/>
      <c r="G30" s="1540"/>
      <c r="H30" s="1540"/>
      <c r="I30" s="1540"/>
      <c r="J30" s="1540"/>
      <c r="K30" s="1540"/>
      <c r="L30" s="1540"/>
      <c r="M30" s="1540"/>
      <c r="N30" s="1540"/>
      <c r="O30" s="1540"/>
      <c r="P30" s="1540"/>
      <c r="Q30" s="1540"/>
      <c r="R30" s="1540"/>
      <c r="S30" s="1540" t="s">
        <v>458</v>
      </c>
      <c r="T30" s="1540"/>
      <c r="U30" s="1540"/>
      <c r="V30" s="1540"/>
      <c r="W30" s="1540"/>
      <c r="X30" s="1540"/>
      <c r="Y30" s="1540"/>
      <c r="Z30" s="1540"/>
      <c r="AA30" s="1540"/>
      <c r="AB30" s="1540"/>
      <c r="AC30" s="1540"/>
      <c r="AD30" s="1540"/>
      <c r="AE30" s="1540"/>
      <c r="AF30" s="1540"/>
      <c r="AG30" s="1540"/>
      <c r="AH30" s="1540"/>
      <c r="AI30" s="1540"/>
      <c r="AJ30" s="1540"/>
    </row>
    <row r="31" spans="2:36" ht="21" customHeight="1">
      <c r="B31" s="364">
        <v>1</v>
      </c>
      <c r="C31" s="1536"/>
      <c r="D31" s="1536"/>
      <c r="E31" s="1536"/>
      <c r="F31" s="1536"/>
      <c r="G31" s="1536"/>
      <c r="H31" s="1536"/>
      <c r="I31" s="1536"/>
      <c r="J31" s="1536"/>
      <c r="K31" s="1536"/>
      <c r="L31" s="1536"/>
      <c r="M31" s="1536"/>
      <c r="N31" s="1536"/>
      <c r="O31" s="1536"/>
      <c r="P31" s="1536"/>
      <c r="Q31" s="1536"/>
      <c r="R31" s="1536"/>
      <c r="S31" s="1536"/>
      <c r="T31" s="1536"/>
      <c r="U31" s="1536"/>
      <c r="V31" s="1536"/>
      <c r="W31" s="1536"/>
      <c r="X31" s="1536"/>
      <c r="Y31" s="1536"/>
      <c r="Z31" s="1536"/>
      <c r="AA31" s="1536"/>
      <c r="AB31" s="1536"/>
      <c r="AC31" s="1536"/>
      <c r="AD31" s="1536"/>
      <c r="AE31" s="1536"/>
      <c r="AF31" s="1536"/>
      <c r="AG31" s="1536"/>
      <c r="AH31" s="1536"/>
      <c r="AI31" s="1536"/>
      <c r="AJ31" s="1536"/>
    </row>
    <row r="32" spans="2:36" ht="21" customHeight="1">
      <c r="B32" s="364">
        <v>2</v>
      </c>
      <c r="C32" s="1536"/>
      <c r="D32" s="1536"/>
      <c r="E32" s="1536"/>
      <c r="F32" s="1536"/>
      <c r="G32" s="1536"/>
      <c r="H32" s="1536"/>
      <c r="I32" s="1536"/>
      <c r="J32" s="1536"/>
      <c r="K32" s="1536"/>
      <c r="L32" s="1536"/>
      <c r="M32" s="1536"/>
      <c r="N32" s="1536"/>
      <c r="O32" s="1536"/>
      <c r="P32" s="1536"/>
      <c r="Q32" s="1536"/>
      <c r="R32" s="1536"/>
      <c r="S32" s="1536"/>
      <c r="T32" s="1536"/>
      <c r="U32" s="1536"/>
      <c r="V32" s="1536"/>
      <c r="W32" s="1536"/>
      <c r="X32" s="1536"/>
      <c r="Y32" s="1536"/>
      <c r="Z32" s="1536"/>
      <c r="AA32" s="1536"/>
      <c r="AB32" s="1536"/>
      <c r="AC32" s="1536"/>
      <c r="AD32" s="1536"/>
      <c r="AE32" s="1536"/>
      <c r="AF32" s="1536"/>
      <c r="AG32" s="1536"/>
      <c r="AH32" s="1536"/>
      <c r="AI32" s="1536"/>
      <c r="AJ32" s="1536"/>
    </row>
    <row r="33" spans="2:38" ht="21" customHeight="1">
      <c r="B33" s="364">
        <v>3</v>
      </c>
      <c r="C33" s="1536"/>
      <c r="D33" s="1536"/>
      <c r="E33" s="1536"/>
      <c r="F33" s="1536"/>
      <c r="G33" s="1536"/>
      <c r="H33" s="1536"/>
      <c r="I33" s="1536"/>
      <c r="J33" s="1536"/>
      <c r="K33" s="1536"/>
      <c r="L33" s="1536"/>
      <c r="M33" s="1536"/>
      <c r="N33" s="1536"/>
      <c r="O33" s="1536"/>
      <c r="P33" s="1536"/>
      <c r="Q33" s="1536"/>
      <c r="R33" s="1536"/>
      <c r="S33" s="1536"/>
      <c r="T33" s="1536"/>
      <c r="U33" s="1536"/>
      <c r="V33" s="1536"/>
      <c r="W33" s="1536"/>
      <c r="X33" s="1536"/>
      <c r="Y33" s="1536"/>
      <c r="Z33" s="1536"/>
      <c r="AA33" s="1536"/>
      <c r="AB33" s="1536"/>
      <c r="AC33" s="1536"/>
      <c r="AD33" s="1536"/>
      <c r="AE33" s="1536"/>
      <c r="AF33" s="1536"/>
      <c r="AG33" s="1536"/>
      <c r="AH33" s="1536"/>
      <c r="AI33" s="1536"/>
      <c r="AJ33" s="1536"/>
    </row>
    <row r="34" spans="2:38" ht="8.25" customHeight="1">
      <c r="B34" s="365"/>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c r="AH34" s="366"/>
      <c r="AI34" s="366"/>
      <c r="AJ34" s="366"/>
    </row>
    <row r="35" spans="2:38" ht="22.5" customHeight="1">
      <c r="B35" s="1537" t="s">
        <v>426</v>
      </c>
      <c r="C35" s="1537"/>
      <c r="D35" s="1537"/>
      <c r="E35" s="1537"/>
      <c r="F35" s="1537"/>
      <c r="G35" s="1537"/>
      <c r="H35" s="1538" t="s">
        <v>459</v>
      </c>
      <c r="I35" s="1538"/>
      <c r="J35" s="1538"/>
      <c r="K35" s="1538"/>
      <c r="L35" s="1538"/>
      <c r="M35" s="1538"/>
      <c r="N35" s="1538"/>
      <c r="O35" s="1538"/>
      <c r="P35" s="1538"/>
      <c r="Q35" s="1538"/>
      <c r="R35" s="1538"/>
      <c r="S35" s="1538"/>
      <c r="T35" s="1538"/>
      <c r="U35" s="1538"/>
      <c r="V35" s="1538"/>
      <c r="W35" s="1538"/>
      <c r="X35" s="1538"/>
      <c r="Y35" s="1538"/>
      <c r="Z35" s="1538"/>
      <c r="AA35" s="1538"/>
      <c r="AB35" s="1538"/>
      <c r="AC35" s="1538"/>
      <c r="AD35" s="1538"/>
      <c r="AE35" s="1538"/>
      <c r="AF35" s="1538"/>
      <c r="AG35" s="1538"/>
      <c r="AH35" s="1538"/>
      <c r="AI35" s="1538"/>
      <c r="AJ35" s="1538"/>
    </row>
    <row r="36" spans="2:38" ht="8.25" customHeight="1">
      <c r="B36" s="365"/>
      <c r="C36" s="366"/>
      <c r="D36" s="366"/>
      <c r="E36" s="366"/>
      <c r="F36" s="366"/>
      <c r="G36" s="366"/>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row>
    <row r="37" spans="2:38" ht="18.75" customHeight="1">
      <c r="B37" s="1539" t="s">
        <v>460</v>
      </c>
      <c r="C37" s="1539"/>
      <c r="D37" s="1539"/>
      <c r="E37" s="1539"/>
      <c r="F37" s="1539"/>
      <c r="G37" s="1539"/>
      <c r="H37" s="1539"/>
      <c r="I37" s="1539"/>
      <c r="J37" s="1539"/>
      <c r="K37" s="1539"/>
      <c r="L37" s="1539"/>
      <c r="M37" s="1539"/>
      <c r="N37" s="1539"/>
      <c r="O37" s="1539"/>
      <c r="P37" s="1539"/>
      <c r="Q37" s="1539"/>
      <c r="R37" s="1539"/>
      <c r="S37" s="1539"/>
      <c r="T37" s="1539"/>
      <c r="U37" s="1539"/>
      <c r="V37" s="1539"/>
      <c r="W37" s="1539"/>
      <c r="X37" s="1539"/>
      <c r="Y37" s="1539"/>
      <c r="Z37" s="1539"/>
      <c r="AA37" s="1539"/>
      <c r="AB37" s="1539"/>
      <c r="AC37" s="1539"/>
      <c r="AD37" s="1539"/>
      <c r="AE37" s="1539"/>
      <c r="AF37" s="1539"/>
      <c r="AG37" s="1539"/>
      <c r="AH37" s="1539"/>
      <c r="AI37" s="1539"/>
      <c r="AJ37" s="1539"/>
      <c r="AK37" s="1539"/>
      <c r="AL37" s="371"/>
    </row>
    <row r="38" spans="2:38" ht="18.75" customHeight="1">
      <c r="B38" s="1539"/>
      <c r="C38" s="1539"/>
      <c r="D38" s="1539"/>
      <c r="E38" s="1539"/>
      <c r="F38" s="1539"/>
      <c r="G38" s="1539"/>
      <c r="H38" s="1539"/>
      <c r="I38" s="1539"/>
      <c r="J38" s="1539"/>
      <c r="K38" s="1539"/>
      <c r="L38" s="1539"/>
      <c r="M38" s="1539"/>
      <c r="N38" s="1539"/>
      <c r="O38" s="1539"/>
      <c r="P38" s="1539"/>
      <c r="Q38" s="1539"/>
      <c r="R38" s="1539"/>
      <c r="S38" s="1539"/>
      <c r="T38" s="1539"/>
      <c r="U38" s="1539"/>
      <c r="V38" s="1539"/>
      <c r="W38" s="1539"/>
      <c r="X38" s="1539"/>
      <c r="Y38" s="1539"/>
      <c r="Z38" s="1539"/>
      <c r="AA38" s="1539"/>
      <c r="AB38" s="1539"/>
      <c r="AC38" s="1539"/>
      <c r="AD38" s="1539"/>
      <c r="AE38" s="1539"/>
      <c r="AF38" s="1539"/>
      <c r="AG38" s="1539"/>
      <c r="AH38" s="1539"/>
      <c r="AI38" s="1539"/>
      <c r="AJ38" s="1539"/>
      <c r="AK38" s="1539"/>
      <c r="AL38" s="371"/>
    </row>
    <row r="39" spans="2:38" ht="18.75" customHeight="1">
      <c r="B39" s="1539"/>
      <c r="C39" s="1539"/>
      <c r="D39" s="1539"/>
      <c r="E39" s="1539"/>
      <c r="F39" s="1539"/>
      <c r="G39" s="1539"/>
      <c r="H39" s="1539"/>
      <c r="I39" s="1539"/>
      <c r="J39" s="1539"/>
      <c r="K39" s="1539"/>
      <c r="L39" s="1539"/>
      <c r="M39" s="1539"/>
      <c r="N39" s="1539"/>
      <c r="O39" s="1539"/>
      <c r="P39" s="1539"/>
      <c r="Q39" s="1539"/>
      <c r="R39" s="1539"/>
      <c r="S39" s="1539"/>
      <c r="T39" s="1539"/>
      <c r="U39" s="1539"/>
      <c r="V39" s="1539"/>
      <c r="W39" s="1539"/>
      <c r="X39" s="1539"/>
      <c r="Y39" s="1539"/>
      <c r="Z39" s="1539"/>
      <c r="AA39" s="1539"/>
      <c r="AB39" s="1539"/>
      <c r="AC39" s="1539"/>
      <c r="AD39" s="1539"/>
      <c r="AE39" s="1539"/>
      <c r="AF39" s="1539"/>
      <c r="AG39" s="1539"/>
      <c r="AH39" s="1539"/>
      <c r="AI39" s="1539"/>
      <c r="AJ39" s="1539"/>
      <c r="AK39" s="1539"/>
      <c r="AL39" s="371"/>
    </row>
    <row r="40" spans="2:38" ht="18.75" customHeight="1">
      <c r="B40" s="1539"/>
      <c r="C40" s="1539"/>
      <c r="D40" s="1539"/>
      <c r="E40" s="1539"/>
      <c r="F40" s="1539"/>
      <c r="G40" s="1539"/>
      <c r="H40" s="1539"/>
      <c r="I40" s="1539"/>
      <c r="J40" s="1539"/>
      <c r="K40" s="1539"/>
      <c r="L40" s="1539"/>
      <c r="M40" s="1539"/>
      <c r="N40" s="1539"/>
      <c r="O40" s="1539"/>
      <c r="P40" s="1539"/>
      <c r="Q40" s="1539"/>
      <c r="R40" s="1539"/>
      <c r="S40" s="1539"/>
      <c r="T40" s="1539"/>
      <c r="U40" s="1539"/>
      <c r="V40" s="1539"/>
      <c r="W40" s="1539"/>
      <c r="X40" s="1539"/>
      <c r="Y40" s="1539"/>
      <c r="Z40" s="1539"/>
      <c r="AA40" s="1539"/>
      <c r="AB40" s="1539"/>
      <c r="AC40" s="1539"/>
      <c r="AD40" s="1539"/>
      <c r="AE40" s="1539"/>
      <c r="AF40" s="1539"/>
      <c r="AG40" s="1539"/>
      <c r="AH40" s="1539"/>
      <c r="AI40" s="1539"/>
      <c r="AJ40" s="1539"/>
      <c r="AK40" s="1539"/>
      <c r="AL40" s="371"/>
    </row>
    <row r="41" spans="2:38" ht="80.25" customHeight="1">
      <c r="B41" s="1539"/>
      <c r="C41" s="1539"/>
      <c r="D41" s="1539"/>
      <c r="E41" s="1539"/>
      <c r="F41" s="1539"/>
      <c r="G41" s="1539"/>
      <c r="H41" s="1539"/>
      <c r="I41" s="1539"/>
      <c r="J41" s="1539"/>
      <c r="K41" s="1539"/>
      <c r="L41" s="1539"/>
      <c r="M41" s="1539"/>
      <c r="N41" s="1539"/>
      <c r="O41" s="1539"/>
      <c r="P41" s="1539"/>
      <c r="Q41" s="1539"/>
      <c r="R41" s="1539"/>
      <c r="S41" s="1539"/>
      <c r="T41" s="1539"/>
      <c r="U41" s="1539"/>
      <c r="V41" s="1539"/>
      <c r="W41" s="1539"/>
      <c r="X41" s="1539"/>
      <c r="Y41" s="1539"/>
      <c r="Z41" s="1539"/>
      <c r="AA41" s="1539"/>
      <c r="AB41" s="1539"/>
      <c r="AC41" s="1539"/>
      <c r="AD41" s="1539"/>
      <c r="AE41" s="1539"/>
      <c r="AF41" s="1539"/>
      <c r="AG41" s="1539"/>
      <c r="AH41" s="1539"/>
      <c r="AI41" s="1539"/>
      <c r="AJ41" s="1539"/>
      <c r="AK41" s="1539"/>
      <c r="AL41" s="371"/>
    </row>
    <row r="42" spans="2:38" ht="15" customHeight="1">
      <c r="B42" s="1535" t="s">
        <v>461</v>
      </c>
      <c r="C42" s="1535"/>
      <c r="D42" s="1535"/>
      <c r="E42" s="1535"/>
      <c r="F42" s="1535"/>
      <c r="G42" s="1535"/>
      <c r="H42" s="1535"/>
      <c r="I42" s="1535"/>
      <c r="J42" s="1535"/>
      <c r="K42" s="1535"/>
      <c r="L42" s="1535"/>
      <c r="M42" s="1535"/>
      <c r="N42" s="1535"/>
      <c r="O42" s="1535"/>
      <c r="P42" s="1535"/>
      <c r="Q42" s="1535"/>
      <c r="R42" s="1535"/>
      <c r="S42" s="1535"/>
      <c r="T42" s="1535"/>
      <c r="U42" s="1535"/>
      <c r="V42" s="1535"/>
      <c r="W42" s="1535"/>
      <c r="X42" s="1535"/>
      <c r="Y42" s="1535"/>
      <c r="Z42" s="1535"/>
      <c r="AA42" s="1535"/>
      <c r="AB42" s="1535"/>
      <c r="AC42" s="1535"/>
      <c r="AD42" s="1535"/>
      <c r="AE42" s="1535"/>
      <c r="AF42" s="1535"/>
      <c r="AG42" s="1535"/>
      <c r="AH42" s="1535"/>
      <c r="AI42" s="1535"/>
      <c r="AJ42" s="1535"/>
      <c r="AK42" s="1535"/>
      <c r="AL42" s="371"/>
    </row>
    <row r="43" spans="2:38" ht="15" customHeight="1">
      <c r="B43" s="1535"/>
      <c r="C43" s="1535"/>
      <c r="D43" s="1535"/>
      <c r="E43" s="1535"/>
      <c r="F43" s="1535"/>
      <c r="G43" s="1535"/>
      <c r="H43" s="1535"/>
      <c r="I43" s="1535"/>
      <c r="J43" s="1535"/>
      <c r="K43" s="1535"/>
      <c r="L43" s="1535"/>
      <c r="M43" s="1535"/>
      <c r="N43" s="1535"/>
      <c r="O43" s="1535"/>
      <c r="P43" s="1535"/>
      <c r="Q43" s="1535"/>
      <c r="R43" s="1535"/>
      <c r="S43" s="1535"/>
      <c r="T43" s="1535"/>
      <c r="U43" s="1535"/>
      <c r="V43" s="1535"/>
      <c r="W43" s="1535"/>
      <c r="X43" s="1535"/>
      <c r="Y43" s="1535"/>
      <c r="Z43" s="1535"/>
      <c r="AA43" s="1535"/>
      <c r="AB43" s="1535"/>
      <c r="AC43" s="1535"/>
      <c r="AD43" s="1535"/>
      <c r="AE43" s="1535"/>
      <c r="AF43" s="1535"/>
      <c r="AG43" s="1535"/>
      <c r="AH43" s="1535"/>
      <c r="AI43" s="1535"/>
      <c r="AJ43" s="1535"/>
      <c r="AK43" s="1535"/>
      <c r="AL43" s="371"/>
    </row>
    <row r="44" spans="2:38" ht="15" customHeight="1">
      <c r="B44" s="1535"/>
      <c r="C44" s="1535"/>
      <c r="D44" s="1535"/>
      <c r="E44" s="1535"/>
      <c r="F44" s="1535"/>
      <c r="G44" s="1535"/>
      <c r="H44" s="1535"/>
      <c r="I44" s="1535"/>
      <c r="J44" s="1535"/>
      <c r="K44" s="1535"/>
      <c r="L44" s="1535"/>
      <c r="M44" s="1535"/>
      <c r="N44" s="1535"/>
      <c r="O44" s="1535"/>
      <c r="P44" s="1535"/>
      <c r="Q44" s="1535"/>
      <c r="R44" s="1535"/>
      <c r="S44" s="1535"/>
      <c r="T44" s="1535"/>
      <c r="U44" s="1535"/>
      <c r="V44" s="1535"/>
      <c r="W44" s="1535"/>
      <c r="X44" s="1535"/>
      <c r="Y44" s="1535"/>
      <c r="Z44" s="1535"/>
      <c r="AA44" s="1535"/>
      <c r="AB44" s="1535"/>
      <c r="AC44" s="1535"/>
      <c r="AD44" s="1535"/>
      <c r="AE44" s="1535"/>
      <c r="AF44" s="1535"/>
      <c r="AG44" s="1535"/>
      <c r="AH44" s="1535"/>
      <c r="AI44" s="1535"/>
      <c r="AJ44" s="1535"/>
      <c r="AK44" s="1535"/>
      <c r="AL44" s="371"/>
    </row>
    <row r="45" spans="2:38" ht="15" customHeight="1">
      <c r="B45" s="1535"/>
      <c r="C45" s="1535"/>
      <c r="D45" s="1535"/>
      <c r="E45" s="1535"/>
      <c r="F45" s="1535"/>
      <c r="G45" s="1535"/>
      <c r="H45" s="1535"/>
      <c r="I45" s="1535"/>
      <c r="J45" s="1535"/>
      <c r="K45" s="1535"/>
      <c r="L45" s="1535"/>
      <c r="M45" s="1535"/>
      <c r="N45" s="1535"/>
      <c r="O45" s="1535"/>
      <c r="P45" s="1535"/>
      <c r="Q45" s="1535"/>
      <c r="R45" s="1535"/>
      <c r="S45" s="1535"/>
      <c r="T45" s="1535"/>
      <c r="U45" s="1535"/>
      <c r="V45" s="1535"/>
      <c r="W45" s="1535"/>
      <c r="X45" s="1535"/>
      <c r="Y45" s="1535"/>
      <c r="Z45" s="1535"/>
      <c r="AA45" s="1535"/>
      <c r="AB45" s="1535"/>
      <c r="AC45" s="1535"/>
      <c r="AD45" s="1535"/>
      <c r="AE45" s="1535"/>
      <c r="AF45" s="1535"/>
      <c r="AG45" s="1535"/>
      <c r="AH45" s="1535"/>
      <c r="AI45" s="1535"/>
      <c r="AJ45" s="1535"/>
      <c r="AK45" s="1535"/>
      <c r="AL45" s="371"/>
    </row>
    <row r="46" spans="2:38" ht="37.5" customHeight="1">
      <c r="B46" s="1535"/>
      <c r="C46" s="1535"/>
      <c r="D46" s="1535"/>
      <c r="E46" s="1535"/>
      <c r="F46" s="1535"/>
      <c r="G46" s="1535"/>
      <c r="H46" s="1535"/>
      <c r="I46" s="1535"/>
      <c r="J46" s="1535"/>
      <c r="K46" s="1535"/>
      <c r="L46" s="1535"/>
      <c r="M46" s="1535"/>
      <c r="N46" s="1535"/>
      <c r="O46" s="1535"/>
      <c r="P46" s="1535"/>
      <c r="Q46" s="1535"/>
      <c r="R46" s="1535"/>
      <c r="S46" s="1535"/>
      <c r="T46" s="1535"/>
      <c r="U46" s="1535"/>
      <c r="V46" s="1535"/>
      <c r="W46" s="1535"/>
      <c r="X46" s="1535"/>
      <c r="Y46" s="1535"/>
      <c r="Z46" s="1535"/>
      <c r="AA46" s="1535"/>
      <c r="AB46" s="1535"/>
      <c r="AC46" s="1535"/>
      <c r="AD46" s="1535"/>
      <c r="AE46" s="1535"/>
      <c r="AF46" s="1535"/>
      <c r="AG46" s="1535"/>
      <c r="AH46" s="1535"/>
      <c r="AI46" s="1535"/>
      <c r="AJ46" s="1535"/>
      <c r="AK46" s="1535"/>
      <c r="AL46" s="371"/>
    </row>
    <row r="47" spans="2:38" s="372" customFormat="1" ht="36.75" customHeight="1">
      <c r="B47" s="1535" t="s">
        <v>462</v>
      </c>
      <c r="C47" s="1535"/>
      <c r="D47" s="1535"/>
      <c r="E47" s="1535"/>
      <c r="F47" s="1535"/>
      <c r="G47" s="1535"/>
      <c r="H47" s="1535"/>
      <c r="I47" s="1535"/>
      <c r="J47" s="1535"/>
      <c r="K47" s="1535"/>
      <c r="L47" s="1535"/>
      <c r="M47" s="1535"/>
      <c r="N47" s="1535"/>
      <c r="O47" s="1535"/>
      <c r="P47" s="1535"/>
      <c r="Q47" s="1535"/>
      <c r="R47" s="1535"/>
      <c r="S47" s="1535"/>
      <c r="T47" s="1535"/>
      <c r="U47" s="1535"/>
      <c r="V47" s="1535"/>
      <c r="W47" s="1535"/>
      <c r="X47" s="1535"/>
      <c r="Y47" s="1535"/>
      <c r="Z47" s="1535"/>
      <c r="AA47" s="1535"/>
      <c r="AB47" s="1535"/>
      <c r="AC47" s="1535"/>
      <c r="AD47" s="1535"/>
      <c r="AE47" s="1535"/>
      <c r="AF47" s="1535"/>
      <c r="AG47" s="1535"/>
      <c r="AH47" s="1535"/>
      <c r="AI47" s="1535"/>
      <c r="AJ47" s="1535"/>
      <c r="AK47" s="1535"/>
    </row>
    <row r="48" spans="2:38" s="372" customFormat="1" ht="36" customHeight="1">
      <c r="B48" s="1535" t="s">
        <v>463</v>
      </c>
      <c r="C48" s="1535"/>
      <c r="D48" s="1535"/>
      <c r="E48" s="1535"/>
      <c r="F48" s="1535"/>
      <c r="G48" s="1535"/>
      <c r="H48" s="1535"/>
      <c r="I48" s="1535"/>
      <c r="J48" s="1535"/>
      <c r="K48" s="1535"/>
      <c r="L48" s="1535"/>
      <c r="M48" s="1535"/>
      <c r="N48" s="1535"/>
      <c r="O48" s="1535"/>
      <c r="P48" s="1535"/>
      <c r="Q48" s="1535"/>
      <c r="R48" s="1535"/>
      <c r="S48" s="1535"/>
      <c r="T48" s="1535"/>
      <c r="U48" s="1535"/>
      <c r="V48" s="1535"/>
      <c r="W48" s="1535"/>
      <c r="X48" s="1535"/>
      <c r="Y48" s="1535"/>
      <c r="Z48" s="1535"/>
      <c r="AA48" s="1535"/>
      <c r="AB48" s="1535"/>
      <c r="AC48" s="1535"/>
      <c r="AD48" s="1535"/>
      <c r="AE48" s="1535"/>
      <c r="AF48" s="1535"/>
      <c r="AG48" s="1535"/>
      <c r="AH48" s="1535"/>
      <c r="AI48" s="1535"/>
      <c r="AJ48" s="1535"/>
      <c r="AK48" s="1535"/>
    </row>
    <row r="49" spans="2:37" s="372" customFormat="1" ht="21" customHeight="1">
      <c r="B49" s="372" t="s">
        <v>464</v>
      </c>
      <c r="AK49" s="373"/>
    </row>
    <row r="50" spans="2:37" s="372" customFormat="1" ht="21" customHeight="1">
      <c r="B50" s="372" t="s">
        <v>464</v>
      </c>
      <c r="AK50" s="373"/>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0"/>
  <pageMargins left="0.62986111111111109" right="0.62986111111111109" top="0.55138888888888893" bottom="0.31527777777777777" header="0.51180555555555551" footer="0.51180555555555551"/>
  <pageSetup paperSize="9" scale="74" firstPageNumber="0" orientation="portrait" cellComments="atEn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81FB-92CE-40CB-89DB-DF1B8E1E8B34}">
  <sheetPr>
    <tabColor theme="4"/>
  </sheetPr>
  <dimension ref="A1:AM50"/>
  <sheetViews>
    <sheetView showGridLines="0" view="pageBreakPreview" zoomScaleSheetLayoutView="100" workbookViewId="0">
      <selection activeCell="B4" sqref="B4:AJ4"/>
    </sheetView>
  </sheetViews>
  <sheetFormatPr defaultColWidth="8.58203125" defaultRowHeight="21" customHeight="1"/>
  <cols>
    <col min="1" max="23" width="2.58203125" style="355" customWidth="1"/>
    <col min="24" max="24" width="5.5" style="355" customWidth="1"/>
    <col min="25" max="25" width="4.33203125" style="355" customWidth="1"/>
    <col min="26" max="37" width="2.58203125" style="355" customWidth="1"/>
    <col min="38" max="38" width="2.5" style="355" customWidth="1"/>
    <col min="39" max="39" width="9" style="355" customWidth="1"/>
    <col min="40" max="40" width="2.5" style="355" customWidth="1"/>
    <col min="41" max="16384" width="8.58203125" style="355"/>
  </cols>
  <sheetData>
    <row r="1" spans="1:39" ht="20.149999999999999" customHeight="1">
      <c r="B1" s="355" t="s">
        <v>465</v>
      </c>
    </row>
    <row r="2" spans="1:39" ht="20.149999999999999" customHeight="1">
      <c r="AA2" s="1560" t="s">
        <v>432</v>
      </c>
      <c r="AB2" s="1560"/>
      <c r="AC2" s="1560"/>
      <c r="AD2" s="1560"/>
      <c r="AE2" s="1560"/>
      <c r="AF2" s="1560"/>
      <c r="AG2" s="1560"/>
      <c r="AH2" s="1560"/>
      <c r="AI2" s="1560"/>
      <c r="AJ2" s="1560"/>
    </row>
    <row r="3" spans="1:39" ht="20.149999999999999" customHeight="1"/>
    <row r="4" spans="1:39" ht="20.149999999999999" customHeight="1">
      <c r="B4" s="1561" t="s">
        <v>466</v>
      </c>
      <c r="C4" s="1561"/>
      <c r="D4" s="1561"/>
      <c r="E4" s="1561"/>
      <c r="F4" s="1561"/>
      <c r="G4" s="1561"/>
      <c r="H4" s="1561"/>
      <c r="I4" s="1561"/>
      <c r="J4" s="1561"/>
      <c r="K4" s="1561"/>
      <c r="L4" s="1561"/>
      <c r="M4" s="1561"/>
      <c r="N4" s="1561"/>
      <c r="O4" s="1561"/>
      <c r="P4" s="1561"/>
      <c r="Q4" s="1561"/>
      <c r="R4" s="1561"/>
      <c r="S4" s="1561"/>
      <c r="T4" s="1561"/>
      <c r="U4" s="1561"/>
      <c r="V4" s="1561"/>
      <c r="W4" s="1561"/>
      <c r="X4" s="1561"/>
      <c r="Y4" s="1561"/>
      <c r="Z4" s="1561"/>
      <c r="AA4" s="1561"/>
      <c r="AB4" s="1561"/>
      <c r="AC4" s="1561"/>
      <c r="AD4" s="1561"/>
      <c r="AE4" s="1561"/>
      <c r="AF4" s="1561"/>
      <c r="AG4" s="1561"/>
      <c r="AH4" s="1561"/>
      <c r="AI4" s="1561"/>
      <c r="AJ4" s="1561"/>
    </row>
    <row r="5" spans="1:39" s="357" customFormat="1" ht="20.149999999999999" customHeight="1">
      <c r="A5" s="356"/>
      <c r="B5" s="356"/>
      <c r="C5" s="356"/>
      <c r="D5" s="356"/>
      <c r="E5" s="356"/>
      <c r="F5" s="356"/>
      <c r="G5" s="356"/>
      <c r="H5" s="356"/>
    </row>
    <row r="6" spans="1:39" s="357" customFormat="1" ht="29.25" customHeight="1">
      <c r="A6" s="356"/>
      <c r="B6" s="1562" t="s">
        <v>434</v>
      </c>
      <c r="C6" s="1562"/>
      <c r="D6" s="1562"/>
      <c r="E6" s="1562"/>
      <c r="F6" s="1562"/>
      <c r="G6" s="1562"/>
      <c r="H6" s="1562"/>
      <c r="I6" s="1562"/>
      <c r="J6" s="1562"/>
      <c r="K6" s="1562"/>
      <c r="L6" s="1556"/>
      <c r="M6" s="1556"/>
      <c r="N6" s="1556"/>
      <c r="O6" s="1556"/>
      <c r="P6" s="1556"/>
      <c r="Q6" s="1556"/>
      <c r="R6" s="1556"/>
      <c r="S6" s="1556"/>
      <c r="T6" s="1556"/>
      <c r="U6" s="1556"/>
      <c r="V6" s="1556"/>
      <c r="W6" s="1556"/>
      <c r="X6" s="1556"/>
      <c r="Y6" s="1556"/>
      <c r="Z6" s="1556"/>
      <c r="AA6" s="1556"/>
      <c r="AB6" s="1556"/>
      <c r="AC6" s="1556"/>
      <c r="AD6" s="1556"/>
      <c r="AE6" s="1556"/>
      <c r="AF6" s="1556"/>
      <c r="AG6" s="1556"/>
      <c r="AH6" s="1556"/>
      <c r="AI6" s="1556"/>
      <c r="AJ6" s="1556"/>
    </row>
    <row r="7" spans="1:39" s="357" customFormat="1" ht="31.5" customHeight="1">
      <c r="A7" s="356"/>
      <c r="B7" s="1562" t="s">
        <v>435</v>
      </c>
      <c r="C7" s="1562"/>
      <c r="D7" s="1562"/>
      <c r="E7" s="1562"/>
      <c r="F7" s="1562"/>
      <c r="G7" s="1562"/>
      <c r="H7" s="1562"/>
      <c r="I7" s="1562"/>
      <c r="J7" s="1562"/>
      <c r="K7" s="1562"/>
      <c r="L7" s="1563"/>
      <c r="M7" s="1563"/>
      <c r="N7" s="1563"/>
      <c r="O7" s="1563"/>
      <c r="P7" s="1563"/>
      <c r="Q7" s="1563"/>
      <c r="R7" s="1563"/>
      <c r="S7" s="1563"/>
      <c r="T7" s="1563"/>
      <c r="U7" s="1563"/>
      <c r="V7" s="1563"/>
      <c r="W7" s="1563"/>
      <c r="X7" s="1563"/>
      <c r="Y7" s="1563"/>
      <c r="Z7" s="1564" t="s">
        <v>436</v>
      </c>
      <c r="AA7" s="1564"/>
      <c r="AB7" s="1564"/>
      <c r="AC7" s="1564"/>
      <c r="AD7" s="1564"/>
      <c r="AE7" s="1564"/>
      <c r="AF7" s="1564"/>
      <c r="AG7" s="1565" t="s">
        <v>467</v>
      </c>
      <c r="AH7" s="1565"/>
      <c r="AI7" s="1565"/>
      <c r="AJ7" s="1565"/>
    </row>
    <row r="8" spans="1:39" s="357" customFormat="1" ht="29.25" customHeight="1">
      <c r="B8" s="1555" t="s">
        <v>438</v>
      </c>
      <c r="C8" s="1555"/>
      <c r="D8" s="1555"/>
      <c r="E8" s="1555"/>
      <c r="F8" s="1555"/>
      <c r="G8" s="1555"/>
      <c r="H8" s="1555"/>
      <c r="I8" s="1555"/>
      <c r="J8" s="1555"/>
      <c r="K8" s="1555"/>
      <c r="L8" s="1556" t="s">
        <v>439</v>
      </c>
      <c r="M8" s="1556"/>
      <c r="N8" s="1556"/>
      <c r="O8" s="1556"/>
      <c r="P8" s="1556"/>
      <c r="Q8" s="1556"/>
      <c r="R8" s="1556"/>
      <c r="S8" s="1556"/>
      <c r="T8" s="1556"/>
      <c r="U8" s="1556"/>
      <c r="V8" s="1556"/>
      <c r="W8" s="1556"/>
      <c r="X8" s="1556"/>
      <c r="Y8" s="1556"/>
      <c r="Z8" s="1556"/>
      <c r="AA8" s="1556"/>
      <c r="AB8" s="1556"/>
      <c r="AC8" s="1556"/>
      <c r="AD8" s="1556"/>
      <c r="AE8" s="1556"/>
      <c r="AF8" s="1556"/>
      <c r="AG8" s="1556"/>
      <c r="AH8" s="1556"/>
      <c r="AI8" s="1556"/>
      <c r="AJ8" s="1556"/>
    </row>
    <row r="9" spans="1:39" ht="9.75" customHeight="1"/>
    <row r="10" spans="1:39" ht="21" customHeight="1">
      <c r="B10" s="1541" t="s">
        <v>440</v>
      </c>
      <c r="C10" s="1541"/>
      <c r="D10" s="1541"/>
      <c r="E10" s="1541"/>
      <c r="F10" s="1541"/>
      <c r="G10" s="1541"/>
      <c r="H10" s="1541"/>
      <c r="I10" s="1541"/>
      <c r="J10" s="1541"/>
      <c r="K10" s="1541"/>
      <c r="L10" s="1541"/>
      <c r="M10" s="1541"/>
      <c r="N10" s="1541"/>
      <c r="O10" s="1541"/>
      <c r="P10" s="1541"/>
      <c r="Q10" s="1541"/>
      <c r="R10" s="1541"/>
      <c r="S10" s="1541"/>
      <c r="T10" s="1541"/>
      <c r="U10" s="1541"/>
      <c r="V10" s="1541"/>
      <c r="W10" s="1541"/>
      <c r="X10" s="1541"/>
      <c r="Y10" s="1541"/>
      <c r="Z10" s="1541"/>
      <c r="AA10" s="1541"/>
      <c r="AB10" s="1541"/>
      <c r="AC10" s="1541"/>
      <c r="AD10" s="1541"/>
      <c r="AE10" s="1541"/>
      <c r="AF10" s="1541"/>
      <c r="AG10" s="1541"/>
      <c r="AH10" s="1541"/>
      <c r="AI10" s="1541"/>
      <c r="AJ10" s="1541"/>
    </row>
    <row r="11" spans="1:39" ht="21" customHeight="1">
      <c r="B11" s="1557" t="s">
        <v>441</v>
      </c>
      <c r="C11" s="1557"/>
      <c r="D11" s="1557"/>
      <c r="E11" s="1557"/>
      <c r="F11" s="1557"/>
      <c r="G11" s="1557"/>
      <c r="H11" s="1557"/>
      <c r="I11" s="1557"/>
      <c r="J11" s="1557"/>
      <c r="K11" s="1557"/>
      <c r="L11" s="1557"/>
      <c r="M11" s="1557"/>
      <c r="N11" s="1557"/>
      <c r="O11" s="1557"/>
      <c r="P11" s="1557"/>
      <c r="Q11" s="1557"/>
      <c r="R11" s="1557"/>
      <c r="S11" s="1558"/>
      <c r="T11" s="1558"/>
      <c r="U11" s="1558"/>
      <c r="V11" s="1558"/>
      <c r="W11" s="1558"/>
      <c r="X11" s="1558"/>
      <c r="Y11" s="1558"/>
      <c r="Z11" s="1558"/>
      <c r="AA11" s="1558"/>
      <c r="AB11" s="1558"/>
      <c r="AC11" s="358" t="s">
        <v>442</v>
      </c>
      <c r="AD11" s="359"/>
      <c r="AE11" s="1559"/>
      <c r="AF11" s="1559"/>
      <c r="AG11" s="1559"/>
      <c r="AH11" s="1559"/>
      <c r="AI11" s="1559"/>
      <c r="AJ11" s="1559"/>
      <c r="AM11" s="360"/>
    </row>
    <row r="12" spans="1:39" ht="21" customHeight="1" thickBot="1">
      <c r="B12" s="361"/>
      <c r="C12" s="1553" t="s">
        <v>468</v>
      </c>
      <c r="D12" s="1553"/>
      <c r="E12" s="1553"/>
      <c r="F12" s="1553"/>
      <c r="G12" s="1553"/>
      <c r="H12" s="1553"/>
      <c r="I12" s="1553"/>
      <c r="J12" s="1553"/>
      <c r="K12" s="1553"/>
      <c r="L12" s="1553"/>
      <c r="M12" s="1553"/>
      <c r="N12" s="1553"/>
      <c r="O12" s="1553"/>
      <c r="P12" s="1553"/>
      <c r="Q12" s="1553"/>
      <c r="R12" s="1553"/>
      <c r="S12" s="1543">
        <f>ROUNDUP(S11*30%,1)</f>
        <v>0</v>
      </c>
      <c r="T12" s="1543"/>
      <c r="U12" s="1543"/>
      <c r="V12" s="1543"/>
      <c r="W12" s="1543"/>
      <c r="X12" s="1543"/>
      <c r="Y12" s="1543"/>
      <c r="Z12" s="1543"/>
      <c r="AA12" s="1543"/>
      <c r="AB12" s="1543"/>
      <c r="AC12" s="362" t="s">
        <v>442</v>
      </c>
      <c r="AD12" s="362"/>
      <c r="AE12" s="1544"/>
      <c r="AF12" s="1544"/>
      <c r="AG12" s="1544"/>
      <c r="AH12" s="1544"/>
      <c r="AI12" s="1544"/>
      <c r="AJ12" s="1544"/>
    </row>
    <row r="13" spans="1:39" ht="21" customHeight="1" thickTop="1">
      <c r="B13" s="1545" t="s">
        <v>444</v>
      </c>
      <c r="C13" s="1545"/>
      <c r="D13" s="1545"/>
      <c r="E13" s="1545"/>
      <c r="F13" s="1545"/>
      <c r="G13" s="1545"/>
      <c r="H13" s="1545"/>
      <c r="I13" s="1545"/>
      <c r="J13" s="1545"/>
      <c r="K13" s="1545"/>
      <c r="L13" s="1545"/>
      <c r="M13" s="1545"/>
      <c r="N13" s="1545"/>
      <c r="O13" s="1545"/>
      <c r="P13" s="1545"/>
      <c r="Q13" s="1545"/>
      <c r="R13" s="1545"/>
      <c r="S13" s="1554" t="e">
        <f>ROUNDUP(AE25/L25,1)</f>
        <v>#DIV/0!</v>
      </c>
      <c r="T13" s="1554"/>
      <c r="U13" s="1554"/>
      <c r="V13" s="1554"/>
      <c r="W13" s="1554"/>
      <c r="X13" s="1554"/>
      <c r="Y13" s="1554"/>
      <c r="Z13" s="1554"/>
      <c r="AA13" s="1554"/>
      <c r="AB13" s="1554"/>
      <c r="AC13" s="363" t="s">
        <v>442</v>
      </c>
      <c r="AD13" s="363"/>
      <c r="AE13" s="1547" t="s">
        <v>445</v>
      </c>
      <c r="AF13" s="1547"/>
      <c r="AG13" s="1547"/>
      <c r="AH13" s="1547"/>
      <c r="AI13" s="1547"/>
      <c r="AJ13" s="1547"/>
    </row>
    <row r="14" spans="1:39" ht="21" customHeight="1">
      <c r="B14" s="1551" t="s">
        <v>446</v>
      </c>
      <c r="C14" s="1551"/>
      <c r="D14" s="1551"/>
      <c r="E14" s="1551"/>
      <c r="F14" s="1551"/>
      <c r="G14" s="1551"/>
      <c r="H14" s="1551"/>
      <c r="I14" s="1551"/>
      <c r="J14" s="1551"/>
      <c r="K14" s="1551"/>
      <c r="L14" s="1551" t="s">
        <v>447</v>
      </c>
      <c r="M14" s="1551"/>
      <c r="N14" s="1551"/>
      <c r="O14" s="1551"/>
      <c r="P14" s="1551"/>
      <c r="Q14" s="1551"/>
      <c r="R14" s="1551"/>
      <c r="S14" s="1551"/>
      <c r="T14" s="1551"/>
      <c r="U14" s="1551"/>
      <c r="V14" s="1551"/>
      <c r="W14" s="1551"/>
      <c r="X14" s="1551"/>
      <c r="Y14" s="1551" t="s">
        <v>448</v>
      </c>
      <c r="Z14" s="1551"/>
      <c r="AA14" s="1551"/>
      <c r="AB14" s="1551"/>
      <c r="AC14" s="1551"/>
      <c r="AD14" s="1551"/>
      <c r="AE14" s="1551" t="s">
        <v>449</v>
      </c>
      <c r="AF14" s="1551"/>
      <c r="AG14" s="1551"/>
      <c r="AH14" s="1551"/>
      <c r="AI14" s="1551"/>
      <c r="AJ14" s="1551"/>
    </row>
    <row r="15" spans="1:39" ht="21" customHeight="1">
      <c r="B15" s="364">
        <v>1</v>
      </c>
      <c r="C15" s="1536"/>
      <c r="D15" s="1536"/>
      <c r="E15" s="1536"/>
      <c r="F15" s="1536"/>
      <c r="G15" s="1536"/>
      <c r="H15" s="1536"/>
      <c r="I15" s="1536"/>
      <c r="J15" s="1536"/>
      <c r="K15" s="1536"/>
      <c r="L15" s="1536"/>
      <c r="M15" s="1536"/>
      <c r="N15" s="1536"/>
      <c r="O15" s="1536"/>
      <c r="P15" s="1536"/>
      <c r="Q15" s="1536"/>
      <c r="R15" s="1536"/>
      <c r="S15" s="1536"/>
      <c r="T15" s="1536"/>
      <c r="U15" s="1536"/>
      <c r="V15" s="1536"/>
      <c r="W15" s="1536"/>
      <c r="X15" s="1536"/>
      <c r="Y15" s="1536"/>
      <c r="Z15" s="1536"/>
      <c r="AA15" s="1536"/>
      <c r="AB15" s="1536"/>
      <c r="AC15" s="1536"/>
      <c r="AD15" s="1536"/>
      <c r="AE15" s="1536"/>
      <c r="AF15" s="1536"/>
      <c r="AG15" s="1536"/>
      <c r="AH15" s="1536"/>
      <c r="AI15" s="1536"/>
      <c r="AJ15" s="1536"/>
    </row>
    <row r="16" spans="1:39" ht="21" customHeight="1">
      <c r="B16" s="364">
        <v>2</v>
      </c>
      <c r="C16" s="1536"/>
      <c r="D16" s="1536"/>
      <c r="E16" s="1536"/>
      <c r="F16" s="1536"/>
      <c r="G16" s="1536"/>
      <c r="H16" s="1536"/>
      <c r="I16" s="1536"/>
      <c r="J16" s="1536"/>
      <c r="K16" s="1536"/>
      <c r="L16" s="1536"/>
      <c r="M16" s="1536"/>
      <c r="N16" s="1536"/>
      <c r="O16" s="1536"/>
      <c r="P16" s="1536"/>
      <c r="Q16" s="1536"/>
      <c r="R16" s="1536"/>
      <c r="S16" s="1536"/>
      <c r="T16" s="1536"/>
      <c r="U16" s="1536"/>
      <c r="V16" s="1536"/>
      <c r="W16" s="1536"/>
      <c r="X16" s="1536"/>
      <c r="Y16" s="1536"/>
      <c r="Z16" s="1536"/>
      <c r="AA16" s="1536"/>
      <c r="AB16" s="1536"/>
      <c r="AC16" s="1536"/>
      <c r="AD16" s="1536"/>
      <c r="AE16" s="1536"/>
      <c r="AF16" s="1536"/>
      <c r="AG16" s="1536"/>
      <c r="AH16" s="1536"/>
      <c r="AI16" s="1536"/>
      <c r="AJ16" s="1536"/>
    </row>
    <row r="17" spans="2:36" ht="21" customHeight="1">
      <c r="B17" s="364">
        <v>3</v>
      </c>
      <c r="C17" s="1536"/>
      <c r="D17" s="1536"/>
      <c r="E17" s="1536"/>
      <c r="F17" s="1536"/>
      <c r="G17" s="1536"/>
      <c r="H17" s="1536"/>
      <c r="I17" s="1536"/>
      <c r="J17" s="1536"/>
      <c r="K17" s="1536"/>
      <c r="L17" s="1536"/>
      <c r="M17" s="1536"/>
      <c r="N17" s="1536"/>
      <c r="O17" s="1536"/>
      <c r="P17" s="1536"/>
      <c r="Q17" s="1536"/>
      <c r="R17" s="1536"/>
      <c r="S17" s="1536"/>
      <c r="T17" s="1536"/>
      <c r="U17" s="1536"/>
      <c r="V17" s="1536"/>
      <c r="W17" s="1536"/>
      <c r="X17" s="1536"/>
      <c r="Y17" s="1536"/>
      <c r="Z17" s="1536"/>
      <c r="AA17" s="1536"/>
      <c r="AB17" s="1536"/>
      <c r="AC17" s="1536"/>
      <c r="AD17" s="1536"/>
      <c r="AE17" s="1536"/>
      <c r="AF17" s="1536"/>
      <c r="AG17" s="1536"/>
      <c r="AH17" s="1536"/>
      <c r="AI17" s="1536"/>
      <c r="AJ17" s="1536"/>
    </row>
    <row r="18" spans="2:36" ht="21" customHeight="1">
      <c r="B18" s="364">
        <v>4</v>
      </c>
      <c r="C18" s="1536"/>
      <c r="D18" s="1536"/>
      <c r="E18" s="1536"/>
      <c r="F18" s="1536"/>
      <c r="G18" s="1536"/>
      <c r="H18" s="1536"/>
      <c r="I18" s="1536"/>
      <c r="J18" s="1536"/>
      <c r="K18" s="1536"/>
      <c r="L18" s="1536"/>
      <c r="M18" s="1536"/>
      <c r="N18" s="1536"/>
      <c r="O18" s="1536"/>
      <c r="P18" s="1536"/>
      <c r="Q18" s="1536"/>
      <c r="R18" s="1536"/>
      <c r="S18" s="1536"/>
      <c r="T18" s="1536"/>
      <c r="U18" s="1536"/>
      <c r="V18" s="1536"/>
      <c r="W18" s="1536"/>
      <c r="X18" s="1536"/>
      <c r="Y18" s="1536"/>
      <c r="Z18" s="1536"/>
      <c r="AA18" s="1536"/>
      <c r="AB18" s="1536"/>
      <c r="AC18" s="1536"/>
      <c r="AD18" s="1536"/>
      <c r="AE18" s="1536"/>
      <c r="AF18" s="1536"/>
      <c r="AG18" s="1536"/>
      <c r="AH18" s="1536"/>
      <c r="AI18" s="1536"/>
      <c r="AJ18" s="1536"/>
    </row>
    <row r="19" spans="2:36" ht="21" customHeight="1">
      <c r="B19" s="364">
        <v>5</v>
      </c>
      <c r="C19" s="1536"/>
      <c r="D19" s="1536"/>
      <c r="E19" s="1536"/>
      <c r="F19" s="1536"/>
      <c r="G19" s="1536"/>
      <c r="H19" s="1536"/>
      <c r="I19" s="1536"/>
      <c r="J19" s="1536"/>
      <c r="K19" s="1536"/>
      <c r="L19" s="1536"/>
      <c r="M19" s="1536"/>
      <c r="N19" s="1536"/>
      <c r="O19" s="1536"/>
      <c r="P19" s="1536"/>
      <c r="Q19" s="1536"/>
      <c r="R19" s="1536"/>
      <c r="S19" s="1536"/>
      <c r="T19" s="1536"/>
      <c r="U19" s="1536"/>
      <c r="V19" s="1536"/>
      <c r="W19" s="1536"/>
      <c r="X19" s="1536"/>
      <c r="Y19" s="1536"/>
      <c r="Z19" s="1536"/>
      <c r="AA19" s="1536"/>
      <c r="AB19" s="1536"/>
      <c r="AC19" s="1536"/>
      <c r="AD19" s="1536"/>
      <c r="AE19" s="1536"/>
      <c r="AF19" s="1536"/>
      <c r="AG19" s="1536"/>
      <c r="AH19" s="1536"/>
      <c r="AI19" s="1536"/>
      <c r="AJ19" s="1536"/>
    </row>
    <row r="20" spans="2:36" ht="21" customHeight="1">
      <c r="B20" s="364">
        <v>6</v>
      </c>
      <c r="C20" s="1536"/>
      <c r="D20" s="1536"/>
      <c r="E20" s="1536"/>
      <c r="F20" s="1536"/>
      <c r="G20" s="1536"/>
      <c r="H20" s="1536"/>
      <c r="I20" s="1536"/>
      <c r="J20" s="1536"/>
      <c r="K20" s="1536"/>
      <c r="L20" s="1536"/>
      <c r="M20" s="1536"/>
      <c r="N20" s="1536"/>
      <c r="O20" s="1536"/>
      <c r="P20" s="1536"/>
      <c r="Q20" s="1536"/>
      <c r="R20" s="1536"/>
      <c r="S20" s="1536"/>
      <c r="T20" s="1536"/>
      <c r="U20" s="1536"/>
      <c r="V20" s="1536"/>
      <c r="W20" s="1536"/>
      <c r="X20" s="1536"/>
      <c r="Y20" s="1536"/>
      <c r="Z20" s="1536"/>
      <c r="AA20" s="1536"/>
      <c r="AB20" s="1536"/>
      <c r="AC20" s="1536"/>
      <c r="AD20" s="1536"/>
      <c r="AE20" s="1536"/>
      <c r="AF20" s="1536"/>
      <c r="AG20" s="1536"/>
      <c r="AH20" s="1536"/>
      <c r="AI20" s="1536"/>
      <c r="AJ20" s="1536"/>
    </row>
    <row r="21" spans="2:36" ht="21" customHeight="1">
      <c r="B21" s="364">
        <v>7</v>
      </c>
      <c r="C21" s="1536"/>
      <c r="D21" s="1536"/>
      <c r="E21" s="1536"/>
      <c r="F21" s="1536"/>
      <c r="G21" s="1536"/>
      <c r="H21" s="1536"/>
      <c r="I21" s="1536"/>
      <c r="J21" s="1536"/>
      <c r="K21" s="1536"/>
      <c r="L21" s="1536"/>
      <c r="M21" s="1536"/>
      <c r="N21" s="1536"/>
      <c r="O21" s="1536"/>
      <c r="P21" s="1536"/>
      <c r="Q21" s="1536"/>
      <c r="R21" s="1536"/>
      <c r="S21" s="1536"/>
      <c r="T21" s="1536"/>
      <c r="U21" s="1536"/>
      <c r="V21" s="1536"/>
      <c r="W21" s="1536"/>
      <c r="X21" s="1536"/>
      <c r="Y21" s="1536"/>
      <c r="Z21" s="1536"/>
      <c r="AA21" s="1536"/>
      <c r="AB21" s="1536"/>
      <c r="AC21" s="1536"/>
      <c r="AD21" s="1536"/>
      <c r="AE21" s="1536"/>
      <c r="AF21" s="1536"/>
      <c r="AG21" s="1536"/>
      <c r="AH21" s="1536"/>
      <c r="AI21" s="1536"/>
      <c r="AJ21" s="1536"/>
    </row>
    <row r="22" spans="2:36" ht="21" customHeight="1">
      <c r="B22" s="364">
        <v>8</v>
      </c>
      <c r="C22" s="1536"/>
      <c r="D22" s="1536"/>
      <c r="E22" s="1536"/>
      <c r="F22" s="1536"/>
      <c r="G22" s="1536"/>
      <c r="H22" s="1536"/>
      <c r="I22" s="1536"/>
      <c r="J22" s="1536"/>
      <c r="K22" s="1536"/>
      <c r="L22" s="1536"/>
      <c r="M22" s="1536"/>
      <c r="N22" s="1536"/>
      <c r="O22" s="1536"/>
      <c r="P22" s="1536"/>
      <c r="Q22" s="1536"/>
      <c r="R22" s="1536"/>
      <c r="S22" s="1536"/>
      <c r="T22" s="1536"/>
      <c r="U22" s="1536"/>
      <c r="V22" s="1536"/>
      <c r="W22" s="1536"/>
      <c r="X22" s="1536"/>
      <c r="Y22" s="1536"/>
      <c r="Z22" s="1536"/>
      <c r="AA22" s="1536"/>
      <c r="AB22" s="1536"/>
      <c r="AC22" s="1536"/>
      <c r="AD22" s="1536"/>
      <c r="AE22" s="1536"/>
      <c r="AF22" s="1536"/>
      <c r="AG22" s="1536"/>
      <c r="AH22" s="1536"/>
      <c r="AI22" s="1536"/>
      <c r="AJ22" s="1536"/>
    </row>
    <row r="23" spans="2:36" ht="21" customHeight="1">
      <c r="B23" s="364">
        <v>9</v>
      </c>
      <c r="C23" s="1536"/>
      <c r="D23" s="1536"/>
      <c r="E23" s="1536"/>
      <c r="F23" s="1536"/>
      <c r="G23" s="1536"/>
      <c r="H23" s="1536"/>
      <c r="I23" s="1536"/>
      <c r="J23" s="1536"/>
      <c r="K23" s="1536"/>
      <c r="L23" s="1536"/>
      <c r="M23" s="1536"/>
      <c r="N23" s="1536"/>
      <c r="O23" s="1536"/>
      <c r="P23" s="1536"/>
      <c r="Q23" s="1536"/>
      <c r="R23" s="1536"/>
      <c r="S23" s="1536"/>
      <c r="T23" s="1536"/>
      <c r="U23" s="1536"/>
      <c r="V23" s="1536"/>
      <c r="W23" s="1536"/>
      <c r="X23" s="1536"/>
      <c r="Y23" s="1536"/>
      <c r="Z23" s="1536"/>
      <c r="AA23" s="1536"/>
      <c r="AB23" s="1536"/>
      <c r="AC23" s="1536"/>
      <c r="AD23" s="1536"/>
      <c r="AE23" s="1536"/>
      <c r="AF23" s="1536"/>
      <c r="AG23" s="1536"/>
      <c r="AH23" s="1536"/>
      <c r="AI23" s="1536"/>
      <c r="AJ23" s="1536"/>
    </row>
    <row r="24" spans="2:36" ht="21" customHeight="1">
      <c r="B24" s="364">
        <v>10</v>
      </c>
      <c r="C24" s="1536"/>
      <c r="D24" s="1536"/>
      <c r="E24" s="1536"/>
      <c r="F24" s="1536"/>
      <c r="G24" s="1536"/>
      <c r="H24" s="1536"/>
      <c r="I24" s="1536"/>
      <c r="J24" s="1536"/>
      <c r="K24" s="1536"/>
      <c r="L24" s="1536"/>
      <c r="M24" s="1536"/>
      <c r="N24" s="1536"/>
      <c r="O24" s="1536"/>
      <c r="P24" s="1536"/>
      <c r="Q24" s="1536"/>
      <c r="R24" s="1536"/>
      <c r="S24" s="1536"/>
      <c r="T24" s="1536"/>
      <c r="U24" s="1536"/>
      <c r="V24" s="1536"/>
      <c r="W24" s="1536"/>
      <c r="X24" s="1536"/>
      <c r="Y24" s="1536"/>
      <c r="Z24" s="1536"/>
      <c r="AA24" s="1536"/>
      <c r="AB24" s="1536"/>
      <c r="AC24" s="1536"/>
      <c r="AD24" s="1536"/>
      <c r="AE24" s="1536"/>
      <c r="AF24" s="1536"/>
      <c r="AG24" s="1536"/>
      <c r="AH24" s="1536"/>
      <c r="AI24" s="1536"/>
      <c r="AJ24" s="1536"/>
    </row>
    <row r="25" spans="2:36" ht="21" customHeight="1">
      <c r="B25" s="1548" t="s">
        <v>450</v>
      </c>
      <c r="C25" s="1548"/>
      <c r="D25" s="1548"/>
      <c r="E25" s="1548"/>
      <c r="F25" s="1548"/>
      <c r="G25" s="1548"/>
      <c r="H25" s="1548"/>
      <c r="I25" s="1548"/>
      <c r="J25" s="1548"/>
      <c r="K25" s="1548"/>
      <c r="L25" s="1549"/>
      <c r="M25" s="1549"/>
      <c r="N25" s="1549"/>
      <c r="O25" s="1549"/>
      <c r="P25" s="1549"/>
      <c r="Q25" s="1550" t="s">
        <v>451</v>
      </c>
      <c r="R25" s="1550"/>
      <c r="S25" s="1551" t="s">
        <v>452</v>
      </c>
      <c r="T25" s="1551"/>
      <c r="U25" s="1551"/>
      <c r="V25" s="1551"/>
      <c r="W25" s="1551"/>
      <c r="X25" s="1551"/>
      <c r="Y25" s="1551"/>
      <c r="Z25" s="1551"/>
      <c r="AA25" s="1551"/>
      <c r="AB25" s="1551"/>
      <c r="AC25" s="1551"/>
      <c r="AD25" s="1551"/>
      <c r="AE25" s="1552">
        <f>SUM(AE15:AJ24)</f>
        <v>0</v>
      </c>
      <c r="AF25" s="1552"/>
      <c r="AG25" s="1552"/>
      <c r="AH25" s="1552"/>
      <c r="AI25" s="1552"/>
      <c r="AJ25" s="1552"/>
    </row>
    <row r="26" spans="2:36" ht="9" customHeight="1">
      <c r="B26" s="365"/>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366"/>
      <c r="AA26" s="366"/>
      <c r="AB26" s="366"/>
      <c r="AC26" s="366"/>
      <c r="AD26" s="366"/>
      <c r="AE26" s="366"/>
      <c r="AF26" s="366"/>
      <c r="AG26" s="366"/>
      <c r="AH26" s="366"/>
      <c r="AI26" s="366"/>
      <c r="AJ26" s="366"/>
    </row>
    <row r="27" spans="2:36" ht="21" customHeight="1">
      <c r="B27" s="1541" t="s">
        <v>453</v>
      </c>
      <c r="C27" s="1541"/>
      <c r="D27" s="1541"/>
      <c r="E27" s="1541"/>
      <c r="F27" s="1541"/>
      <c r="G27" s="1541"/>
      <c r="H27" s="1541"/>
      <c r="I27" s="1541"/>
      <c r="J27" s="1541"/>
      <c r="K27" s="1541"/>
      <c r="L27" s="1541"/>
      <c r="M27" s="1541"/>
      <c r="N27" s="1541"/>
      <c r="O27" s="1541"/>
      <c r="P27" s="1541"/>
      <c r="Q27" s="1541"/>
      <c r="R27" s="1541"/>
      <c r="S27" s="1541"/>
      <c r="T27" s="1541"/>
      <c r="U27" s="1541"/>
      <c r="V27" s="1541"/>
      <c r="W27" s="1541"/>
      <c r="X27" s="1541"/>
      <c r="Y27" s="1541"/>
      <c r="Z27" s="1541"/>
      <c r="AA27" s="1541"/>
      <c r="AB27" s="1541"/>
      <c r="AC27" s="1541"/>
      <c r="AD27" s="1541"/>
      <c r="AE27" s="1541"/>
      <c r="AF27" s="1541"/>
      <c r="AG27" s="1541"/>
      <c r="AH27" s="1541"/>
      <c r="AI27" s="1541"/>
      <c r="AJ27" s="1541"/>
    </row>
    <row r="28" spans="2:36" ht="21" customHeight="1" thickBot="1">
      <c r="B28" s="1542" t="s">
        <v>469</v>
      </c>
      <c r="C28" s="1542"/>
      <c r="D28" s="1542"/>
      <c r="E28" s="1542"/>
      <c r="F28" s="1542"/>
      <c r="G28" s="1542"/>
      <c r="H28" s="1542"/>
      <c r="I28" s="1542"/>
      <c r="J28" s="1542"/>
      <c r="K28" s="1542"/>
      <c r="L28" s="1542"/>
      <c r="M28" s="1542"/>
      <c r="N28" s="1542"/>
      <c r="O28" s="1542"/>
      <c r="P28" s="1542"/>
      <c r="Q28" s="1542"/>
      <c r="R28" s="1542"/>
      <c r="S28" s="1543">
        <f>ROUNDUP(S11/50,1)</f>
        <v>0</v>
      </c>
      <c r="T28" s="1543"/>
      <c r="U28" s="1543"/>
      <c r="V28" s="1543"/>
      <c r="W28" s="1543"/>
      <c r="X28" s="1543"/>
      <c r="Y28" s="1543"/>
      <c r="Z28" s="1543"/>
      <c r="AA28" s="1543"/>
      <c r="AB28" s="1543"/>
      <c r="AC28" s="367" t="s">
        <v>442</v>
      </c>
      <c r="AD28" s="368"/>
      <c r="AE28" s="1544"/>
      <c r="AF28" s="1544"/>
      <c r="AG28" s="1544"/>
      <c r="AH28" s="1544"/>
      <c r="AI28" s="1544"/>
      <c r="AJ28" s="1544"/>
    </row>
    <row r="29" spans="2:36" ht="21" customHeight="1" thickTop="1">
      <c r="B29" s="1545" t="s">
        <v>455</v>
      </c>
      <c r="C29" s="1545"/>
      <c r="D29" s="1545"/>
      <c r="E29" s="1545"/>
      <c r="F29" s="1545"/>
      <c r="G29" s="1545"/>
      <c r="H29" s="1545"/>
      <c r="I29" s="1545"/>
      <c r="J29" s="1545"/>
      <c r="K29" s="1545"/>
      <c r="L29" s="1545"/>
      <c r="M29" s="1545"/>
      <c r="N29" s="1545"/>
      <c r="O29" s="1545"/>
      <c r="P29" s="1545"/>
      <c r="Q29" s="1545"/>
      <c r="R29" s="1545"/>
      <c r="S29" s="1546"/>
      <c r="T29" s="1546"/>
      <c r="U29" s="1546"/>
      <c r="V29" s="1546"/>
      <c r="W29" s="1546"/>
      <c r="X29" s="1546"/>
      <c r="Y29" s="1546"/>
      <c r="Z29" s="1546"/>
      <c r="AA29" s="1546"/>
      <c r="AB29" s="1546"/>
      <c r="AC29" s="369" t="s">
        <v>442</v>
      </c>
      <c r="AD29" s="370"/>
      <c r="AE29" s="1547" t="s">
        <v>470</v>
      </c>
      <c r="AF29" s="1547"/>
      <c r="AG29" s="1547"/>
      <c r="AH29" s="1547"/>
      <c r="AI29" s="1547"/>
      <c r="AJ29" s="1547"/>
    </row>
    <row r="30" spans="2:36" ht="21" customHeight="1">
      <c r="B30" s="1540" t="s">
        <v>457</v>
      </c>
      <c r="C30" s="1540"/>
      <c r="D30" s="1540"/>
      <c r="E30" s="1540"/>
      <c r="F30" s="1540"/>
      <c r="G30" s="1540"/>
      <c r="H30" s="1540"/>
      <c r="I30" s="1540"/>
      <c r="J30" s="1540"/>
      <c r="K30" s="1540"/>
      <c r="L30" s="1540"/>
      <c r="M30" s="1540"/>
      <c r="N30" s="1540"/>
      <c r="O30" s="1540"/>
      <c r="P30" s="1540"/>
      <c r="Q30" s="1540"/>
      <c r="R30" s="1540"/>
      <c r="S30" s="1540" t="s">
        <v>458</v>
      </c>
      <c r="T30" s="1540"/>
      <c r="U30" s="1540"/>
      <c r="V30" s="1540"/>
      <c r="W30" s="1540"/>
      <c r="X30" s="1540"/>
      <c r="Y30" s="1540"/>
      <c r="Z30" s="1540"/>
      <c r="AA30" s="1540"/>
      <c r="AB30" s="1540"/>
      <c r="AC30" s="1540"/>
      <c r="AD30" s="1540"/>
      <c r="AE30" s="1540"/>
      <c r="AF30" s="1540"/>
      <c r="AG30" s="1540"/>
      <c r="AH30" s="1540"/>
      <c r="AI30" s="1540"/>
      <c r="AJ30" s="1540"/>
    </row>
    <row r="31" spans="2:36" ht="21" customHeight="1">
      <c r="B31" s="364">
        <v>1</v>
      </c>
      <c r="C31" s="1536"/>
      <c r="D31" s="1536"/>
      <c r="E31" s="1536"/>
      <c r="F31" s="1536"/>
      <c r="G31" s="1536"/>
      <c r="H31" s="1536"/>
      <c r="I31" s="1536"/>
      <c r="J31" s="1536"/>
      <c r="K31" s="1536"/>
      <c r="L31" s="1536"/>
      <c r="M31" s="1536"/>
      <c r="N31" s="1536"/>
      <c r="O31" s="1536"/>
      <c r="P31" s="1536"/>
      <c r="Q31" s="1536"/>
      <c r="R31" s="1536"/>
      <c r="S31" s="1536"/>
      <c r="T31" s="1536"/>
      <c r="U31" s="1536"/>
      <c r="V31" s="1536"/>
      <c r="W31" s="1536"/>
      <c r="X31" s="1536"/>
      <c r="Y31" s="1536"/>
      <c r="Z31" s="1536"/>
      <c r="AA31" s="1536"/>
      <c r="AB31" s="1536"/>
      <c r="AC31" s="1536"/>
      <c r="AD31" s="1536"/>
      <c r="AE31" s="1536"/>
      <c r="AF31" s="1536"/>
      <c r="AG31" s="1536"/>
      <c r="AH31" s="1536"/>
      <c r="AI31" s="1536"/>
      <c r="AJ31" s="1536"/>
    </row>
    <row r="32" spans="2:36" ht="21" customHeight="1">
      <c r="B32" s="364">
        <v>2</v>
      </c>
      <c r="C32" s="1536"/>
      <c r="D32" s="1536"/>
      <c r="E32" s="1536"/>
      <c r="F32" s="1536"/>
      <c r="G32" s="1536"/>
      <c r="H32" s="1536"/>
      <c r="I32" s="1536"/>
      <c r="J32" s="1536"/>
      <c r="K32" s="1536"/>
      <c r="L32" s="1536"/>
      <c r="M32" s="1536"/>
      <c r="N32" s="1536"/>
      <c r="O32" s="1536"/>
      <c r="P32" s="1536"/>
      <c r="Q32" s="1536"/>
      <c r="R32" s="1536"/>
      <c r="S32" s="1536"/>
      <c r="T32" s="1536"/>
      <c r="U32" s="1536"/>
      <c r="V32" s="1536"/>
      <c r="W32" s="1536"/>
      <c r="X32" s="1536"/>
      <c r="Y32" s="1536"/>
      <c r="Z32" s="1536"/>
      <c r="AA32" s="1536"/>
      <c r="AB32" s="1536"/>
      <c r="AC32" s="1536"/>
      <c r="AD32" s="1536"/>
      <c r="AE32" s="1536"/>
      <c r="AF32" s="1536"/>
      <c r="AG32" s="1536"/>
      <c r="AH32" s="1536"/>
      <c r="AI32" s="1536"/>
      <c r="AJ32" s="1536"/>
    </row>
    <row r="33" spans="2:38" ht="21" customHeight="1">
      <c r="B33" s="364">
        <v>3</v>
      </c>
      <c r="C33" s="1536"/>
      <c r="D33" s="1536"/>
      <c r="E33" s="1536"/>
      <c r="F33" s="1536"/>
      <c r="G33" s="1536"/>
      <c r="H33" s="1536"/>
      <c r="I33" s="1536"/>
      <c r="J33" s="1536"/>
      <c r="K33" s="1536"/>
      <c r="L33" s="1536"/>
      <c r="M33" s="1536"/>
      <c r="N33" s="1536"/>
      <c r="O33" s="1536"/>
      <c r="P33" s="1536"/>
      <c r="Q33" s="1536"/>
      <c r="R33" s="1536"/>
      <c r="S33" s="1536"/>
      <c r="T33" s="1536"/>
      <c r="U33" s="1536"/>
      <c r="V33" s="1536"/>
      <c r="W33" s="1536"/>
      <c r="X33" s="1536"/>
      <c r="Y33" s="1536"/>
      <c r="Z33" s="1536"/>
      <c r="AA33" s="1536"/>
      <c r="AB33" s="1536"/>
      <c r="AC33" s="1536"/>
      <c r="AD33" s="1536"/>
      <c r="AE33" s="1536"/>
      <c r="AF33" s="1536"/>
      <c r="AG33" s="1536"/>
      <c r="AH33" s="1536"/>
      <c r="AI33" s="1536"/>
      <c r="AJ33" s="1536"/>
    </row>
    <row r="34" spans="2:38" ht="8.25" customHeight="1">
      <c r="B34" s="365"/>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c r="AH34" s="366"/>
      <c r="AI34" s="366"/>
      <c r="AJ34" s="366"/>
    </row>
    <row r="35" spans="2:38" ht="22.5" customHeight="1">
      <c r="B35" s="1537" t="s">
        <v>426</v>
      </c>
      <c r="C35" s="1537"/>
      <c r="D35" s="1537"/>
      <c r="E35" s="1537"/>
      <c r="F35" s="1537"/>
      <c r="G35" s="1537"/>
      <c r="H35" s="1538" t="s">
        <v>459</v>
      </c>
      <c r="I35" s="1538"/>
      <c r="J35" s="1538"/>
      <c r="K35" s="1538"/>
      <c r="L35" s="1538"/>
      <c r="M35" s="1538"/>
      <c r="N35" s="1538"/>
      <c r="O35" s="1538"/>
      <c r="P35" s="1538"/>
      <c r="Q35" s="1538"/>
      <c r="R35" s="1538"/>
      <c r="S35" s="1538"/>
      <c r="T35" s="1538"/>
      <c r="U35" s="1538"/>
      <c r="V35" s="1538"/>
      <c r="W35" s="1538"/>
      <c r="X35" s="1538"/>
      <c r="Y35" s="1538"/>
      <c r="Z35" s="1538"/>
      <c r="AA35" s="1538"/>
      <c r="AB35" s="1538"/>
      <c r="AC35" s="1538"/>
      <c r="AD35" s="1538"/>
      <c r="AE35" s="1538"/>
      <c r="AF35" s="1538"/>
      <c r="AG35" s="1538"/>
      <c r="AH35" s="1538"/>
      <c r="AI35" s="1538"/>
      <c r="AJ35" s="1538"/>
    </row>
    <row r="36" spans="2:38" ht="8.25" customHeight="1">
      <c r="B36" s="365"/>
      <c r="C36" s="366"/>
      <c r="D36" s="366"/>
      <c r="E36" s="366"/>
      <c r="F36" s="366"/>
      <c r="G36" s="366"/>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row>
    <row r="37" spans="2:38" ht="18.75" customHeight="1">
      <c r="B37" s="1539" t="s">
        <v>460</v>
      </c>
      <c r="C37" s="1539"/>
      <c r="D37" s="1539"/>
      <c r="E37" s="1539"/>
      <c r="F37" s="1539"/>
      <c r="G37" s="1539"/>
      <c r="H37" s="1539"/>
      <c r="I37" s="1539"/>
      <c r="J37" s="1539"/>
      <c r="K37" s="1539"/>
      <c r="L37" s="1539"/>
      <c r="M37" s="1539"/>
      <c r="N37" s="1539"/>
      <c r="O37" s="1539"/>
      <c r="P37" s="1539"/>
      <c r="Q37" s="1539"/>
      <c r="R37" s="1539"/>
      <c r="S37" s="1539"/>
      <c r="T37" s="1539"/>
      <c r="U37" s="1539"/>
      <c r="V37" s="1539"/>
      <c r="W37" s="1539"/>
      <c r="X37" s="1539"/>
      <c r="Y37" s="1539"/>
      <c r="Z37" s="1539"/>
      <c r="AA37" s="1539"/>
      <c r="AB37" s="1539"/>
      <c r="AC37" s="1539"/>
      <c r="AD37" s="1539"/>
      <c r="AE37" s="1539"/>
      <c r="AF37" s="1539"/>
      <c r="AG37" s="1539"/>
      <c r="AH37" s="1539"/>
      <c r="AI37" s="1539"/>
      <c r="AJ37" s="1539"/>
      <c r="AK37" s="1539"/>
      <c r="AL37" s="371"/>
    </row>
    <row r="38" spans="2:38" ht="18.75" customHeight="1">
      <c r="B38" s="1539"/>
      <c r="C38" s="1539"/>
      <c r="D38" s="1539"/>
      <c r="E38" s="1539"/>
      <c r="F38" s="1539"/>
      <c r="G38" s="1539"/>
      <c r="H38" s="1539"/>
      <c r="I38" s="1539"/>
      <c r="J38" s="1539"/>
      <c r="K38" s="1539"/>
      <c r="L38" s="1539"/>
      <c r="M38" s="1539"/>
      <c r="N38" s="1539"/>
      <c r="O38" s="1539"/>
      <c r="P38" s="1539"/>
      <c r="Q38" s="1539"/>
      <c r="R38" s="1539"/>
      <c r="S38" s="1539"/>
      <c r="T38" s="1539"/>
      <c r="U38" s="1539"/>
      <c r="V38" s="1539"/>
      <c r="W38" s="1539"/>
      <c r="X38" s="1539"/>
      <c r="Y38" s="1539"/>
      <c r="Z38" s="1539"/>
      <c r="AA38" s="1539"/>
      <c r="AB38" s="1539"/>
      <c r="AC38" s="1539"/>
      <c r="AD38" s="1539"/>
      <c r="AE38" s="1539"/>
      <c r="AF38" s="1539"/>
      <c r="AG38" s="1539"/>
      <c r="AH38" s="1539"/>
      <c r="AI38" s="1539"/>
      <c r="AJ38" s="1539"/>
      <c r="AK38" s="1539"/>
      <c r="AL38" s="371"/>
    </row>
    <row r="39" spans="2:38" ht="18.75" customHeight="1">
      <c r="B39" s="1539"/>
      <c r="C39" s="1539"/>
      <c r="D39" s="1539"/>
      <c r="E39" s="1539"/>
      <c r="F39" s="1539"/>
      <c r="G39" s="1539"/>
      <c r="H39" s="1539"/>
      <c r="I39" s="1539"/>
      <c r="J39" s="1539"/>
      <c r="K39" s="1539"/>
      <c r="L39" s="1539"/>
      <c r="M39" s="1539"/>
      <c r="N39" s="1539"/>
      <c r="O39" s="1539"/>
      <c r="P39" s="1539"/>
      <c r="Q39" s="1539"/>
      <c r="R39" s="1539"/>
      <c r="S39" s="1539"/>
      <c r="T39" s="1539"/>
      <c r="U39" s="1539"/>
      <c r="V39" s="1539"/>
      <c r="W39" s="1539"/>
      <c r="X39" s="1539"/>
      <c r="Y39" s="1539"/>
      <c r="Z39" s="1539"/>
      <c r="AA39" s="1539"/>
      <c r="AB39" s="1539"/>
      <c r="AC39" s="1539"/>
      <c r="AD39" s="1539"/>
      <c r="AE39" s="1539"/>
      <c r="AF39" s="1539"/>
      <c r="AG39" s="1539"/>
      <c r="AH39" s="1539"/>
      <c r="AI39" s="1539"/>
      <c r="AJ39" s="1539"/>
      <c r="AK39" s="1539"/>
      <c r="AL39" s="371"/>
    </row>
    <row r="40" spans="2:38" ht="18.75" customHeight="1">
      <c r="B40" s="1539"/>
      <c r="C40" s="1539"/>
      <c r="D40" s="1539"/>
      <c r="E40" s="1539"/>
      <c r="F40" s="1539"/>
      <c r="G40" s="1539"/>
      <c r="H40" s="1539"/>
      <c r="I40" s="1539"/>
      <c r="J40" s="1539"/>
      <c r="K40" s="1539"/>
      <c r="L40" s="1539"/>
      <c r="M40" s="1539"/>
      <c r="N40" s="1539"/>
      <c r="O40" s="1539"/>
      <c r="P40" s="1539"/>
      <c r="Q40" s="1539"/>
      <c r="R40" s="1539"/>
      <c r="S40" s="1539"/>
      <c r="T40" s="1539"/>
      <c r="U40" s="1539"/>
      <c r="V40" s="1539"/>
      <c r="W40" s="1539"/>
      <c r="X40" s="1539"/>
      <c r="Y40" s="1539"/>
      <c r="Z40" s="1539"/>
      <c r="AA40" s="1539"/>
      <c r="AB40" s="1539"/>
      <c r="AC40" s="1539"/>
      <c r="AD40" s="1539"/>
      <c r="AE40" s="1539"/>
      <c r="AF40" s="1539"/>
      <c r="AG40" s="1539"/>
      <c r="AH40" s="1539"/>
      <c r="AI40" s="1539"/>
      <c r="AJ40" s="1539"/>
      <c r="AK40" s="1539"/>
      <c r="AL40" s="371"/>
    </row>
    <row r="41" spans="2:38" ht="81.75" customHeight="1">
      <c r="B41" s="1539"/>
      <c r="C41" s="1539"/>
      <c r="D41" s="1539"/>
      <c r="E41" s="1539"/>
      <c r="F41" s="1539"/>
      <c r="G41" s="1539"/>
      <c r="H41" s="1539"/>
      <c r="I41" s="1539"/>
      <c r="J41" s="1539"/>
      <c r="K41" s="1539"/>
      <c r="L41" s="1539"/>
      <c r="M41" s="1539"/>
      <c r="N41" s="1539"/>
      <c r="O41" s="1539"/>
      <c r="P41" s="1539"/>
      <c r="Q41" s="1539"/>
      <c r="R41" s="1539"/>
      <c r="S41" s="1539"/>
      <c r="T41" s="1539"/>
      <c r="U41" s="1539"/>
      <c r="V41" s="1539"/>
      <c r="W41" s="1539"/>
      <c r="X41" s="1539"/>
      <c r="Y41" s="1539"/>
      <c r="Z41" s="1539"/>
      <c r="AA41" s="1539"/>
      <c r="AB41" s="1539"/>
      <c r="AC41" s="1539"/>
      <c r="AD41" s="1539"/>
      <c r="AE41" s="1539"/>
      <c r="AF41" s="1539"/>
      <c r="AG41" s="1539"/>
      <c r="AH41" s="1539"/>
      <c r="AI41" s="1539"/>
      <c r="AJ41" s="1539"/>
      <c r="AK41" s="1539"/>
      <c r="AL41" s="371"/>
    </row>
    <row r="42" spans="2:38" ht="15" customHeight="1">
      <c r="B42" s="1535" t="s">
        <v>461</v>
      </c>
      <c r="C42" s="1535"/>
      <c r="D42" s="1535"/>
      <c r="E42" s="1535"/>
      <c r="F42" s="1535"/>
      <c r="G42" s="1535"/>
      <c r="H42" s="1535"/>
      <c r="I42" s="1535"/>
      <c r="J42" s="1535"/>
      <c r="K42" s="1535"/>
      <c r="L42" s="1535"/>
      <c r="M42" s="1535"/>
      <c r="N42" s="1535"/>
      <c r="O42" s="1535"/>
      <c r="P42" s="1535"/>
      <c r="Q42" s="1535"/>
      <c r="R42" s="1535"/>
      <c r="S42" s="1535"/>
      <c r="T42" s="1535"/>
      <c r="U42" s="1535"/>
      <c r="V42" s="1535"/>
      <c r="W42" s="1535"/>
      <c r="X42" s="1535"/>
      <c r="Y42" s="1535"/>
      <c r="Z42" s="1535"/>
      <c r="AA42" s="1535"/>
      <c r="AB42" s="1535"/>
      <c r="AC42" s="1535"/>
      <c r="AD42" s="1535"/>
      <c r="AE42" s="1535"/>
      <c r="AF42" s="1535"/>
      <c r="AG42" s="1535"/>
      <c r="AH42" s="1535"/>
      <c r="AI42" s="1535"/>
      <c r="AJ42" s="1535"/>
      <c r="AK42" s="1535"/>
      <c r="AL42" s="371"/>
    </row>
    <row r="43" spans="2:38" ht="15" customHeight="1">
      <c r="B43" s="1535"/>
      <c r="C43" s="1535"/>
      <c r="D43" s="1535"/>
      <c r="E43" s="1535"/>
      <c r="F43" s="1535"/>
      <c r="G43" s="1535"/>
      <c r="H43" s="1535"/>
      <c r="I43" s="1535"/>
      <c r="J43" s="1535"/>
      <c r="K43" s="1535"/>
      <c r="L43" s="1535"/>
      <c r="M43" s="1535"/>
      <c r="N43" s="1535"/>
      <c r="O43" s="1535"/>
      <c r="P43" s="1535"/>
      <c r="Q43" s="1535"/>
      <c r="R43" s="1535"/>
      <c r="S43" s="1535"/>
      <c r="T43" s="1535"/>
      <c r="U43" s="1535"/>
      <c r="V43" s="1535"/>
      <c r="W43" s="1535"/>
      <c r="X43" s="1535"/>
      <c r="Y43" s="1535"/>
      <c r="Z43" s="1535"/>
      <c r="AA43" s="1535"/>
      <c r="AB43" s="1535"/>
      <c r="AC43" s="1535"/>
      <c r="AD43" s="1535"/>
      <c r="AE43" s="1535"/>
      <c r="AF43" s="1535"/>
      <c r="AG43" s="1535"/>
      <c r="AH43" s="1535"/>
      <c r="AI43" s="1535"/>
      <c r="AJ43" s="1535"/>
      <c r="AK43" s="1535"/>
      <c r="AL43" s="371"/>
    </row>
    <row r="44" spans="2:38" ht="15" customHeight="1">
      <c r="B44" s="1535"/>
      <c r="C44" s="1535"/>
      <c r="D44" s="1535"/>
      <c r="E44" s="1535"/>
      <c r="F44" s="1535"/>
      <c r="G44" s="1535"/>
      <c r="H44" s="1535"/>
      <c r="I44" s="1535"/>
      <c r="J44" s="1535"/>
      <c r="K44" s="1535"/>
      <c r="L44" s="1535"/>
      <c r="M44" s="1535"/>
      <c r="N44" s="1535"/>
      <c r="O44" s="1535"/>
      <c r="P44" s="1535"/>
      <c r="Q44" s="1535"/>
      <c r="R44" s="1535"/>
      <c r="S44" s="1535"/>
      <c r="T44" s="1535"/>
      <c r="U44" s="1535"/>
      <c r="V44" s="1535"/>
      <c r="W44" s="1535"/>
      <c r="X44" s="1535"/>
      <c r="Y44" s="1535"/>
      <c r="Z44" s="1535"/>
      <c r="AA44" s="1535"/>
      <c r="AB44" s="1535"/>
      <c r="AC44" s="1535"/>
      <c r="AD44" s="1535"/>
      <c r="AE44" s="1535"/>
      <c r="AF44" s="1535"/>
      <c r="AG44" s="1535"/>
      <c r="AH44" s="1535"/>
      <c r="AI44" s="1535"/>
      <c r="AJ44" s="1535"/>
      <c r="AK44" s="1535"/>
      <c r="AL44" s="371"/>
    </row>
    <row r="45" spans="2:38" ht="15" customHeight="1">
      <c r="B45" s="1535"/>
      <c r="C45" s="1535"/>
      <c r="D45" s="1535"/>
      <c r="E45" s="1535"/>
      <c r="F45" s="1535"/>
      <c r="G45" s="1535"/>
      <c r="H45" s="1535"/>
      <c r="I45" s="1535"/>
      <c r="J45" s="1535"/>
      <c r="K45" s="1535"/>
      <c r="L45" s="1535"/>
      <c r="M45" s="1535"/>
      <c r="N45" s="1535"/>
      <c r="O45" s="1535"/>
      <c r="P45" s="1535"/>
      <c r="Q45" s="1535"/>
      <c r="R45" s="1535"/>
      <c r="S45" s="1535"/>
      <c r="T45" s="1535"/>
      <c r="U45" s="1535"/>
      <c r="V45" s="1535"/>
      <c r="W45" s="1535"/>
      <c r="X45" s="1535"/>
      <c r="Y45" s="1535"/>
      <c r="Z45" s="1535"/>
      <c r="AA45" s="1535"/>
      <c r="AB45" s="1535"/>
      <c r="AC45" s="1535"/>
      <c r="AD45" s="1535"/>
      <c r="AE45" s="1535"/>
      <c r="AF45" s="1535"/>
      <c r="AG45" s="1535"/>
      <c r="AH45" s="1535"/>
      <c r="AI45" s="1535"/>
      <c r="AJ45" s="1535"/>
      <c r="AK45" s="1535"/>
      <c r="AL45" s="371"/>
    </row>
    <row r="46" spans="2:38" ht="36" customHeight="1">
      <c r="B46" s="1535"/>
      <c r="C46" s="1535"/>
      <c r="D46" s="1535"/>
      <c r="E46" s="1535"/>
      <c r="F46" s="1535"/>
      <c r="G46" s="1535"/>
      <c r="H46" s="1535"/>
      <c r="I46" s="1535"/>
      <c r="J46" s="1535"/>
      <c r="K46" s="1535"/>
      <c r="L46" s="1535"/>
      <c r="M46" s="1535"/>
      <c r="N46" s="1535"/>
      <c r="O46" s="1535"/>
      <c r="P46" s="1535"/>
      <c r="Q46" s="1535"/>
      <c r="R46" s="1535"/>
      <c r="S46" s="1535"/>
      <c r="T46" s="1535"/>
      <c r="U46" s="1535"/>
      <c r="V46" s="1535"/>
      <c r="W46" s="1535"/>
      <c r="X46" s="1535"/>
      <c r="Y46" s="1535"/>
      <c r="Z46" s="1535"/>
      <c r="AA46" s="1535"/>
      <c r="AB46" s="1535"/>
      <c r="AC46" s="1535"/>
      <c r="AD46" s="1535"/>
      <c r="AE46" s="1535"/>
      <c r="AF46" s="1535"/>
      <c r="AG46" s="1535"/>
      <c r="AH46" s="1535"/>
      <c r="AI46" s="1535"/>
      <c r="AJ46" s="1535"/>
      <c r="AK46" s="1535"/>
      <c r="AL46" s="371"/>
    </row>
    <row r="47" spans="2:38" s="372" customFormat="1" ht="32.25" customHeight="1">
      <c r="B47" s="1535" t="s">
        <v>462</v>
      </c>
      <c r="C47" s="1535"/>
      <c r="D47" s="1535"/>
      <c r="E47" s="1535"/>
      <c r="F47" s="1535"/>
      <c r="G47" s="1535"/>
      <c r="H47" s="1535"/>
      <c r="I47" s="1535"/>
      <c r="J47" s="1535"/>
      <c r="K47" s="1535"/>
      <c r="L47" s="1535"/>
      <c r="M47" s="1535"/>
      <c r="N47" s="1535"/>
      <c r="O47" s="1535"/>
      <c r="P47" s="1535"/>
      <c r="Q47" s="1535"/>
      <c r="R47" s="1535"/>
      <c r="S47" s="1535"/>
      <c r="T47" s="1535"/>
      <c r="U47" s="1535"/>
      <c r="V47" s="1535"/>
      <c r="W47" s="1535"/>
      <c r="X47" s="1535"/>
      <c r="Y47" s="1535"/>
      <c r="Z47" s="1535"/>
      <c r="AA47" s="1535"/>
      <c r="AB47" s="1535"/>
      <c r="AC47" s="1535"/>
      <c r="AD47" s="1535"/>
      <c r="AE47" s="1535"/>
      <c r="AF47" s="1535"/>
      <c r="AG47" s="1535"/>
      <c r="AH47" s="1535"/>
      <c r="AI47" s="1535"/>
      <c r="AJ47" s="1535"/>
      <c r="AK47" s="1535"/>
    </row>
    <row r="48" spans="2:38" s="372" customFormat="1" ht="36" customHeight="1">
      <c r="B48" s="1535" t="s">
        <v>463</v>
      </c>
      <c r="C48" s="1535"/>
      <c r="D48" s="1535"/>
      <c r="E48" s="1535"/>
      <c r="F48" s="1535"/>
      <c r="G48" s="1535"/>
      <c r="H48" s="1535"/>
      <c r="I48" s="1535"/>
      <c r="J48" s="1535"/>
      <c r="K48" s="1535"/>
      <c r="L48" s="1535"/>
      <c r="M48" s="1535"/>
      <c r="N48" s="1535"/>
      <c r="O48" s="1535"/>
      <c r="P48" s="1535"/>
      <c r="Q48" s="1535"/>
      <c r="R48" s="1535"/>
      <c r="S48" s="1535"/>
      <c r="T48" s="1535"/>
      <c r="U48" s="1535"/>
      <c r="V48" s="1535"/>
      <c r="W48" s="1535"/>
      <c r="X48" s="1535"/>
      <c r="Y48" s="1535"/>
      <c r="Z48" s="1535"/>
      <c r="AA48" s="1535"/>
      <c r="AB48" s="1535"/>
      <c r="AC48" s="1535"/>
      <c r="AD48" s="1535"/>
      <c r="AE48" s="1535"/>
      <c r="AF48" s="1535"/>
      <c r="AG48" s="1535"/>
      <c r="AH48" s="1535"/>
      <c r="AI48" s="1535"/>
      <c r="AJ48" s="1535"/>
      <c r="AK48" s="1535"/>
    </row>
    <row r="49" spans="2:37" s="372" customFormat="1" ht="21" customHeight="1">
      <c r="B49" s="372" t="s">
        <v>464</v>
      </c>
      <c r="AK49" s="373"/>
    </row>
    <row r="50" spans="2:37" s="372" customFormat="1" ht="21" customHeight="1">
      <c r="B50" s="372" t="s">
        <v>464</v>
      </c>
      <c r="AK50" s="373"/>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0"/>
  <pageMargins left="0.62986111111111109" right="0.62986111111111109" top="0.55138888888888893" bottom="0.31527777777777777" header="0.51180555555555551" footer="0.51180555555555551"/>
  <pageSetup paperSize="9" scale="74" firstPageNumber="0" orientation="portrait" cellComments="atEn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7005-55BA-49A9-A18E-EC8728A16A2B}">
  <sheetPr>
    <tabColor theme="4"/>
  </sheetPr>
  <dimension ref="B1:AH355"/>
  <sheetViews>
    <sheetView showGridLines="0" view="pageBreakPreview" zoomScale="110" zoomScaleNormal="100" zoomScaleSheetLayoutView="110" workbookViewId="0">
      <selection activeCell="B4" sqref="B4:AG4"/>
    </sheetView>
  </sheetViews>
  <sheetFormatPr defaultRowHeight="13"/>
  <cols>
    <col min="1" max="1" width="1.83203125" style="374" customWidth="1"/>
    <col min="2" max="62" width="2.58203125" style="374" customWidth="1"/>
    <col min="63" max="257" width="9" style="374"/>
    <col min="258" max="318" width="2.58203125" style="374" customWidth="1"/>
    <col min="319" max="513" width="9" style="374"/>
    <col min="514" max="574" width="2.58203125" style="374" customWidth="1"/>
    <col min="575" max="769" width="9" style="374"/>
    <col min="770" max="830" width="2.58203125" style="374" customWidth="1"/>
    <col min="831" max="1025" width="9" style="374"/>
    <col min="1026" max="1086" width="2.58203125" style="374" customWidth="1"/>
    <col min="1087" max="1281" width="9" style="374"/>
    <col min="1282" max="1342" width="2.58203125" style="374" customWidth="1"/>
    <col min="1343" max="1537" width="9" style="374"/>
    <col min="1538" max="1598" width="2.58203125" style="374" customWidth="1"/>
    <col min="1599" max="1793" width="9" style="374"/>
    <col min="1794" max="1854" width="2.58203125" style="374" customWidth="1"/>
    <col min="1855" max="2049" width="9" style="374"/>
    <col min="2050" max="2110" width="2.58203125" style="374" customWidth="1"/>
    <col min="2111" max="2305" width="9" style="374"/>
    <col min="2306" max="2366" width="2.58203125" style="374" customWidth="1"/>
    <col min="2367" max="2561" width="9" style="374"/>
    <col min="2562" max="2622" width="2.58203125" style="374" customWidth="1"/>
    <col min="2623" max="2817" width="9" style="374"/>
    <col min="2818" max="2878" width="2.58203125" style="374" customWidth="1"/>
    <col min="2879" max="3073" width="9" style="374"/>
    <col min="3074" max="3134" width="2.58203125" style="374" customWidth="1"/>
    <col min="3135" max="3329" width="9" style="374"/>
    <col min="3330" max="3390" width="2.58203125" style="374" customWidth="1"/>
    <col min="3391" max="3585" width="9" style="374"/>
    <col min="3586" max="3646" width="2.58203125" style="374" customWidth="1"/>
    <col min="3647" max="3841" width="9" style="374"/>
    <col min="3842" max="3902" width="2.58203125" style="374" customWidth="1"/>
    <col min="3903" max="4097" width="9" style="374"/>
    <col min="4098" max="4158" width="2.58203125" style="374" customWidth="1"/>
    <col min="4159" max="4353" width="9" style="374"/>
    <col min="4354" max="4414" width="2.58203125" style="374" customWidth="1"/>
    <col min="4415" max="4609" width="9" style="374"/>
    <col min="4610" max="4670" width="2.58203125" style="374" customWidth="1"/>
    <col min="4671" max="4865" width="9" style="374"/>
    <col min="4866" max="4926" width="2.58203125" style="374" customWidth="1"/>
    <col min="4927" max="5121" width="9" style="374"/>
    <col min="5122" max="5182" width="2.58203125" style="374" customWidth="1"/>
    <col min="5183" max="5377" width="9" style="374"/>
    <col min="5378" max="5438" width="2.58203125" style="374" customWidth="1"/>
    <col min="5439" max="5633" width="9" style="374"/>
    <col min="5634" max="5694" width="2.58203125" style="374" customWidth="1"/>
    <col min="5695" max="5889" width="9" style="374"/>
    <col min="5890" max="5950" width="2.58203125" style="374" customWidth="1"/>
    <col min="5951" max="6145" width="9" style="374"/>
    <col min="6146" max="6206" width="2.58203125" style="374" customWidth="1"/>
    <col min="6207" max="6401" width="9" style="374"/>
    <col min="6402" max="6462" width="2.58203125" style="374" customWidth="1"/>
    <col min="6463" max="6657" width="9" style="374"/>
    <col min="6658" max="6718" width="2.58203125" style="374" customWidth="1"/>
    <col min="6719" max="6913" width="9" style="374"/>
    <col min="6914" max="6974" width="2.58203125" style="374" customWidth="1"/>
    <col min="6975" max="7169" width="9" style="374"/>
    <col min="7170" max="7230" width="2.58203125" style="374" customWidth="1"/>
    <col min="7231" max="7425" width="9" style="374"/>
    <col min="7426" max="7486" width="2.58203125" style="374" customWidth="1"/>
    <col min="7487" max="7681" width="9" style="374"/>
    <col min="7682" max="7742" width="2.58203125" style="374" customWidth="1"/>
    <col min="7743" max="7937" width="9" style="374"/>
    <col min="7938" max="7998" width="2.58203125" style="374" customWidth="1"/>
    <col min="7999" max="8193" width="9" style="374"/>
    <col min="8194" max="8254" width="2.58203125" style="374" customWidth="1"/>
    <col min="8255" max="8449" width="9" style="374"/>
    <col min="8450" max="8510" width="2.58203125" style="374" customWidth="1"/>
    <col min="8511" max="8705" width="9" style="374"/>
    <col min="8706" max="8766" width="2.58203125" style="374" customWidth="1"/>
    <col min="8767" max="8961" width="9" style="374"/>
    <col min="8962" max="9022" width="2.58203125" style="374" customWidth="1"/>
    <col min="9023" max="9217" width="9" style="374"/>
    <col min="9218" max="9278" width="2.58203125" style="374" customWidth="1"/>
    <col min="9279" max="9473" width="9" style="374"/>
    <col min="9474" max="9534" width="2.58203125" style="374" customWidth="1"/>
    <col min="9535" max="9729" width="9" style="374"/>
    <col min="9730" max="9790" width="2.58203125" style="374" customWidth="1"/>
    <col min="9791" max="9985" width="9" style="374"/>
    <col min="9986" max="10046" width="2.58203125" style="374" customWidth="1"/>
    <col min="10047" max="10241" width="9" style="374"/>
    <col min="10242" max="10302" width="2.58203125" style="374" customWidth="1"/>
    <col min="10303" max="10497" width="9" style="374"/>
    <col min="10498" max="10558" width="2.58203125" style="374" customWidth="1"/>
    <col min="10559" max="10753" width="9" style="374"/>
    <col min="10754" max="10814" width="2.58203125" style="374" customWidth="1"/>
    <col min="10815" max="11009" width="9" style="374"/>
    <col min="11010" max="11070" width="2.58203125" style="374" customWidth="1"/>
    <col min="11071" max="11265" width="9" style="374"/>
    <col min="11266" max="11326" width="2.58203125" style="374" customWidth="1"/>
    <col min="11327" max="11521" width="9" style="374"/>
    <col min="11522" max="11582" width="2.58203125" style="374" customWidth="1"/>
    <col min="11583" max="11777" width="9" style="374"/>
    <col min="11778" max="11838" width="2.58203125" style="374" customWidth="1"/>
    <col min="11839" max="12033" width="9" style="374"/>
    <col min="12034" max="12094" width="2.58203125" style="374" customWidth="1"/>
    <col min="12095" max="12289" width="9" style="374"/>
    <col min="12290" max="12350" width="2.58203125" style="374" customWidth="1"/>
    <col min="12351" max="12545" width="9" style="374"/>
    <col min="12546" max="12606" width="2.58203125" style="374" customWidth="1"/>
    <col min="12607" max="12801" width="9" style="374"/>
    <col min="12802" max="12862" width="2.58203125" style="374" customWidth="1"/>
    <col min="12863" max="13057" width="9" style="374"/>
    <col min="13058" max="13118" width="2.58203125" style="374" customWidth="1"/>
    <col min="13119" max="13313" width="9" style="374"/>
    <col min="13314" max="13374" width="2.58203125" style="374" customWidth="1"/>
    <col min="13375" max="13569" width="9" style="374"/>
    <col min="13570" max="13630" width="2.58203125" style="374" customWidth="1"/>
    <col min="13631" max="13825" width="9" style="374"/>
    <col min="13826" max="13886" width="2.58203125" style="374" customWidth="1"/>
    <col min="13887" max="14081" width="9" style="374"/>
    <col min="14082" max="14142" width="2.58203125" style="374" customWidth="1"/>
    <col min="14143" max="14337" width="9" style="374"/>
    <col min="14338" max="14398" width="2.58203125" style="374" customWidth="1"/>
    <col min="14399" max="14593" width="9" style="374"/>
    <col min="14594" max="14654" width="2.58203125" style="374" customWidth="1"/>
    <col min="14655" max="14849" width="9" style="374"/>
    <col min="14850" max="14910" width="2.58203125" style="374" customWidth="1"/>
    <col min="14911" max="15105" width="9" style="374"/>
    <col min="15106" max="15166" width="2.58203125" style="374" customWidth="1"/>
    <col min="15167" max="15361" width="9" style="374"/>
    <col min="15362" max="15422" width="2.58203125" style="374" customWidth="1"/>
    <col min="15423" max="15617" width="9" style="374"/>
    <col min="15618" max="15678" width="2.58203125" style="374" customWidth="1"/>
    <col min="15679" max="15873" width="9" style="374"/>
    <col min="15874" max="15934" width="2.58203125" style="374" customWidth="1"/>
    <col min="15935" max="16129" width="9" style="374"/>
    <col min="16130" max="16190" width="2.58203125" style="374" customWidth="1"/>
    <col min="16191" max="16384" width="9" style="374"/>
  </cols>
  <sheetData>
    <row r="1" spans="2:34">
      <c r="B1" s="374" t="s">
        <v>471</v>
      </c>
    </row>
    <row r="2" spans="2:34">
      <c r="Z2" s="1624" t="s">
        <v>472</v>
      </c>
      <c r="AA2" s="1624"/>
      <c r="AB2" s="1624"/>
      <c r="AC2" s="1624"/>
      <c r="AD2" s="1624"/>
      <c r="AE2" s="1624"/>
      <c r="AF2" s="1624"/>
      <c r="AG2" s="1624"/>
      <c r="AH2" s="1624"/>
    </row>
    <row r="4" spans="2:34" s="375" customFormat="1" ht="21" customHeight="1">
      <c r="B4" s="1625" t="s">
        <v>473</v>
      </c>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c r="AD4" s="1625"/>
      <c r="AE4" s="1625"/>
      <c r="AF4" s="1625"/>
      <c r="AG4" s="1625"/>
    </row>
    <row r="5" spans="2:34" s="375" customFormat="1" ht="21" customHeight="1">
      <c r="B5" s="1625" t="s">
        <v>474</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row>
    <row r="6" spans="2:34" ht="21" customHeight="1" thickBot="1"/>
    <row r="7" spans="2:34" ht="21" customHeight="1">
      <c r="B7" s="1626" t="s">
        <v>475</v>
      </c>
      <c r="C7" s="1627"/>
      <c r="D7" s="1627"/>
      <c r="E7" s="1627"/>
      <c r="F7" s="1627"/>
      <c r="G7" s="1627"/>
      <c r="H7" s="1627"/>
      <c r="I7" s="1627"/>
      <c r="J7" s="1627"/>
      <c r="K7" s="1627"/>
      <c r="L7" s="1627"/>
      <c r="M7" s="1627"/>
      <c r="N7" s="1628"/>
      <c r="O7" s="1628"/>
      <c r="P7" s="1628"/>
      <c r="Q7" s="1628"/>
      <c r="R7" s="1628"/>
      <c r="S7" s="1628"/>
      <c r="T7" s="1628"/>
      <c r="U7" s="1628"/>
      <c r="V7" s="1628"/>
      <c r="W7" s="1628"/>
      <c r="X7" s="1628"/>
      <c r="Y7" s="1628"/>
      <c r="Z7" s="1628"/>
      <c r="AA7" s="1628"/>
      <c r="AB7" s="1628"/>
      <c r="AC7" s="1628"/>
      <c r="AD7" s="1628"/>
      <c r="AE7" s="1628"/>
      <c r="AF7" s="1628"/>
      <c r="AG7" s="1629"/>
    </row>
    <row r="8" spans="2:34" ht="21" customHeight="1" thickBot="1">
      <c r="B8" s="1620" t="s">
        <v>476</v>
      </c>
      <c r="C8" s="1621"/>
      <c r="D8" s="1621"/>
      <c r="E8" s="1621"/>
      <c r="F8" s="1621"/>
      <c r="G8" s="1621"/>
      <c r="H8" s="1621"/>
      <c r="I8" s="1621"/>
      <c r="J8" s="1621"/>
      <c r="K8" s="1621"/>
      <c r="L8" s="1621"/>
      <c r="M8" s="1621"/>
      <c r="N8" s="1622" t="s">
        <v>477</v>
      </c>
      <c r="O8" s="1622"/>
      <c r="P8" s="1622"/>
      <c r="Q8" s="1622"/>
      <c r="R8" s="1622"/>
      <c r="S8" s="1622"/>
      <c r="T8" s="1622"/>
      <c r="U8" s="1622"/>
      <c r="V8" s="1622"/>
      <c r="W8" s="1622"/>
      <c r="X8" s="1622"/>
      <c r="Y8" s="1622"/>
      <c r="Z8" s="1622"/>
      <c r="AA8" s="1622"/>
      <c r="AB8" s="1622"/>
      <c r="AC8" s="1622"/>
      <c r="AD8" s="1622"/>
      <c r="AE8" s="1622"/>
      <c r="AF8" s="1622"/>
      <c r="AG8" s="1623"/>
    </row>
    <row r="9" spans="2:34" ht="21" customHeight="1" thickTop="1">
      <c r="B9" s="1604" t="s">
        <v>478</v>
      </c>
      <c r="C9" s="1605"/>
      <c r="D9" s="1605"/>
      <c r="E9" s="1605"/>
      <c r="F9" s="1605"/>
      <c r="G9" s="1605"/>
      <c r="H9" s="1605"/>
      <c r="I9" s="1605"/>
      <c r="J9" s="1605"/>
      <c r="K9" s="1605"/>
      <c r="L9" s="1605"/>
      <c r="M9" s="1605"/>
      <c r="N9" s="1605" t="s">
        <v>479</v>
      </c>
      <c r="O9" s="1605"/>
      <c r="P9" s="1605"/>
      <c r="Q9" s="1605"/>
      <c r="R9" s="1605"/>
      <c r="S9" s="1605"/>
      <c r="T9" s="1605"/>
      <c r="U9" s="1605"/>
      <c r="V9" s="1605"/>
      <c r="W9" s="1605"/>
      <c r="X9" s="1605"/>
      <c r="Y9" s="1605"/>
      <c r="Z9" s="1605"/>
      <c r="AA9" s="1605"/>
      <c r="AB9" s="1605"/>
      <c r="AC9" s="1605"/>
      <c r="AD9" s="1605"/>
      <c r="AE9" s="1605"/>
      <c r="AF9" s="1605"/>
      <c r="AG9" s="1606"/>
    </row>
    <row r="10" spans="2:34" ht="21" customHeight="1">
      <c r="B10" s="1607" t="s">
        <v>148</v>
      </c>
      <c r="C10" s="1608"/>
      <c r="D10" s="1608"/>
      <c r="E10" s="1608"/>
      <c r="F10" s="1608"/>
      <c r="G10" s="1608" t="s">
        <v>150</v>
      </c>
      <c r="H10" s="1608"/>
      <c r="I10" s="1608"/>
      <c r="J10" s="1608"/>
      <c r="K10" s="1608"/>
      <c r="L10" s="1608"/>
      <c r="M10" s="1608"/>
      <c r="N10" s="1609" t="s">
        <v>480</v>
      </c>
      <c r="O10" s="1610"/>
      <c r="P10" s="1610"/>
      <c r="Q10" s="1610"/>
      <c r="R10" s="1611"/>
      <c r="S10" s="1609" t="s">
        <v>481</v>
      </c>
      <c r="T10" s="1610"/>
      <c r="U10" s="1610"/>
      <c r="V10" s="1610"/>
      <c r="W10" s="1611"/>
      <c r="X10" s="1618" t="s">
        <v>482</v>
      </c>
      <c r="Y10" s="1618"/>
      <c r="Z10" s="1618"/>
      <c r="AA10" s="1618"/>
      <c r="AB10" s="1618"/>
      <c r="AC10" s="1618" t="s">
        <v>483</v>
      </c>
      <c r="AD10" s="1618"/>
      <c r="AE10" s="1618"/>
      <c r="AF10" s="1618"/>
      <c r="AG10" s="1619"/>
    </row>
    <row r="11" spans="2:34" ht="21" customHeight="1">
      <c r="B11" s="1607"/>
      <c r="C11" s="1608"/>
      <c r="D11" s="1608"/>
      <c r="E11" s="1608"/>
      <c r="F11" s="1608"/>
      <c r="G11" s="1608"/>
      <c r="H11" s="1608"/>
      <c r="I11" s="1608"/>
      <c r="J11" s="1608"/>
      <c r="K11" s="1608"/>
      <c r="L11" s="1608"/>
      <c r="M11" s="1608"/>
      <c r="N11" s="1612"/>
      <c r="O11" s="1613"/>
      <c r="P11" s="1613"/>
      <c r="Q11" s="1613"/>
      <c r="R11" s="1614"/>
      <c r="S11" s="1612"/>
      <c r="T11" s="1613"/>
      <c r="U11" s="1613"/>
      <c r="V11" s="1613"/>
      <c r="W11" s="1614"/>
      <c r="X11" s="1618"/>
      <c r="Y11" s="1618"/>
      <c r="Z11" s="1618"/>
      <c r="AA11" s="1618"/>
      <c r="AB11" s="1618"/>
      <c r="AC11" s="1618"/>
      <c r="AD11" s="1618"/>
      <c r="AE11" s="1618"/>
      <c r="AF11" s="1618"/>
      <c r="AG11" s="1619"/>
    </row>
    <row r="12" spans="2:34" ht="21" customHeight="1">
      <c r="B12" s="1607"/>
      <c r="C12" s="1608"/>
      <c r="D12" s="1608"/>
      <c r="E12" s="1608"/>
      <c r="F12" s="1608"/>
      <c r="G12" s="1608"/>
      <c r="H12" s="1608"/>
      <c r="I12" s="1608"/>
      <c r="J12" s="1608"/>
      <c r="K12" s="1608"/>
      <c r="L12" s="1608"/>
      <c r="M12" s="1608"/>
      <c r="N12" s="1615"/>
      <c r="O12" s="1616"/>
      <c r="P12" s="1616"/>
      <c r="Q12" s="1616"/>
      <c r="R12" s="1617"/>
      <c r="S12" s="1615"/>
      <c r="T12" s="1616"/>
      <c r="U12" s="1616"/>
      <c r="V12" s="1616"/>
      <c r="W12" s="1617"/>
      <c r="X12" s="1618"/>
      <c r="Y12" s="1618"/>
      <c r="Z12" s="1618"/>
      <c r="AA12" s="1618"/>
      <c r="AB12" s="1618"/>
      <c r="AC12" s="1618"/>
      <c r="AD12" s="1618"/>
      <c r="AE12" s="1618"/>
      <c r="AF12" s="1618"/>
      <c r="AG12" s="1619"/>
    </row>
    <row r="13" spans="2:34" ht="21" customHeight="1">
      <c r="B13" s="1596"/>
      <c r="C13" s="1597"/>
      <c r="D13" s="1597"/>
      <c r="E13" s="1597"/>
      <c r="F13" s="1597"/>
      <c r="G13" s="1597"/>
      <c r="H13" s="1597"/>
      <c r="I13" s="1597"/>
      <c r="J13" s="1597"/>
      <c r="K13" s="1597"/>
      <c r="L13" s="1597"/>
      <c r="M13" s="1597"/>
      <c r="N13" s="1597"/>
      <c r="O13" s="1597"/>
      <c r="P13" s="1597"/>
      <c r="Q13" s="1597"/>
      <c r="R13" s="1597"/>
      <c r="S13" s="1597"/>
      <c r="T13" s="1597"/>
      <c r="U13" s="1597"/>
      <c r="V13" s="1597"/>
      <c r="W13" s="1597"/>
      <c r="X13" s="1597"/>
      <c r="Y13" s="1597"/>
      <c r="Z13" s="1597"/>
      <c r="AA13" s="1597"/>
      <c r="AB13" s="1597"/>
      <c r="AC13" s="1597"/>
      <c r="AD13" s="1597"/>
      <c r="AE13" s="1597"/>
      <c r="AF13" s="1597"/>
      <c r="AG13" s="1598"/>
    </row>
    <row r="14" spans="2:34" ht="21" customHeight="1">
      <c r="B14" s="1596"/>
      <c r="C14" s="1597"/>
      <c r="D14" s="1597"/>
      <c r="E14" s="1597"/>
      <c r="F14" s="1597"/>
      <c r="G14" s="1597"/>
      <c r="H14" s="1597"/>
      <c r="I14" s="1597"/>
      <c r="J14" s="1597"/>
      <c r="K14" s="1597"/>
      <c r="L14" s="1597"/>
      <c r="M14" s="1597"/>
      <c r="N14" s="1597"/>
      <c r="O14" s="1597"/>
      <c r="P14" s="1597"/>
      <c r="Q14" s="1597"/>
      <c r="R14" s="1597"/>
      <c r="S14" s="1597"/>
      <c r="T14" s="1597"/>
      <c r="U14" s="1597"/>
      <c r="V14" s="1597"/>
      <c r="W14" s="1597"/>
      <c r="X14" s="1597"/>
      <c r="Y14" s="1597"/>
      <c r="Z14" s="1597"/>
      <c r="AA14" s="1597"/>
      <c r="AB14" s="1597"/>
      <c r="AC14" s="1597"/>
      <c r="AD14" s="1597"/>
      <c r="AE14" s="1597"/>
      <c r="AF14" s="1597"/>
      <c r="AG14" s="1598"/>
    </row>
    <row r="15" spans="2:34" ht="21" customHeight="1">
      <c r="B15" s="1596"/>
      <c r="C15" s="1597"/>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7"/>
      <c r="Z15" s="1597"/>
      <c r="AA15" s="1597"/>
      <c r="AB15" s="1597"/>
      <c r="AC15" s="1597"/>
      <c r="AD15" s="1597"/>
      <c r="AE15" s="1597"/>
      <c r="AF15" s="1597"/>
      <c r="AG15" s="1598"/>
    </row>
    <row r="16" spans="2:34" ht="21" customHeight="1">
      <c r="B16" s="1596"/>
      <c r="C16" s="1597"/>
      <c r="D16" s="1597"/>
      <c r="E16" s="1597"/>
      <c r="F16" s="1597"/>
      <c r="G16" s="1597"/>
      <c r="H16" s="1597"/>
      <c r="I16" s="1597"/>
      <c r="J16" s="1597"/>
      <c r="K16" s="1597"/>
      <c r="L16" s="1597"/>
      <c r="M16" s="1597"/>
      <c r="N16" s="1600"/>
      <c r="O16" s="1601"/>
      <c r="P16" s="1601"/>
      <c r="Q16" s="1601"/>
      <c r="R16" s="1602"/>
      <c r="S16" s="1600"/>
      <c r="T16" s="1601"/>
      <c r="U16" s="1601"/>
      <c r="V16" s="1601"/>
      <c r="W16" s="1602"/>
      <c r="X16" s="1600"/>
      <c r="Y16" s="1601"/>
      <c r="Z16" s="1601"/>
      <c r="AA16" s="1601"/>
      <c r="AB16" s="1602"/>
      <c r="AC16" s="1600"/>
      <c r="AD16" s="1601"/>
      <c r="AE16" s="1601"/>
      <c r="AF16" s="1601"/>
      <c r="AG16" s="1603"/>
    </row>
    <row r="17" spans="2:33" ht="21" customHeight="1">
      <c r="B17" s="1596"/>
      <c r="C17" s="1597"/>
      <c r="D17" s="1597"/>
      <c r="E17" s="1597"/>
      <c r="F17" s="1597"/>
      <c r="G17" s="1597"/>
      <c r="H17" s="1597"/>
      <c r="I17" s="1597"/>
      <c r="J17" s="1597"/>
      <c r="K17" s="1597"/>
      <c r="L17" s="1597"/>
      <c r="M17" s="1597"/>
      <c r="N17" s="1600"/>
      <c r="O17" s="1601"/>
      <c r="P17" s="1601"/>
      <c r="Q17" s="1601"/>
      <c r="R17" s="1602"/>
      <c r="S17" s="1600"/>
      <c r="T17" s="1601"/>
      <c r="U17" s="1601"/>
      <c r="V17" s="1601"/>
      <c r="W17" s="1602"/>
      <c r="X17" s="1600"/>
      <c r="Y17" s="1601"/>
      <c r="Z17" s="1601"/>
      <c r="AA17" s="1601"/>
      <c r="AB17" s="1602"/>
      <c r="AC17" s="1600"/>
      <c r="AD17" s="1601"/>
      <c r="AE17" s="1601"/>
      <c r="AF17" s="1601"/>
      <c r="AG17" s="1603"/>
    </row>
    <row r="18" spans="2:33" ht="21" customHeight="1">
      <c r="B18" s="1596"/>
      <c r="C18" s="1597"/>
      <c r="D18" s="1597"/>
      <c r="E18" s="1597"/>
      <c r="F18" s="1597"/>
      <c r="G18" s="1597"/>
      <c r="H18" s="1597"/>
      <c r="I18" s="1597"/>
      <c r="J18" s="1597"/>
      <c r="K18" s="1597"/>
      <c r="L18" s="1597"/>
      <c r="M18" s="1597"/>
      <c r="N18" s="1600"/>
      <c r="O18" s="1601"/>
      <c r="P18" s="1601"/>
      <c r="Q18" s="1601"/>
      <c r="R18" s="1602"/>
      <c r="S18" s="1600"/>
      <c r="T18" s="1601"/>
      <c r="U18" s="1601"/>
      <c r="V18" s="1601"/>
      <c r="W18" s="1602"/>
      <c r="X18" s="1600"/>
      <c r="Y18" s="1601"/>
      <c r="Z18" s="1601"/>
      <c r="AA18" s="1601"/>
      <c r="AB18" s="1602"/>
      <c r="AC18" s="1600"/>
      <c r="AD18" s="1601"/>
      <c r="AE18" s="1601"/>
      <c r="AF18" s="1601"/>
      <c r="AG18" s="1603"/>
    </row>
    <row r="19" spans="2:33" ht="21" customHeight="1">
      <c r="B19" s="1596"/>
      <c r="C19" s="1597"/>
      <c r="D19" s="1597"/>
      <c r="E19" s="1597"/>
      <c r="F19" s="1597"/>
      <c r="G19" s="1597"/>
      <c r="H19" s="1597"/>
      <c r="I19" s="1597"/>
      <c r="J19" s="1597"/>
      <c r="K19" s="1597"/>
      <c r="L19" s="1597"/>
      <c r="M19" s="1597"/>
      <c r="N19" s="1600"/>
      <c r="O19" s="1601"/>
      <c r="P19" s="1601"/>
      <c r="Q19" s="1601"/>
      <c r="R19" s="1602"/>
      <c r="S19" s="1600"/>
      <c r="T19" s="1601"/>
      <c r="U19" s="1601"/>
      <c r="V19" s="1601"/>
      <c r="W19" s="1602"/>
      <c r="X19" s="1600"/>
      <c r="Y19" s="1601"/>
      <c r="Z19" s="1601"/>
      <c r="AA19" s="1601"/>
      <c r="AB19" s="1602"/>
      <c r="AC19" s="1600"/>
      <c r="AD19" s="1601"/>
      <c r="AE19" s="1601"/>
      <c r="AF19" s="1601"/>
      <c r="AG19" s="1603"/>
    </row>
    <row r="20" spans="2:33" ht="21" customHeight="1">
      <c r="B20" s="1596"/>
      <c r="C20" s="1597"/>
      <c r="D20" s="1597"/>
      <c r="E20" s="1597"/>
      <c r="F20" s="1597"/>
      <c r="G20" s="1597"/>
      <c r="H20" s="1597"/>
      <c r="I20" s="1597"/>
      <c r="J20" s="1597"/>
      <c r="K20" s="1597"/>
      <c r="L20" s="1597"/>
      <c r="M20" s="1597"/>
      <c r="N20" s="1600"/>
      <c r="O20" s="1601"/>
      <c r="P20" s="1601"/>
      <c r="Q20" s="1601"/>
      <c r="R20" s="1602"/>
      <c r="S20" s="1600"/>
      <c r="T20" s="1601"/>
      <c r="U20" s="1601"/>
      <c r="V20" s="1601"/>
      <c r="W20" s="1602"/>
      <c r="X20" s="1600"/>
      <c r="Y20" s="1601"/>
      <c r="Z20" s="1601"/>
      <c r="AA20" s="1601"/>
      <c r="AB20" s="1602"/>
      <c r="AC20" s="1600"/>
      <c r="AD20" s="1601"/>
      <c r="AE20" s="1601"/>
      <c r="AF20" s="1601"/>
      <c r="AG20" s="1603"/>
    </row>
    <row r="21" spans="2:33" ht="21" customHeight="1">
      <c r="B21" s="1596"/>
      <c r="C21" s="1597"/>
      <c r="D21" s="1597"/>
      <c r="E21" s="1597"/>
      <c r="F21" s="1597"/>
      <c r="G21" s="1597"/>
      <c r="H21" s="1597"/>
      <c r="I21" s="1597"/>
      <c r="J21" s="1597"/>
      <c r="K21" s="1597"/>
      <c r="L21" s="1597"/>
      <c r="M21" s="1597"/>
      <c r="N21" s="1600"/>
      <c r="O21" s="1601"/>
      <c r="P21" s="1601"/>
      <c r="Q21" s="1601"/>
      <c r="R21" s="1602"/>
      <c r="S21" s="1600"/>
      <c r="T21" s="1601"/>
      <c r="U21" s="1601"/>
      <c r="V21" s="1601"/>
      <c r="W21" s="1602"/>
      <c r="X21" s="1600"/>
      <c r="Y21" s="1601"/>
      <c r="Z21" s="1601"/>
      <c r="AA21" s="1601"/>
      <c r="AB21" s="1602"/>
      <c r="AC21" s="1600"/>
      <c r="AD21" s="1601"/>
      <c r="AE21" s="1601"/>
      <c r="AF21" s="1601"/>
      <c r="AG21" s="1603"/>
    </row>
    <row r="22" spans="2:33" ht="21" customHeight="1">
      <c r="B22" s="1596"/>
      <c r="C22" s="1597"/>
      <c r="D22" s="1597"/>
      <c r="E22" s="1597"/>
      <c r="F22" s="1597"/>
      <c r="G22" s="1597"/>
      <c r="H22" s="1597"/>
      <c r="I22" s="1597"/>
      <c r="J22" s="1597"/>
      <c r="K22" s="1597"/>
      <c r="L22" s="1597"/>
      <c r="M22" s="1597"/>
      <c r="N22" s="1597"/>
      <c r="O22" s="1597"/>
      <c r="P22" s="1597"/>
      <c r="Q22" s="1597"/>
      <c r="R22" s="1597"/>
      <c r="S22" s="1597"/>
      <c r="T22" s="1597"/>
      <c r="U22" s="1597"/>
      <c r="V22" s="1597"/>
      <c r="W22" s="1597"/>
      <c r="X22" s="1597"/>
      <c r="Y22" s="1597"/>
      <c r="Z22" s="1597"/>
      <c r="AA22" s="1597"/>
      <c r="AB22" s="1597"/>
      <c r="AC22" s="1597"/>
      <c r="AD22" s="1597"/>
      <c r="AE22" s="1597"/>
      <c r="AF22" s="1597"/>
      <c r="AG22" s="1598"/>
    </row>
    <row r="23" spans="2:33" ht="21" customHeight="1">
      <c r="B23" s="1596"/>
      <c r="C23" s="1597"/>
      <c r="D23" s="1597"/>
      <c r="E23" s="1597"/>
      <c r="F23" s="1597"/>
      <c r="G23" s="1597"/>
      <c r="H23" s="1597"/>
      <c r="I23" s="1597"/>
      <c r="J23" s="1597"/>
      <c r="K23" s="1597"/>
      <c r="L23" s="1597"/>
      <c r="M23" s="1597"/>
      <c r="N23" s="1597"/>
      <c r="O23" s="1597"/>
      <c r="P23" s="1597"/>
      <c r="Q23" s="1597"/>
      <c r="R23" s="1597"/>
      <c r="S23" s="1597"/>
      <c r="T23" s="1597"/>
      <c r="U23" s="1597"/>
      <c r="V23" s="1597"/>
      <c r="W23" s="1597"/>
      <c r="X23" s="1597"/>
      <c r="Y23" s="1597"/>
      <c r="Z23" s="1597"/>
      <c r="AA23" s="1597"/>
      <c r="AB23" s="1597"/>
      <c r="AC23" s="1597"/>
      <c r="AD23" s="1597"/>
      <c r="AE23" s="1597"/>
      <c r="AF23" s="1597"/>
      <c r="AG23" s="1598"/>
    </row>
    <row r="24" spans="2:33" ht="21" customHeight="1" thickBot="1">
      <c r="B24" s="1599"/>
      <c r="C24" s="1594"/>
      <c r="D24" s="1594"/>
      <c r="E24" s="1594"/>
      <c r="F24" s="1594"/>
      <c r="G24" s="1594"/>
      <c r="H24" s="1594"/>
      <c r="I24" s="1594"/>
      <c r="J24" s="1594"/>
      <c r="K24" s="1594"/>
      <c r="L24" s="1594"/>
      <c r="M24" s="1594"/>
      <c r="N24" s="1594"/>
      <c r="O24" s="1594"/>
      <c r="P24" s="1594"/>
      <c r="Q24" s="1594"/>
      <c r="R24" s="1594"/>
      <c r="S24" s="1594"/>
      <c r="T24" s="1594"/>
      <c r="U24" s="1594"/>
      <c r="V24" s="1594"/>
      <c r="W24" s="1594"/>
      <c r="X24" s="1594"/>
      <c r="Y24" s="1594"/>
      <c r="Z24" s="1594"/>
      <c r="AA24" s="1594"/>
      <c r="AB24" s="1594"/>
      <c r="AC24" s="1594"/>
      <c r="AD24" s="1594"/>
      <c r="AE24" s="1594"/>
      <c r="AF24" s="1594"/>
      <c r="AG24" s="1595"/>
    </row>
    <row r="25" spans="2:33" ht="21" customHeight="1" thickBot="1">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row>
    <row r="26" spans="2:33" ht="21" customHeight="1">
      <c r="B26" s="1567" t="s">
        <v>484</v>
      </c>
      <c r="C26" s="1568"/>
      <c r="D26" s="1568"/>
      <c r="E26" s="1568"/>
      <c r="F26" s="1568"/>
      <c r="G26" s="1568"/>
      <c r="H26" s="1568"/>
      <c r="I26" s="1568"/>
      <c r="J26" s="1568"/>
      <c r="K26" s="1568"/>
      <c r="L26" s="1568"/>
      <c r="M26" s="1568"/>
      <c r="N26" s="1568"/>
      <c r="O26" s="1568"/>
      <c r="P26" s="1568"/>
      <c r="Q26" s="1568"/>
      <c r="R26" s="1571" t="s">
        <v>485</v>
      </c>
      <c r="S26" s="1571"/>
      <c r="T26" s="1571"/>
      <c r="U26" s="1571"/>
      <c r="V26" s="1571"/>
      <c r="W26" s="1571"/>
      <c r="X26" s="1571"/>
      <c r="Y26" s="1571"/>
      <c r="Z26" s="1571"/>
      <c r="AA26" s="1571"/>
      <c r="AB26" s="1571"/>
      <c r="AC26" s="1571"/>
      <c r="AD26" s="1571"/>
      <c r="AE26" s="1571"/>
      <c r="AF26" s="1571"/>
      <c r="AG26" s="1572"/>
    </row>
    <row r="27" spans="2:33" ht="21" customHeight="1" thickBot="1">
      <c r="B27" s="1569"/>
      <c r="C27" s="1570"/>
      <c r="D27" s="1570"/>
      <c r="E27" s="1570"/>
      <c r="F27" s="1570"/>
      <c r="G27" s="1570"/>
      <c r="H27" s="1570"/>
      <c r="I27" s="1570"/>
      <c r="J27" s="1570"/>
      <c r="K27" s="1570"/>
      <c r="L27" s="1570"/>
      <c r="M27" s="1570"/>
      <c r="N27" s="1570"/>
      <c r="O27" s="1570"/>
      <c r="P27" s="1570"/>
      <c r="Q27" s="1570"/>
      <c r="R27" s="1573"/>
      <c r="S27" s="1573"/>
      <c r="T27" s="1573"/>
      <c r="U27" s="1573"/>
      <c r="V27" s="1573"/>
      <c r="W27" s="1573"/>
      <c r="X27" s="1573"/>
      <c r="Y27" s="1573"/>
      <c r="Z27" s="1573"/>
      <c r="AA27" s="1573"/>
      <c r="AB27" s="1573"/>
      <c r="AC27" s="1573"/>
      <c r="AD27" s="1573"/>
      <c r="AE27" s="1573"/>
      <c r="AF27" s="1573"/>
      <c r="AG27" s="1574"/>
    </row>
    <row r="28" spans="2:33" ht="21" customHeight="1" thickBot="1">
      <c r="B28" s="376"/>
      <c r="C28" s="376"/>
      <c r="D28" s="376"/>
      <c r="E28" s="376"/>
      <c r="F28" s="376"/>
      <c r="G28" s="376"/>
      <c r="H28" s="376"/>
      <c r="I28" s="376"/>
      <c r="J28" s="376"/>
      <c r="K28" s="376"/>
      <c r="L28" s="376"/>
      <c r="M28" s="376"/>
      <c r="N28" s="376"/>
      <c r="O28" s="376"/>
      <c r="P28" s="376"/>
      <c r="Q28" s="376"/>
      <c r="R28" s="376"/>
      <c r="S28" s="376"/>
      <c r="T28" s="376"/>
      <c r="U28" s="376"/>
      <c r="V28" s="376"/>
      <c r="W28" s="376"/>
      <c r="X28" s="376"/>
      <c r="Y28" s="376"/>
      <c r="Z28" s="376"/>
      <c r="AA28" s="376"/>
      <c r="AB28" s="376"/>
      <c r="AC28" s="376"/>
      <c r="AD28" s="376"/>
      <c r="AE28" s="376"/>
      <c r="AF28" s="376"/>
      <c r="AG28" s="376"/>
    </row>
    <row r="29" spans="2:33" ht="21" customHeight="1">
      <c r="B29" s="1575" t="s">
        <v>486</v>
      </c>
      <c r="C29" s="1576"/>
      <c r="D29" s="1576"/>
      <c r="E29" s="1576"/>
      <c r="F29" s="1576"/>
      <c r="G29" s="1576"/>
      <c r="H29" s="1576"/>
      <c r="I29" s="1577"/>
      <c r="J29" s="1576" t="s">
        <v>487</v>
      </c>
      <c r="K29" s="1576"/>
      <c r="L29" s="1576"/>
      <c r="M29" s="1576"/>
      <c r="N29" s="1576"/>
      <c r="O29" s="1576"/>
      <c r="P29" s="1576"/>
      <c r="Q29" s="1576"/>
      <c r="R29" s="1581"/>
      <c r="S29" s="1581"/>
      <c r="T29" s="1581"/>
      <c r="U29" s="1581"/>
      <c r="V29" s="1581"/>
      <c r="W29" s="1581"/>
      <c r="X29" s="1581"/>
      <c r="Y29" s="1581"/>
      <c r="Z29" s="1581"/>
      <c r="AA29" s="1581"/>
      <c r="AB29" s="1581"/>
      <c r="AC29" s="1581"/>
      <c r="AD29" s="1581"/>
      <c r="AE29" s="1581"/>
      <c r="AF29" s="1581"/>
      <c r="AG29" s="1582"/>
    </row>
    <row r="30" spans="2:33" ht="42.75" customHeight="1">
      <c r="B30" s="1578"/>
      <c r="C30" s="1579"/>
      <c r="D30" s="1579"/>
      <c r="E30" s="1579"/>
      <c r="F30" s="1579"/>
      <c r="G30" s="1579"/>
      <c r="H30" s="1579"/>
      <c r="I30" s="1580"/>
      <c r="J30" s="1579"/>
      <c r="K30" s="1579"/>
      <c r="L30" s="1579"/>
      <c r="M30" s="1579"/>
      <c r="N30" s="1579"/>
      <c r="O30" s="1579"/>
      <c r="P30" s="1579"/>
      <c r="Q30" s="1580"/>
      <c r="R30" s="1583" t="s">
        <v>488</v>
      </c>
      <c r="S30" s="1584"/>
      <c r="T30" s="1584"/>
      <c r="U30" s="1584"/>
      <c r="V30" s="1584"/>
      <c r="W30" s="1584"/>
      <c r="X30" s="1584"/>
      <c r="Y30" s="1584"/>
      <c r="Z30" s="1584"/>
      <c r="AA30" s="1584"/>
      <c r="AB30" s="1584"/>
      <c r="AC30" s="1584"/>
      <c r="AD30" s="1584"/>
      <c r="AE30" s="1584"/>
      <c r="AF30" s="1584"/>
      <c r="AG30" s="1585"/>
    </row>
    <row r="31" spans="2:33" ht="24.75" customHeight="1" thickBot="1">
      <c r="B31" s="1586"/>
      <c r="C31" s="1587"/>
      <c r="D31" s="1587"/>
      <c r="E31" s="1587"/>
      <c r="F31" s="1587"/>
      <c r="G31" s="1587"/>
      <c r="H31" s="1587"/>
      <c r="I31" s="1588"/>
      <c r="J31" s="1589"/>
      <c r="K31" s="1589"/>
      <c r="L31" s="1589"/>
      <c r="M31" s="1589"/>
      <c r="N31" s="1589"/>
      <c r="O31" s="1589"/>
      <c r="P31" s="1589"/>
      <c r="Q31" s="1590"/>
      <c r="R31" s="1591"/>
      <c r="S31" s="1589"/>
      <c r="T31" s="1589"/>
      <c r="U31" s="1589"/>
      <c r="V31" s="1589"/>
      <c r="W31" s="1589"/>
      <c r="X31" s="1589"/>
      <c r="Y31" s="1589"/>
      <c r="Z31" s="1589"/>
      <c r="AA31" s="1589"/>
      <c r="AB31" s="1589"/>
      <c r="AC31" s="1589"/>
      <c r="AD31" s="1589"/>
      <c r="AE31" s="1589"/>
      <c r="AF31" s="1589"/>
      <c r="AG31" s="1592"/>
    </row>
    <row r="32" spans="2:33" ht="17.149999999999999" customHeight="1">
      <c r="B32" s="1593" t="s">
        <v>489</v>
      </c>
      <c r="C32" s="1593"/>
      <c r="D32" s="1593"/>
      <c r="E32" s="1593"/>
      <c r="F32" s="1593"/>
      <c r="G32" s="1593"/>
      <c r="H32" s="1593"/>
      <c r="I32" s="1593"/>
      <c r="J32" s="1593"/>
      <c r="K32" s="1593"/>
      <c r="L32" s="1593"/>
      <c r="M32" s="1593"/>
      <c r="N32" s="1593"/>
      <c r="O32" s="1593"/>
      <c r="P32" s="1593"/>
      <c r="Q32" s="1593"/>
      <c r="R32" s="1593"/>
      <c r="S32" s="1593"/>
      <c r="T32" s="1593"/>
      <c r="U32" s="1593"/>
      <c r="V32" s="1593"/>
      <c r="W32" s="1593"/>
      <c r="X32" s="1593"/>
      <c r="Y32" s="1593"/>
      <c r="Z32" s="1593"/>
      <c r="AA32" s="1593"/>
      <c r="AB32" s="1593"/>
      <c r="AC32" s="1593"/>
      <c r="AD32" s="1593"/>
      <c r="AE32" s="1593"/>
      <c r="AF32" s="1593"/>
      <c r="AG32" s="1593"/>
    </row>
    <row r="33" spans="2:33" ht="17.149999999999999" customHeight="1">
      <c r="B33" s="1566"/>
      <c r="C33" s="1566"/>
      <c r="D33" s="1566"/>
      <c r="E33" s="1566"/>
      <c r="F33" s="1566"/>
      <c r="G33" s="1566"/>
      <c r="H33" s="1566"/>
      <c r="I33" s="1566"/>
      <c r="J33" s="1566"/>
      <c r="K33" s="1566"/>
      <c r="L33" s="1566"/>
      <c r="M33" s="1566"/>
      <c r="N33" s="1566"/>
      <c r="O33" s="1566"/>
      <c r="P33" s="1566"/>
      <c r="Q33" s="1566"/>
      <c r="R33" s="1566"/>
      <c r="S33" s="1566"/>
      <c r="T33" s="1566"/>
      <c r="U33" s="1566"/>
      <c r="V33" s="1566"/>
      <c r="W33" s="1566"/>
      <c r="X33" s="1566"/>
      <c r="Y33" s="1566"/>
      <c r="Z33" s="1566"/>
      <c r="AA33" s="1566"/>
      <c r="AB33" s="1566"/>
      <c r="AC33" s="1566"/>
      <c r="AD33" s="1566"/>
      <c r="AE33" s="1566"/>
      <c r="AF33" s="1566"/>
      <c r="AG33" s="1566"/>
    </row>
    <row r="34" spans="2:33" ht="17.149999999999999" customHeight="1">
      <c r="B34" s="1566" t="s">
        <v>490</v>
      </c>
      <c r="C34" s="1566"/>
      <c r="D34" s="1566"/>
      <c r="E34" s="1566"/>
      <c r="F34" s="1566"/>
      <c r="G34" s="1566"/>
      <c r="H34" s="1566"/>
      <c r="I34" s="1566"/>
      <c r="J34" s="1566"/>
      <c r="K34" s="1566"/>
      <c r="L34" s="1566"/>
      <c r="M34" s="1566"/>
      <c r="N34" s="1566"/>
      <c r="O34" s="1566"/>
      <c r="P34" s="1566"/>
      <c r="Q34" s="1566"/>
      <c r="R34" s="1566"/>
      <c r="S34" s="1566"/>
      <c r="T34" s="1566"/>
      <c r="U34" s="1566"/>
      <c r="V34" s="1566"/>
      <c r="W34" s="1566"/>
      <c r="X34" s="1566"/>
      <c r="Y34" s="1566"/>
      <c r="Z34" s="1566"/>
      <c r="AA34" s="1566"/>
      <c r="AB34" s="1566"/>
      <c r="AC34" s="1566"/>
      <c r="AD34" s="1566"/>
      <c r="AE34" s="1566"/>
      <c r="AF34" s="1566"/>
      <c r="AG34" s="1566"/>
    </row>
    <row r="35" spans="2:33" ht="17.149999999999999" customHeight="1">
      <c r="B35" s="1566"/>
      <c r="C35" s="1566"/>
      <c r="D35" s="1566"/>
      <c r="E35" s="1566"/>
      <c r="F35" s="1566"/>
      <c r="G35" s="1566"/>
      <c r="H35" s="1566"/>
      <c r="I35" s="1566"/>
      <c r="J35" s="1566"/>
      <c r="K35" s="1566"/>
      <c r="L35" s="1566"/>
      <c r="M35" s="1566"/>
      <c r="N35" s="1566"/>
      <c r="O35" s="1566"/>
      <c r="P35" s="1566"/>
      <c r="Q35" s="1566"/>
      <c r="R35" s="1566"/>
      <c r="S35" s="1566"/>
      <c r="T35" s="1566"/>
      <c r="U35" s="1566"/>
      <c r="V35" s="1566"/>
      <c r="W35" s="1566"/>
      <c r="X35" s="1566"/>
      <c r="Y35" s="1566"/>
      <c r="Z35" s="1566"/>
      <c r="AA35" s="1566"/>
      <c r="AB35" s="1566"/>
      <c r="AC35" s="1566"/>
      <c r="AD35" s="1566"/>
      <c r="AE35" s="1566"/>
      <c r="AF35" s="1566"/>
      <c r="AG35" s="1566"/>
    </row>
    <row r="36" spans="2:33" ht="15" customHeight="1">
      <c r="B36" s="377"/>
      <c r="C36" s="377"/>
      <c r="D36" s="377"/>
      <c r="E36" s="377"/>
      <c r="F36" s="377"/>
      <c r="G36" s="378"/>
      <c r="H36" s="378"/>
      <c r="I36" s="378"/>
      <c r="J36" s="378"/>
      <c r="K36" s="378"/>
      <c r="L36" s="378"/>
      <c r="M36" s="378"/>
      <c r="N36" s="377"/>
      <c r="O36" s="377"/>
      <c r="P36" s="377"/>
      <c r="Q36" s="377"/>
      <c r="R36" s="377"/>
      <c r="S36" s="377"/>
      <c r="T36" s="377"/>
      <c r="U36" s="377"/>
      <c r="V36" s="377"/>
      <c r="W36" s="377"/>
      <c r="X36" s="377"/>
      <c r="Y36" s="377"/>
      <c r="Z36" s="377"/>
      <c r="AA36" s="377"/>
      <c r="AB36" s="377"/>
      <c r="AC36" s="377"/>
      <c r="AD36" s="377"/>
      <c r="AE36" s="377"/>
      <c r="AF36" s="377"/>
      <c r="AG36" s="377"/>
    </row>
    <row r="37" spans="2:33" ht="21" customHeight="1">
      <c r="B37" s="1566" t="s">
        <v>491</v>
      </c>
      <c r="C37" s="1566"/>
      <c r="D37" s="1566"/>
      <c r="E37" s="1566"/>
      <c r="F37" s="1566"/>
      <c r="G37" s="1566"/>
      <c r="H37" s="1566"/>
      <c r="I37" s="1566"/>
      <c r="J37" s="1566"/>
      <c r="K37" s="1566"/>
      <c r="L37" s="1566"/>
      <c r="M37" s="1566"/>
      <c r="N37" s="1566"/>
      <c r="O37" s="1566"/>
      <c r="P37" s="1566"/>
      <c r="Q37" s="1566"/>
      <c r="R37" s="1566"/>
      <c r="S37" s="1566"/>
      <c r="T37" s="1566"/>
      <c r="U37" s="1566"/>
      <c r="V37" s="1566"/>
      <c r="W37" s="1566"/>
      <c r="X37" s="1566"/>
      <c r="Y37" s="1566"/>
      <c r="Z37" s="1566"/>
      <c r="AA37" s="1566"/>
      <c r="AB37" s="1566"/>
      <c r="AC37" s="1566"/>
      <c r="AD37" s="1566"/>
      <c r="AE37" s="1566"/>
      <c r="AF37" s="1566"/>
      <c r="AG37" s="1566"/>
    </row>
    <row r="38" spans="2:33" ht="21" customHeight="1">
      <c r="B38" s="1566"/>
      <c r="C38" s="1566"/>
      <c r="D38" s="1566"/>
      <c r="E38" s="1566"/>
      <c r="F38" s="1566"/>
      <c r="G38" s="1566"/>
      <c r="H38" s="1566"/>
      <c r="I38" s="1566"/>
      <c r="J38" s="1566"/>
      <c r="K38" s="1566"/>
      <c r="L38" s="1566"/>
      <c r="M38" s="1566"/>
      <c r="N38" s="1566"/>
      <c r="O38" s="1566"/>
      <c r="P38" s="1566"/>
      <c r="Q38" s="1566"/>
      <c r="R38" s="1566"/>
      <c r="S38" s="1566"/>
      <c r="T38" s="1566"/>
      <c r="U38" s="1566"/>
      <c r="V38" s="1566"/>
      <c r="W38" s="1566"/>
      <c r="X38" s="1566"/>
      <c r="Y38" s="1566"/>
      <c r="Z38" s="1566"/>
      <c r="AA38" s="1566"/>
      <c r="AB38" s="1566"/>
      <c r="AC38" s="1566"/>
      <c r="AD38" s="1566"/>
      <c r="AE38" s="1566"/>
      <c r="AF38" s="1566"/>
      <c r="AG38" s="1566"/>
    </row>
    <row r="39" spans="2:33" ht="21" customHeight="1">
      <c r="B39" s="1566"/>
      <c r="C39" s="1566"/>
      <c r="D39" s="1566"/>
      <c r="E39" s="1566"/>
      <c r="F39" s="1566"/>
      <c r="G39" s="1566"/>
      <c r="H39" s="1566"/>
      <c r="I39" s="1566"/>
      <c r="J39" s="1566"/>
      <c r="K39" s="1566"/>
      <c r="L39" s="1566"/>
      <c r="M39" s="1566"/>
      <c r="N39" s="1566"/>
      <c r="O39" s="1566"/>
      <c r="P39" s="1566"/>
      <c r="Q39" s="1566"/>
      <c r="R39" s="1566"/>
      <c r="S39" s="1566"/>
      <c r="T39" s="1566"/>
      <c r="U39" s="1566"/>
      <c r="V39" s="1566"/>
      <c r="W39" s="1566"/>
      <c r="X39" s="1566"/>
      <c r="Y39" s="1566"/>
      <c r="Z39" s="1566"/>
      <c r="AA39" s="1566"/>
      <c r="AB39" s="1566"/>
      <c r="AC39" s="1566"/>
      <c r="AD39" s="1566"/>
      <c r="AE39" s="1566"/>
      <c r="AF39" s="1566"/>
      <c r="AG39" s="1566"/>
    </row>
    <row r="40" spans="2:33" ht="21" customHeight="1">
      <c r="B40" s="1566"/>
      <c r="C40" s="1566"/>
      <c r="D40" s="1566"/>
      <c r="E40" s="1566"/>
      <c r="F40" s="1566"/>
      <c r="G40" s="1566"/>
      <c r="H40" s="1566"/>
      <c r="I40" s="1566"/>
      <c r="J40" s="1566"/>
      <c r="K40" s="1566"/>
      <c r="L40" s="1566"/>
      <c r="M40" s="1566"/>
      <c r="N40" s="1566"/>
      <c r="O40" s="1566"/>
      <c r="P40" s="1566"/>
      <c r="Q40" s="1566"/>
      <c r="R40" s="1566"/>
      <c r="S40" s="1566"/>
      <c r="T40" s="1566"/>
      <c r="U40" s="1566"/>
      <c r="V40" s="1566"/>
      <c r="W40" s="1566"/>
      <c r="X40" s="1566"/>
      <c r="Y40" s="1566"/>
      <c r="Z40" s="1566"/>
      <c r="AA40" s="1566"/>
      <c r="AB40" s="1566"/>
      <c r="AC40" s="1566"/>
      <c r="AD40" s="1566"/>
      <c r="AE40" s="1566"/>
      <c r="AF40" s="1566"/>
      <c r="AG40" s="1566"/>
    </row>
    <row r="41" spans="2:33" ht="21" customHeight="1">
      <c r="B41" s="1566"/>
      <c r="C41" s="1566"/>
      <c r="D41" s="1566"/>
      <c r="E41" s="1566"/>
      <c r="F41" s="1566"/>
      <c r="G41" s="1566"/>
      <c r="H41" s="1566"/>
      <c r="I41" s="1566"/>
      <c r="J41" s="1566"/>
      <c r="K41" s="1566"/>
      <c r="L41" s="1566"/>
      <c r="M41" s="1566"/>
      <c r="N41" s="1566"/>
      <c r="O41" s="1566"/>
      <c r="P41" s="1566"/>
      <c r="Q41" s="1566"/>
      <c r="R41" s="1566"/>
      <c r="S41" s="1566"/>
      <c r="T41" s="1566"/>
      <c r="U41" s="1566"/>
      <c r="V41" s="1566"/>
      <c r="W41" s="1566"/>
      <c r="X41" s="1566"/>
      <c r="Y41" s="1566"/>
      <c r="Z41" s="1566"/>
      <c r="AA41" s="1566"/>
      <c r="AB41" s="1566"/>
      <c r="AC41" s="1566"/>
      <c r="AD41" s="1566"/>
      <c r="AE41" s="1566"/>
      <c r="AF41" s="1566"/>
      <c r="AG41" s="1566"/>
    </row>
    <row r="42" spans="2:33" ht="21" customHeight="1">
      <c r="B42" s="1566"/>
      <c r="C42" s="1566"/>
      <c r="D42" s="1566"/>
      <c r="E42" s="1566"/>
      <c r="F42" s="1566"/>
      <c r="G42" s="1566"/>
      <c r="H42" s="1566"/>
      <c r="I42" s="1566"/>
      <c r="J42" s="1566"/>
      <c r="K42" s="1566"/>
      <c r="L42" s="1566"/>
      <c r="M42" s="1566"/>
      <c r="N42" s="1566"/>
      <c r="O42" s="1566"/>
      <c r="P42" s="1566"/>
      <c r="Q42" s="1566"/>
      <c r="R42" s="1566"/>
      <c r="S42" s="1566"/>
      <c r="T42" s="1566"/>
      <c r="U42" s="1566"/>
      <c r="V42" s="1566"/>
      <c r="W42" s="1566"/>
      <c r="X42" s="1566"/>
      <c r="Y42" s="1566"/>
      <c r="Z42" s="1566"/>
      <c r="AA42" s="1566"/>
      <c r="AB42" s="1566"/>
      <c r="AC42" s="1566"/>
      <c r="AD42" s="1566"/>
      <c r="AE42" s="1566"/>
      <c r="AF42" s="1566"/>
      <c r="AG42" s="1566"/>
    </row>
    <row r="43" spans="2:33" ht="21" customHeight="1">
      <c r="B43" s="1566"/>
      <c r="C43" s="1566"/>
      <c r="D43" s="1566"/>
      <c r="E43" s="1566"/>
      <c r="F43" s="1566"/>
      <c r="G43" s="1566"/>
      <c r="H43" s="1566"/>
      <c r="I43" s="1566"/>
      <c r="J43" s="1566"/>
      <c r="K43" s="1566"/>
      <c r="L43" s="1566"/>
      <c r="M43" s="1566"/>
      <c r="N43" s="1566"/>
      <c r="O43" s="1566"/>
      <c r="P43" s="1566"/>
      <c r="Q43" s="1566"/>
      <c r="R43" s="1566"/>
      <c r="S43" s="1566"/>
      <c r="T43" s="1566"/>
      <c r="U43" s="1566"/>
      <c r="V43" s="1566"/>
      <c r="W43" s="1566"/>
      <c r="X43" s="1566"/>
      <c r="Y43" s="1566"/>
      <c r="Z43" s="1566"/>
      <c r="AA43" s="1566"/>
      <c r="AB43" s="1566"/>
      <c r="AC43" s="1566"/>
      <c r="AD43" s="1566"/>
      <c r="AE43" s="1566"/>
      <c r="AF43" s="1566"/>
      <c r="AG43" s="1566"/>
    </row>
    <row r="44" spans="2:33" ht="21" customHeight="1">
      <c r="B44" s="1566"/>
      <c r="C44" s="1566"/>
      <c r="D44" s="1566"/>
      <c r="E44" s="1566"/>
      <c r="F44" s="1566"/>
      <c r="G44" s="1566"/>
      <c r="H44" s="1566"/>
      <c r="I44" s="1566"/>
      <c r="J44" s="1566"/>
      <c r="K44" s="1566"/>
      <c r="L44" s="1566"/>
      <c r="M44" s="1566"/>
      <c r="N44" s="1566"/>
      <c r="O44" s="1566"/>
      <c r="P44" s="1566"/>
      <c r="Q44" s="1566"/>
      <c r="R44" s="1566"/>
      <c r="S44" s="1566"/>
      <c r="T44" s="1566"/>
      <c r="U44" s="1566"/>
      <c r="V44" s="1566"/>
      <c r="W44" s="1566"/>
      <c r="X44" s="1566"/>
      <c r="Y44" s="1566"/>
      <c r="Z44" s="1566"/>
      <c r="AA44" s="1566"/>
      <c r="AB44" s="1566"/>
      <c r="AC44" s="1566"/>
      <c r="AD44" s="1566"/>
      <c r="AE44" s="1566"/>
      <c r="AF44" s="1566"/>
      <c r="AG44" s="1566"/>
    </row>
    <row r="45" spans="2:33" ht="21" customHeight="1">
      <c r="B45" s="1566"/>
      <c r="C45" s="1566"/>
      <c r="D45" s="1566"/>
      <c r="E45" s="1566"/>
      <c r="F45" s="1566"/>
      <c r="G45" s="1566"/>
      <c r="H45" s="1566"/>
      <c r="I45" s="1566"/>
      <c r="J45" s="1566"/>
      <c r="K45" s="1566"/>
      <c r="L45" s="1566"/>
      <c r="M45" s="1566"/>
      <c r="N45" s="1566"/>
      <c r="O45" s="1566"/>
      <c r="P45" s="1566"/>
      <c r="Q45" s="1566"/>
      <c r="R45" s="1566"/>
      <c r="S45" s="1566"/>
      <c r="T45" s="1566"/>
      <c r="U45" s="1566"/>
      <c r="V45" s="1566"/>
      <c r="W45" s="1566"/>
      <c r="X45" s="1566"/>
      <c r="Y45" s="1566"/>
      <c r="Z45" s="1566"/>
      <c r="AA45" s="1566"/>
      <c r="AB45" s="1566"/>
      <c r="AC45" s="1566"/>
      <c r="AD45" s="1566"/>
      <c r="AE45" s="1566"/>
      <c r="AF45" s="1566"/>
      <c r="AG45" s="1566"/>
    </row>
    <row r="46" spans="2:33" ht="21" customHeight="1">
      <c r="B46" s="1566"/>
      <c r="C46" s="1566"/>
      <c r="D46" s="1566"/>
      <c r="E46" s="1566"/>
      <c r="F46" s="1566"/>
      <c r="G46" s="1566"/>
      <c r="H46" s="1566"/>
      <c r="I46" s="1566"/>
      <c r="J46" s="1566"/>
      <c r="K46" s="1566"/>
      <c r="L46" s="1566"/>
      <c r="M46" s="1566"/>
      <c r="N46" s="1566"/>
      <c r="O46" s="1566"/>
      <c r="P46" s="1566"/>
      <c r="Q46" s="1566"/>
      <c r="R46" s="1566"/>
      <c r="S46" s="1566"/>
      <c r="T46" s="1566"/>
      <c r="U46" s="1566"/>
      <c r="V46" s="1566"/>
      <c r="W46" s="1566"/>
      <c r="X46" s="1566"/>
      <c r="Y46" s="1566"/>
      <c r="Z46" s="1566"/>
      <c r="AA46" s="1566"/>
      <c r="AB46" s="1566"/>
      <c r="AC46" s="1566"/>
      <c r="AD46" s="1566"/>
      <c r="AE46" s="1566"/>
      <c r="AF46" s="1566"/>
      <c r="AG46" s="1566"/>
    </row>
    <row r="47" spans="2:33" ht="16.5" customHeight="1">
      <c r="B47" s="1566"/>
      <c r="C47" s="1566"/>
      <c r="D47" s="1566"/>
      <c r="E47" s="1566"/>
      <c r="F47" s="1566"/>
      <c r="G47" s="1566"/>
      <c r="H47" s="1566"/>
      <c r="I47" s="1566"/>
      <c r="J47" s="1566"/>
      <c r="K47" s="1566"/>
      <c r="L47" s="1566"/>
      <c r="M47" s="1566"/>
      <c r="N47" s="1566"/>
      <c r="O47" s="1566"/>
      <c r="P47" s="1566"/>
      <c r="Q47" s="1566"/>
      <c r="R47" s="1566"/>
      <c r="S47" s="1566"/>
      <c r="T47" s="1566"/>
      <c r="U47" s="1566"/>
      <c r="V47" s="1566"/>
      <c r="W47" s="1566"/>
      <c r="X47" s="1566"/>
      <c r="Y47" s="1566"/>
      <c r="Z47" s="1566"/>
      <c r="AA47" s="1566"/>
      <c r="AB47" s="1566"/>
      <c r="AC47" s="1566"/>
      <c r="AD47" s="1566"/>
      <c r="AE47" s="1566"/>
      <c r="AF47" s="1566"/>
      <c r="AG47" s="1566"/>
    </row>
    <row r="48" spans="2:33"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20"/>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A4CAD-1CF4-4B3F-BACE-B6128F969445}">
  <sheetPr>
    <tabColor theme="5" tint="0.39997558519241921"/>
  </sheetPr>
  <dimension ref="A1:Y160"/>
  <sheetViews>
    <sheetView showGridLines="0" view="pageBreakPreview" zoomScaleNormal="100" zoomScaleSheetLayoutView="100" workbookViewId="0">
      <selection activeCell="B2" sqref="B2:X2"/>
    </sheetView>
  </sheetViews>
  <sheetFormatPr defaultColWidth="4.58203125" defaultRowHeight="13"/>
  <cols>
    <col min="1" max="16384" width="4.58203125" style="379"/>
  </cols>
  <sheetData>
    <row r="1" spans="1:24" ht="14">
      <c r="A1" s="195" t="s">
        <v>492</v>
      </c>
      <c r="S1" s="380"/>
    </row>
    <row r="2" spans="1:24" ht="16.5">
      <c r="B2" s="1643" t="s">
        <v>493</v>
      </c>
      <c r="C2" s="1643"/>
      <c r="D2" s="1643"/>
      <c r="E2" s="1643"/>
      <c r="F2" s="1643"/>
      <c r="G2" s="1643"/>
      <c r="H2" s="1643"/>
      <c r="I2" s="1643"/>
      <c r="J2" s="1643"/>
      <c r="K2" s="1643"/>
      <c r="L2" s="1643"/>
      <c r="M2" s="1643"/>
      <c r="N2" s="1643"/>
      <c r="O2" s="1643"/>
      <c r="P2" s="1643"/>
      <c r="Q2" s="1643"/>
      <c r="R2" s="1643"/>
      <c r="S2" s="1643"/>
      <c r="T2" s="1643"/>
      <c r="U2" s="1643"/>
      <c r="V2" s="1643"/>
      <c r="W2" s="1643"/>
      <c r="X2" s="1643"/>
    </row>
    <row r="4" spans="1:24" ht="23.25" customHeight="1">
      <c r="B4" s="1644" t="s">
        <v>401</v>
      </c>
      <c r="C4" s="1645"/>
      <c r="D4" s="1645"/>
      <c r="E4" s="1645"/>
      <c r="F4" s="1646"/>
      <c r="G4" s="1647"/>
      <c r="H4" s="1648"/>
      <c r="I4" s="1648"/>
      <c r="J4" s="1648"/>
      <c r="K4" s="1648"/>
      <c r="L4" s="1649"/>
      <c r="M4" s="1644" t="s">
        <v>494</v>
      </c>
      <c r="N4" s="1645"/>
      <c r="O4" s="1646"/>
      <c r="P4" s="381" t="s">
        <v>495</v>
      </c>
      <c r="Q4" s="1650" t="s">
        <v>496</v>
      </c>
      <c r="R4" s="1650"/>
      <c r="S4" s="382" t="s">
        <v>495</v>
      </c>
      <c r="T4" s="1650" t="s">
        <v>497</v>
      </c>
      <c r="U4" s="1650"/>
      <c r="V4" s="382" t="s">
        <v>495</v>
      </c>
      <c r="W4" s="1650" t="s">
        <v>498</v>
      </c>
      <c r="X4" s="1651"/>
    </row>
    <row r="6" spans="1:24" ht="14.25" customHeight="1">
      <c r="B6" s="383"/>
      <c r="C6" s="384"/>
      <c r="D6" s="384"/>
      <c r="E6" s="384"/>
      <c r="F6" s="384"/>
      <c r="G6" s="384"/>
      <c r="H6" s="384"/>
      <c r="I6" s="384"/>
      <c r="J6" s="384"/>
      <c r="K6" s="384"/>
      <c r="L6" s="384"/>
      <c r="M6" s="384"/>
      <c r="N6" s="384"/>
      <c r="O6" s="384"/>
      <c r="P6" s="384"/>
      <c r="Q6" s="384"/>
      <c r="R6" s="384"/>
      <c r="S6" s="384"/>
      <c r="T6" s="384"/>
      <c r="U6" s="383"/>
      <c r="V6" s="384"/>
      <c r="W6" s="384"/>
      <c r="X6" s="385"/>
    </row>
    <row r="7" spans="1:24" ht="14.25" customHeight="1">
      <c r="B7" s="1640" t="s">
        <v>499</v>
      </c>
      <c r="C7" s="1641"/>
      <c r="D7" s="1641"/>
      <c r="E7" s="1641"/>
      <c r="F7" s="1641"/>
      <c r="G7" s="1641"/>
      <c r="H7" s="1641"/>
      <c r="I7" s="1641"/>
      <c r="J7" s="1641"/>
      <c r="K7" s="1641"/>
      <c r="L7" s="1641"/>
      <c r="M7" s="1641"/>
      <c r="N7" s="1641"/>
      <c r="O7" s="1641"/>
      <c r="P7" s="1641"/>
      <c r="Q7" s="1641"/>
      <c r="R7" s="1641"/>
      <c r="S7" s="1641"/>
      <c r="T7" s="1642"/>
      <c r="U7" s="386"/>
      <c r="X7" s="387"/>
    </row>
    <row r="8" spans="1:24" ht="13.5" customHeight="1">
      <c r="B8" s="388"/>
      <c r="C8" s="389"/>
      <c r="D8" s="389"/>
      <c r="E8" s="389"/>
      <c r="F8" s="389"/>
      <c r="G8" s="389"/>
      <c r="H8" s="389"/>
      <c r="I8" s="389"/>
      <c r="J8" s="389"/>
      <c r="K8" s="389"/>
      <c r="L8" s="389"/>
      <c r="M8" s="389"/>
      <c r="N8" s="389"/>
      <c r="O8" s="389"/>
      <c r="P8" s="389"/>
      <c r="Q8" s="389"/>
      <c r="R8" s="389"/>
      <c r="S8" s="389"/>
      <c r="T8" s="389"/>
      <c r="U8" s="390"/>
      <c r="V8" s="391"/>
      <c r="W8" s="391"/>
      <c r="X8" s="392"/>
    </row>
    <row r="9" spans="1:24" ht="13.5" customHeight="1">
      <c r="B9" s="388"/>
      <c r="C9" s="389"/>
      <c r="D9" s="389"/>
      <c r="E9" s="389"/>
      <c r="F9" s="389"/>
      <c r="G9" s="389"/>
      <c r="H9" s="389"/>
      <c r="I9" s="389"/>
      <c r="J9" s="389"/>
      <c r="K9" s="389"/>
      <c r="L9" s="389"/>
      <c r="M9" s="389"/>
      <c r="N9" s="389"/>
      <c r="O9" s="389"/>
      <c r="P9" s="389"/>
      <c r="Q9" s="389"/>
      <c r="R9" s="389"/>
      <c r="S9" s="389"/>
      <c r="T9" s="389"/>
      <c r="U9" s="390"/>
      <c r="V9" s="391"/>
      <c r="W9" s="391"/>
      <c r="X9" s="392"/>
    </row>
    <row r="10" spans="1:24" ht="13.5" customHeight="1">
      <c r="B10" s="393" t="s">
        <v>500</v>
      </c>
      <c r="C10" s="389"/>
      <c r="D10" s="389"/>
      <c r="E10" s="389"/>
      <c r="F10" s="389"/>
      <c r="G10" s="389"/>
      <c r="H10" s="389"/>
      <c r="I10" s="389"/>
      <c r="J10" s="389"/>
      <c r="K10" s="389"/>
      <c r="L10" s="389"/>
      <c r="M10" s="389"/>
      <c r="N10" s="389"/>
      <c r="O10" s="389"/>
      <c r="P10" s="389"/>
      <c r="Q10" s="389"/>
      <c r="R10" s="389"/>
      <c r="S10" s="389"/>
      <c r="T10" s="389"/>
      <c r="U10" s="390"/>
      <c r="V10" s="391"/>
      <c r="W10" s="391"/>
      <c r="X10" s="392"/>
    </row>
    <row r="11" spans="1:24" ht="13.5" customHeight="1">
      <c r="B11" s="388"/>
      <c r="C11" s="1637" t="s">
        <v>501</v>
      </c>
      <c r="D11" s="1637"/>
      <c r="E11" s="1637"/>
      <c r="F11" s="1637"/>
      <c r="G11" s="1637"/>
      <c r="H11" s="1637"/>
      <c r="I11" s="1637"/>
      <c r="J11" s="1637"/>
      <c r="K11" s="1637"/>
      <c r="L11" s="1637"/>
      <c r="M11" s="1637"/>
      <c r="N11" s="1637"/>
      <c r="O11" s="1637"/>
      <c r="P11" s="1637"/>
      <c r="Q11" s="1637"/>
      <c r="R11" s="1637"/>
      <c r="S11" s="1637"/>
      <c r="T11" s="1638"/>
      <c r="U11" s="390"/>
      <c r="V11" s="391"/>
      <c r="W11" s="391"/>
      <c r="X11" s="392"/>
    </row>
    <row r="12" spans="1:24" ht="13.5" customHeight="1">
      <c r="B12" s="388"/>
      <c r="C12" s="394"/>
      <c r="D12" s="394"/>
      <c r="E12" s="394"/>
      <c r="F12" s="394"/>
      <c r="G12" s="394"/>
      <c r="H12" s="394"/>
      <c r="I12" s="394"/>
      <c r="J12" s="394"/>
      <c r="K12" s="394"/>
      <c r="L12" s="394"/>
      <c r="M12" s="394"/>
      <c r="N12" s="394"/>
      <c r="O12" s="394"/>
      <c r="P12" s="394"/>
      <c r="Q12" s="394"/>
      <c r="R12" s="394"/>
      <c r="S12" s="394"/>
      <c r="T12" s="395"/>
      <c r="U12" s="390"/>
      <c r="V12" s="391"/>
      <c r="W12" s="391"/>
      <c r="X12" s="392"/>
    </row>
    <row r="13" spans="1:24" ht="13.5" customHeight="1">
      <c r="B13" s="388"/>
      <c r="C13" s="1632" t="s">
        <v>502</v>
      </c>
      <c r="D13" s="1632"/>
      <c r="E13" s="1632"/>
      <c r="F13" s="1632"/>
      <c r="G13" s="1632"/>
      <c r="H13" s="1632"/>
      <c r="I13" s="1632"/>
      <c r="J13" s="1632"/>
      <c r="K13" s="1632"/>
      <c r="L13" s="1632"/>
      <c r="M13" s="1632"/>
      <c r="N13" s="1632"/>
      <c r="O13" s="1632"/>
      <c r="P13" s="1632"/>
      <c r="Q13" s="1632"/>
      <c r="R13" s="1632"/>
      <c r="S13" s="1632"/>
      <c r="T13" s="1639"/>
      <c r="U13" s="1635" t="s">
        <v>503</v>
      </c>
      <c r="V13" s="1636" t="s">
        <v>504</v>
      </c>
      <c r="W13" s="1631" t="s">
        <v>495</v>
      </c>
      <c r="X13" s="1630" t="s">
        <v>505</v>
      </c>
    </row>
    <row r="14" spans="1:24" ht="13.5" customHeight="1">
      <c r="B14" s="388"/>
      <c r="C14" s="1632"/>
      <c r="D14" s="1632"/>
      <c r="E14" s="1632"/>
      <c r="F14" s="1632"/>
      <c r="G14" s="1632"/>
      <c r="H14" s="1632"/>
      <c r="I14" s="1632"/>
      <c r="J14" s="1632"/>
      <c r="K14" s="1632"/>
      <c r="L14" s="1632"/>
      <c r="M14" s="1632"/>
      <c r="N14" s="1632"/>
      <c r="O14" s="1632"/>
      <c r="P14" s="1632"/>
      <c r="Q14" s="1632"/>
      <c r="R14" s="1632"/>
      <c r="S14" s="1632"/>
      <c r="T14" s="1639"/>
      <c r="U14" s="1635"/>
      <c r="V14" s="1636"/>
      <c r="W14" s="1631"/>
      <c r="X14" s="1630"/>
    </row>
    <row r="15" spans="1:24" ht="13.5" customHeight="1">
      <c r="B15" s="388"/>
      <c r="C15" s="1632"/>
      <c r="D15" s="1632"/>
      <c r="E15" s="1632"/>
      <c r="F15" s="1632"/>
      <c r="G15" s="1632"/>
      <c r="H15" s="1632"/>
      <c r="I15" s="1632"/>
      <c r="J15" s="1632"/>
      <c r="K15" s="1632"/>
      <c r="L15" s="1632"/>
      <c r="M15" s="1632"/>
      <c r="N15" s="1632"/>
      <c r="O15" s="1632"/>
      <c r="P15" s="1632"/>
      <c r="Q15" s="1632"/>
      <c r="R15" s="1632"/>
      <c r="S15" s="1632"/>
      <c r="T15" s="1639"/>
      <c r="U15" s="1635"/>
      <c r="V15" s="1636"/>
      <c r="W15" s="1631"/>
      <c r="X15" s="1630"/>
    </row>
    <row r="16" spans="1:24" ht="13.5" customHeight="1">
      <c r="B16" s="388"/>
      <c r="C16" s="396"/>
      <c r="D16" s="396"/>
      <c r="E16" s="396"/>
      <c r="F16" s="396"/>
      <c r="G16" s="396"/>
      <c r="H16" s="396"/>
      <c r="I16" s="396"/>
      <c r="J16" s="396"/>
      <c r="K16" s="396"/>
      <c r="L16" s="396"/>
      <c r="M16" s="396"/>
      <c r="N16" s="396"/>
      <c r="O16" s="396"/>
      <c r="P16" s="396"/>
      <c r="Q16" s="396"/>
      <c r="R16" s="396"/>
      <c r="S16" s="396"/>
      <c r="T16" s="397"/>
      <c r="U16" s="398"/>
      <c r="V16" s="380"/>
      <c r="W16" s="399"/>
      <c r="X16" s="400"/>
    </row>
    <row r="17" spans="2:24" ht="13.5" customHeight="1">
      <c r="B17" s="388"/>
      <c r="C17" s="1633" t="s">
        <v>506</v>
      </c>
      <c r="D17" s="1633"/>
      <c r="E17" s="1633"/>
      <c r="F17" s="1633"/>
      <c r="G17" s="1633"/>
      <c r="H17" s="1633"/>
      <c r="I17" s="1633"/>
      <c r="J17" s="1633"/>
      <c r="K17" s="1633"/>
      <c r="L17" s="1633"/>
      <c r="M17" s="1633"/>
      <c r="N17" s="1633"/>
      <c r="O17" s="1633"/>
      <c r="P17" s="1633"/>
      <c r="Q17" s="1633"/>
      <c r="R17" s="1633"/>
      <c r="S17" s="1633"/>
      <c r="T17" s="1634"/>
      <c r="U17" s="1635" t="s">
        <v>503</v>
      </c>
      <c r="V17" s="1636" t="s">
        <v>504</v>
      </c>
      <c r="W17" s="1631" t="s">
        <v>495</v>
      </c>
      <c r="X17" s="1630" t="s">
        <v>505</v>
      </c>
    </row>
    <row r="18" spans="2:24" ht="13.5" customHeight="1">
      <c r="B18" s="388"/>
      <c r="C18" s="1633"/>
      <c r="D18" s="1633"/>
      <c r="E18" s="1633"/>
      <c r="F18" s="1633"/>
      <c r="G18" s="1633"/>
      <c r="H18" s="1633"/>
      <c r="I18" s="1633"/>
      <c r="J18" s="1633"/>
      <c r="K18" s="1633"/>
      <c r="L18" s="1633"/>
      <c r="M18" s="1633"/>
      <c r="N18" s="1633"/>
      <c r="O18" s="1633"/>
      <c r="P18" s="1633"/>
      <c r="Q18" s="1633"/>
      <c r="R18" s="1633"/>
      <c r="S18" s="1633"/>
      <c r="T18" s="1634"/>
      <c r="U18" s="1635"/>
      <c r="V18" s="1636"/>
      <c r="W18" s="1631"/>
      <c r="X18" s="1630"/>
    </row>
    <row r="19" spans="2:24" ht="13.5" customHeight="1">
      <c r="B19" s="388"/>
      <c r="C19" s="401"/>
      <c r="D19" s="389"/>
      <c r="E19" s="389"/>
      <c r="F19" s="389"/>
      <c r="G19" s="389"/>
      <c r="H19" s="389"/>
      <c r="I19" s="389"/>
      <c r="J19" s="389"/>
      <c r="K19" s="389"/>
      <c r="L19" s="389"/>
      <c r="M19" s="389"/>
      <c r="N19" s="389"/>
      <c r="O19" s="389"/>
      <c r="P19" s="389"/>
      <c r="Q19" s="389"/>
      <c r="R19" s="389"/>
      <c r="S19" s="389"/>
      <c r="T19" s="389"/>
      <c r="U19" s="402"/>
      <c r="V19" s="403"/>
      <c r="W19" s="404"/>
      <c r="X19" s="405"/>
    </row>
    <row r="20" spans="2:24" ht="13.5" customHeight="1">
      <c r="B20" s="388"/>
      <c r="C20" s="1633" t="s">
        <v>507</v>
      </c>
      <c r="D20" s="1633"/>
      <c r="E20" s="1633"/>
      <c r="F20" s="1633"/>
      <c r="G20" s="1633"/>
      <c r="H20" s="1633"/>
      <c r="I20" s="1633"/>
      <c r="J20" s="1633"/>
      <c r="K20" s="1633"/>
      <c r="L20" s="1633"/>
      <c r="M20" s="1633"/>
      <c r="N20" s="1633"/>
      <c r="O20" s="1633"/>
      <c r="P20" s="1633"/>
      <c r="Q20" s="1633"/>
      <c r="R20" s="1633"/>
      <c r="S20" s="1633"/>
      <c r="T20" s="1634"/>
      <c r="U20" s="1635" t="s">
        <v>503</v>
      </c>
      <c r="V20" s="1636" t="s">
        <v>504</v>
      </c>
      <c r="W20" s="1631" t="s">
        <v>495</v>
      </c>
      <c r="X20" s="1630" t="s">
        <v>505</v>
      </c>
    </row>
    <row r="21" spans="2:24" ht="13.5" customHeight="1">
      <c r="B21" s="388"/>
      <c r="C21" s="1633"/>
      <c r="D21" s="1633"/>
      <c r="E21" s="1633"/>
      <c r="F21" s="1633"/>
      <c r="G21" s="1633"/>
      <c r="H21" s="1633"/>
      <c r="I21" s="1633"/>
      <c r="J21" s="1633"/>
      <c r="K21" s="1633"/>
      <c r="L21" s="1633"/>
      <c r="M21" s="1633"/>
      <c r="N21" s="1633"/>
      <c r="O21" s="1633"/>
      <c r="P21" s="1633"/>
      <c r="Q21" s="1633"/>
      <c r="R21" s="1633"/>
      <c r="S21" s="1633"/>
      <c r="T21" s="1634"/>
      <c r="U21" s="1635"/>
      <c r="V21" s="1636"/>
      <c r="W21" s="1631"/>
      <c r="X21" s="1630"/>
    </row>
    <row r="22" spans="2:24" ht="13.5" customHeight="1">
      <c r="B22" s="388"/>
      <c r="C22" s="406"/>
      <c r="D22" s="406"/>
      <c r="E22" s="406"/>
      <c r="F22" s="406"/>
      <c r="G22" s="406"/>
      <c r="H22" s="406"/>
      <c r="I22" s="406"/>
      <c r="J22" s="406"/>
      <c r="K22" s="406"/>
      <c r="L22" s="406"/>
      <c r="M22" s="406"/>
      <c r="N22" s="406"/>
      <c r="O22" s="406"/>
      <c r="P22" s="406"/>
      <c r="Q22" s="406"/>
      <c r="R22" s="406"/>
      <c r="S22" s="406"/>
      <c r="T22" s="406"/>
      <c r="U22" s="390"/>
      <c r="V22" s="391"/>
      <c r="W22" s="391"/>
      <c r="X22" s="392"/>
    </row>
    <row r="23" spans="2:24" ht="13.5" customHeight="1">
      <c r="B23" s="388"/>
      <c r="C23" s="1633" t="s">
        <v>508</v>
      </c>
      <c r="D23" s="1633"/>
      <c r="E23" s="1633"/>
      <c r="F23" s="1633"/>
      <c r="G23" s="1633"/>
      <c r="H23" s="1633"/>
      <c r="I23" s="1633"/>
      <c r="J23" s="1633"/>
      <c r="K23" s="1633"/>
      <c r="L23" s="1633"/>
      <c r="M23" s="1633"/>
      <c r="N23" s="1633"/>
      <c r="O23" s="1633"/>
      <c r="P23" s="1633"/>
      <c r="Q23" s="1633"/>
      <c r="R23" s="1633"/>
      <c r="S23" s="1633"/>
      <c r="T23" s="1634"/>
      <c r="U23" s="1635" t="s">
        <v>503</v>
      </c>
      <c r="V23" s="1636" t="s">
        <v>504</v>
      </c>
      <c r="W23" s="1631" t="s">
        <v>495</v>
      </c>
      <c r="X23" s="1630" t="s">
        <v>505</v>
      </c>
    </row>
    <row r="24" spans="2:24" ht="13.5" customHeight="1">
      <c r="B24" s="388"/>
      <c r="C24" s="1633"/>
      <c r="D24" s="1633"/>
      <c r="E24" s="1633"/>
      <c r="F24" s="1633"/>
      <c r="G24" s="1633"/>
      <c r="H24" s="1633"/>
      <c r="I24" s="1633"/>
      <c r="J24" s="1633"/>
      <c r="K24" s="1633"/>
      <c r="L24" s="1633"/>
      <c r="M24" s="1633"/>
      <c r="N24" s="1633"/>
      <c r="O24" s="1633"/>
      <c r="P24" s="1633"/>
      <c r="Q24" s="1633"/>
      <c r="R24" s="1633"/>
      <c r="S24" s="1633"/>
      <c r="T24" s="1634"/>
      <c r="U24" s="1635"/>
      <c r="V24" s="1636"/>
      <c r="W24" s="1631"/>
      <c r="X24" s="1630"/>
    </row>
    <row r="25" spans="2:24" ht="13.5" customHeight="1">
      <c r="B25" s="388"/>
      <c r="C25" s="389"/>
      <c r="D25" s="389"/>
      <c r="E25" s="389"/>
      <c r="F25" s="389"/>
      <c r="G25" s="389"/>
      <c r="H25" s="389"/>
      <c r="I25" s="389"/>
      <c r="J25" s="389"/>
      <c r="K25" s="389"/>
      <c r="L25" s="389"/>
      <c r="M25" s="389"/>
      <c r="N25" s="389"/>
      <c r="O25" s="389"/>
      <c r="P25" s="389"/>
      <c r="Q25" s="389"/>
      <c r="R25" s="389"/>
      <c r="S25" s="389"/>
      <c r="T25" s="389"/>
      <c r="U25" s="390"/>
      <c r="V25" s="391"/>
      <c r="W25" s="391"/>
      <c r="X25" s="392"/>
    </row>
    <row r="26" spans="2:24" ht="13.5" customHeight="1">
      <c r="B26" s="388"/>
      <c r="C26" s="1633" t="s">
        <v>509</v>
      </c>
      <c r="D26" s="1633"/>
      <c r="E26" s="1633"/>
      <c r="F26" s="1633"/>
      <c r="G26" s="1633"/>
      <c r="H26" s="1633"/>
      <c r="I26" s="1633"/>
      <c r="J26" s="1633"/>
      <c r="K26" s="1633"/>
      <c r="L26" s="1633"/>
      <c r="M26" s="1633"/>
      <c r="N26" s="1633"/>
      <c r="O26" s="1633"/>
      <c r="P26" s="1633"/>
      <c r="Q26" s="1633"/>
      <c r="R26" s="1633"/>
      <c r="S26" s="1633"/>
      <c r="T26" s="1634"/>
      <c r="U26" s="1635" t="s">
        <v>503</v>
      </c>
      <c r="V26" s="1636" t="s">
        <v>504</v>
      </c>
      <c r="W26" s="1631" t="s">
        <v>495</v>
      </c>
      <c r="X26" s="1630" t="s">
        <v>505</v>
      </c>
    </row>
    <row r="27" spans="2:24" ht="13.5" customHeight="1">
      <c r="B27" s="388"/>
      <c r="C27" s="1633"/>
      <c r="D27" s="1633"/>
      <c r="E27" s="1633"/>
      <c r="F27" s="1633"/>
      <c r="G27" s="1633"/>
      <c r="H27" s="1633"/>
      <c r="I27" s="1633"/>
      <c r="J27" s="1633"/>
      <c r="K27" s="1633"/>
      <c r="L27" s="1633"/>
      <c r="M27" s="1633"/>
      <c r="N27" s="1633"/>
      <c r="O27" s="1633"/>
      <c r="P27" s="1633"/>
      <c r="Q27" s="1633"/>
      <c r="R27" s="1633"/>
      <c r="S27" s="1633"/>
      <c r="T27" s="1634"/>
      <c r="U27" s="1635"/>
      <c r="V27" s="1636"/>
      <c r="W27" s="1631"/>
      <c r="X27" s="1630"/>
    </row>
    <row r="28" spans="2:24" ht="13.5" customHeight="1">
      <c r="B28" s="388"/>
      <c r="C28" s="406"/>
      <c r="D28" s="406"/>
      <c r="E28" s="406"/>
      <c r="F28" s="406"/>
      <c r="G28" s="406"/>
      <c r="H28" s="406"/>
      <c r="I28" s="406"/>
      <c r="J28" s="406"/>
      <c r="K28" s="406"/>
      <c r="L28" s="406"/>
      <c r="M28" s="406"/>
      <c r="N28" s="406"/>
      <c r="O28" s="406"/>
      <c r="P28" s="406"/>
      <c r="Q28" s="406"/>
      <c r="R28" s="406"/>
      <c r="S28" s="406"/>
      <c r="T28" s="406"/>
      <c r="U28" s="402"/>
      <c r="V28" s="403"/>
      <c r="W28" s="404"/>
      <c r="X28" s="405"/>
    </row>
    <row r="29" spans="2:24" ht="13.5" customHeight="1">
      <c r="B29" s="388"/>
      <c r="C29" s="389"/>
      <c r="D29" s="389"/>
      <c r="E29" s="389"/>
      <c r="F29" s="389"/>
      <c r="G29" s="389"/>
      <c r="H29" s="389"/>
      <c r="I29" s="389"/>
      <c r="J29" s="389"/>
      <c r="K29" s="389"/>
      <c r="L29" s="389"/>
      <c r="M29" s="389"/>
      <c r="N29" s="389"/>
      <c r="O29" s="389"/>
      <c r="P29" s="389"/>
      <c r="Q29" s="389"/>
      <c r="R29" s="389"/>
      <c r="S29" s="389"/>
      <c r="T29" s="389"/>
      <c r="U29" s="390"/>
      <c r="V29" s="391"/>
      <c r="W29" s="391"/>
      <c r="X29" s="392"/>
    </row>
    <row r="30" spans="2:24" ht="13.5" customHeight="1">
      <c r="B30" s="393" t="s">
        <v>510</v>
      </c>
      <c r="C30" s="389"/>
      <c r="D30" s="389"/>
      <c r="E30" s="389"/>
      <c r="F30" s="389"/>
      <c r="G30" s="389"/>
      <c r="H30" s="389"/>
      <c r="I30" s="389"/>
      <c r="J30" s="389"/>
      <c r="K30" s="389"/>
      <c r="L30" s="389"/>
      <c r="M30" s="389"/>
      <c r="N30" s="389"/>
      <c r="O30" s="389"/>
      <c r="P30" s="389"/>
      <c r="Q30" s="389"/>
      <c r="R30" s="389"/>
      <c r="S30" s="389"/>
      <c r="T30" s="389"/>
      <c r="U30" s="390"/>
      <c r="V30" s="391"/>
      <c r="W30" s="391"/>
      <c r="X30" s="392"/>
    </row>
    <row r="31" spans="2:24" ht="13.5" customHeight="1">
      <c r="B31" s="388"/>
      <c r="C31" s="1637" t="s">
        <v>511</v>
      </c>
      <c r="D31" s="1637"/>
      <c r="E31" s="1637"/>
      <c r="F31" s="1637"/>
      <c r="G31" s="1637"/>
      <c r="H31" s="1637"/>
      <c r="I31" s="1637"/>
      <c r="J31" s="1637"/>
      <c r="K31" s="1637"/>
      <c r="L31" s="1637"/>
      <c r="M31" s="1637"/>
      <c r="N31" s="1637"/>
      <c r="O31" s="1637"/>
      <c r="P31" s="1637"/>
      <c r="Q31" s="1637"/>
      <c r="R31" s="1637"/>
      <c r="S31" s="1637"/>
      <c r="T31" s="1638"/>
      <c r="U31" s="390"/>
      <c r="V31" s="391"/>
      <c r="W31" s="391"/>
      <c r="X31" s="392"/>
    </row>
    <row r="32" spans="2:24" ht="13.5" customHeight="1">
      <c r="B32" s="388"/>
      <c r="C32" s="394"/>
      <c r="D32" s="394"/>
      <c r="E32" s="394"/>
      <c r="F32" s="394"/>
      <c r="G32" s="394"/>
      <c r="H32" s="394"/>
      <c r="I32" s="394"/>
      <c r="J32" s="394"/>
      <c r="K32" s="394"/>
      <c r="L32" s="394"/>
      <c r="M32" s="394"/>
      <c r="N32" s="394"/>
      <c r="O32" s="394"/>
      <c r="P32" s="394"/>
      <c r="Q32" s="394"/>
      <c r="R32" s="394"/>
      <c r="S32" s="394"/>
      <c r="T32" s="395"/>
      <c r="U32" s="390"/>
      <c r="V32" s="391"/>
      <c r="W32" s="391"/>
      <c r="X32" s="392"/>
    </row>
    <row r="33" spans="2:24" ht="13.5" customHeight="1">
      <c r="B33" s="388"/>
      <c r="C33" s="1632" t="s">
        <v>512</v>
      </c>
      <c r="D33" s="1632"/>
      <c r="E33" s="1632"/>
      <c r="F33" s="1632"/>
      <c r="G33" s="1632"/>
      <c r="H33" s="1632"/>
      <c r="I33" s="1632"/>
      <c r="J33" s="1632"/>
      <c r="K33" s="1632"/>
      <c r="L33" s="1632"/>
      <c r="M33" s="1632"/>
      <c r="N33" s="1632"/>
      <c r="O33" s="1632"/>
      <c r="P33" s="1632"/>
      <c r="Q33" s="1632"/>
      <c r="R33" s="1632"/>
      <c r="S33" s="1632"/>
      <c r="T33" s="1639"/>
      <c r="U33" s="1635" t="s">
        <v>503</v>
      </c>
      <c r="V33" s="1636" t="s">
        <v>504</v>
      </c>
      <c r="W33" s="1631" t="s">
        <v>495</v>
      </c>
      <c r="X33" s="1630" t="s">
        <v>505</v>
      </c>
    </row>
    <row r="34" spans="2:24" ht="13.5" customHeight="1">
      <c r="B34" s="388"/>
      <c r="C34" s="1632"/>
      <c r="D34" s="1632"/>
      <c r="E34" s="1632"/>
      <c r="F34" s="1632"/>
      <c r="G34" s="1632"/>
      <c r="H34" s="1632"/>
      <c r="I34" s="1632"/>
      <c r="J34" s="1632"/>
      <c r="K34" s="1632"/>
      <c r="L34" s="1632"/>
      <c r="M34" s="1632"/>
      <c r="N34" s="1632"/>
      <c r="O34" s="1632"/>
      <c r="P34" s="1632"/>
      <c r="Q34" s="1632"/>
      <c r="R34" s="1632"/>
      <c r="S34" s="1632"/>
      <c r="T34" s="1639"/>
      <c r="U34" s="1635"/>
      <c r="V34" s="1636"/>
      <c r="W34" s="1631"/>
      <c r="X34" s="1630"/>
    </row>
    <row r="35" spans="2:24" ht="13.5" customHeight="1">
      <c r="B35" s="388"/>
      <c r="C35" s="1632"/>
      <c r="D35" s="1632"/>
      <c r="E35" s="1632"/>
      <c r="F35" s="1632"/>
      <c r="G35" s="1632"/>
      <c r="H35" s="1632"/>
      <c r="I35" s="1632"/>
      <c r="J35" s="1632"/>
      <c r="K35" s="1632"/>
      <c r="L35" s="1632"/>
      <c r="M35" s="1632"/>
      <c r="N35" s="1632"/>
      <c r="O35" s="1632"/>
      <c r="P35" s="1632"/>
      <c r="Q35" s="1632"/>
      <c r="R35" s="1632"/>
      <c r="S35" s="1632"/>
      <c r="T35" s="1639"/>
      <c r="U35" s="1635"/>
      <c r="V35" s="1636"/>
      <c r="W35" s="1631"/>
      <c r="X35" s="1630"/>
    </row>
    <row r="36" spans="2:24" ht="13.5" customHeight="1">
      <c r="B36" s="388"/>
      <c r="C36" s="396"/>
      <c r="D36" s="396"/>
      <c r="E36" s="396"/>
      <c r="F36" s="396"/>
      <c r="G36" s="396"/>
      <c r="H36" s="396"/>
      <c r="I36" s="396"/>
      <c r="J36" s="396"/>
      <c r="K36" s="396"/>
      <c r="L36" s="396"/>
      <c r="M36" s="396"/>
      <c r="N36" s="396"/>
      <c r="O36" s="396"/>
      <c r="P36" s="396"/>
      <c r="Q36" s="396"/>
      <c r="R36" s="396"/>
      <c r="S36" s="396"/>
      <c r="T36" s="397"/>
      <c r="U36" s="398"/>
      <c r="V36" s="380"/>
      <c r="W36" s="399"/>
      <c r="X36" s="400"/>
    </row>
    <row r="37" spans="2:24" ht="13.5" customHeight="1">
      <c r="B37" s="388"/>
      <c r="C37" s="1633" t="s">
        <v>513</v>
      </c>
      <c r="D37" s="1633"/>
      <c r="E37" s="1633"/>
      <c r="F37" s="1633"/>
      <c r="G37" s="1633"/>
      <c r="H37" s="1633"/>
      <c r="I37" s="1633"/>
      <c r="J37" s="1633"/>
      <c r="K37" s="1633"/>
      <c r="L37" s="1633"/>
      <c r="M37" s="1633"/>
      <c r="N37" s="1633"/>
      <c r="O37" s="1633"/>
      <c r="P37" s="1633"/>
      <c r="Q37" s="1633"/>
      <c r="R37" s="1633"/>
      <c r="S37" s="1633"/>
      <c r="T37" s="1634"/>
      <c r="U37" s="1635" t="s">
        <v>503</v>
      </c>
      <c r="V37" s="1636" t="s">
        <v>504</v>
      </c>
      <c r="W37" s="1631" t="s">
        <v>495</v>
      </c>
      <c r="X37" s="1630" t="s">
        <v>505</v>
      </c>
    </row>
    <row r="38" spans="2:24" ht="13.5" customHeight="1">
      <c r="B38" s="388"/>
      <c r="C38" s="1633"/>
      <c r="D38" s="1633"/>
      <c r="E38" s="1633"/>
      <c r="F38" s="1633"/>
      <c r="G38" s="1633"/>
      <c r="H38" s="1633"/>
      <c r="I38" s="1633"/>
      <c r="J38" s="1633"/>
      <c r="K38" s="1633"/>
      <c r="L38" s="1633"/>
      <c r="M38" s="1633"/>
      <c r="N38" s="1633"/>
      <c r="O38" s="1633"/>
      <c r="P38" s="1633"/>
      <c r="Q38" s="1633"/>
      <c r="R38" s="1633"/>
      <c r="S38" s="1633"/>
      <c r="T38" s="1634"/>
      <c r="U38" s="1635"/>
      <c r="V38" s="1636"/>
      <c r="W38" s="1631"/>
      <c r="X38" s="1630"/>
    </row>
    <row r="39" spans="2:24" ht="13.5" customHeight="1">
      <c r="B39" s="388"/>
      <c r="C39" s="1633"/>
      <c r="D39" s="1633"/>
      <c r="E39" s="1633"/>
      <c r="F39" s="1633"/>
      <c r="G39" s="1633"/>
      <c r="H39" s="1633"/>
      <c r="I39" s="1633"/>
      <c r="J39" s="1633"/>
      <c r="K39" s="1633"/>
      <c r="L39" s="1633"/>
      <c r="M39" s="1633"/>
      <c r="N39" s="1633"/>
      <c r="O39" s="1633"/>
      <c r="P39" s="1633"/>
      <c r="Q39" s="1633"/>
      <c r="R39" s="1633"/>
      <c r="S39" s="1633"/>
      <c r="T39" s="1634"/>
      <c r="U39" s="1635"/>
      <c r="V39" s="1636"/>
      <c r="W39" s="1631"/>
      <c r="X39" s="1630"/>
    </row>
    <row r="40" spans="2:24" ht="13.5" customHeight="1">
      <c r="B40" s="388"/>
      <c r="C40" s="406"/>
      <c r="D40" s="406"/>
      <c r="E40" s="406"/>
      <c r="F40" s="406"/>
      <c r="G40" s="406"/>
      <c r="H40" s="406"/>
      <c r="I40" s="406"/>
      <c r="J40" s="406"/>
      <c r="K40" s="406"/>
      <c r="L40" s="406"/>
      <c r="M40" s="406"/>
      <c r="N40" s="406"/>
      <c r="O40" s="406"/>
      <c r="P40" s="406"/>
      <c r="Q40" s="406"/>
      <c r="R40" s="406"/>
      <c r="S40" s="406"/>
      <c r="T40" s="407"/>
      <c r="U40" s="402"/>
      <c r="V40" s="403"/>
      <c r="W40" s="404"/>
      <c r="X40" s="405"/>
    </row>
    <row r="41" spans="2:24" ht="13.5" customHeight="1">
      <c r="B41" s="388"/>
      <c r="C41" s="1633" t="s">
        <v>514</v>
      </c>
      <c r="D41" s="1633"/>
      <c r="E41" s="1633"/>
      <c r="F41" s="1633"/>
      <c r="G41" s="1633"/>
      <c r="H41" s="1633"/>
      <c r="I41" s="1633"/>
      <c r="J41" s="1633"/>
      <c r="K41" s="1633"/>
      <c r="L41" s="1633"/>
      <c r="M41" s="1633"/>
      <c r="N41" s="1633"/>
      <c r="O41" s="1633"/>
      <c r="P41" s="1633"/>
      <c r="Q41" s="1633"/>
      <c r="R41" s="1633"/>
      <c r="S41" s="1633"/>
      <c r="T41" s="1634"/>
      <c r="U41" s="1635" t="s">
        <v>503</v>
      </c>
      <c r="V41" s="1636" t="s">
        <v>504</v>
      </c>
      <c r="W41" s="1631" t="s">
        <v>495</v>
      </c>
      <c r="X41" s="1630" t="s">
        <v>505</v>
      </c>
    </row>
    <row r="42" spans="2:24" ht="13.5" customHeight="1">
      <c r="B42" s="388"/>
      <c r="C42" s="1633"/>
      <c r="D42" s="1633"/>
      <c r="E42" s="1633"/>
      <c r="F42" s="1633"/>
      <c r="G42" s="1633"/>
      <c r="H42" s="1633"/>
      <c r="I42" s="1633"/>
      <c r="J42" s="1633"/>
      <c r="K42" s="1633"/>
      <c r="L42" s="1633"/>
      <c r="M42" s="1633"/>
      <c r="N42" s="1633"/>
      <c r="O42" s="1633"/>
      <c r="P42" s="1633"/>
      <c r="Q42" s="1633"/>
      <c r="R42" s="1633"/>
      <c r="S42" s="1633"/>
      <c r="T42" s="1634"/>
      <c r="U42" s="1635"/>
      <c r="V42" s="1636"/>
      <c r="W42" s="1631"/>
      <c r="X42" s="1630"/>
    </row>
    <row r="43" spans="2:24" ht="13.5" customHeight="1">
      <c r="B43" s="388"/>
      <c r="C43" s="406"/>
      <c r="D43" s="406"/>
      <c r="E43" s="406"/>
      <c r="F43" s="406"/>
      <c r="G43" s="406"/>
      <c r="H43" s="406"/>
      <c r="I43" s="406"/>
      <c r="J43" s="406"/>
      <c r="K43" s="406"/>
      <c r="L43" s="406"/>
      <c r="M43" s="406"/>
      <c r="N43" s="406"/>
      <c r="O43" s="406"/>
      <c r="P43" s="406"/>
      <c r="Q43" s="406"/>
      <c r="R43" s="406"/>
      <c r="S43" s="406"/>
      <c r="T43" s="406"/>
      <c r="U43" s="390"/>
      <c r="V43" s="391"/>
      <c r="W43" s="391"/>
      <c r="X43" s="392"/>
    </row>
    <row r="44" spans="2:24" ht="13.5" customHeight="1">
      <c r="B44" s="388"/>
      <c r="C44" s="1633" t="s">
        <v>515</v>
      </c>
      <c r="D44" s="1633"/>
      <c r="E44" s="1633"/>
      <c r="F44" s="1633"/>
      <c r="G44" s="1633"/>
      <c r="H44" s="1633"/>
      <c r="I44" s="1633"/>
      <c r="J44" s="1633"/>
      <c r="K44" s="1633"/>
      <c r="L44" s="1633"/>
      <c r="M44" s="1633"/>
      <c r="N44" s="1633"/>
      <c r="O44" s="1633"/>
      <c r="P44" s="1633"/>
      <c r="Q44" s="1633"/>
      <c r="R44" s="1633"/>
      <c r="S44" s="1633"/>
      <c r="T44" s="1634"/>
      <c r="U44" s="1635" t="s">
        <v>503</v>
      </c>
      <c r="V44" s="1636" t="s">
        <v>504</v>
      </c>
      <c r="W44" s="1631" t="s">
        <v>495</v>
      </c>
      <c r="X44" s="1630" t="s">
        <v>505</v>
      </c>
    </row>
    <row r="45" spans="2:24" ht="13.5" customHeight="1">
      <c r="B45" s="388"/>
      <c r="C45" s="1633"/>
      <c r="D45" s="1633"/>
      <c r="E45" s="1633"/>
      <c r="F45" s="1633"/>
      <c r="G45" s="1633"/>
      <c r="H45" s="1633"/>
      <c r="I45" s="1633"/>
      <c r="J45" s="1633"/>
      <c r="K45" s="1633"/>
      <c r="L45" s="1633"/>
      <c r="M45" s="1633"/>
      <c r="N45" s="1633"/>
      <c r="O45" s="1633"/>
      <c r="P45" s="1633"/>
      <c r="Q45" s="1633"/>
      <c r="R45" s="1633"/>
      <c r="S45" s="1633"/>
      <c r="T45" s="1634"/>
      <c r="U45" s="1635"/>
      <c r="V45" s="1636"/>
      <c r="W45" s="1631"/>
      <c r="X45" s="1630"/>
    </row>
    <row r="46" spans="2:24" ht="13.5" customHeight="1">
      <c r="B46" s="388"/>
      <c r="C46" s="389"/>
      <c r="D46" s="389"/>
      <c r="E46" s="389"/>
      <c r="F46" s="389"/>
      <c r="G46" s="389"/>
      <c r="H46" s="389"/>
      <c r="I46" s="389"/>
      <c r="J46" s="389"/>
      <c r="K46" s="389"/>
      <c r="L46" s="389"/>
      <c r="M46" s="389"/>
      <c r="N46" s="389"/>
      <c r="O46" s="389"/>
      <c r="P46" s="389"/>
      <c r="Q46" s="389"/>
      <c r="R46" s="389"/>
      <c r="S46" s="389"/>
      <c r="T46" s="389"/>
      <c r="U46" s="390"/>
      <c r="V46" s="391"/>
      <c r="W46" s="391"/>
      <c r="X46" s="392"/>
    </row>
    <row r="47" spans="2:24" ht="13.5" customHeight="1">
      <c r="B47" s="388"/>
      <c r="C47" s="389"/>
      <c r="D47" s="389"/>
      <c r="E47" s="389"/>
      <c r="F47" s="389"/>
      <c r="G47" s="389"/>
      <c r="H47" s="389"/>
      <c r="I47" s="389"/>
      <c r="J47" s="389"/>
      <c r="K47" s="389"/>
      <c r="L47" s="389"/>
      <c r="M47" s="389"/>
      <c r="N47" s="389"/>
      <c r="O47" s="389"/>
      <c r="P47" s="389"/>
      <c r="Q47" s="389"/>
      <c r="R47" s="389"/>
      <c r="S47" s="389"/>
      <c r="T47" s="389"/>
      <c r="U47" s="390"/>
      <c r="V47" s="391"/>
      <c r="W47" s="391"/>
      <c r="X47" s="392"/>
    </row>
    <row r="48" spans="2:24" ht="13.5" customHeight="1">
      <c r="B48" s="393" t="s">
        <v>516</v>
      </c>
      <c r="C48" s="389"/>
      <c r="D48" s="389"/>
      <c r="E48" s="389"/>
      <c r="F48" s="389"/>
      <c r="G48" s="389"/>
      <c r="H48" s="389"/>
      <c r="I48" s="389"/>
      <c r="J48" s="389"/>
      <c r="K48" s="389"/>
      <c r="L48" s="389"/>
      <c r="M48" s="389"/>
      <c r="N48" s="389"/>
      <c r="O48" s="389"/>
      <c r="P48" s="389"/>
      <c r="Q48" s="389"/>
      <c r="R48" s="389"/>
      <c r="S48" s="389"/>
      <c r="T48" s="389"/>
      <c r="U48" s="390"/>
      <c r="V48" s="391"/>
      <c r="W48" s="391"/>
      <c r="X48" s="392"/>
    </row>
    <row r="49" spans="2:24" ht="13.5" customHeight="1">
      <c r="B49" s="388"/>
      <c r="C49" s="1637" t="s">
        <v>511</v>
      </c>
      <c r="D49" s="1637"/>
      <c r="E49" s="1637"/>
      <c r="F49" s="1637"/>
      <c r="G49" s="1637"/>
      <c r="H49" s="1637"/>
      <c r="I49" s="1637"/>
      <c r="J49" s="1637"/>
      <c r="K49" s="1637"/>
      <c r="L49" s="1637"/>
      <c r="M49" s="1637"/>
      <c r="N49" s="1637"/>
      <c r="O49" s="1637"/>
      <c r="P49" s="1637"/>
      <c r="Q49" s="1637"/>
      <c r="R49" s="1637"/>
      <c r="S49" s="1637"/>
      <c r="T49" s="1638"/>
      <c r="U49" s="390"/>
      <c r="V49" s="391"/>
      <c r="W49" s="391"/>
      <c r="X49" s="392"/>
    </row>
    <row r="50" spans="2:24" ht="13.5" customHeight="1">
      <c r="B50" s="388"/>
      <c r="C50" s="394"/>
      <c r="D50" s="394"/>
      <c r="E50" s="394"/>
      <c r="F50" s="394"/>
      <c r="G50" s="394"/>
      <c r="H50" s="394"/>
      <c r="I50" s="394"/>
      <c r="J50" s="394"/>
      <c r="K50" s="394"/>
      <c r="L50" s="394"/>
      <c r="M50" s="394"/>
      <c r="N50" s="394"/>
      <c r="O50" s="394"/>
      <c r="P50" s="394"/>
      <c r="Q50" s="394"/>
      <c r="R50" s="394"/>
      <c r="S50" s="394"/>
      <c r="T50" s="395"/>
      <c r="U50" s="390"/>
      <c r="V50" s="391"/>
      <c r="W50" s="391"/>
      <c r="X50" s="392"/>
    </row>
    <row r="51" spans="2:24" ht="13.5" customHeight="1">
      <c r="B51" s="388"/>
      <c r="C51" s="1632" t="s">
        <v>517</v>
      </c>
      <c r="D51" s="1632"/>
      <c r="E51" s="1632"/>
      <c r="F51" s="1632"/>
      <c r="G51" s="1632"/>
      <c r="H51" s="1632"/>
      <c r="I51" s="1632"/>
      <c r="J51" s="1632"/>
      <c r="K51" s="1632"/>
      <c r="L51" s="1632"/>
      <c r="M51" s="1632"/>
      <c r="N51" s="1632"/>
      <c r="O51" s="1632"/>
      <c r="P51" s="1632"/>
      <c r="Q51" s="1632"/>
      <c r="R51" s="1632"/>
      <c r="S51" s="1632"/>
      <c r="T51" s="1639"/>
      <c r="U51" s="1635" t="s">
        <v>503</v>
      </c>
      <c r="V51" s="1636" t="s">
        <v>504</v>
      </c>
      <c r="W51" s="1631" t="s">
        <v>495</v>
      </c>
      <c r="X51" s="1630" t="s">
        <v>505</v>
      </c>
    </row>
    <row r="52" spans="2:24" ht="13.5" customHeight="1">
      <c r="B52" s="388"/>
      <c r="C52" s="1632"/>
      <c r="D52" s="1632"/>
      <c r="E52" s="1632"/>
      <c r="F52" s="1632"/>
      <c r="G52" s="1632"/>
      <c r="H52" s="1632"/>
      <c r="I52" s="1632"/>
      <c r="J52" s="1632"/>
      <c r="K52" s="1632"/>
      <c r="L52" s="1632"/>
      <c r="M52" s="1632"/>
      <c r="N52" s="1632"/>
      <c r="O52" s="1632"/>
      <c r="P52" s="1632"/>
      <c r="Q52" s="1632"/>
      <c r="R52" s="1632"/>
      <c r="S52" s="1632"/>
      <c r="T52" s="1639"/>
      <c r="U52" s="1635"/>
      <c r="V52" s="1636"/>
      <c r="W52" s="1631"/>
      <c r="X52" s="1630"/>
    </row>
    <row r="53" spans="2:24" ht="13.5" customHeight="1">
      <c r="B53" s="388"/>
      <c r="C53" s="1632"/>
      <c r="D53" s="1632"/>
      <c r="E53" s="1632"/>
      <c r="F53" s="1632"/>
      <c r="G53" s="1632"/>
      <c r="H53" s="1632"/>
      <c r="I53" s="1632"/>
      <c r="J53" s="1632"/>
      <c r="K53" s="1632"/>
      <c r="L53" s="1632"/>
      <c r="M53" s="1632"/>
      <c r="N53" s="1632"/>
      <c r="O53" s="1632"/>
      <c r="P53" s="1632"/>
      <c r="Q53" s="1632"/>
      <c r="R53" s="1632"/>
      <c r="S53" s="1632"/>
      <c r="T53" s="1639"/>
      <c r="U53" s="1635"/>
      <c r="V53" s="1636"/>
      <c r="W53" s="1631"/>
      <c r="X53" s="1630"/>
    </row>
    <row r="54" spans="2:24" ht="13.5" customHeight="1">
      <c r="B54" s="388"/>
      <c r="C54" s="396"/>
      <c r="D54" s="396"/>
      <c r="E54" s="396"/>
      <c r="F54" s="396"/>
      <c r="G54" s="396"/>
      <c r="H54" s="396"/>
      <c r="I54" s="396"/>
      <c r="J54" s="396"/>
      <c r="K54" s="396"/>
      <c r="L54" s="396"/>
      <c r="M54" s="396"/>
      <c r="N54" s="396"/>
      <c r="O54" s="396"/>
      <c r="P54" s="396"/>
      <c r="Q54" s="396"/>
      <c r="R54" s="396"/>
      <c r="S54" s="396"/>
      <c r="T54" s="397"/>
      <c r="U54" s="390"/>
      <c r="V54" s="391"/>
      <c r="W54" s="391"/>
      <c r="X54" s="392"/>
    </row>
    <row r="55" spans="2:24" ht="13.5" customHeight="1">
      <c r="B55" s="388"/>
      <c r="C55" s="1633" t="s">
        <v>518</v>
      </c>
      <c r="D55" s="1633"/>
      <c r="E55" s="1633"/>
      <c r="F55" s="1633"/>
      <c r="G55" s="1633"/>
      <c r="H55" s="1633"/>
      <c r="I55" s="1633"/>
      <c r="J55" s="1633"/>
      <c r="K55" s="1633"/>
      <c r="L55" s="1633"/>
      <c r="M55" s="1633"/>
      <c r="N55" s="1633"/>
      <c r="O55" s="1633"/>
      <c r="P55" s="1633"/>
      <c r="Q55" s="1633"/>
      <c r="R55" s="1633"/>
      <c r="S55" s="1633"/>
      <c r="T55" s="1634"/>
      <c r="U55" s="1635" t="s">
        <v>503</v>
      </c>
      <c r="V55" s="1636" t="s">
        <v>504</v>
      </c>
      <c r="W55" s="1631" t="s">
        <v>495</v>
      </c>
      <c r="X55" s="1630" t="s">
        <v>505</v>
      </c>
    </row>
    <row r="56" spans="2:24" ht="13.5" customHeight="1">
      <c r="B56" s="388"/>
      <c r="C56" s="1633"/>
      <c r="D56" s="1633"/>
      <c r="E56" s="1633"/>
      <c r="F56" s="1633"/>
      <c r="G56" s="1633"/>
      <c r="H56" s="1633"/>
      <c r="I56" s="1633"/>
      <c r="J56" s="1633"/>
      <c r="K56" s="1633"/>
      <c r="L56" s="1633"/>
      <c r="M56" s="1633"/>
      <c r="N56" s="1633"/>
      <c r="O56" s="1633"/>
      <c r="P56" s="1633"/>
      <c r="Q56" s="1633"/>
      <c r="R56" s="1633"/>
      <c r="S56" s="1633"/>
      <c r="T56" s="1634"/>
      <c r="U56" s="1635"/>
      <c r="V56" s="1636"/>
      <c r="W56" s="1631"/>
      <c r="X56" s="1630"/>
    </row>
    <row r="57" spans="2:24" ht="13.5" customHeight="1">
      <c r="B57" s="388"/>
      <c r="C57" s="1633"/>
      <c r="D57" s="1633"/>
      <c r="E57" s="1633"/>
      <c r="F57" s="1633"/>
      <c r="G57" s="1633"/>
      <c r="H57" s="1633"/>
      <c r="I57" s="1633"/>
      <c r="J57" s="1633"/>
      <c r="K57" s="1633"/>
      <c r="L57" s="1633"/>
      <c r="M57" s="1633"/>
      <c r="N57" s="1633"/>
      <c r="O57" s="1633"/>
      <c r="P57" s="1633"/>
      <c r="Q57" s="1633"/>
      <c r="R57" s="1633"/>
      <c r="S57" s="1633"/>
      <c r="T57" s="1634"/>
      <c r="U57" s="1635"/>
      <c r="V57" s="1636"/>
      <c r="W57" s="1631"/>
      <c r="X57" s="1630"/>
    </row>
    <row r="58" spans="2:24" ht="13.5" customHeight="1">
      <c r="B58" s="388"/>
      <c r="C58" s="406"/>
      <c r="D58" s="406"/>
      <c r="E58" s="406"/>
      <c r="F58" s="406"/>
      <c r="G58" s="406"/>
      <c r="H58" s="406"/>
      <c r="I58" s="406"/>
      <c r="J58" s="406"/>
      <c r="K58" s="406"/>
      <c r="L58" s="406"/>
      <c r="M58" s="406"/>
      <c r="N58" s="406"/>
      <c r="O58" s="406"/>
      <c r="P58" s="406"/>
      <c r="Q58" s="406"/>
      <c r="R58" s="406"/>
      <c r="S58" s="406"/>
      <c r="T58" s="407"/>
      <c r="U58" s="402"/>
      <c r="V58" s="403"/>
      <c r="W58" s="404"/>
      <c r="X58" s="405"/>
    </row>
    <row r="59" spans="2:24" ht="13.5" customHeight="1">
      <c r="B59" s="388"/>
      <c r="C59" s="1633" t="s">
        <v>519</v>
      </c>
      <c r="D59" s="1633"/>
      <c r="E59" s="1633"/>
      <c r="F59" s="1633"/>
      <c r="G59" s="1633"/>
      <c r="H59" s="1633"/>
      <c r="I59" s="1633"/>
      <c r="J59" s="1633"/>
      <c r="K59" s="1633"/>
      <c r="L59" s="1633"/>
      <c r="M59" s="1633"/>
      <c r="N59" s="1633"/>
      <c r="O59" s="1633"/>
      <c r="P59" s="1633"/>
      <c r="Q59" s="1633"/>
      <c r="R59" s="1633"/>
      <c r="S59" s="1633"/>
      <c r="T59" s="1634"/>
      <c r="U59" s="1635" t="s">
        <v>503</v>
      </c>
      <c r="V59" s="1636" t="s">
        <v>504</v>
      </c>
      <c r="W59" s="1631" t="s">
        <v>503</v>
      </c>
      <c r="X59" s="1630" t="s">
        <v>505</v>
      </c>
    </row>
    <row r="60" spans="2:24" ht="13.5" customHeight="1">
      <c r="B60" s="388"/>
      <c r="C60" s="1633"/>
      <c r="D60" s="1633"/>
      <c r="E60" s="1633"/>
      <c r="F60" s="1633"/>
      <c r="G60" s="1633"/>
      <c r="H60" s="1633"/>
      <c r="I60" s="1633"/>
      <c r="J60" s="1633"/>
      <c r="K60" s="1633"/>
      <c r="L60" s="1633"/>
      <c r="M60" s="1633"/>
      <c r="N60" s="1633"/>
      <c r="O60" s="1633"/>
      <c r="P60" s="1633"/>
      <c r="Q60" s="1633"/>
      <c r="R60" s="1633"/>
      <c r="S60" s="1633"/>
      <c r="T60" s="1634"/>
      <c r="U60" s="1635"/>
      <c r="V60" s="1636"/>
      <c r="W60" s="1631"/>
      <c r="X60" s="1630"/>
    </row>
    <row r="61" spans="2:24" ht="13.5" customHeight="1">
      <c r="B61" s="388"/>
      <c r="C61" s="406"/>
      <c r="D61" s="406"/>
      <c r="E61" s="406"/>
      <c r="F61" s="406"/>
      <c r="G61" s="406"/>
      <c r="H61" s="406"/>
      <c r="I61" s="406"/>
      <c r="J61" s="406"/>
      <c r="K61" s="406"/>
      <c r="L61" s="406"/>
      <c r="M61" s="406"/>
      <c r="N61" s="406"/>
      <c r="O61" s="406"/>
      <c r="P61" s="406"/>
      <c r="Q61" s="406"/>
      <c r="R61" s="406"/>
      <c r="S61" s="406"/>
      <c r="T61" s="406"/>
      <c r="U61" s="390"/>
      <c r="V61" s="391"/>
      <c r="W61" s="391"/>
      <c r="X61" s="392"/>
    </row>
    <row r="62" spans="2:24" ht="13.5" customHeight="1">
      <c r="B62" s="388"/>
      <c r="C62" s="1633" t="s">
        <v>515</v>
      </c>
      <c r="D62" s="1633"/>
      <c r="E62" s="1633"/>
      <c r="F62" s="1633"/>
      <c r="G62" s="1633"/>
      <c r="H62" s="1633"/>
      <c r="I62" s="1633"/>
      <c r="J62" s="1633"/>
      <c r="K62" s="1633"/>
      <c r="L62" s="1633"/>
      <c r="M62" s="1633"/>
      <c r="N62" s="1633"/>
      <c r="O62" s="1633"/>
      <c r="P62" s="1633"/>
      <c r="Q62" s="1633"/>
      <c r="R62" s="1633"/>
      <c r="S62" s="1633"/>
      <c r="T62" s="1634"/>
      <c r="U62" s="1635" t="s">
        <v>503</v>
      </c>
      <c r="V62" s="1636" t="s">
        <v>504</v>
      </c>
      <c r="W62" s="1631" t="s">
        <v>495</v>
      </c>
      <c r="X62" s="1630" t="s">
        <v>505</v>
      </c>
    </row>
    <row r="63" spans="2:24" ht="13.5" customHeight="1">
      <c r="B63" s="388"/>
      <c r="C63" s="1633"/>
      <c r="D63" s="1633"/>
      <c r="E63" s="1633"/>
      <c r="F63" s="1633"/>
      <c r="G63" s="1633"/>
      <c r="H63" s="1633"/>
      <c r="I63" s="1633"/>
      <c r="J63" s="1633"/>
      <c r="K63" s="1633"/>
      <c r="L63" s="1633"/>
      <c r="M63" s="1633"/>
      <c r="N63" s="1633"/>
      <c r="O63" s="1633"/>
      <c r="P63" s="1633"/>
      <c r="Q63" s="1633"/>
      <c r="R63" s="1633"/>
      <c r="S63" s="1633"/>
      <c r="T63" s="1634"/>
      <c r="U63" s="1635"/>
      <c r="V63" s="1636"/>
      <c r="W63" s="1631"/>
      <c r="X63" s="1630"/>
    </row>
    <row r="64" spans="2:24" ht="13.5" customHeight="1">
      <c r="B64" s="388"/>
      <c r="C64" s="389"/>
      <c r="D64" s="389"/>
      <c r="E64" s="389"/>
      <c r="F64" s="389"/>
      <c r="G64" s="389"/>
      <c r="H64" s="389"/>
      <c r="I64" s="389"/>
      <c r="J64" s="389"/>
      <c r="K64" s="389"/>
      <c r="L64" s="389"/>
      <c r="M64" s="389"/>
      <c r="N64" s="389"/>
      <c r="O64" s="389"/>
      <c r="P64" s="389"/>
      <c r="Q64" s="389"/>
      <c r="R64" s="389"/>
      <c r="S64" s="389"/>
      <c r="T64" s="389"/>
      <c r="U64" s="390"/>
      <c r="V64" s="391"/>
      <c r="W64" s="391"/>
      <c r="X64" s="392"/>
    </row>
    <row r="65" spans="2:25" ht="18" customHeight="1">
      <c r="B65" s="408"/>
      <c r="C65" s="409"/>
      <c r="D65" s="409"/>
      <c r="E65" s="409"/>
      <c r="F65" s="409"/>
      <c r="G65" s="409"/>
      <c r="H65" s="409"/>
      <c r="I65" s="409"/>
      <c r="J65" s="409"/>
      <c r="K65" s="409"/>
      <c r="L65" s="409"/>
      <c r="M65" s="409"/>
      <c r="N65" s="409"/>
      <c r="O65" s="409"/>
      <c r="P65" s="409"/>
      <c r="Q65" s="409"/>
      <c r="R65" s="409"/>
      <c r="S65" s="409"/>
      <c r="T65" s="410"/>
      <c r="U65" s="408"/>
      <c r="V65" s="410"/>
      <c r="W65" s="410"/>
      <c r="X65" s="411"/>
      <c r="Y65" s="396"/>
    </row>
    <row r="66" spans="2:25" ht="18" customHeight="1">
      <c r="B66" s="396"/>
      <c r="C66" s="389"/>
      <c r="D66" s="389"/>
      <c r="E66" s="389"/>
      <c r="F66" s="389"/>
      <c r="G66" s="389"/>
      <c r="H66" s="389"/>
      <c r="I66" s="389"/>
      <c r="J66" s="389"/>
      <c r="K66" s="389"/>
      <c r="L66" s="389"/>
      <c r="M66" s="389"/>
      <c r="N66" s="389"/>
      <c r="O66" s="389"/>
      <c r="P66" s="389"/>
      <c r="Q66" s="389"/>
      <c r="R66" s="389"/>
      <c r="S66" s="389"/>
      <c r="T66" s="396"/>
      <c r="U66" s="396"/>
      <c r="V66" s="396"/>
      <c r="W66" s="396"/>
      <c r="X66" s="396"/>
      <c r="Y66" s="396"/>
    </row>
    <row r="67" spans="2:25" ht="18" customHeight="1">
      <c r="B67" s="1632" t="s">
        <v>520</v>
      </c>
      <c r="C67" s="1632"/>
      <c r="D67" s="1632"/>
      <c r="E67" s="1632"/>
      <c r="F67" s="1632"/>
      <c r="G67" s="1632"/>
      <c r="H67" s="1632"/>
      <c r="I67" s="1632"/>
      <c r="J67" s="1632"/>
      <c r="K67" s="1632"/>
      <c r="L67" s="1632"/>
      <c r="M67" s="1632"/>
      <c r="N67" s="1632"/>
      <c r="O67" s="1632"/>
      <c r="P67" s="1632"/>
      <c r="Q67" s="1632"/>
      <c r="R67" s="1632"/>
      <c r="S67" s="1632"/>
      <c r="T67" s="1632"/>
      <c r="U67" s="1632"/>
      <c r="V67" s="1632"/>
      <c r="W67" s="1632"/>
      <c r="X67" s="1632"/>
      <c r="Y67" s="412"/>
    </row>
    <row r="68" spans="2:25">
      <c r="B68" s="394"/>
      <c r="C68" s="396"/>
      <c r="D68" s="396"/>
      <c r="E68" s="396"/>
      <c r="F68" s="396"/>
      <c r="G68" s="396"/>
      <c r="H68" s="396"/>
      <c r="I68" s="396"/>
      <c r="J68" s="396"/>
      <c r="K68" s="396"/>
      <c r="L68" s="396"/>
      <c r="M68" s="396"/>
      <c r="N68" s="396"/>
      <c r="O68" s="396"/>
      <c r="P68" s="396"/>
      <c r="Q68" s="396"/>
      <c r="R68" s="396"/>
      <c r="S68" s="396"/>
      <c r="T68" s="394"/>
      <c r="U68" s="394"/>
      <c r="V68" s="394"/>
      <c r="W68" s="394"/>
      <c r="X68" s="394"/>
    </row>
    <row r="69" spans="2:25">
      <c r="B69" s="389"/>
      <c r="C69" s="412"/>
      <c r="D69" s="412"/>
      <c r="E69" s="412"/>
      <c r="F69" s="412"/>
      <c r="G69" s="412"/>
      <c r="H69" s="412"/>
      <c r="I69" s="412"/>
      <c r="J69" s="412"/>
      <c r="K69" s="412"/>
      <c r="L69" s="412"/>
      <c r="M69" s="412"/>
      <c r="N69" s="412"/>
      <c r="O69" s="412"/>
      <c r="P69" s="412"/>
      <c r="Q69" s="412"/>
      <c r="R69" s="412"/>
      <c r="S69" s="412"/>
      <c r="T69" s="389"/>
      <c r="U69" s="389"/>
      <c r="V69" s="389"/>
      <c r="W69" s="389"/>
      <c r="X69" s="389"/>
    </row>
    <row r="70" spans="2:25">
      <c r="B70" s="389"/>
      <c r="C70" s="394"/>
      <c r="D70" s="394"/>
      <c r="E70" s="394"/>
      <c r="F70" s="394"/>
      <c r="G70" s="394"/>
      <c r="H70" s="394"/>
      <c r="I70" s="394"/>
      <c r="J70" s="394"/>
      <c r="K70" s="394"/>
      <c r="L70" s="394"/>
      <c r="M70" s="394"/>
      <c r="N70" s="394"/>
      <c r="O70" s="394"/>
      <c r="P70" s="394"/>
      <c r="Q70" s="394"/>
      <c r="R70" s="394"/>
      <c r="S70" s="394"/>
      <c r="T70" s="389"/>
      <c r="U70" s="389"/>
      <c r="V70" s="389"/>
      <c r="W70" s="389"/>
      <c r="X70" s="389"/>
    </row>
    <row r="71" spans="2:25">
      <c r="B71" s="389"/>
      <c r="C71" s="394"/>
      <c r="D71" s="394"/>
      <c r="E71" s="394"/>
      <c r="F71" s="394"/>
      <c r="G71" s="394"/>
      <c r="H71" s="394"/>
      <c r="I71" s="394"/>
      <c r="J71" s="394"/>
      <c r="K71" s="394"/>
      <c r="L71" s="394"/>
      <c r="M71" s="394"/>
      <c r="N71" s="394"/>
      <c r="O71" s="394"/>
      <c r="P71" s="394"/>
      <c r="Q71" s="394"/>
      <c r="R71" s="394"/>
      <c r="S71" s="394"/>
      <c r="T71" s="389"/>
      <c r="U71" s="389"/>
      <c r="V71" s="389"/>
      <c r="W71" s="389"/>
      <c r="X71" s="389"/>
    </row>
    <row r="72" spans="2:25">
      <c r="B72" s="389"/>
      <c r="C72" s="389"/>
      <c r="D72" s="389"/>
      <c r="E72" s="389"/>
      <c r="F72" s="389"/>
      <c r="G72" s="389"/>
      <c r="H72" s="389"/>
      <c r="I72" s="389"/>
      <c r="J72" s="389"/>
      <c r="K72" s="389"/>
      <c r="L72" s="389"/>
      <c r="M72" s="389"/>
      <c r="N72" s="389"/>
      <c r="O72" s="389"/>
      <c r="P72" s="389"/>
      <c r="Q72" s="389"/>
      <c r="R72" s="389"/>
      <c r="S72" s="389"/>
      <c r="T72" s="389"/>
      <c r="U72" s="389"/>
      <c r="V72" s="389"/>
      <c r="W72" s="389"/>
      <c r="X72" s="389"/>
    </row>
    <row r="73" spans="2:25">
      <c r="B73" s="389"/>
      <c r="C73" s="389"/>
      <c r="D73" s="389"/>
      <c r="E73" s="389"/>
      <c r="F73" s="389"/>
      <c r="G73" s="389"/>
      <c r="H73" s="389"/>
      <c r="I73" s="389"/>
      <c r="J73" s="389"/>
      <c r="K73" s="389"/>
      <c r="L73" s="389"/>
      <c r="M73" s="389"/>
      <c r="N73" s="389"/>
      <c r="O73" s="389"/>
      <c r="P73" s="389"/>
      <c r="Q73" s="389"/>
      <c r="R73" s="389"/>
      <c r="S73" s="389"/>
      <c r="T73" s="389"/>
      <c r="U73" s="389"/>
      <c r="V73" s="389"/>
      <c r="W73" s="389"/>
      <c r="X73" s="389"/>
    </row>
    <row r="74" spans="2:25">
      <c r="B74" s="389"/>
      <c r="C74" s="389"/>
      <c r="D74" s="389"/>
      <c r="E74" s="389"/>
      <c r="F74" s="389"/>
      <c r="G74" s="389"/>
      <c r="H74" s="389"/>
      <c r="I74" s="389"/>
      <c r="J74" s="389"/>
      <c r="K74" s="389"/>
      <c r="L74" s="389"/>
      <c r="M74" s="389"/>
      <c r="N74" s="389"/>
      <c r="O74" s="389"/>
      <c r="P74" s="389"/>
      <c r="Q74" s="389"/>
      <c r="R74" s="389"/>
      <c r="S74" s="389"/>
      <c r="T74" s="389"/>
      <c r="U74" s="389"/>
      <c r="V74" s="389"/>
      <c r="W74" s="389"/>
      <c r="X74" s="389"/>
    </row>
    <row r="75" spans="2:25">
      <c r="B75" s="389"/>
      <c r="C75" s="389"/>
      <c r="D75" s="389"/>
      <c r="E75" s="389"/>
      <c r="F75" s="389"/>
      <c r="G75" s="389"/>
      <c r="H75" s="389"/>
      <c r="I75" s="389"/>
      <c r="J75" s="389"/>
      <c r="K75" s="389"/>
      <c r="L75" s="389"/>
      <c r="M75" s="389"/>
      <c r="N75" s="389"/>
      <c r="O75" s="389"/>
      <c r="P75" s="389"/>
      <c r="Q75" s="389"/>
      <c r="R75" s="389"/>
      <c r="S75" s="389"/>
      <c r="T75" s="389"/>
      <c r="U75" s="389"/>
      <c r="V75" s="389"/>
      <c r="W75" s="389"/>
      <c r="X75" s="389"/>
    </row>
    <row r="76" spans="2:25">
      <c r="B76" s="389"/>
      <c r="C76" s="389"/>
      <c r="D76" s="389"/>
      <c r="E76" s="389"/>
      <c r="F76" s="389"/>
      <c r="G76" s="389"/>
      <c r="H76" s="389"/>
      <c r="I76" s="389"/>
      <c r="J76" s="389"/>
      <c r="K76" s="389"/>
      <c r="L76" s="389"/>
      <c r="M76" s="389"/>
      <c r="N76" s="389"/>
      <c r="O76" s="389"/>
      <c r="P76" s="389"/>
      <c r="Q76" s="389"/>
      <c r="R76" s="389"/>
      <c r="S76" s="389"/>
      <c r="T76" s="389"/>
      <c r="U76" s="389"/>
      <c r="V76" s="389"/>
      <c r="W76" s="389"/>
      <c r="X76" s="389"/>
    </row>
    <row r="77" spans="2:25">
      <c r="B77" s="389"/>
      <c r="C77" s="389"/>
      <c r="D77" s="389"/>
      <c r="E77" s="389"/>
      <c r="F77" s="389"/>
      <c r="G77" s="389"/>
      <c r="H77" s="389"/>
      <c r="I77" s="389"/>
      <c r="J77" s="389"/>
      <c r="K77" s="389"/>
      <c r="L77" s="389"/>
      <c r="M77" s="389"/>
      <c r="N77" s="389"/>
      <c r="O77" s="389"/>
      <c r="P77" s="389"/>
      <c r="Q77" s="389"/>
      <c r="R77" s="389"/>
      <c r="S77" s="389"/>
      <c r="T77" s="389"/>
      <c r="U77" s="389"/>
      <c r="V77" s="389"/>
      <c r="W77" s="389"/>
      <c r="X77" s="389"/>
    </row>
    <row r="78" spans="2:25">
      <c r="B78" s="389"/>
      <c r="C78" s="389"/>
      <c r="D78" s="389"/>
      <c r="E78" s="389"/>
      <c r="F78" s="389"/>
      <c r="G78" s="389"/>
      <c r="H78" s="389"/>
      <c r="I78" s="389"/>
      <c r="J78" s="389"/>
      <c r="K78" s="389"/>
      <c r="L78" s="389"/>
      <c r="M78" s="389"/>
      <c r="N78" s="389"/>
      <c r="O78" s="389"/>
      <c r="P78" s="389"/>
      <c r="Q78" s="389"/>
      <c r="R78" s="389"/>
      <c r="S78" s="389"/>
      <c r="T78" s="389"/>
      <c r="U78" s="389"/>
      <c r="V78" s="389"/>
      <c r="W78" s="389"/>
      <c r="X78" s="389"/>
    </row>
    <row r="79" spans="2:25">
      <c r="B79" s="389"/>
      <c r="C79" s="389"/>
      <c r="D79" s="389"/>
      <c r="E79" s="389"/>
      <c r="F79" s="389"/>
      <c r="G79" s="389"/>
      <c r="H79" s="389"/>
      <c r="I79" s="389"/>
      <c r="J79" s="389"/>
      <c r="K79" s="389"/>
      <c r="L79" s="389"/>
      <c r="M79" s="389"/>
      <c r="N79" s="389"/>
      <c r="O79" s="389"/>
      <c r="P79" s="389"/>
      <c r="Q79" s="389"/>
      <c r="R79" s="389"/>
      <c r="S79" s="389"/>
      <c r="T79" s="389"/>
      <c r="U79" s="389"/>
      <c r="V79" s="389"/>
      <c r="W79" s="389"/>
      <c r="X79" s="389"/>
    </row>
    <row r="80" spans="2:25">
      <c r="B80" s="389"/>
      <c r="C80" s="389"/>
      <c r="D80" s="389"/>
      <c r="E80" s="389"/>
      <c r="F80" s="389"/>
      <c r="G80" s="389"/>
      <c r="H80" s="389"/>
      <c r="I80" s="389"/>
      <c r="J80" s="389"/>
      <c r="K80" s="389"/>
      <c r="L80" s="389"/>
      <c r="M80" s="389"/>
      <c r="N80" s="389"/>
      <c r="O80" s="389"/>
      <c r="P80" s="389"/>
      <c r="Q80" s="389"/>
      <c r="R80" s="389"/>
      <c r="S80" s="389"/>
      <c r="T80" s="389"/>
      <c r="U80" s="389"/>
      <c r="V80" s="389"/>
      <c r="W80" s="389"/>
      <c r="X80" s="389"/>
    </row>
    <row r="81" spans="2:24">
      <c r="B81" s="389"/>
      <c r="C81" s="389"/>
      <c r="D81" s="389"/>
      <c r="E81" s="389"/>
      <c r="F81" s="389"/>
      <c r="G81" s="389"/>
      <c r="H81" s="389"/>
      <c r="I81" s="389"/>
      <c r="J81" s="389"/>
      <c r="K81" s="389"/>
      <c r="L81" s="389"/>
      <c r="M81" s="389"/>
      <c r="N81" s="389"/>
      <c r="O81" s="389"/>
      <c r="P81" s="389"/>
      <c r="Q81" s="389"/>
      <c r="R81" s="389"/>
      <c r="S81" s="389"/>
      <c r="T81" s="389"/>
      <c r="U81" s="389"/>
      <c r="V81" s="389"/>
      <c r="W81" s="389"/>
      <c r="X81" s="389"/>
    </row>
    <row r="82" spans="2:24">
      <c r="B82" s="389"/>
      <c r="C82" s="389"/>
      <c r="D82" s="389"/>
      <c r="E82" s="389"/>
      <c r="F82" s="389"/>
      <c r="G82" s="389"/>
      <c r="H82" s="389"/>
      <c r="I82" s="389"/>
      <c r="J82" s="389"/>
      <c r="K82" s="389"/>
      <c r="L82" s="389"/>
      <c r="M82" s="389"/>
      <c r="N82" s="389"/>
      <c r="O82" s="389"/>
      <c r="P82" s="389"/>
      <c r="Q82" s="389"/>
      <c r="R82" s="389"/>
      <c r="S82" s="389"/>
      <c r="T82" s="389"/>
      <c r="U82" s="389"/>
      <c r="V82" s="389"/>
      <c r="W82" s="389"/>
      <c r="X82" s="389"/>
    </row>
    <row r="83" spans="2:24">
      <c r="B83" s="389"/>
      <c r="C83" s="389"/>
      <c r="D83" s="389"/>
      <c r="E83" s="389"/>
      <c r="F83" s="389"/>
      <c r="G83" s="389"/>
      <c r="H83" s="389"/>
      <c r="I83" s="389"/>
      <c r="J83" s="389"/>
      <c r="K83" s="389"/>
      <c r="L83" s="389"/>
      <c r="M83" s="389"/>
      <c r="N83" s="389"/>
      <c r="O83" s="389"/>
      <c r="P83" s="389"/>
      <c r="Q83" s="389"/>
      <c r="R83" s="389"/>
      <c r="S83" s="389"/>
      <c r="T83" s="389"/>
      <c r="U83" s="389"/>
      <c r="V83" s="389"/>
      <c r="W83" s="389"/>
      <c r="X83" s="389"/>
    </row>
    <row r="84" spans="2:24">
      <c r="B84" s="389"/>
      <c r="C84" s="389"/>
      <c r="D84" s="389"/>
      <c r="E84" s="389"/>
      <c r="F84" s="389"/>
      <c r="G84" s="389"/>
      <c r="H84" s="389"/>
      <c r="I84" s="389"/>
      <c r="J84" s="389"/>
      <c r="K84" s="389"/>
      <c r="L84" s="389"/>
      <c r="M84" s="389"/>
      <c r="N84" s="389"/>
      <c r="O84" s="389"/>
      <c r="P84" s="389"/>
      <c r="Q84" s="389"/>
      <c r="R84" s="389"/>
      <c r="S84" s="389"/>
      <c r="T84" s="389"/>
      <c r="U84" s="389"/>
      <c r="V84" s="389"/>
      <c r="W84" s="389"/>
      <c r="X84" s="389"/>
    </row>
    <row r="85" spans="2:24">
      <c r="B85" s="389"/>
      <c r="C85" s="389"/>
      <c r="D85" s="389"/>
      <c r="E85" s="389"/>
      <c r="F85" s="389"/>
      <c r="G85" s="389"/>
      <c r="H85" s="389"/>
      <c r="I85" s="389"/>
      <c r="J85" s="389"/>
      <c r="K85" s="389"/>
      <c r="L85" s="389"/>
      <c r="M85" s="389"/>
      <c r="N85" s="389"/>
      <c r="O85" s="389"/>
      <c r="P85" s="389"/>
      <c r="Q85" s="389"/>
      <c r="R85" s="389"/>
      <c r="S85" s="389"/>
      <c r="T85" s="389"/>
      <c r="U85" s="389"/>
      <c r="V85" s="389"/>
      <c r="W85" s="389"/>
      <c r="X85" s="389"/>
    </row>
    <row r="86" spans="2:24">
      <c r="B86" s="389"/>
      <c r="C86" s="389"/>
      <c r="D86" s="389"/>
      <c r="E86" s="389"/>
      <c r="F86" s="389"/>
      <c r="G86" s="389"/>
      <c r="H86" s="389"/>
      <c r="I86" s="389"/>
      <c r="J86" s="389"/>
      <c r="K86" s="389"/>
      <c r="L86" s="389"/>
      <c r="M86" s="389"/>
      <c r="N86" s="389"/>
      <c r="O86" s="389"/>
      <c r="P86" s="389"/>
      <c r="Q86" s="389"/>
      <c r="R86" s="389"/>
      <c r="S86" s="389"/>
      <c r="T86" s="389"/>
      <c r="U86" s="389"/>
      <c r="V86" s="389"/>
      <c r="W86" s="389"/>
      <c r="X86" s="389"/>
    </row>
    <row r="87" spans="2:24">
      <c r="B87" s="389"/>
      <c r="C87" s="389"/>
      <c r="D87" s="389"/>
      <c r="E87" s="389"/>
      <c r="F87" s="389"/>
      <c r="G87" s="389"/>
      <c r="H87" s="389"/>
      <c r="I87" s="389"/>
      <c r="J87" s="389"/>
      <c r="K87" s="389"/>
      <c r="L87" s="389"/>
      <c r="M87" s="389"/>
      <c r="N87" s="389"/>
      <c r="O87" s="389"/>
      <c r="P87" s="389"/>
      <c r="Q87" s="389"/>
      <c r="R87" s="389"/>
      <c r="S87" s="389"/>
      <c r="T87" s="389"/>
      <c r="U87" s="389"/>
      <c r="V87" s="389"/>
      <c r="W87" s="389"/>
      <c r="X87" s="389"/>
    </row>
    <row r="88" spans="2:24">
      <c r="B88" s="389"/>
      <c r="C88" s="389"/>
      <c r="D88" s="389"/>
      <c r="E88" s="389"/>
      <c r="F88" s="389"/>
      <c r="G88" s="389"/>
      <c r="H88" s="389"/>
      <c r="I88" s="389"/>
      <c r="J88" s="389"/>
      <c r="K88" s="389"/>
      <c r="L88" s="389"/>
      <c r="M88" s="389"/>
      <c r="N88" s="389"/>
      <c r="O88" s="389"/>
      <c r="P88" s="389"/>
      <c r="Q88" s="389"/>
      <c r="R88" s="389"/>
      <c r="S88" s="389"/>
      <c r="T88" s="389"/>
      <c r="U88" s="389"/>
      <c r="V88" s="389"/>
      <c r="W88" s="389"/>
      <c r="X88" s="389"/>
    </row>
    <row r="89" spans="2:24">
      <c r="B89" s="389"/>
      <c r="C89" s="389"/>
      <c r="D89" s="389"/>
      <c r="E89" s="389"/>
      <c r="F89" s="389"/>
      <c r="G89" s="389"/>
      <c r="H89" s="389"/>
      <c r="I89" s="389"/>
      <c r="J89" s="389"/>
      <c r="K89" s="389"/>
      <c r="L89" s="389"/>
      <c r="M89" s="389"/>
      <c r="N89" s="389"/>
      <c r="O89" s="389"/>
      <c r="P89" s="389"/>
      <c r="Q89" s="389"/>
      <c r="R89" s="389"/>
      <c r="S89" s="389"/>
      <c r="T89" s="389"/>
      <c r="U89" s="389"/>
      <c r="V89" s="389"/>
      <c r="W89" s="389"/>
      <c r="X89" s="389"/>
    </row>
    <row r="90" spans="2:24">
      <c r="B90" s="389"/>
      <c r="C90" s="389"/>
      <c r="D90" s="389"/>
      <c r="E90" s="389"/>
      <c r="F90" s="389"/>
      <c r="G90" s="389"/>
      <c r="H90" s="389"/>
      <c r="I90" s="389"/>
      <c r="J90" s="389"/>
      <c r="K90" s="389"/>
      <c r="L90" s="389"/>
      <c r="M90" s="389"/>
      <c r="N90" s="389"/>
      <c r="O90" s="389"/>
      <c r="P90" s="389"/>
      <c r="Q90" s="389"/>
      <c r="R90" s="389"/>
      <c r="S90" s="389"/>
      <c r="T90" s="389"/>
      <c r="U90" s="389"/>
      <c r="V90" s="389"/>
      <c r="W90" s="389"/>
      <c r="X90" s="389"/>
    </row>
    <row r="91" spans="2:24">
      <c r="B91" s="389"/>
      <c r="C91" s="389"/>
      <c r="D91" s="389"/>
      <c r="E91" s="389"/>
      <c r="F91" s="389"/>
      <c r="G91" s="389"/>
      <c r="H91" s="389"/>
      <c r="I91" s="389"/>
      <c r="J91" s="389"/>
      <c r="K91" s="389"/>
      <c r="L91" s="389"/>
      <c r="M91" s="389"/>
      <c r="N91" s="389"/>
      <c r="O91" s="389"/>
      <c r="P91" s="389"/>
      <c r="Q91" s="389"/>
      <c r="R91" s="389"/>
      <c r="S91" s="389"/>
      <c r="T91" s="389"/>
      <c r="U91" s="389"/>
      <c r="V91" s="389"/>
      <c r="W91" s="389"/>
      <c r="X91" s="389"/>
    </row>
    <row r="92" spans="2:24">
      <c r="B92" s="389"/>
      <c r="C92" s="389"/>
      <c r="D92" s="389"/>
      <c r="E92" s="389"/>
      <c r="F92" s="389"/>
      <c r="G92" s="389"/>
      <c r="H92" s="389"/>
      <c r="I92" s="389"/>
      <c r="J92" s="389"/>
      <c r="K92" s="389"/>
      <c r="L92" s="389"/>
      <c r="M92" s="389"/>
      <c r="N92" s="389"/>
      <c r="O92" s="389"/>
      <c r="P92" s="389"/>
      <c r="Q92" s="389"/>
      <c r="R92" s="389"/>
      <c r="S92" s="389"/>
      <c r="T92" s="389"/>
      <c r="U92" s="389"/>
      <c r="V92" s="389"/>
      <c r="W92" s="389"/>
      <c r="X92" s="389"/>
    </row>
    <row r="93" spans="2:24">
      <c r="B93" s="389"/>
      <c r="C93" s="389"/>
      <c r="D93" s="389"/>
      <c r="E93" s="389"/>
      <c r="F93" s="389"/>
      <c r="G93" s="389"/>
      <c r="H93" s="389"/>
      <c r="I93" s="389"/>
      <c r="J93" s="389"/>
      <c r="K93" s="389"/>
      <c r="L93" s="389"/>
      <c r="M93" s="389"/>
      <c r="N93" s="389"/>
      <c r="O93" s="389"/>
      <c r="P93" s="389"/>
      <c r="Q93" s="389"/>
      <c r="R93" s="389"/>
      <c r="S93" s="389"/>
      <c r="T93" s="389"/>
      <c r="U93" s="389"/>
      <c r="V93" s="389"/>
      <c r="W93" s="389"/>
      <c r="X93" s="389"/>
    </row>
    <row r="94" spans="2:24">
      <c r="B94" s="389"/>
      <c r="C94" s="389"/>
      <c r="D94" s="389"/>
      <c r="E94" s="389"/>
      <c r="F94" s="389"/>
      <c r="G94" s="389"/>
      <c r="H94" s="389"/>
      <c r="I94" s="389"/>
      <c r="J94" s="389"/>
      <c r="K94" s="389"/>
      <c r="L94" s="389"/>
      <c r="M94" s="389"/>
      <c r="N94" s="389"/>
      <c r="O94" s="389"/>
      <c r="P94" s="389"/>
      <c r="Q94" s="389"/>
      <c r="R94" s="389"/>
      <c r="S94" s="389"/>
      <c r="T94" s="389"/>
      <c r="U94" s="389"/>
      <c r="V94" s="389"/>
      <c r="W94" s="389"/>
      <c r="X94" s="389"/>
    </row>
    <row r="95" spans="2:24">
      <c r="B95" s="389"/>
      <c r="C95" s="389"/>
      <c r="D95" s="389"/>
      <c r="E95" s="389"/>
      <c r="F95" s="389"/>
      <c r="G95" s="389"/>
      <c r="H95" s="389"/>
      <c r="I95" s="389"/>
      <c r="J95" s="389"/>
      <c r="K95" s="389"/>
      <c r="L95" s="389"/>
      <c r="M95" s="389"/>
      <c r="N95" s="389"/>
      <c r="O95" s="389"/>
      <c r="P95" s="389"/>
      <c r="Q95" s="389"/>
      <c r="R95" s="389"/>
      <c r="S95" s="389"/>
      <c r="T95" s="389"/>
      <c r="U95" s="389"/>
      <c r="V95" s="389"/>
      <c r="W95" s="389"/>
      <c r="X95" s="389"/>
    </row>
    <row r="96" spans="2:24">
      <c r="B96" s="389"/>
      <c r="C96" s="389"/>
      <c r="D96" s="389"/>
      <c r="E96" s="389"/>
      <c r="F96" s="389"/>
      <c r="G96" s="389"/>
      <c r="H96" s="389"/>
      <c r="I96" s="389"/>
      <c r="J96" s="389"/>
      <c r="K96" s="389"/>
      <c r="L96" s="389"/>
      <c r="M96" s="389"/>
      <c r="N96" s="389"/>
      <c r="O96" s="389"/>
      <c r="P96" s="389"/>
      <c r="Q96" s="389"/>
      <c r="R96" s="389"/>
      <c r="S96" s="389"/>
      <c r="T96" s="389"/>
      <c r="U96" s="389"/>
      <c r="V96" s="389"/>
      <c r="W96" s="389"/>
      <c r="X96" s="389"/>
    </row>
    <row r="97" spans="2:24">
      <c r="B97" s="389"/>
      <c r="C97" s="389"/>
      <c r="D97" s="389"/>
      <c r="E97" s="389"/>
      <c r="F97" s="389"/>
      <c r="G97" s="389"/>
      <c r="H97" s="389"/>
      <c r="I97" s="389"/>
      <c r="J97" s="389"/>
      <c r="K97" s="389"/>
      <c r="L97" s="389"/>
      <c r="M97" s="389"/>
      <c r="N97" s="389"/>
      <c r="O97" s="389"/>
      <c r="P97" s="389"/>
      <c r="Q97" s="389"/>
      <c r="R97" s="389"/>
      <c r="S97" s="389"/>
      <c r="T97" s="389"/>
      <c r="U97" s="389"/>
      <c r="V97" s="389"/>
      <c r="W97" s="389"/>
      <c r="X97" s="389"/>
    </row>
    <row r="98" spans="2:24">
      <c r="B98" s="389"/>
      <c r="C98" s="389"/>
      <c r="D98" s="389"/>
      <c r="E98" s="389"/>
      <c r="F98" s="389"/>
      <c r="G98" s="389"/>
      <c r="H98" s="389"/>
      <c r="I98" s="389"/>
      <c r="J98" s="389"/>
      <c r="K98" s="389"/>
      <c r="L98" s="389"/>
      <c r="M98" s="389"/>
      <c r="N98" s="389"/>
      <c r="O98" s="389"/>
      <c r="P98" s="389"/>
      <c r="Q98" s="389"/>
      <c r="R98" s="389"/>
      <c r="S98" s="389"/>
      <c r="T98" s="389"/>
      <c r="U98" s="389"/>
      <c r="V98" s="389"/>
      <c r="W98" s="389"/>
      <c r="X98" s="389"/>
    </row>
    <row r="99" spans="2:24">
      <c r="B99" s="389"/>
      <c r="C99" s="389"/>
      <c r="D99" s="389"/>
      <c r="E99" s="389"/>
      <c r="F99" s="389"/>
      <c r="G99" s="389"/>
      <c r="H99" s="389"/>
      <c r="I99" s="389"/>
      <c r="J99" s="389"/>
      <c r="K99" s="389"/>
      <c r="L99" s="389"/>
      <c r="M99" s="389"/>
      <c r="N99" s="389"/>
      <c r="O99" s="389"/>
      <c r="P99" s="389"/>
      <c r="Q99" s="389"/>
      <c r="R99" s="389"/>
      <c r="S99" s="389"/>
      <c r="T99" s="389"/>
      <c r="U99" s="389"/>
      <c r="V99" s="389"/>
      <c r="W99" s="389"/>
      <c r="X99" s="389"/>
    </row>
    <row r="100" spans="2:24">
      <c r="B100" s="389"/>
      <c r="C100" s="389"/>
      <c r="D100" s="389"/>
      <c r="E100" s="389"/>
      <c r="F100" s="389"/>
      <c r="G100" s="389"/>
      <c r="H100" s="389"/>
      <c r="I100" s="389"/>
      <c r="J100" s="389"/>
      <c r="K100" s="389"/>
      <c r="L100" s="389"/>
      <c r="M100" s="389"/>
      <c r="N100" s="389"/>
      <c r="O100" s="389"/>
      <c r="P100" s="389"/>
      <c r="Q100" s="389"/>
      <c r="R100" s="389"/>
      <c r="S100" s="389"/>
      <c r="T100" s="389"/>
      <c r="U100" s="389"/>
      <c r="V100" s="389"/>
      <c r="W100" s="389"/>
      <c r="X100" s="389"/>
    </row>
    <row r="101" spans="2:24">
      <c r="B101" s="389"/>
      <c r="C101" s="389"/>
      <c r="D101" s="389"/>
      <c r="E101" s="389"/>
      <c r="F101" s="389"/>
      <c r="G101" s="389"/>
      <c r="H101" s="389"/>
      <c r="I101" s="389"/>
      <c r="J101" s="389"/>
      <c r="K101" s="389"/>
      <c r="L101" s="389"/>
      <c r="M101" s="389"/>
      <c r="N101" s="389"/>
      <c r="O101" s="389"/>
      <c r="P101" s="389"/>
      <c r="Q101" s="389"/>
      <c r="R101" s="389"/>
      <c r="S101" s="389"/>
      <c r="T101" s="389"/>
      <c r="U101" s="389"/>
      <c r="V101" s="389"/>
      <c r="W101" s="389"/>
      <c r="X101" s="389"/>
    </row>
    <row r="102" spans="2:24">
      <c r="B102" s="389"/>
      <c r="C102" s="389"/>
      <c r="D102" s="389"/>
      <c r="E102" s="389"/>
      <c r="F102" s="389"/>
      <c r="G102" s="389"/>
      <c r="H102" s="389"/>
      <c r="I102" s="389"/>
      <c r="J102" s="389"/>
      <c r="K102" s="389"/>
      <c r="L102" s="389"/>
      <c r="M102" s="389"/>
      <c r="N102" s="389"/>
      <c r="O102" s="389"/>
      <c r="P102" s="389"/>
      <c r="Q102" s="389"/>
      <c r="R102" s="389"/>
      <c r="S102" s="389"/>
      <c r="T102" s="389"/>
      <c r="U102" s="389"/>
      <c r="V102" s="389"/>
      <c r="W102" s="389"/>
      <c r="X102" s="389"/>
    </row>
    <row r="103" spans="2:24">
      <c r="B103" s="389"/>
      <c r="C103" s="389"/>
      <c r="D103" s="389"/>
      <c r="E103" s="389"/>
      <c r="F103" s="389"/>
      <c r="G103" s="389"/>
      <c r="H103" s="389"/>
      <c r="I103" s="389"/>
      <c r="J103" s="389"/>
      <c r="K103" s="389"/>
      <c r="L103" s="389"/>
      <c r="M103" s="389"/>
      <c r="N103" s="389"/>
      <c r="O103" s="389"/>
      <c r="P103" s="389"/>
      <c r="Q103" s="389"/>
      <c r="R103" s="389"/>
      <c r="S103" s="389"/>
      <c r="T103" s="389"/>
      <c r="U103" s="389"/>
      <c r="V103" s="389"/>
      <c r="W103" s="389"/>
      <c r="X103" s="389"/>
    </row>
    <row r="104" spans="2:24">
      <c r="B104" s="389"/>
      <c r="C104" s="389"/>
      <c r="D104" s="389"/>
      <c r="E104" s="389"/>
      <c r="F104" s="389"/>
      <c r="G104" s="389"/>
      <c r="H104" s="389"/>
      <c r="I104" s="389"/>
      <c r="J104" s="389"/>
      <c r="K104" s="389"/>
      <c r="L104" s="389"/>
      <c r="M104" s="389"/>
      <c r="N104" s="389"/>
      <c r="O104" s="389"/>
      <c r="P104" s="389"/>
      <c r="Q104" s="389"/>
      <c r="R104" s="389"/>
      <c r="S104" s="389"/>
      <c r="T104" s="389"/>
      <c r="U104" s="389"/>
      <c r="V104" s="389"/>
      <c r="W104" s="389"/>
      <c r="X104" s="389"/>
    </row>
    <row r="105" spans="2:24">
      <c r="B105" s="389"/>
      <c r="C105" s="389"/>
      <c r="D105" s="389"/>
      <c r="E105" s="389"/>
      <c r="F105" s="389"/>
      <c r="G105" s="389"/>
      <c r="H105" s="389"/>
      <c r="I105" s="389"/>
      <c r="J105" s="389"/>
      <c r="K105" s="389"/>
      <c r="L105" s="389"/>
      <c r="M105" s="389"/>
      <c r="N105" s="389"/>
      <c r="O105" s="389"/>
      <c r="P105" s="389"/>
      <c r="Q105" s="389"/>
      <c r="R105" s="389"/>
      <c r="S105" s="389"/>
      <c r="T105" s="389"/>
      <c r="U105" s="389"/>
      <c r="V105" s="389"/>
      <c r="W105" s="389"/>
      <c r="X105" s="389"/>
    </row>
    <row r="106" spans="2:24">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row>
    <row r="107" spans="2:24">
      <c r="B107" s="389"/>
      <c r="C107" s="389"/>
      <c r="D107" s="389"/>
      <c r="E107" s="389"/>
      <c r="F107" s="389"/>
      <c r="G107" s="389"/>
      <c r="H107" s="389"/>
      <c r="I107" s="389"/>
      <c r="J107" s="389"/>
      <c r="K107" s="389"/>
      <c r="L107" s="389"/>
      <c r="M107" s="389"/>
      <c r="N107" s="389"/>
      <c r="O107" s="389"/>
      <c r="P107" s="389"/>
      <c r="Q107" s="389"/>
      <c r="R107" s="389"/>
      <c r="S107" s="389"/>
      <c r="T107" s="389"/>
      <c r="U107" s="389"/>
      <c r="V107" s="389"/>
      <c r="W107" s="389"/>
      <c r="X107" s="389"/>
    </row>
    <row r="108" spans="2:24">
      <c r="B108" s="389"/>
      <c r="C108" s="389"/>
      <c r="D108" s="389"/>
      <c r="E108" s="389"/>
      <c r="F108" s="389"/>
      <c r="G108" s="389"/>
      <c r="H108" s="389"/>
      <c r="I108" s="389"/>
      <c r="J108" s="389"/>
      <c r="K108" s="389"/>
      <c r="L108" s="389"/>
      <c r="M108" s="389"/>
      <c r="N108" s="389"/>
      <c r="O108" s="389"/>
      <c r="P108" s="389"/>
      <c r="Q108" s="389"/>
      <c r="R108" s="389"/>
      <c r="S108" s="389"/>
      <c r="T108" s="389"/>
      <c r="U108" s="389"/>
      <c r="V108" s="389"/>
      <c r="W108" s="389"/>
      <c r="X108" s="389"/>
    </row>
    <row r="109" spans="2:24">
      <c r="B109" s="389"/>
      <c r="C109" s="389"/>
      <c r="D109" s="389"/>
      <c r="E109" s="389"/>
      <c r="F109" s="389"/>
      <c r="G109" s="389"/>
      <c r="H109" s="389"/>
      <c r="I109" s="389"/>
      <c r="J109" s="389"/>
      <c r="K109" s="389"/>
      <c r="L109" s="389"/>
      <c r="M109" s="389"/>
      <c r="N109" s="389"/>
      <c r="O109" s="389"/>
      <c r="P109" s="389"/>
      <c r="Q109" s="389"/>
      <c r="R109" s="389"/>
      <c r="S109" s="389"/>
      <c r="T109" s="389"/>
      <c r="U109" s="389"/>
      <c r="V109" s="389"/>
      <c r="W109" s="389"/>
      <c r="X109" s="389"/>
    </row>
    <row r="110" spans="2:24">
      <c r="B110" s="389"/>
      <c r="C110" s="389"/>
      <c r="D110" s="389"/>
      <c r="E110" s="389"/>
      <c r="F110" s="389"/>
      <c r="G110" s="389"/>
      <c r="H110" s="389"/>
      <c r="I110" s="389"/>
      <c r="J110" s="389"/>
      <c r="K110" s="389"/>
      <c r="L110" s="389"/>
      <c r="M110" s="389"/>
      <c r="N110" s="389"/>
      <c r="O110" s="389"/>
      <c r="P110" s="389"/>
      <c r="Q110" s="389"/>
      <c r="R110" s="389"/>
      <c r="S110" s="389"/>
      <c r="T110" s="389"/>
      <c r="U110" s="389"/>
      <c r="V110" s="389"/>
      <c r="W110" s="389"/>
      <c r="X110" s="389"/>
    </row>
    <row r="111" spans="2:24">
      <c r="B111" s="389"/>
      <c r="C111" s="389"/>
      <c r="D111" s="389"/>
      <c r="E111" s="389"/>
      <c r="F111" s="389"/>
      <c r="G111" s="389"/>
      <c r="H111" s="389"/>
      <c r="I111" s="389"/>
      <c r="J111" s="389"/>
      <c r="K111" s="389"/>
      <c r="L111" s="389"/>
      <c r="M111" s="389"/>
      <c r="N111" s="389"/>
      <c r="O111" s="389"/>
      <c r="P111" s="389"/>
      <c r="Q111" s="389"/>
      <c r="R111" s="389"/>
      <c r="S111" s="389"/>
      <c r="T111" s="389"/>
      <c r="U111" s="389"/>
      <c r="V111" s="389"/>
      <c r="W111" s="389"/>
      <c r="X111" s="389"/>
    </row>
    <row r="112" spans="2:24">
      <c r="B112" s="389"/>
      <c r="C112" s="389"/>
      <c r="D112" s="389"/>
      <c r="E112" s="389"/>
      <c r="F112" s="389"/>
      <c r="G112" s="389"/>
      <c r="H112" s="389"/>
      <c r="I112" s="389"/>
      <c r="J112" s="389"/>
      <c r="K112" s="389"/>
      <c r="L112" s="389"/>
      <c r="M112" s="389"/>
      <c r="N112" s="389"/>
      <c r="O112" s="389"/>
      <c r="P112" s="389"/>
      <c r="Q112" s="389"/>
      <c r="R112" s="389"/>
      <c r="S112" s="389"/>
      <c r="T112" s="389"/>
      <c r="U112" s="389"/>
      <c r="V112" s="389"/>
      <c r="W112" s="389"/>
      <c r="X112" s="389"/>
    </row>
    <row r="113" spans="2:24">
      <c r="B113" s="389"/>
      <c r="C113" s="389"/>
      <c r="D113" s="389"/>
      <c r="E113" s="389"/>
      <c r="F113" s="389"/>
      <c r="G113" s="389"/>
      <c r="H113" s="389"/>
      <c r="I113" s="389"/>
      <c r="J113" s="389"/>
      <c r="K113" s="389"/>
      <c r="L113" s="389"/>
      <c r="M113" s="389"/>
      <c r="N113" s="389"/>
      <c r="O113" s="389"/>
      <c r="P113" s="389"/>
      <c r="Q113" s="389"/>
      <c r="R113" s="389"/>
      <c r="S113" s="389"/>
      <c r="T113" s="389"/>
      <c r="U113" s="389"/>
      <c r="V113" s="389"/>
      <c r="W113" s="389"/>
      <c r="X113" s="389"/>
    </row>
    <row r="114" spans="2:24">
      <c r="B114" s="389"/>
      <c r="C114" s="389"/>
      <c r="D114" s="389"/>
      <c r="E114" s="389"/>
      <c r="F114" s="389"/>
      <c r="G114" s="389"/>
      <c r="H114" s="389"/>
      <c r="I114" s="389"/>
      <c r="J114" s="389"/>
      <c r="K114" s="389"/>
      <c r="L114" s="389"/>
      <c r="M114" s="389"/>
      <c r="N114" s="389"/>
      <c r="O114" s="389"/>
      <c r="P114" s="389"/>
      <c r="Q114" s="389"/>
      <c r="R114" s="389"/>
      <c r="S114" s="389"/>
      <c r="T114" s="389"/>
      <c r="U114" s="389"/>
      <c r="V114" s="389"/>
      <c r="W114" s="389"/>
      <c r="X114" s="389"/>
    </row>
    <row r="115" spans="2:24">
      <c r="B115" s="389"/>
      <c r="C115" s="389"/>
      <c r="D115" s="389"/>
      <c r="E115" s="389"/>
      <c r="F115" s="389"/>
      <c r="G115" s="389"/>
      <c r="H115" s="389"/>
      <c r="I115" s="389"/>
      <c r="J115" s="389"/>
      <c r="K115" s="389"/>
      <c r="L115" s="389"/>
      <c r="M115" s="389"/>
      <c r="N115" s="389"/>
      <c r="O115" s="389"/>
      <c r="P115" s="389"/>
      <c r="Q115" s="389"/>
      <c r="R115" s="389"/>
      <c r="S115" s="389"/>
      <c r="T115" s="389"/>
      <c r="U115" s="389"/>
      <c r="V115" s="389"/>
      <c r="W115" s="389"/>
      <c r="X115" s="389"/>
    </row>
    <row r="116" spans="2:24">
      <c r="B116" s="389"/>
      <c r="C116" s="389"/>
      <c r="D116" s="389"/>
      <c r="E116" s="389"/>
      <c r="F116" s="389"/>
      <c r="G116" s="389"/>
      <c r="H116" s="389"/>
      <c r="I116" s="389"/>
      <c r="J116" s="389"/>
      <c r="K116" s="389"/>
      <c r="L116" s="389"/>
      <c r="M116" s="389"/>
      <c r="N116" s="389"/>
      <c r="O116" s="389"/>
      <c r="P116" s="389"/>
      <c r="Q116" s="389"/>
      <c r="R116" s="389"/>
      <c r="S116" s="389"/>
      <c r="T116" s="389"/>
      <c r="U116" s="389"/>
      <c r="V116" s="389"/>
      <c r="W116" s="389"/>
      <c r="X116" s="389"/>
    </row>
    <row r="117" spans="2:24">
      <c r="B117" s="389"/>
      <c r="C117" s="389"/>
      <c r="D117" s="389"/>
      <c r="E117" s="389"/>
      <c r="F117" s="389"/>
      <c r="G117" s="389"/>
      <c r="H117" s="389"/>
      <c r="I117" s="389"/>
      <c r="J117" s="389"/>
      <c r="K117" s="389"/>
      <c r="L117" s="389"/>
      <c r="M117" s="389"/>
      <c r="N117" s="389"/>
      <c r="O117" s="389"/>
      <c r="P117" s="389"/>
      <c r="Q117" s="389"/>
      <c r="R117" s="389"/>
      <c r="S117" s="389"/>
      <c r="T117" s="389"/>
      <c r="U117" s="389"/>
      <c r="V117" s="389"/>
      <c r="W117" s="389"/>
      <c r="X117" s="389"/>
    </row>
    <row r="118" spans="2:24">
      <c r="B118" s="389"/>
      <c r="C118" s="389"/>
      <c r="D118" s="389"/>
      <c r="E118" s="389"/>
      <c r="F118" s="389"/>
      <c r="G118" s="389"/>
      <c r="H118" s="389"/>
      <c r="I118" s="389"/>
      <c r="J118" s="389"/>
      <c r="K118" s="389"/>
      <c r="L118" s="389"/>
      <c r="M118" s="389"/>
      <c r="N118" s="389"/>
      <c r="O118" s="389"/>
      <c r="P118" s="389"/>
      <c r="Q118" s="389"/>
      <c r="R118" s="389"/>
      <c r="S118" s="389"/>
      <c r="T118" s="389"/>
      <c r="U118" s="389"/>
      <c r="V118" s="389"/>
      <c r="W118" s="389"/>
      <c r="X118" s="389"/>
    </row>
    <row r="119" spans="2:24">
      <c r="B119" s="389"/>
      <c r="C119" s="389"/>
      <c r="D119" s="389"/>
      <c r="E119" s="389"/>
      <c r="F119" s="389"/>
      <c r="G119" s="389"/>
      <c r="H119" s="389"/>
      <c r="I119" s="389"/>
      <c r="J119" s="389"/>
      <c r="K119" s="389"/>
      <c r="L119" s="389"/>
      <c r="M119" s="389"/>
      <c r="N119" s="389"/>
      <c r="O119" s="389"/>
      <c r="P119" s="389"/>
      <c r="Q119" s="389"/>
      <c r="R119" s="389"/>
      <c r="S119" s="389"/>
      <c r="T119" s="389"/>
      <c r="U119" s="389"/>
      <c r="V119" s="389"/>
      <c r="W119" s="389"/>
      <c r="X119" s="389"/>
    </row>
    <row r="120" spans="2:24">
      <c r="B120" s="389"/>
      <c r="C120" s="389"/>
      <c r="D120" s="389"/>
      <c r="E120" s="389"/>
      <c r="F120" s="389"/>
      <c r="G120" s="389"/>
      <c r="H120" s="389"/>
      <c r="I120" s="389"/>
      <c r="J120" s="389"/>
      <c r="K120" s="389"/>
      <c r="L120" s="389"/>
      <c r="M120" s="389"/>
      <c r="N120" s="389"/>
      <c r="O120" s="389"/>
      <c r="P120" s="389"/>
      <c r="Q120" s="389"/>
      <c r="R120" s="389"/>
      <c r="S120" s="389"/>
      <c r="T120" s="389"/>
      <c r="U120" s="389"/>
      <c r="V120" s="389"/>
      <c r="W120" s="389"/>
      <c r="X120" s="389"/>
    </row>
    <row r="121" spans="2:24">
      <c r="B121" s="389"/>
      <c r="C121" s="389"/>
      <c r="D121" s="389"/>
      <c r="E121" s="389"/>
      <c r="F121" s="389"/>
      <c r="G121" s="389"/>
      <c r="H121" s="389"/>
      <c r="I121" s="389"/>
      <c r="J121" s="389"/>
      <c r="K121" s="389"/>
      <c r="L121" s="389"/>
      <c r="M121" s="389"/>
      <c r="N121" s="389"/>
      <c r="O121" s="389"/>
      <c r="P121" s="389"/>
      <c r="Q121" s="389"/>
      <c r="R121" s="389"/>
      <c r="S121" s="389"/>
      <c r="T121" s="389"/>
      <c r="U121" s="389"/>
      <c r="V121" s="389"/>
      <c r="W121" s="389"/>
      <c r="X121" s="389"/>
    </row>
    <row r="122" spans="2:24">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row>
    <row r="123" spans="2:24">
      <c r="B123" s="389"/>
      <c r="C123" s="389"/>
      <c r="D123" s="389"/>
      <c r="E123" s="389"/>
      <c r="F123" s="389"/>
      <c r="G123" s="389"/>
      <c r="H123" s="389"/>
      <c r="I123" s="389"/>
      <c r="J123" s="389"/>
      <c r="K123" s="389"/>
      <c r="L123" s="389"/>
      <c r="M123" s="389"/>
      <c r="N123" s="389"/>
      <c r="O123" s="389"/>
      <c r="P123" s="389"/>
      <c r="Q123" s="389"/>
      <c r="R123" s="389"/>
      <c r="S123" s="389"/>
      <c r="T123" s="389"/>
      <c r="U123" s="389"/>
      <c r="V123" s="389"/>
      <c r="W123" s="389"/>
      <c r="X123" s="389"/>
    </row>
    <row r="124" spans="2:24">
      <c r="B124" s="389"/>
      <c r="C124" s="389"/>
      <c r="D124" s="389"/>
      <c r="E124" s="389"/>
      <c r="F124" s="389"/>
      <c r="G124" s="389"/>
      <c r="H124" s="389"/>
      <c r="I124" s="389"/>
      <c r="J124" s="389"/>
      <c r="K124" s="389"/>
      <c r="L124" s="389"/>
      <c r="M124" s="389"/>
      <c r="N124" s="389"/>
      <c r="O124" s="389"/>
      <c r="P124" s="389"/>
      <c r="Q124" s="389"/>
      <c r="R124" s="389"/>
      <c r="S124" s="389"/>
      <c r="T124" s="389"/>
      <c r="U124" s="389"/>
      <c r="V124" s="389"/>
      <c r="W124" s="389"/>
      <c r="X124" s="389"/>
    </row>
    <row r="125" spans="2:24">
      <c r="B125" s="389"/>
      <c r="C125" s="389"/>
      <c r="D125" s="389"/>
      <c r="E125" s="389"/>
      <c r="F125" s="389"/>
      <c r="G125" s="389"/>
      <c r="H125" s="389"/>
      <c r="I125" s="389"/>
      <c r="J125" s="389"/>
      <c r="K125" s="389"/>
      <c r="L125" s="389"/>
      <c r="M125" s="389"/>
      <c r="N125" s="389"/>
      <c r="O125" s="389"/>
      <c r="P125" s="389"/>
      <c r="Q125" s="389"/>
      <c r="R125" s="389"/>
      <c r="S125" s="389"/>
      <c r="T125" s="389"/>
      <c r="U125" s="389"/>
      <c r="V125" s="389"/>
      <c r="W125" s="389"/>
      <c r="X125" s="389"/>
    </row>
    <row r="126" spans="2:24">
      <c r="B126" s="389"/>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row>
    <row r="127" spans="2:24">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row>
    <row r="128" spans="2:24">
      <c r="B128" s="389"/>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row>
    <row r="129" spans="2:24">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row>
    <row r="130" spans="2:24">
      <c r="B130" s="389"/>
      <c r="C130" s="389"/>
      <c r="D130" s="389"/>
      <c r="E130" s="389"/>
      <c r="F130" s="389"/>
      <c r="G130" s="389"/>
      <c r="H130" s="389"/>
      <c r="I130" s="389"/>
      <c r="J130" s="389"/>
      <c r="K130" s="389"/>
      <c r="L130" s="389"/>
      <c r="M130" s="389"/>
      <c r="N130" s="389"/>
      <c r="O130" s="389"/>
      <c r="P130" s="389"/>
      <c r="Q130" s="389"/>
      <c r="R130" s="389"/>
      <c r="S130" s="389"/>
      <c r="T130" s="389"/>
      <c r="U130" s="389"/>
      <c r="V130" s="389"/>
      <c r="W130" s="389"/>
      <c r="X130" s="389"/>
    </row>
    <row r="131" spans="2:24">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89"/>
      <c r="X131" s="389"/>
    </row>
    <row r="132" spans="2:24">
      <c r="B132" s="389"/>
      <c r="C132" s="389"/>
      <c r="D132" s="389"/>
      <c r="E132" s="389"/>
      <c r="F132" s="389"/>
      <c r="G132" s="389"/>
      <c r="H132" s="389"/>
      <c r="I132" s="389"/>
      <c r="J132" s="389"/>
      <c r="K132" s="389"/>
      <c r="L132" s="389"/>
      <c r="M132" s="389"/>
      <c r="N132" s="389"/>
      <c r="O132" s="389"/>
      <c r="P132" s="389"/>
      <c r="Q132" s="389"/>
      <c r="R132" s="389"/>
      <c r="S132" s="389"/>
      <c r="T132" s="389"/>
      <c r="U132" s="389"/>
      <c r="V132" s="389"/>
      <c r="W132" s="389"/>
      <c r="X132" s="389"/>
    </row>
    <row r="133" spans="2:24">
      <c r="B133" s="389"/>
      <c r="C133" s="389"/>
      <c r="D133" s="389"/>
      <c r="E133" s="389"/>
      <c r="F133" s="389"/>
      <c r="G133" s="389"/>
      <c r="H133" s="389"/>
      <c r="I133" s="389"/>
      <c r="J133" s="389"/>
      <c r="K133" s="389"/>
      <c r="L133" s="389"/>
      <c r="M133" s="389"/>
      <c r="N133" s="389"/>
      <c r="O133" s="389"/>
      <c r="P133" s="389"/>
      <c r="Q133" s="389"/>
      <c r="R133" s="389"/>
      <c r="S133" s="389"/>
      <c r="T133" s="389"/>
      <c r="U133" s="389"/>
      <c r="V133" s="389"/>
      <c r="W133" s="389"/>
      <c r="X133" s="389"/>
    </row>
    <row r="134" spans="2:24">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row>
    <row r="135" spans="2:24">
      <c r="B135" s="389"/>
      <c r="C135" s="389"/>
      <c r="D135" s="389"/>
      <c r="E135" s="389"/>
      <c r="F135" s="389"/>
      <c r="G135" s="389"/>
      <c r="H135" s="389"/>
      <c r="I135" s="389"/>
      <c r="J135" s="389"/>
      <c r="K135" s="389"/>
      <c r="L135" s="389"/>
      <c r="M135" s="389"/>
      <c r="N135" s="389"/>
      <c r="O135" s="389"/>
      <c r="P135" s="389"/>
      <c r="Q135" s="389"/>
      <c r="R135" s="389"/>
      <c r="S135" s="389"/>
      <c r="T135" s="389"/>
      <c r="U135" s="389"/>
      <c r="V135" s="389"/>
      <c r="W135" s="389"/>
      <c r="X135" s="389"/>
    </row>
    <row r="136" spans="2:24">
      <c r="B136" s="389"/>
      <c r="C136" s="389"/>
      <c r="D136" s="389"/>
      <c r="E136" s="389"/>
      <c r="F136" s="389"/>
      <c r="G136" s="389"/>
      <c r="H136" s="389"/>
      <c r="I136" s="389"/>
      <c r="J136" s="389"/>
      <c r="K136" s="389"/>
      <c r="L136" s="389"/>
      <c r="M136" s="389"/>
      <c r="N136" s="389"/>
      <c r="O136" s="389"/>
      <c r="P136" s="389"/>
      <c r="Q136" s="389"/>
      <c r="R136" s="389"/>
      <c r="S136" s="389"/>
      <c r="T136" s="389"/>
      <c r="U136" s="389"/>
      <c r="V136" s="389"/>
      <c r="W136" s="389"/>
      <c r="X136" s="389"/>
    </row>
    <row r="137" spans="2:24">
      <c r="B137" s="389"/>
      <c r="C137" s="389"/>
      <c r="D137" s="389"/>
      <c r="E137" s="389"/>
      <c r="F137" s="389"/>
      <c r="G137" s="389"/>
      <c r="H137" s="389"/>
      <c r="I137" s="389"/>
      <c r="J137" s="389"/>
      <c r="K137" s="389"/>
      <c r="L137" s="389"/>
      <c r="M137" s="389"/>
      <c r="N137" s="389"/>
      <c r="O137" s="389"/>
      <c r="P137" s="389"/>
      <c r="Q137" s="389"/>
      <c r="R137" s="389"/>
      <c r="S137" s="389"/>
      <c r="T137" s="389"/>
      <c r="U137" s="389"/>
      <c r="V137" s="389"/>
      <c r="W137" s="389"/>
      <c r="X137" s="389"/>
    </row>
    <row r="138" spans="2:24">
      <c r="B138" s="389"/>
      <c r="C138" s="389"/>
      <c r="D138" s="389"/>
      <c r="E138" s="389"/>
      <c r="F138" s="389"/>
      <c r="G138" s="389"/>
      <c r="H138" s="389"/>
      <c r="I138" s="389"/>
      <c r="J138" s="389"/>
      <c r="K138" s="389"/>
      <c r="L138" s="389"/>
      <c r="M138" s="389"/>
      <c r="N138" s="389"/>
      <c r="O138" s="389"/>
      <c r="P138" s="389"/>
      <c r="Q138" s="389"/>
      <c r="R138" s="389"/>
      <c r="S138" s="389"/>
      <c r="T138" s="389"/>
      <c r="U138" s="389"/>
      <c r="V138" s="389"/>
      <c r="W138" s="389"/>
      <c r="X138" s="389"/>
    </row>
    <row r="139" spans="2:24">
      <c r="B139" s="389"/>
      <c r="C139" s="389"/>
      <c r="D139" s="389"/>
      <c r="E139" s="389"/>
      <c r="F139" s="389"/>
      <c r="G139" s="389"/>
      <c r="H139" s="389"/>
      <c r="I139" s="389"/>
      <c r="J139" s="389"/>
      <c r="K139" s="389"/>
      <c r="L139" s="389"/>
      <c r="M139" s="389"/>
      <c r="N139" s="389"/>
      <c r="O139" s="389"/>
      <c r="P139" s="389"/>
      <c r="Q139" s="389"/>
      <c r="R139" s="389"/>
      <c r="S139" s="389"/>
      <c r="T139" s="389"/>
      <c r="U139" s="389"/>
      <c r="V139" s="389"/>
      <c r="W139" s="389"/>
      <c r="X139" s="389"/>
    </row>
    <row r="140" spans="2:24">
      <c r="B140" s="389"/>
      <c r="C140" s="389"/>
      <c r="D140" s="389"/>
      <c r="E140" s="389"/>
      <c r="F140" s="389"/>
      <c r="G140" s="389"/>
      <c r="H140" s="389"/>
      <c r="I140" s="389"/>
      <c r="J140" s="389"/>
      <c r="K140" s="389"/>
      <c r="L140" s="389"/>
      <c r="M140" s="389"/>
      <c r="N140" s="389"/>
      <c r="O140" s="389"/>
      <c r="P140" s="389"/>
      <c r="Q140" s="389"/>
      <c r="R140" s="389"/>
      <c r="S140" s="389"/>
      <c r="T140" s="389"/>
      <c r="U140" s="389"/>
      <c r="V140" s="389"/>
      <c r="W140" s="389"/>
      <c r="X140" s="389"/>
    </row>
    <row r="141" spans="2:24">
      <c r="B141" s="389"/>
      <c r="C141" s="389"/>
      <c r="D141" s="389"/>
      <c r="E141" s="389"/>
      <c r="F141" s="389"/>
      <c r="G141" s="389"/>
      <c r="H141" s="389"/>
      <c r="I141" s="389"/>
      <c r="J141" s="389"/>
      <c r="K141" s="389"/>
      <c r="L141" s="389"/>
      <c r="M141" s="389"/>
      <c r="N141" s="389"/>
      <c r="O141" s="389"/>
      <c r="P141" s="389"/>
      <c r="Q141" s="389"/>
      <c r="R141" s="389"/>
      <c r="S141" s="389"/>
      <c r="T141" s="389"/>
      <c r="U141" s="389"/>
      <c r="V141" s="389"/>
      <c r="W141" s="389"/>
      <c r="X141" s="389"/>
    </row>
    <row r="142" spans="2:24">
      <c r="B142" s="389"/>
      <c r="C142" s="389"/>
      <c r="D142" s="389"/>
      <c r="E142" s="389"/>
      <c r="F142" s="389"/>
      <c r="G142" s="389"/>
      <c r="H142" s="389"/>
      <c r="I142" s="389"/>
      <c r="J142" s="389"/>
      <c r="K142" s="389"/>
      <c r="L142" s="389"/>
      <c r="M142" s="389"/>
      <c r="N142" s="389"/>
      <c r="O142" s="389"/>
      <c r="P142" s="389"/>
      <c r="Q142" s="389"/>
      <c r="R142" s="389"/>
      <c r="S142" s="389"/>
      <c r="T142" s="389"/>
      <c r="U142" s="389"/>
      <c r="V142" s="389"/>
      <c r="W142" s="389"/>
      <c r="X142" s="389"/>
    </row>
    <row r="143" spans="2:24">
      <c r="B143" s="389"/>
      <c r="C143" s="389"/>
      <c r="D143" s="389"/>
      <c r="E143" s="389"/>
      <c r="F143" s="389"/>
      <c r="G143" s="389"/>
      <c r="H143" s="389"/>
      <c r="I143" s="389"/>
      <c r="J143" s="389"/>
      <c r="K143" s="389"/>
      <c r="L143" s="389"/>
      <c r="M143" s="389"/>
      <c r="N143" s="389"/>
      <c r="O143" s="389"/>
      <c r="P143" s="389"/>
      <c r="Q143" s="389"/>
      <c r="R143" s="389"/>
      <c r="S143" s="389"/>
      <c r="T143" s="389"/>
      <c r="U143" s="389"/>
      <c r="V143" s="389"/>
      <c r="W143" s="389"/>
      <c r="X143" s="389"/>
    </row>
    <row r="144" spans="2:24">
      <c r="B144" s="389"/>
      <c r="C144" s="389"/>
      <c r="D144" s="389"/>
      <c r="E144" s="389"/>
      <c r="F144" s="389"/>
      <c r="G144" s="389"/>
      <c r="H144" s="389"/>
      <c r="I144" s="389"/>
      <c r="J144" s="389"/>
      <c r="K144" s="389"/>
      <c r="L144" s="389"/>
      <c r="M144" s="389"/>
      <c r="N144" s="389"/>
      <c r="O144" s="389"/>
      <c r="P144" s="389"/>
      <c r="Q144" s="389"/>
      <c r="R144" s="389"/>
      <c r="S144" s="389"/>
      <c r="T144" s="389"/>
      <c r="U144" s="389"/>
      <c r="V144" s="389"/>
      <c r="W144" s="389"/>
      <c r="X144" s="389"/>
    </row>
    <row r="145" spans="2:24">
      <c r="B145" s="389"/>
      <c r="C145" s="389"/>
      <c r="D145" s="389"/>
      <c r="E145" s="389"/>
      <c r="F145" s="389"/>
      <c r="G145" s="389"/>
      <c r="H145" s="389"/>
      <c r="I145" s="389"/>
      <c r="J145" s="389"/>
      <c r="K145" s="389"/>
      <c r="L145" s="389"/>
      <c r="M145" s="389"/>
      <c r="N145" s="389"/>
      <c r="O145" s="389"/>
      <c r="P145" s="389"/>
      <c r="Q145" s="389"/>
      <c r="R145" s="389"/>
      <c r="S145" s="389"/>
      <c r="T145" s="389"/>
      <c r="U145" s="389"/>
      <c r="V145" s="389"/>
      <c r="W145" s="389"/>
      <c r="X145" s="389"/>
    </row>
    <row r="146" spans="2:24">
      <c r="B146" s="389"/>
      <c r="C146" s="389"/>
      <c r="D146" s="389"/>
      <c r="E146" s="389"/>
      <c r="F146" s="389"/>
      <c r="G146" s="389"/>
      <c r="H146" s="389"/>
      <c r="I146" s="389"/>
      <c r="J146" s="389"/>
      <c r="K146" s="389"/>
      <c r="L146" s="389"/>
      <c r="M146" s="389"/>
      <c r="N146" s="389"/>
      <c r="O146" s="389"/>
      <c r="P146" s="389"/>
      <c r="Q146" s="389"/>
      <c r="R146" s="389"/>
      <c r="S146" s="389"/>
      <c r="T146" s="389"/>
      <c r="U146" s="389"/>
      <c r="V146" s="389"/>
      <c r="W146" s="389"/>
      <c r="X146" s="389"/>
    </row>
    <row r="147" spans="2:24">
      <c r="B147" s="389"/>
      <c r="C147" s="389"/>
      <c r="D147" s="389"/>
      <c r="E147" s="389"/>
      <c r="F147" s="389"/>
      <c r="G147" s="389"/>
      <c r="H147" s="389"/>
      <c r="I147" s="389"/>
      <c r="J147" s="389"/>
      <c r="K147" s="389"/>
      <c r="L147" s="389"/>
      <c r="M147" s="389"/>
      <c r="N147" s="389"/>
      <c r="O147" s="389"/>
      <c r="P147" s="389"/>
      <c r="Q147" s="389"/>
      <c r="R147" s="389"/>
      <c r="S147" s="389"/>
      <c r="T147" s="389"/>
      <c r="U147" s="389"/>
      <c r="V147" s="389"/>
      <c r="W147" s="389"/>
      <c r="X147" s="389"/>
    </row>
    <row r="148" spans="2:24">
      <c r="B148" s="389"/>
      <c r="C148" s="389"/>
      <c r="D148" s="389"/>
      <c r="E148" s="389"/>
      <c r="F148" s="389"/>
      <c r="G148" s="389"/>
      <c r="H148" s="389"/>
      <c r="I148" s="389"/>
      <c r="J148" s="389"/>
      <c r="K148" s="389"/>
      <c r="L148" s="389"/>
      <c r="M148" s="389"/>
      <c r="N148" s="389"/>
      <c r="O148" s="389"/>
      <c r="P148" s="389"/>
      <c r="Q148" s="389"/>
      <c r="R148" s="389"/>
      <c r="S148" s="389"/>
      <c r="T148" s="389"/>
      <c r="U148" s="389"/>
      <c r="V148" s="389"/>
      <c r="W148" s="389"/>
      <c r="X148" s="389"/>
    </row>
    <row r="149" spans="2:24">
      <c r="B149" s="389"/>
      <c r="C149" s="389"/>
      <c r="D149" s="389"/>
      <c r="E149" s="389"/>
      <c r="F149" s="389"/>
      <c r="G149" s="389"/>
      <c r="H149" s="389"/>
      <c r="I149" s="389"/>
      <c r="J149" s="389"/>
      <c r="K149" s="389"/>
      <c r="L149" s="389"/>
      <c r="M149" s="389"/>
      <c r="N149" s="389"/>
      <c r="O149" s="389"/>
      <c r="P149" s="389"/>
      <c r="Q149" s="389"/>
      <c r="R149" s="389"/>
      <c r="S149" s="389"/>
      <c r="T149" s="389"/>
      <c r="U149" s="389"/>
      <c r="V149" s="389"/>
      <c r="W149" s="389"/>
      <c r="X149" s="389"/>
    </row>
    <row r="150" spans="2:24">
      <c r="B150" s="389"/>
      <c r="C150" s="389"/>
      <c r="D150" s="389"/>
      <c r="E150" s="389"/>
      <c r="F150" s="389"/>
      <c r="G150" s="389"/>
      <c r="H150" s="389"/>
      <c r="I150" s="389"/>
      <c r="J150" s="389"/>
      <c r="K150" s="389"/>
      <c r="L150" s="389"/>
      <c r="M150" s="389"/>
      <c r="N150" s="389"/>
      <c r="O150" s="389"/>
      <c r="P150" s="389"/>
      <c r="Q150" s="389"/>
      <c r="R150" s="389"/>
      <c r="S150" s="389"/>
      <c r="T150" s="389"/>
      <c r="U150" s="389"/>
      <c r="V150" s="389"/>
      <c r="W150" s="389"/>
      <c r="X150" s="389"/>
    </row>
    <row r="151" spans="2:24">
      <c r="B151" s="389"/>
      <c r="C151" s="389"/>
      <c r="D151" s="389"/>
      <c r="E151" s="389"/>
      <c r="F151" s="389"/>
      <c r="G151" s="389"/>
      <c r="H151" s="389"/>
      <c r="I151" s="389"/>
      <c r="J151" s="389"/>
      <c r="K151" s="389"/>
      <c r="L151" s="389"/>
      <c r="M151" s="389"/>
      <c r="N151" s="389"/>
      <c r="O151" s="389"/>
      <c r="P151" s="389"/>
      <c r="Q151" s="389"/>
      <c r="R151" s="389"/>
      <c r="S151" s="389"/>
      <c r="T151" s="389"/>
      <c r="U151" s="389"/>
      <c r="V151" s="389"/>
      <c r="W151" s="389"/>
      <c r="X151" s="389"/>
    </row>
    <row r="152" spans="2:24">
      <c r="B152" s="389"/>
      <c r="C152" s="389"/>
      <c r="D152" s="389"/>
      <c r="E152" s="389"/>
      <c r="F152" s="389"/>
      <c r="G152" s="389"/>
      <c r="H152" s="389"/>
      <c r="I152" s="389"/>
      <c r="J152" s="389"/>
      <c r="K152" s="389"/>
      <c r="L152" s="389"/>
      <c r="M152" s="389"/>
      <c r="N152" s="389"/>
      <c r="O152" s="389"/>
      <c r="P152" s="389"/>
      <c r="Q152" s="389"/>
      <c r="R152" s="389"/>
      <c r="S152" s="389"/>
      <c r="T152" s="389"/>
      <c r="U152" s="389"/>
      <c r="V152" s="389"/>
      <c r="W152" s="389"/>
      <c r="X152" s="389"/>
    </row>
    <row r="153" spans="2:24">
      <c r="B153" s="389"/>
      <c r="C153" s="389"/>
      <c r="D153" s="389"/>
      <c r="E153" s="389"/>
      <c r="F153" s="389"/>
      <c r="G153" s="389"/>
      <c r="H153" s="389"/>
      <c r="I153" s="389"/>
      <c r="J153" s="389"/>
      <c r="K153" s="389"/>
      <c r="L153" s="389"/>
      <c r="M153" s="389"/>
      <c r="N153" s="389"/>
      <c r="O153" s="389"/>
      <c r="P153" s="389"/>
      <c r="Q153" s="389"/>
      <c r="R153" s="389"/>
      <c r="S153" s="389"/>
      <c r="T153" s="389"/>
      <c r="U153" s="389"/>
      <c r="V153" s="389"/>
      <c r="W153" s="389"/>
      <c r="X153" s="389"/>
    </row>
    <row r="154" spans="2:24">
      <c r="B154" s="389"/>
      <c r="C154" s="389"/>
      <c r="D154" s="389"/>
      <c r="E154" s="389"/>
      <c r="F154" s="389"/>
      <c r="G154" s="389"/>
      <c r="H154" s="389"/>
      <c r="I154" s="389"/>
      <c r="J154" s="389"/>
      <c r="K154" s="389"/>
      <c r="L154" s="389"/>
      <c r="M154" s="389"/>
      <c r="N154" s="389"/>
      <c r="O154" s="389"/>
      <c r="P154" s="389"/>
      <c r="Q154" s="389"/>
      <c r="R154" s="389"/>
      <c r="S154" s="389"/>
      <c r="T154" s="389"/>
      <c r="U154" s="389"/>
      <c r="V154" s="389"/>
      <c r="W154" s="389"/>
      <c r="X154" s="389"/>
    </row>
    <row r="155" spans="2:24">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row>
    <row r="156" spans="2:24">
      <c r="B156" s="389"/>
      <c r="C156" s="389"/>
      <c r="D156" s="389"/>
      <c r="E156" s="389"/>
      <c r="F156" s="389"/>
      <c r="G156" s="389"/>
      <c r="H156" s="389"/>
      <c r="I156" s="389"/>
      <c r="J156" s="389"/>
      <c r="K156" s="389"/>
      <c r="L156" s="389"/>
      <c r="M156" s="389"/>
      <c r="N156" s="389"/>
      <c r="O156" s="389"/>
      <c r="P156" s="389"/>
      <c r="Q156" s="389"/>
      <c r="R156" s="389"/>
      <c r="S156" s="389"/>
      <c r="T156" s="389"/>
      <c r="U156" s="389"/>
      <c r="V156" s="389"/>
      <c r="W156" s="389"/>
      <c r="X156" s="389"/>
    </row>
    <row r="157" spans="2:24">
      <c r="B157" s="389"/>
      <c r="C157" s="389"/>
      <c r="D157" s="389"/>
      <c r="E157" s="389"/>
      <c r="F157" s="389"/>
      <c r="G157" s="389"/>
      <c r="H157" s="389"/>
      <c r="I157" s="389"/>
      <c r="J157" s="389"/>
      <c r="K157" s="389"/>
      <c r="L157" s="389"/>
      <c r="M157" s="389"/>
      <c r="N157" s="389"/>
      <c r="O157" s="389"/>
      <c r="P157" s="389"/>
      <c r="Q157" s="389"/>
      <c r="R157" s="389"/>
      <c r="S157" s="389"/>
      <c r="T157" s="389"/>
      <c r="U157" s="389"/>
      <c r="V157" s="389"/>
      <c r="W157" s="389"/>
      <c r="X157" s="389"/>
    </row>
    <row r="158" spans="2:24">
      <c r="C158" s="389"/>
      <c r="D158" s="389"/>
      <c r="E158" s="389"/>
      <c r="F158" s="389"/>
      <c r="G158" s="389"/>
      <c r="H158" s="389"/>
      <c r="I158" s="389"/>
      <c r="J158" s="389"/>
      <c r="K158" s="389"/>
      <c r="L158" s="389"/>
      <c r="M158" s="389"/>
      <c r="N158" s="389"/>
      <c r="O158" s="389"/>
      <c r="P158" s="389"/>
      <c r="Q158" s="389"/>
      <c r="R158" s="389"/>
      <c r="S158" s="389"/>
    </row>
    <row r="159" spans="2:24">
      <c r="C159" s="389"/>
      <c r="D159" s="389"/>
      <c r="E159" s="389"/>
      <c r="F159" s="389"/>
      <c r="G159" s="389"/>
      <c r="H159" s="389"/>
      <c r="I159" s="389"/>
      <c r="J159" s="389"/>
      <c r="K159" s="389"/>
      <c r="L159" s="389"/>
      <c r="M159" s="389"/>
      <c r="N159" s="389"/>
      <c r="O159" s="389"/>
      <c r="P159" s="389"/>
      <c r="Q159" s="389"/>
      <c r="R159" s="389"/>
      <c r="S159" s="389"/>
    </row>
    <row r="160" spans="2:24">
      <c r="C160" s="389"/>
      <c r="D160" s="389"/>
      <c r="E160" s="389"/>
      <c r="F160" s="389"/>
      <c r="G160" s="389"/>
      <c r="H160" s="389"/>
      <c r="I160" s="389"/>
      <c r="J160" s="389"/>
      <c r="K160" s="389"/>
      <c r="L160" s="389"/>
      <c r="M160" s="389"/>
      <c r="N160" s="389"/>
      <c r="O160" s="389"/>
      <c r="P160" s="389"/>
      <c r="Q160" s="389"/>
      <c r="R160" s="389"/>
      <c r="S160" s="389"/>
    </row>
  </sheetData>
  <mergeCells count="77">
    <mergeCell ref="B2:X2"/>
    <mergeCell ref="B4:F4"/>
    <mergeCell ref="G4:L4"/>
    <mergeCell ref="M4:O4"/>
    <mergeCell ref="Q4:R4"/>
    <mergeCell ref="T4:U4"/>
    <mergeCell ref="W4:X4"/>
    <mergeCell ref="B7:T7"/>
    <mergeCell ref="C11:T11"/>
    <mergeCell ref="C13:T15"/>
    <mergeCell ref="U13:U15"/>
    <mergeCell ref="V13:V15"/>
    <mergeCell ref="X13:X15"/>
    <mergeCell ref="C17:T18"/>
    <mergeCell ref="U17:U18"/>
    <mergeCell ref="V17:V18"/>
    <mergeCell ref="W17:W18"/>
    <mergeCell ref="X17:X18"/>
    <mergeCell ref="W13:W15"/>
    <mergeCell ref="X20:X21"/>
    <mergeCell ref="C23:T24"/>
    <mergeCell ref="U23:U24"/>
    <mergeCell ref="V23:V24"/>
    <mergeCell ref="W23:W24"/>
    <mergeCell ref="X23:X24"/>
    <mergeCell ref="C20:T21"/>
    <mergeCell ref="U20:U21"/>
    <mergeCell ref="V20:V21"/>
    <mergeCell ref="W20:W21"/>
    <mergeCell ref="C26:T27"/>
    <mergeCell ref="U26:U27"/>
    <mergeCell ref="V26:V27"/>
    <mergeCell ref="W26:W27"/>
    <mergeCell ref="X26:X27"/>
    <mergeCell ref="X33:X35"/>
    <mergeCell ref="C37:T39"/>
    <mergeCell ref="U37:U39"/>
    <mergeCell ref="V37:V39"/>
    <mergeCell ref="W37:W39"/>
    <mergeCell ref="X37:X39"/>
    <mergeCell ref="V51:V53"/>
    <mergeCell ref="C33:T35"/>
    <mergeCell ref="U33:U35"/>
    <mergeCell ref="V33:V35"/>
    <mergeCell ref="W33:W35"/>
    <mergeCell ref="W62:W63"/>
    <mergeCell ref="C31:T31"/>
    <mergeCell ref="X51:X53"/>
    <mergeCell ref="C41:T42"/>
    <mergeCell ref="U41:U42"/>
    <mergeCell ref="V41:V42"/>
    <mergeCell ref="W41:W42"/>
    <mergeCell ref="X41:X42"/>
    <mergeCell ref="C44:T45"/>
    <mergeCell ref="U44:U45"/>
    <mergeCell ref="V44:V45"/>
    <mergeCell ref="W44:W45"/>
    <mergeCell ref="X44:X45"/>
    <mergeCell ref="C49:T49"/>
    <mergeCell ref="C51:T53"/>
    <mergeCell ref="U51:U53"/>
    <mergeCell ref="X62:X63"/>
    <mergeCell ref="W51:W53"/>
    <mergeCell ref="B67:X67"/>
    <mergeCell ref="C55:T57"/>
    <mergeCell ref="U55:U57"/>
    <mergeCell ref="V55:V57"/>
    <mergeCell ref="W55:W57"/>
    <mergeCell ref="X55:X57"/>
    <mergeCell ref="C59:T60"/>
    <mergeCell ref="U59:U60"/>
    <mergeCell ref="V59:V60"/>
    <mergeCell ref="W59:W60"/>
    <mergeCell ref="X59:X60"/>
    <mergeCell ref="C62:T63"/>
    <mergeCell ref="U62:U63"/>
    <mergeCell ref="V62:V63"/>
  </mergeCells>
  <phoneticPr fontId="20"/>
  <dataValidations count="1">
    <dataValidation type="list" allowBlank="1" showInputMessage="1" showErrorMessage="1" sqref="W20 W55 U59 W59 U37 U62 W62 W41 U41 U17 U44 W44 S4 P4 V4 U55 W17 U23 W23 U26 W26 U20 W51 U51 U13 W13 U33 W33 W37" xr:uid="{D17690C6-9852-4673-AF7D-F2CE2D9248A9}">
      <formula1>"□,■"</formula1>
    </dataValidation>
  </dataValidations>
  <printOptions horizontalCentered="1"/>
  <pageMargins left="0.19685039370078741" right="0.19685039370078741" top="0.39370078740157483" bottom="0.39370078740157483" header="0.39370078740157483" footer="0.19685039370078741"/>
  <pageSetup paperSize="9" scale="7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F5D1-09C4-4734-8824-BDEF3F51221A}">
  <sheetPr>
    <tabColor theme="5" tint="0.39997558519241921"/>
  </sheetPr>
  <dimension ref="A1:I15"/>
  <sheetViews>
    <sheetView showGridLines="0" view="pageBreakPreview" zoomScale="90" zoomScaleNormal="100" zoomScaleSheetLayoutView="90" workbookViewId="0">
      <selection activeCell="B4" sqref="B4:G4"/>
    </sheetView>
  </sheetViews>
  <sheetFormatPr defaultColWidth="9" defaultRowHeight="13"/>
  <cols>
    <col min="1" max="1" width="0.75" style="414" customWidth="1"/>
    <col min="2" max="2" width="24.25" style="414" customWidth="1"/>
    <col min="3" max="3" width="4" style="414" customWidth="1"/>
    <col min="4" max="6" width="20.08203125" style="414" customWidth="1"/>
    <col min="7" max="7" width="3.08203125" style="414" customWidth="1"/>
    <col min="8" max="8" width="3.75" style="414" customWidth="1"/>
    <col min="9" max="9" width="2.5" style="414" customWidth="1"/>
    <col min="10" max="10" width="9" style="414"/>
    <col min="11" max="11" width="14" style="414" customWidth="1"/>
    <col min="12" max="16384" width="9" style="414"/>
  </cols>
  <sheetData>
    <row r="1" spans="1:9" ht="27.75" customHeight="1">
      <c r="A1" s="413"/>
      <c r="B1" s="414" t="s">
        <v>521</v>
      </c>
    </row>
    <row r="2" spans="1:9" ht="27.75" customHeight="1">
      <c r="A2" s="413"/>
      <c r="F2" s="1481" t="s">
        <v>348</v>
      </c>
      <c r="G2" s="1481"/>
    </row>
    <row r="3" spans="1:9" ht="27.75" customHeight="1">
      <c r="A3" s="413"/>
      <c r="F3" s="316"/>
      <c r="G3" s="316"/>
    </row>
    <row r="4" spans="1:9" ht="36" customHeight="1">
      <c r="B4" s="1658" t="s">
        <v>522</v>
      </c>
      <c r="C4" s="1659"/>
      <c r="D4" s="1659"/>
      <c r="E4" s="1659"/>
      <c r="F4" s="1659"/>
      <c r="G4" s="1659"/>
    </row>
    <row r="5" spans="1:9" ht="36" customHeight="1">
      <c r="A5" s="415"/>
      <c r="B5" s="415"/>
      <c r="C5" s="415"/>
      <c r="D5" s="415"/>
      <c r="E5" s="415"/>
      <c r="F5" s="415"/>
      <c r="G5" s="415"/>
    </row>
    <row r="6" spans="1:9" ht="36" customHeight="1">
      <c r="A6" s="415"/>
      <c r="B6" s="416" t="s">
        <v>401</v>
      </c>
      <c r="C6" s="1660"/>
      <c r="D6" s="1661"/>
      <c r="E6" s="1661"/>
      <c r="F6" s="1661"/>
      <c r="G6" s="1662"/>
    </row>
    <row r="7" spans="1:9" ht="55.5" customHeight="1">
      <c r="B7" s="417" t="s">
        <v>523</v>
      </c>
      <c r="C7" s="1663" t="s">
        <v>524</v>
      </c>
      <c r="D7" s="1663"/>
      <c r="E7" s="1663"/>
      <c r="F7" s="1663"/>
      <c r="G7" s="1664"/>
    </row>
    <row r="8" spans="1:9" ht="55.5" customHeight="1">
      <c r="B8" s="418" t="s">
        <v>525</v>
      </c>
      <c r="C8" s="1665" t="s">
        <v>526</v>
      </c>
      <c r="D8" s="1666"/>
      <c r="E8" s="1666"/>
      <c r="F8" s="1666"/>
      <c r="G8" s="1667"/>
    </row>
    <row r="9" spans="1:9" ht="117" customHeight="1">
      <c r="B9" s="418" t="s">
        <v>527</v>
      </c>
      <c r="C9" s="1668" t="s">
        <v>528</v>
      </c>
      <c r="D9" s="1669"/>
      <c r="E9" s="1669"/>
      <c r="F9" s="1669"/>
      <c r="G9" s="1670"/>
    </row>
    <row r="11" spans="1:9" ht="17.25" customHeight="1">
      <c r="B11" s="1652" t="s">
        <v>529</v>
      </c>
      <c r="C11" s="1653"/>
      <c r="D11" s="1653"/>
      <c r="E11" s="1653"/>
      <c r="F11" s="1653"/>
      <c r="G11" s="1653"/>
      <c r="H11" s="419"/>
      <c r="I11" s="419"/>
    </row>
    <row r="12" spans="1:9" ht="34.5" customHeight="1">
      <c r="B12" s="1654" t="s">
        <v>530</v>
      </c>
      <c r="C12" s="1655"/>
      <c r="D12" s="1655"/>
      <c r="E12" s="1655"/>
      <c r="F12" s="1655"/>
      <c r="G12" s="1655"/>
      <c r="H12" s="419"/>
      <c r="I12" s="419"/>
    </row>
    <row r="13" spans="1:9" ht="34.5" customHeight="1">
      <c r="B13" s="1656" t="s">
        <v>531</v>
      </c>
      <c r="C13" s="1656"/>
      <c r="D13" s="1656"/>
      <c r="E13" s="1656"/>
      <c r="F13" s="1656"/>
      <c r="G13" s="1656"/>
      <c r="H13" s="419"/>
      <c r="I13" s="419"/>
    </row>
    <row r="14" spans="1:9">
      <c r="B14" s="1657" t="s">
        <v>532</v>
      </c>
      <c r="C14" s="1653"/>
      <c r="D14" s="1653"/>
      <c r="E14" s="1653"/>
      <c r="F14" s="1653"/>
      <c r="G14" s="1653"/>
    </row>
    <row r="15" spans="1:9">
      <c r="B15" s="420"/>
    </row>
  </sheetData>
  <mergeCells count="10">
    <mergeCell ref="B11:G11"/>
    <mergeCell ref="B12:G12"/>
    <mergeCell ref="B13:G13"/>
    <mergeCell ref="B14:G14"/>
    <mergeCell ref="F2:G2"/>
    <mergeCell ref="B4:G4"/>
    <mergeCell ref="C6:G6"/>
    <mergeCell ref="C7:G7"/>
    <mergeCell ref="C8:G8"/>
    <mergeCell ref="C9:G9"/>
  </mergeCells>
  <phoneticPr fontId="20"/>
  <pageMargins left="0.7" right="0.7" top="0.75" bottom="0.75" header="0.3" footer="0.3"/>
  <pageSetup paperSize="9" scale="8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06EAC-5ACA-40A5-A79F-686E19DDA04B}">
  <sheetPr>
    <tabColor theme="5" tint="0.39997558519241921"/>
  </sheetPr>
  <dimension ref="A1:P349"/>
  <sheetViews>
    <sheetView showGridLines="0" view="pageBreakPreview" zoomScale="90" zoomScaleNormal="100" zoomScaleSheetLayoutView="90" workbookViewId="0">
      <selection activeCell="B3" sqref="B3:P3"/>
    </sheetView>
  </sheetViews>
  <sheetFormatPr defaultColWidth="9" defaultRowHeight="13"/>
  <cols>
    <col min="1" max="1" width="1.08203125" style="260" customWidth="1"/>
    <col min="2" max="14" width="2.58203125" style="260" customWidth="1"/>
    <col min="15" max="16" width="26.58203125" style="260" customWidth="1"/>
    <col min="17" max="45" width="2.58203125" style="260" customWidth="1"/>
    <col min="46" max="16384" width="9" style="260"/>
  </cols>
  <sheetData>
    <row r="1" spans="1:16" s="414" customFormat="1" ht="33" customHeight="1">
      <c r="A1" s="413"/>
      <c r="B1" s="421" t="s">
        <v>533</v>
      </c>
      <c r="C1" s="421"/>
      <c r="D1" s="421"/>
      <c r="E1" s="421"/>
      <c r="F1" s="421"/>
      <c r="G1" s="421"/>
      <c r="H1" s="421"/>
      <c r="I1" s="1710" t="s">
        <v>534</v>
      </c>
      <c r="J1" s="1710"/>
      <c r="K1" s="1710"/>
      <c r="L1" s="1710"/>
      <c r="M1" s="1710"/>
      <c r="N1" s="1710"/>
      <c r="O1" s="1710"/>
      <c r="P1" s="1710"/>
    </row>
    <row r="2" spans="1:16" s="414" customFormat="1" ht="21.75" customHeight="1">
      <c r="A2" s="413"/>
      <c r="B2" s="1710"/>
      <c r="C2" s="1653"/>
      <c r="D2" s="1653"/>
      <c r="E2" s="1653"/>
      <c r="F2" s="1653"/>
      <c r="G2" s="1653"/>
      <c r="H2" s="1653"/>
      <c r="I2" s="1653"/>
      <c r="J2" s="1653"/>
      <c r="K2" s="1653"/>
      <c r="L2" s="1653"/>
      <c r="M2" s="1653"/>
      <c r="N2" s="1653"/>
      <c r="O2" s="1653"/>
      <c r="P2" s="1653"/>
    </row>
    <row r="3" spans="1:16" s="48" customFormat="1" ht="21" customHeight="1">
      <c r="B3" s="1711" t="s">
        <v>535</v>
      </c>
      <c r="C3" s="1711"/>
      <c r="D3" s="1711"/>
      <c r="E3" s="1711"/>
      <c r="F3" s="1711"/>
      <c r="G3" s="1711"/>
      <c r="H3" s="1711"/>
      <c r="I3" s="1711"/>
      <c r="J3" s="1711"/>
      <c r="K3" s="1711"/>
      <c r="L3" s="1711"/>
      <c r="M3" s="1711"/>
      <c r="N3" s="1711"/>
      <c r="O3" s="1711"/>
      <c r="P3" s="1711"/>
    </row>
    <row r="4" spans="1:16" s="414" customFormat="1" ht="27" customHeight="1" thickBot="1">
      <c r="A4" s="415"/>
      <c r="B4" s="1712"/>
      <c r="C4" s="1713"/>
      <c r="D4" s="1713"/>
      <c r="E4" s="1713"/>
      <c r="F4" s="1713"/>
      <c r="G4" s="1713"/>
      <c r="H4" s="1713"/>
      <c r="I4" s="1713"/>
      <c r="J4" s="1713"/>
      <c r="K4" s="1713"/>
      <c r="L4" s="1713"/>
      <c r="M4" s="1713"/>
      <c r="N4" s="1713"/>
      <c r="O4" s="1713"/>
      <c r="P4" s="1713"/>
    </row>
    <row r="5" spans="1:16" s="414" customFormat="1" ht="36" customHeight="1">
      <c r="A5" s="415"/>
      <c r="B5" s="1714" t="s">
        <v>401</v>
      </c>
      <c r="C5" s="1715"/>
      <c r="D5" s="1715"/>
      <c r="E5" s="1715"/>
      <c r="F5" s="1715"/>
      <c r="G5" s="1715"/>
      <c r="H5" s="1715"/>
      <c r="I5" s="1715"/>
      <c r="J5" s="1715"/>
      <c r="K5" s="1715"/>
      <c r="L5" s="1715"/>
      <c r="M5" s="1715"/>
      <c r="N5" s="1716"/>
      <c r="O5" s="1717"/>
      <c r="P5" s="1718"/>
    </row>
    <row r="6" spans="1:16" s="414" customFormat="1" ht="36" customHeight="1">
      <c r="B6" s="1694" t="s">
        <v>476</v>
      </c>
      <c r="C6" s="1695"/>
      <c r="D6" s="1695"/>
      <c r="E6" s="1695"/>
      <c r="F6" s="1695"/>
      <c r="G6" s="1695"/>
      <c r="H6" s="1695"/>
      <c r="I6" s="1695"/>
      <c r="J6" s="1695"/>
      <c r="K6" s="1695"/>
      <c r="L6" s="1695"/>
      <c r="M6" s="1695"/>
      <c r="N6" s="1696"/>
      <c r="O6" s="1697" t="s">
        <v>524</v>
      </c>
      <c r="P6" s="1698"/>
    </row>
    <row r="7" spans="1:16" ht="36" customHeight="1">
      <c r="B7" s="1699" t="s">
        <v>478</v>
      </c>
      <c r="C7" s="1700"/>
      <c r="D7" s="1700"/>
      <c r="E7" s="1700"/>
      <c r="F7" s="1700"/>
      <c r="G7" s="1700"/>
      <c r="H7" s="1700"/>
      <c r="I7" s="1700"/>
      <c r="J7" s="1700"/>
      <c r="K7" s="1700"/>
      <c r="L7" s="1700"/>
      <c r="M7" s="1700"/>
      <c r="N7" s="1701"/>
      <c r="O7" s="1702" t="s">
        <v>479</v>
      </c>
      <c r="P7" s="1703"/>
    </row>
    <row r="8" spans="1:16" ht="21" customHeight="1">
      <c r="B8" s="1704" t="s">
        <v>148</v>
      </c>
      <c r="C8" s="1705"/>
      <c r="D8" s="1705"/>
      <c r="E8" s="1705"/>
      <c r="F8" s="1705"/>
      <c r="G8" s="1705" t="s">
        <v>150</v>
      </c>
      <c r="H8" s="1705"/>
      <c r="I8" s="1705"/>
      <c r="J8" s="1705"/>
      <c r="K8" s="1705"/>
      <c r="L8" s="1705"/>
      <c r="M8" s="1705"/>
      <c r="N8" s="1705"/>
      <c r="O8" s="1706" t="s">
        <v>536</v>
      </c>
      <c r="P8" s="1709" t="s">
        <v>537</v>
      </c>
    </row>
    <row r="9" spans="1:16" ht="21" customHeight="1">
      <c r="B9" s="1704"/>
      <c r="C9" s="1705"/>
      <c r="D9" s="1705"/>
      <c r="E9" s="1705"/>
      <c r="F9" s="1705"/>
      <c r="G9" s="1705"/>
      <c r="H9" s="1705"/>
      <c r="I9" s="1705"/>
      <c r="J9" s="1705"/>
      <c r="K9" s="1705"/>
      <c r="L9" s="1705"/>
      <c r="M9" s="1705"/>
      <c r="N9" s="1705"/>
      <c r="O9" s="1707"/>
      <c r="P9" s="1709"/>
    </row>
    <row r="10" spans="1:16" ht="21" customHeight="1">
      <c r="B10" s="1704"/>
      <c r="C10" s="1705"/>
      <c r="D10" s="1705"/>
      <c r="E10" s="1705"/>
      <c r="F10" s="1705"/>
      <c r="G10" s="1705"/>
      <c r="H10" s="1705"/>
      <c r="I10" s="1705"/>
      <c r="J10" s="1705"/>
      <c r="K10" s="1705"/>
      <c r="L10" s="1705"/>
      <c r="M10" s="1705"/>
      <c r="N10" s="1705"/>
      <c r="O10" s="1708"/>
      <c r="P10" s="1709"/>
    </row>
    <row r="11" spans="1:16" ht="21" customHeight="1">
      <c r="B11" s="1692"/>
      <c r="C11" s="1693"/>
      <c r="D11" s="1693"/>
      <c r="E11" s="1693"/>
      <c r="F11" s="1693"/>
      <c r="G11" s="1693"/>
      <c r="H11" s="1693"/>
      <c r="I11" s="1693"/>
      <c r="J11" s="1693"/>
      <c r="K11" s="1693"/>
      <c r="L11" s="1693"/>
      <c r="M11" s="1693"/>
      <c r="N11" s="1693"/>
      <c r="O11" s="422"/>
      <c r="P11" s="423"/>
    </row>
    <row r="12" spans="1:16" ht="21" customHeight="1">
      <c r="B12" s="1692"/>
      <c r="C12" s="1693"/>
      <c r="D12" s="1693"/>
      <c r="E12" s="1693"/>
      <c r="F12" s="1693"/>
      <c r="G12" s="1693"/>
      <c r="H12" s="1693"/>
      <c r="I12" s="1693"/>
      <c r="J12" s="1693"/>
      <c r="K12" s="1693"/>
      <c r="L12" s="1693"/>
      <c r="M12" s="1693"/>
      <c r="N12" s="1693"/>
      <c r="O12" s="422"/>
      <c r="P12" s="423"/>
    </row>
    <row r="13" spans="1:16" ht="21" customHeight="1">
      <c r="B13" s="1692"/>
      <c r="C13" s="1693"/>
      <c r="D13" s="1693"/>
      <c r="E13" s="1693"/>
      <c r="F13" s="1693"/>
      <c r="G13" s="1693"/>
      <c r="H13" s="1693"/>
      <c r="I13" s="1693"/>
      <c r="J13" s="1693"/>
      <c r="K13" s="1693"/>
      <c r="L13" s="1693"/>
      <c r="M13" s="1693"/>
      <c r="N13" s="1693"/>
      <c r="O13" s="422"/>
      <c r="P13" s="423"/>
    </row>
    <row r="14" spans="1:16" ht="21" customHeight="1">
      <c r="B14" s="1692"/>
      <c r="C14" s="1693"/>
      <c r="D14" s="1693"/>
      <c r="E14" s="1693"/>
      <c r="F14" s="1693"/>
      <c r="G14" s="1693"/>
      <c r="H14" s="1693"/>
      <c r="I14" s="1693"/>
      <c r="J14" s="1693"/>
      <c r="K14" s="1693"/>
      <c r="L14" s="1693"/>
      <c r="M14" s="1693"/>
      <c r="N14" s="1693"/>
      <c r="O14" s="422"/>
      <c r="P14" s="424"/>
    </row>
    <row r="15" spans="1:16" ht="21" customHeight="1">
      <c r="B15" s="1692"/>
      <c r="C15" s="1693"/>
      <c r="D15" s="1693"/>
      <c r="E15" s="1693"/>
      <c r="F15" s="1693"/>
      <c r="G15" s="1693"/>
      <c r="H15" s="1693"/>
      <c r="I15" s="1693"/>
      <c r="J15" s="1693"/>
      <c r="K15" s="1693"/>
      <c r="L15" s="1693"/>
      <c r="M15" s="1693"/>
      <c r="N15" s="1693"/>
      <c r="O15" s="422"/>
      <c r="P15" s="424"/>
    </row>
    <row r="16" spans="1:16" ht="21" customHeight="1">
      <c r="B16" s="1692"/>
      <c r="C16" s="1693"/>
      <c r="D16" s="1693"/>
      <c r="E16" s="1693"/>
      <c r="F16" s="1693"/>
      <c r="G16" s="1693"/>
      <c r="H16" s="1693"/>
      <c r="I16" s="1693"/>
      <c r="J16" s="1693"/>
      <c r="K16" s="1693"/>
      <c r="L16" s="1693"/>
      <c r="M16" s="1693"/>
      <c r="N16" s="1693"/>
      <c r="O16" s="422"/>
      <c r="P16" s="424"/>
    </row>
    <row r="17" spans="2:16" ht="21" customHeight="1">
      <c r="B17" s="1692"/>
      <c r="C17" s="1693"/>
      <c r="D17" s="1693"/>
      <c r="E17" s="1693"/>
      <c r="F17" s="1693"/>
      <c r="G17" s="1693"/>
      <c r="H17" s="1693"/>
      <c r="I17" s="1693"/>
      <c r="J17" s="1693"/>
      <c r="K17" s="1693"/>
      <c r="L17" s="1693"/>
      <c r="M17" s="1693"/>
      <c r="N17" s="1693"/>
      <c r="O17" s="422"/>
      <c r="P17" s="424"/>
    </row>
    <row r="18" spans="2:16" ht="21" customHeight="1">
      <c r="B18" s="1692"/>
      <c r="C18" s="1693"/>
      <c r="D18" s="1693"/>
      <c r="E18" s="1693"/>
      <c r="F18" s="1693"/>
      <c r="G18" s="1693"/>
      <c r="H18" s="1693"/>
      <c r="I18" s="1693"/>
      <c r="J18" s="1693"/>
      <c r="K18" s="1693"/>
      <c r="L18" s="1693"/>
      <c r="M18" s="1693"/>
      <c r="N18" s="1693"/>
      <c r="O18" s="422"/>
      <c r="P18" s="424"/>
    </row>
    <row r="19" spans="2:16" ht="21" customHeight="1">
      <c r="B19" s="1692"/>
      <c r="C19" s="1693"/>
      <c r="D19" s="1693"/>
      <c r="E19" s="1693"/>
      <c r="F19" s="1693"/>
      <c r="G19" s="1693"/>
      <c r="H19" s="1693"/>
      <c r="I19" s="1693"/>
      <c r="J19" s="1693"/>
      <c r="K19" s="1693"/>
      <c r="L19" s="1693"/>
      <c r="M19" s="1693"/>
      <c r="N19" s="1693"/>
      <c r="O19" s="422"/>
      <c r="P19" s="424"/>
    </row>
    <row r="20" spans="2:16" ht="21" customHeight="1">
      <c r="B20" s="1673"/>
      <c r="C20" s="1674"/>
      <c r="D20" s="1674"/>
      <c r="E20" s="1674"/>
      <c r="F20" s="1674"/>
      <c r="G20" s="1674"/>
      <c r="H20" s="1674"/>
      <c r="I20" s="1674"/>
      <c r="J20" s="1674"/>
      <c r="K20" s="1674"/>
      <c r="L20" s="1674"/>
      <c r="M20" s="1674"/>
      <c r="N20" s="1674"/>
      <c r="O20" s="425"/>
      <c r="P20" s="426"/>
    </row>
    <row r="21" spans="2:16" ht="21" customHeight="1">
      <c r="B21" s="1673"/>
      <c r="C21" s="1674"/>
      <c r="D21" s="1674"/>
      <c r="E21" s="1674"/>
      <c r="F21" s="1674"/>
      <c r="G21" s="1674"/>
      <c r="H21" s="1674"/>
      <c r="I21" s="1674"/>
      <c r="J21" s="1674"/>
      <c r="K21" s="1674"/>
      <c r="L21" s="1674"/>
      <c r="M21" s="1674"/>
      <c r="N21" s="1674"/>
      <c r="O21" s="425"/>
      <c r="P21" s="426"/>
    </row>
    <row r="22" spans="2:16" ht="21" customHeight="1" thickBot="1">
      <c r="B22" s="1675"/>
      <c r="C22" s="1676"/>
      <c r="D22" s="1676"/>
      <c r="E22" s="1676"/>
      <c r="F22" s="1676"/>
      <c r="G22" s="1676"/>
      <c r="H22" s="1676"/>
      <c r="I22" s="1676"/>
      <c r="J22" s="1676"/>
      <c r="K22" s="1676"/>
      <c r="L22" s="1676"/>
      <c r="M22" s="1676"/>
      <c r="N22" s="1676"/>
      <c r="O22" s="427"/>
      <c r="P22" s="428"/>
    </row>
    <row r="23" spans="2:16" ht="21" customHeight="1" thickBot="1">
      <c r="B23" s="429"/>
      <c r="C23" s="429"/>
      <c r="D23" s="429"/>
      <c r="E23" s="429"/>
      <c r="F23" s="429"/>
      <c r="G23" s="429"/>
      <c r="H23" s="429"/>
      <c r="I23" s="429"/>
      <c r="J23" s="429"/>
      <c r="K23" s="429"/>
      <c r="L23" s="429"/>
      <c r="M23" s="429"/>
      <c r="N23" s="429"/>
      <c r="O23" s="429"/>
      <c r="P23" s="429"/>
    </row>
    <row r="24" spans="2:16" ht="21" customHeight="1">
      <c r="B24" s="1677" t="s">
        <v>538</v>
      </c>
      <c r="C24" s="1678"/>
      <c r="D24" s="1678"/>
      <c r="E24" s="1678"/>
      <c r="F24" s="1678"/>
      <c r="G24" s="1678"/>
      <c r="H24" s="1678"/>
      <c r="I24" s="1678"/>
      <c r="J24" s="1679"/>
      <c r="K24" s="1679"/>
      <c r="L24" s="1679"/>
      <c r="M24" s="1679"/>
      <c r="N24" s="1680"/>
      <c r="O24" s="1685" t="s">
        <v>539</v>
      </c>
      <c r="P24" s="430"/>
    </row>
    <row r="25" spans="2:16" ht="42.75" customHeight="1">
      <c r="B25" s="1681"/>
      <c r="C25" s="1682"/>
      <c r="D25" s="1682"/>
      <c r="E25" s="1682"/>
      <c r="F25" s="1682"/>
      <c r="G25" s="1682"/>
      <c r="H25" s="1682"/>
      <c r="I25" s="1682"/>
      <c r="J25" s="1683"/>
      <c r="K25" s="1683"/>
      <c r="L25" s="1683"/>
      <c r="M25" s="1683"/>
      <c r="N25" s="1684"/>
      <c r="O25" s="1686"/>
      <c r="P25" s="431" t="s">
        <v>540</v>
      </c>
    </row>
    <row r="26" spans="2:16" ht="24.75" customHeight="1" thickBot="1">
      <c r="B26" s="1687"/>
      <c r="C26" s="1688"/>
      <c r="D26" s="1688"/>
      <c r="E26" s="1688"/>
      <c r="F26" s="1688"/>
      <c r="G26" s="1688"/>
      <c r="H26" s="1688"/>
      <c r="I26" s="1688"/>
      <c r="J26" s="1689"/>
      <c r="K26" s="1689"/>
      <c r="L26" s="1689"/>
      <c r="M26" s="1689"/>
      <c r="N26" s="1690"/>
      <c r="O26" s="432"/>
      <c r="P26" s="433"/>
    </row>
    <row r="27" spans="2:16" ht="13.5" customHeight="1">
      <c r="B27" s="429"/>
      <c r="C27" s="429"/>
      <c r="D27" s="429"/>
      <c r="E27" s="429"/>
      <c r="F27" s="429"/>
      <c r="G27" s="429"/>
      <c r="H27" s="429"/>
      <c r="I27" s="429"/>
      <c r="J27" s="434"/>
      <c r="K27" s="434"/>
      <c r="L27" s="434"/>
      <c r="M27" s="434"/>
      <c r="N27" s="434"/>
      <c r="O27" s="435"/>
      <c r="P27" s="435"/>
    </row>
    <row r="28" spans="2:16" ht="27" customHeight="1">
      <c r="B28" s="1691" t="s">
        <v>541</v>
      </c>
      <c r="C28" s="1672"/>
      <c r="D28" s="1672"/>
      <c r="E28" s="1672"/>
      <c r="F28" s="1672"/>
      <c r="G28" s="1672"/>
      <c r="H28" s="1672"/>
      <c r="I28" s="1672"/>
      <c r="J28" s="1672"/>
      <c r="K28" s="1672"/>
      <c r="L28" s="1672"/>
      <c r="M28" s="1672"/>
      <c r="N28" s="1672"/>
      <c r="O28" s="1672"/>
      <c r="P28" s="1672"/>
    </row>
    <row r="29" spans="2:16" ht="20.25" customHeight="1">
      <c r="B29" s="1691" t="s">
        <v>542</v>
      </c>
      <c r="C29" s="1672"/>
      <c r="D29" s="1672"/>
      <c r="E29" s="1672"/>
      <c r="F29" s="1672"/>
      <c r="G29" s="1672"/>
      <c r="H29" s="1672"/>
      <c r="I29" s="1672"/>
      <c r="J29" s="1672"/>
      <c r="K29" s="1672"/>
      <c r="L29" s="1672"/>
      <c r="M29" s="1672"/>
      <c r="N29" s="1672"/>
      <c r="O29" s="1672"/>
      <c r="P29" s="1672"/>
    </row>
    <row r="30" spans="2:16" ht="13.5" customHeight="1">
      <c r="B30" s="436"/>
      <c r="C30" s="437"/>
      <c r="D30" s="437"/>
      <c r="E30" s="437"/>
      <c r="F30" s="437"/>
      <c r="G30" s="437"/>
      <c r="H30" s="437"/>
      <c r="I30" s="437"/>
      <c r="J30" s="437"/>
      <c r="K30" s="437"/>
      <c r="L30" s="437"/>
      <c r="M30" s="437"/>
      <c r="N30" s="437"/>
      <c r="O30" s="437"/>
      <c r="P30" s="437"/>
    </row>
    <row r="31" spans="2:16" ht="21" customHeight="1">
      <c r="B31" s="1671" t="s">
        <v>543</v>
      </c>
      <c r="C31" s="1672"/>
      <c r="D31" s="1672"/>
      <c r="E31" s="1672"/>
      <c r="F31" s="1672"/>
      <c r="G31" s="1672"/>
      <c r="H31" s="1672"/>
      <c r="I31" s="1672"/>
      <c r="J31" s="1672"/>
      <c r="K31" s="1672"/>
      <c r="L31" s="1672"/>
      <c r="M31" s="1672"/>
      <c r="N31" s="1672"/>
      <c r="O31" s="1672"/>
      <c r="P31" s="1672"/>
    </row>
    <row r="32" spans="2:16" ht="21" customHeight="1">
      <c r="B32" s="1672"/>
      <c r="C32" s="1672"/>
      <c r="D32" s="1672"/>
      <c r="E32" s="1672"/>
      <c r="F32" s="1672"/>
      <c r="G32" s="1672"/>
      <c r="H32" s="1672"/>
      <c r="I32" s="1672"/>
      <c r="J32" s="1672"/>
      <c r="K32" s="1672"/>
      <c r="L32" s="1672"/>
      <c r="M32" s="1672"/>
      <c r="N32" s="1672"/>
      <c r="O32" s="1672"/>
      <c r="P32" s="1672"/>
    </row>
    <row r="33" spans="2:16" ht="21" customHeight="1">
      <c r="B33" s="1672"/>
      <c r="C33" s="1672"/>
      <c r="D33" s="1672"/>
      <c r="E33" s="1672"/>
      <c r="F33" s="1672"/>
      <c r="G33" s="1672"/>
      <c r="H33" s="1672"/>
      <c r="I33" s="1672"/>
      <c r="J33" s="1672"/>
      <c r="K33" s="1672"/>
      <c r="L33" s="1672"/>
      <c r="M33" s="1672"/>
      <c r="N33" s="1672"/>
      <c r="O33" s="1672"/>
      <c r="P33" s="1672"/>
    </row>
    <row r="34" spans="2:16" ht="21" customHeight="1">
      <c r="B34" s="1672"/>
      <c r="C34" s="1672"/>
      <c r="D34" s="1672"/>
      <c r="E34" s="1672"/>
      <c r="F34" s="1672"/>
      <c r="G34" s="1672"/>
      <c r="H34" s="1672"/>
      <c r="I34" s="1672"/>
      <c r="J34" s="1672"/>
      <c r="K34" s="1672"/>
      <c r="L34" s="1672"/>
      <c r="M34" s="1672"/>
      <c r="N34" s="1672"/>
      <c r="O34" s="1672"/>
      <c r="P34" s="1672"/>
    </row>
    <row r="35" spans="2:16" ht="21" customHeight="1">
      <c r="B35" s="1672"/>
      <c r="C35" s="1672"/>
      <c r="D35" s="1672"/>
      <c r="E35" s="1672"/>
      <c r="F35" s="1672"/>
      <c r="G35" s="1672"/>
      <c r="H35" s="1672"/>
      <c r="I35" s="1672"/>
      <c r="J35" s="1672"/>
      <c r="K35" s="1672"/>
      <c r="L35" s="1672"/>
      <c r="M35" s="1672"/>
      <c r="N35" s="1672"/>
      <c r="O35" s="1672"/>
      <c r="P35" s="1672"/>
    </row>
    <row r="36" spans="2:16" ht="21" customHeight="1">
      <c r="B36" s="438"/>
      <c r="C36" s="438"/>
      <c r="D36" s="438"/>
      <c r="E36" s="438"/>
      <c r="F36" s="438"/>
      <c r="G36" s="438"/>
      <c r="H36" s="438"/>
      <c r="I36" s="438"/>
      <c r="J36" s="438"/>
      <c r="K36" s="438"/>
      <c r="L36" s="438"/>
      <c r="M36" s="438"/>
      <c r="N36" s="438"/>
      <c r="O36" s="438"/>
      <c r="P36" s="438"/>
    </row>
    <row r="37" spans="2:16" ht="21" customHeight="1">
      <c r="B37" s="438"/>
      <c r="C37" s="438"/>
      <c r="D37" s="438"/>
      <c r="E37" s="438"/>
      <c r="F37" s="438"/>
      <c r="G37" s="438"/>
      <c r="H37" s="438"/>
      <c r="I37" s="438"/>
      <c r="J37" s="438"/>
      <c r="K37" s="438"/>
      <c r="L37" s="438"/>
      <c r="M37" s="438"/>
      <c r="N37" s="438"/>
      <c r="O37" s="438"/>
      <c r="P37" s="438"/>
    </row>
    <row r="38" spans="2:16" ht="21" customHeight="1">
      <c r="B38" s="438"/>
      <c r="C38" s="438"/>
      <c r="D38" s="438"/>
      <c r="E38" s="438"/>
      <c r="F38" s="438"/>
      <c r="G38" s="438"/>
      <c r="H38" s="438"/>
      <c r="I38" s="438"/>
      <c r="J38" s="438"/>
      <c r="K38" s="438"/>
      <c r="L38" s="438"/>
      <c r="M38" s="438"/>
      <c r="N38" s="438"/>
      <c r="O38" s="438"/>
      <c r="P38" s="438"/>
    </row>
    <row r="39" spans="2:16" ht="21" customHeight="1">
      <c r="B39" s="438"/>
      <c r="C39" s="438"/>
      <c r="D39" s="438"/>
      <c r="E39" s="438"/>
      <c r="F39" s="438"/>
      <c r="G39" s="438"/>
      <c r="H39" s="438"/>
      <c r="I39" s="438"/>
      <c r="J39" s="438"/>
      <c r="K39" s="438"/>
      <c r="L39" s="438"/>
      <c r="M39" s="438"/>
      <c r="N39" s="438"/>
      <c r="O39" s="438"/>
      <c r="P39" s="438"/>
    </row>
    <row r="40" spans="2:16" ht="21" customHeight="1">
      <c r="B40" s="438"/>
      <c r="C40" s="438"/>
      <c r="D40" s="438"/>
      <c r="E40" s="438"/>
      <c r="F40" s="438"/>
      <c r="G40" s="438"/>
      <c r="H40" s="438"/>
      <c r="I40" s="438"/>
      <c r="J40" s="438"/>
      <c r="K40" s="438"/>
      <c r="L40" s="438"/>
      <c r="M40" s="438"/>
      <c r="N40" s="438"/>
      <c r="O40" s="438"/>
      <c r="P40" s="438"/>
    </row>
    <row r="41" spans="2:16" ht="16.5" customHeight="1">
      <c r="B41" s="438"/>
      <c r="C41" s="438"/>
      <c r="D41" s="438"/>
      <c r="E41" s="438"/>
      <c r="F41" s="438"/>
      <c r="G41" s="438"/>
      <c r="H41" s="438"/>
      <c r="I41" s="438"/>
      <c r="J41" s="438"/>
      <c r="K41" s="438"/>
      <c r="L41" s="438"/>
      <c r="M41" s="438"/>
      <c r="N41" s="438"/>
      <c r="O41" s="438"/>
      <c r="P41" s="438"/>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I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20"/>
  <pageMargins left="0.7" right="0.7" top="0.75" bottom="0.75" header="0.3" footer="0.3"/>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D5F7F-8CDD-4ABC-A8CE-345E12013D63}">
  <sheetPr>
    <tabColor theme="5" tint="0.39997558519241921"/>
  </sheetPr>
  <dimension ref="A1:IV25"/>
  <sheetViews>
    <sheetView showGridLines="0" view="pageBreakPreview" zoomScaleNormal="100" zoomScaleSheetLayoutView="100" workbookViewId="0">
      <selection activeCell="B3" sqref="B3:H3"/>
    </sheetView>
  </sheetViews>
  <sheetFormatPr defaultColWidth="9" defaultRowHeight="13"/>
  <cols>
    <col min="1" max="1" width="3.75" style="440" customWidth="1"/>
    <col min="2" max="2" width="20.33203125" style="440" customWidth="1"/>
    <col min="3" max="3" width="3.83203125" style="440" bestFit="1" customWidth="1"/>
    <col min="4" max="7" width="16.33203125" style="440" customWidth="1"/>
    <col min="8" max="8" width="3.75" style="440" customWidth="1"/>
    <col min="9" max="9" width="2.5" style="440" customWidth="1"/>
    <col min="10" max="16384" width="9" style="440"/>
  </cols>
  <sheetData>
    <row r="1" spans="1:8" ht="16.5">
      <c r="A1" s="439" t="s">
        <v>544</v>
      </c>
    </row>
    <row r="2" spans="1:8" ht="16.5">
      <c r="A2" s="439"/>
      <c r="H2" s="441" t="s">
        <v>348</v>
      </c>
    </row>
    <row r="3" spans="1:8" ht="16.5">
      <c r="A3" s="439"/>
      <c r="B3" s="1745" t="s">
        <v>545</v>
      </c>
      <c r="C3" s="1745"/>
      <c r="D3" s="1745"/>
      <c r="E3" s="1745"/>
      <c r="F3" s="1745"/>
      <c r="G3" s="1745"/>
      <c r="H3" s="1745"/>
    </row>
    <row r="4" spans="1:8" ht="16.5">
      <c r="A4" s="442"/>
      <c r="B4" s="442"/>
      <c r="C4" s="442"/>
      <c r="D4" s="442"/>
      <c r="E4" s="442"/>
      <c r="F4" s="442"/>
      <c r="G4" s="442"/>
    </row>
    <row r="5" spans="1:8" ht="21" customHeight="1">
      <c r="A5" s="442"/>
      <c r="B5" s="443" t="s">
        <v>96</v>
      </c>
      <c r="C5" s="1746"/>
      <c r="D5" s="1747"/>
      <c r="E5" s="1747"/>
      <c r="F5" s="1747"/>
      <c r="G5" s="1747"/>
      <c r="H5" s="1748"/>
    </row>
    <row r="6" spans="1:8" ht="21" customHeight="1">
      <c r="A6" s="442"/>
      <c r="B6" s="443" t="s">
        <v>475</v>
      </c>
      <c r="C6" s="1746"/>
      <c r="D6" s="1747"/>
      <c r="E6" s="1747"/>
      <c r="F6" s="1747"/>
      <c r="G6" s="1747"/>
      <c r="H6" s="1748"/>
    </row>
    <row r="7" spans="1:8" ht="21" customHeight="1">
      <c r="A7" s="442"/>
      <c r="B7" s="443" t="s">
        <v>546</v>
      </c>
      <c r="C7" s="1746"/>
      <c r="D7" s="1747"/>
      <c r="E7" s="1747"/>
      <c r="F7" s="1747"/>
      <c r="G7" s="1747"/>
      <c r="H7" s="1748"/>
    </row>
    <row r="8" spans="1:8" ht="35.15" customHeight="1">
      <c r="B8" s="444" t="s">
        <v>476</v>
      </c>
      <c r="C8" s="1734" t="s">
        <v>547</v>
      </c>
      <c r="D8" s="1735"/>
      <c r="E8" s="1735"/>
      <c r="F8" s="1735"/>
      <c r="G8" s="1735"/>
      <c r="H8" s="1736"/>
    </row>
    <row r="9" spans="1:8" ht="35.15" customHeight="1">
      <c r="B9" s="444" t="s">
        <v>548</v>
      </c>
      <c r="C9" s="1734" t="s">
        <v>140</v>
      </c>
      <c r="D9" s="1735"/>
      <c r="E9" s="1735"/>
      <c r="F9" s="1735"/>
      <c r="G9" s="1735"/>
      <c r="H9" s="1736"/>
    </row>
    <row r="10" spans="1:8" ht="35.15" customHeight="1">
      <c r="B10" s="1723" t="s">
        <v>549</v>
      </c>
      <c r="C10" s="443">
        <v>1</v>
      </c>
      <c r="D10" s="1742" t="s">
        <v>550</v>
      </c>
      <c r="E10" s="1749"/>
      <c r="F10" s="1743"/>
      <c r="G10" s="1743"/>
      <c r="H10" s="1743"/>
    </row>
    <row r="11" spans="1:8" ht="35.15" customHeight="1">
      <c r="B11" s="1724"/>
      <c r="C11" s="443">
        <v>2</v>
      </c>
      <c r="D11" s="1749" t="s">
        <v>551</v>
      </c>
      <c r="E11" s="1749"/>
      <c r="F11" s="1743" t="s">
        <v>552</v>
      </c>
      <c r="G11" s="1743"/>
      <c r="H11" s="1743"/>
    </row>
    <row r="12" spans="1:8" ht="35.15" customHeight="1">
      <c r="B12" s="1723" t="s">
        <v>553</v>
      </c>
      <c r="C12" s="443">
        <v>1</v>
      </c>
      <c r="D12" s="1742" t="s">
        <v>554</v>
      </c>
      <c r="E12" s="1742"/>
      <c r="F12" s="1743"/>
      <c r="G12" s="1743"/>
      <c r="H12" s="1743"/>
    </row>
    <row r="13" spans="1:8" ht="35.15" customHeight="1">
      <c r="B13" s="1731"/>
      <c r="C13" s="443">
        <v>2</v>
      </c>
      <c r="D13" s="1732" t="s">
        <v>555</v>
      </c>
      <c r="E13" s="1744"/>
      <c r="F13" s="1743"/>
      <c r="G13" s="1743"/>
      <c r="H13" s="1743"/>
    </row>
    <row r="14" spans="1:8" ht="35.15" customHeight="1">
      <c r="B14" s="1741"/>
      <c r="C14" s="445">
        <v>3</v>
      </c>
      <c r="D14" s="1720" t="s">
        <v>556</v>
      </c>
      <c r="E14" s="1721"/>
      <c r="F14" s="1722"/>
      <c r="G14" s="1722"/>
      <c r="H14" s="1722"/>
    </row>
    <row r="15" spans="1:8" ht="35.15" customHeight="1">
      <c r="B15" s="1723" t="s">
        <v>557</v>
      </c>
      <c r="C15" s="1725"/>
      <c r="D15" s="1726"/>
      <c r="E15" s="1726"/>
      <c r="F15" s="1726"/>
      <c r="G15" s="1726"/>
      <c r="H15" s="1727"/>
    </row>
    <row r="16" spans="1:8" ht="35.15" customHeight="1">
      <c r="B16" s="1724"/>
      <c r="C16" s="1728"/>
      <c r="D16" s="1729"/>
      <c r="E16" s="1729"/>
      <c r="F16" s="1729"/>
      <c r="G16" s="1729"/>
      <c r="H16" s="1730"/>
    </row>
    <row r="17" spans="1:256" s="446" customFormat="1" ht="34.5" customHeight="1">
      <c r="A17" s="440"/>
      <c r="B17" s="1723" t="s">
        <v>558</v>
      </c>
      <c r="C17" s="444">
        <v>1</v>
      </c>
      <c r="D17" s="1732" t="s">
        <v>559</v>
      </c>
      <c r="E17" s="1733"/>
      <c r="F17" s="1734" t="s">
        <v>552</v>
      </c>
      <c r="G17" s="1735"/>
      <c r="H17" s="1736"/>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c r="AL17" s="440"/>
      <c r="AM17" s="440"/>
      <c r="AN17" s="440"/>
      <c r="AO17" s="440"/>
      <c r="AP17" s="440"/>
      <c r="AQ17" s="440"/>
      <c r="AR17" s="440"/>
      <c r="AS17" s="440"/>
      <c r="AT17" s="440"/>
      <c r="AU17" s="440"/>
      <c r="AV17" s="440"/>
      <c r="AW17" s="440"/>
      <c r="AX17" s="440"/>
      <c r="AY17" s="440"/>
      <c r="AZ17" s="440"/>
      <c r="BA17" s="440"/>
      <c r="BB17" s="440"/>
      <c r="BC17" s="440"/>
      <c r="BD17" s="440"/>
      <c r="BE17" s="440"/>
      <c r="BF17" s="440"/>
      <c r="BG17" s="440"/>
      <c r="BH17" s="440"/>
      <c r="BI17" s="440"/>
      <c r="BJ17" s="440"/>
      <c r="BK17" s="440"/>
      <c r="BL17" s="440"/>
      <c r="BM17" s="440"/>
      <c r="BN17" s="440"/>
      <c r="BO17" s="440"/>
      <c r="BP17" s="440"/>
      <c r="BQ17" s="440"/>
      <c r="BR17" s="440"/>
      <c r="BS17" s="440"/>
      <c r="BT17" s="440"/>
      <c r="BU17" s="440"/>
      <c r="BV17" s="440"/>
      <c r="BW17" s="440"/>
      <c r="BX17" s="440"/>
      <c r="BY17" s="440"/>
      <c r="BZ17" s="440"/>
      <c r="CA17" s="440"/>
      <c r="CB17" s="440"/>
      <c r="CC17" s="440"/>
      <c r="CD17" s="440"/>
      <c r="CE17" s="440"/>
      <c r="CF17" s="440"/>
      <c r="CG17" s="440"/>
      <c r="CH17" s="440"/>
      <c r="CI17" s="440"/>
      <c r="CJ17" s="440"/>
      <c r="CK17" s="440"/>
      <c r="CL17" s="440"/>
      <c r="CM17" s="440"/>
      <c r="CN17" s="440"/>
      <c r="CO17" s="440"/>
      <c r="CP17" s="440"/>
      <c r="CQ17" s="440"/>
      <c r="CR17" s="440"/>
      <c r="CS17" s="440"/>
      <c r="CT17" s="440"/>
      <c r="CU17" s="440"/>
      <c r="CV17" s="440"/>
      <c r="CW17" s="440"/>
      <c r="CX17" s="440"/>
      <c r="CY17" s="440"/>
      <c r="CZ17" s="440"/>
      <c r="DA17" s="440"/>
      <c r="DB17" s="440"/>
      <c r="DC17" s="440"/>
      <c r="DD17" s="440"/>
      <c r="DE17" s="440"/>
      <c r="DF17" s="440"/>
      <c r="DG17" s="440"/>
      <c r="DH17" s="440"/>
      <c r="DI17" s="440"/>
      <c r="DJ17" s="440"/>
      <c r="DK17" s="440"/>
      <c r="DL17" s="440"/>
      <c r="DM17" s="440"/>
      <c r="DN17" s="440"/>
      <c r="DO17" s="440"/>
      <c r="DP17" s="440"/>
      <c r="DQ17" s="440"/>
      <c r="DR17" s="440"/>
      <c r="DS17" s="440"/>
      <c r="DT17" s="440"/>
      <c r="DU17" s="440"/>
      <c r="DV17" s="440"/>
      <c r="DW17" s="440"/>
      <c r="DX17" s="440"/>
      <c r="DY17" s="440"/>
      <c r="DZ17" s="440"/>
      <c r="EA17" s="440"/>
      <c r="EB17" s="440"/>
      <c r="EC17" s="440"/>
      <c r="ED17" s="440"/>
      <c r="EE17" s="440"/>
      <c r="EF17" s="440"/>
      <c r="EG17" s="440"/>
      <c r="EH17" s="440"/>
      <c r="EI17" s="440"/>
      <c r="EJ17" s="440"/>
      <c r="EK17" s="440"/>
      <c r="EL17" s="440"/>
      <c r="EM17" s="440"/>
      <c r="EN17" s="440"/>
      <c r="EO17" s="440"/>
      <c r="EP17" s="440"/>
      <c r="EQ17" s="440"/>
      <c r="ER17" s="440"/>
      <c r="ES17" s="440"/>
      <c r="ET17" s="440"/>
      <c r="EU17" s="440"/>
      <c r="EV17" s="440"/>
      <c r="EW17" s="440"/>
      <c r="EX17" s="440"/>
      <c r="EY17" s="440"/>
      <c r="EZ17" s="440"/>
      <c r="FA17" s="440"/>
      <c r="FB17" s="440"/>
      <c r="FC17" s="440"/>
      <c r="FD17" s="440"/>
      <c r="FE17" s="440"/>
      <c r="FF17" s="440"/>
      <c r="FG17" s="440"/>
      <c r="FH17" s="440"/>
      <c r="FI17" s="440"/>
      <c r="FJ17" s="440"/>
      <c r="FK17" s="440"/>
      <c r="FL17" s="440"/>
      <c r="FM17" s="440"/>
      <c r="FN17" s="440"/>
      <c r="FO17" s="440"/>
      <c r="FP17" s="440"/>
      <c r="FQ17" s="440"/>
      <c r="FR17" s="440"/>
      <c r="FS17" s="440"/>
      <c r="FT17" s="440"/>
      <c r="FU17" s="440"/>
      <c r="FV17" s="440"/>
      <c r="FW17" s="440"/>
      <c r="FX17" s="440"/>
      <c r="FY17" s="440"/>
      <c r="FZ17" s="440"/>
      <c r="GA17" s="440"/>
      <c r="GB17" s="440"/>
      <c r="GC17" s="440"/>
      <c r="GD17" s="440"/>
      <c r="GE17" s="440"/>
      <c r="GF17" s="440"/>
      <c r="GG17" s="440"/>
      <c r="GH17" s="440"/>
      <c r="GI17" s="440"/>
      <c r="GJ17" s="440"/>
      <c r="GK17" s="440"/>
      <c r="GL17" s="440"/>
      <c r="GM17" s="440"/>
      <c r="GN17" s="440"/>
      <c r="GO17" s="440"/>
      <c r="GP17" s="440"/>
      <c r="GQ17" s="440"/>
      <c r="GR17" s="440"/>
      <c r="GS17" s="440"/>
      <c r="GT17" s="440"/>
      <c r="GU17" s="440"/>
      <c r="GV17" s="440"/>
      <c r="GW17" s="440"/>
      <c r="GX17" s="440"/>
      <c r="GY17" s="440"/>
      <c r="GZ17" s="440"/>
      <c r="HA17" s="440"/>
      <c r="HB17" s="440"/>
      <c r="HC17" s="440"/>
      <c r="HD17" s="440"/>
      <c r="HE17" s="440"/>
      <c r="HF17" s="440"/>
      <c r="HG17" s="440"/>
      <c r="HH17" s="440"/>
      <c r="HI17" s="440"/>
      <c r="HJ17" s="440"/>
      <c r="HK17" s="440"/>
      <c r="HL17" s="440"/>
      <c r="HM17" s="440"/>
      <c r="HN17" s="440"/>
      <c r="HO17" s="440"/>
      <c r="HP17" s="440"/>
      <c r="HQ17" s="440"/>
      <c r="HR17" s="440"/>
      <c r="HS17" s="440"/>
      <c r="HT17" s="440"/>
      <c r="HU17" s="440"/>
      <c r="HV17" s="440"/>
      <c r="HW17" s="440"/>
      <c r="HX17" s="440"/>
      <c r="HY17" s="440"/>
      <c r="HZ17" s="440"/>
      <c r="IA17" s="440"/>
      <c r="IB17" s="440"/>
      <c r="IC17" s="440"/>
      <c r="ID17" s="440"/>
      <c r="IE17" s="440"/>
      <c r="IF17" s="440"/>
      <c r="IG17" s="440"/>
      <c r="IH17" s="440"/>
      <c r="II17" s="440"/>
      <c r="IJ17" s="440"/>
      <c r="IK17" s="440"/>
      <c r="IL17" s="440"/>
      <c r="IM17" s="440"/>
      <c r="IN17" s="440"/>
      <c r="IO17" s="440"/>
      <c r="IP17" s="440"/>
      <c r="IQ17" s="440"/>
      <c r="IR17" s="440"/>
      <c r="IS17" s="440"/>
      <c r="IT17" s="440"/>
      <c r="IU17" s="440"/>
      <c r="IV17" s="440"/>
    </row>
    <row r="18" spans="1:256">
      <c r="B18" s="1731"/>
      <c r="C18" s="1723">
        <v>2</v>
      </c>
      <c r="D18" s="1737" t="s">
        <v>560</v>
      </c>
      <c r="E18" s="1738"/>
      <c r="F18" s="1725" t="s">
        <v>552</v>
      </c>
      <c r="G18" s="1726"/>
      <c r="H18" s="1727"/>
    </row>
    <row r="19" spans="1:256" ht="63.75" customHeight="1">
      <c r="B19" s="1724"/>
      <c r="C19" s="1724"/>
      <c r="D19" s="1739"/>
      <c r="E19" s="1740"/>
      <c r="F19" s="1728"/>
      <c r="G19" s="1729"/>
      <c r="H19" s="1730"/>
    </row>
    <row r="20" spans="1:256" ht="28.5" customHeight="1">
      <c r="B20" s="337" t="s">
        <v>529</v>
      </c>
    </row>
    <row r="21" spans="1:256" ht="26.25" customHeight="1">
      <c r="B21" s="337" t="s">
        <v>561</v>
      </c>
    </row>
    <row r="22" spans="1:256">
      <c r="B22" s="1719" t="s">
        <v>562</v>
      </c>
      <c r="C22" s="1719"/>
      <c r="D22" s="1719"/>
      <c r="E22" s="1719"/>
      <c r="F22" s="1719"/>
      <c r="G22" s="1719"/>
      <c r="H22" s="1719"/>
    </row>
    <row r="23" spans="1:256">
      <c r="B23" s="1719" t="s">
        <v>563</v>
      </c>
      <c r="C23" s="1719"/>
      <c r="D23" s="1719"/>
      <c r="E23" s="1719"/>
      <c r="F23" s="1719"/>
      <c r="G23" s="1719"/>
      <c r="H23" s="1719"/>
    </row>
    <row r="24" spans="1:256">
      <c r="B24" s="1719" t="s">
        <v>564</v>
      </c>
      <c r="C24" s="1719"/>
      <c r="D24" s="1719"/>
      <c r="E24" s="1719"/>
      <c r="F24" s="1719"/>
      <c r="G24" s="1719"/>
      <c r="H24" s="1719"/>
    </row>
    <row r="25" spans="1:256">
      <c r="B25" s="337" t="s">
        <v>565</v>
      </c>
    </row>
  </sheetData>
  <mergeCells count="29">
    <mergeCell ref="D13:E13"/>
    <mergeCell ref="F13:H13"/>
    <mergeCell ref="B3:H3"/>
    <mergeCell ref="C5:H5"/>
    <mergeCell ref="C6:H6"/>
    <mergeCell ref="C7:H7"/>
    <mergeCell ref="C8:H8"/>
    <mergeCell ref="C9:H9"/>
    <mergeCell ref="B10:B11"/>
    <mergeCell ref="D10:E10"/>
    <mergeCell ref="F10:H10"/>
    <mergeCell ref="D11:E11"/>
    <mergeCell ref="F11:H11"/>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s>
  <phoneticPr fontId="20"/>
  <pageMargins left="0.7" right="0.7" top="0.75" bottom="0.75" header="0.3" footer="0.3"/>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49593-FF3B-41D0-833E-251447FEE71C}">
  <sheetPr>
    <tabColor theme="8"/>
  </sheetPr>
  <dimension ref="A1:L28"/>
  <sheetViews>
    <sheetView showGridLines="0" view="pageBreakPreview" zoomScaleNormal="100" zoomScaleSheetLayoutView="100" workbookViewId="0">
      <selection activeCell="A3" sqref="A3:J3"/>
    </sheetView>
  </sheetViews>
  <sheetFormatPr defaultRowHeight="13"/>
  <cols>
    <col min="1" max="1" width="0.83203125" style="660" customWidth="1"/>
    <col min="2" max="2" width="15.58203125" style="660" customWidth="1"/>
    <col min="3" max="3" width="9.75" style="660" customWidth="1"/>
    <col min="4" max="4" width="15.25" style="660" customWidth="1"/>
    <col min="5" max="5" width="17.5" style="660" customWidth="1"/>
    <col min="6" max="6" width="12.75" style="660" customWidth="1"/>
    <col min="7" max="7" width="11" style="660" customWidth="1"/>
    <col min="8" max="8" width="5" style="660" customWidth="1"/>
    <col min="9" max="9" width="3.58203125" style="660" customWidth="1"/>
    <col min="10" max="10" width="8.33203125" style="660" customWidth="1"/>
    <col min="11" max="11" width="1" style="660" customWidth="1"/>
    <col min="12" max="12" width="2.5" style="660" customWidth="1"/>
    <col min="13" max="259" width="9" style="660"/>
    <col min="260" max="260" width="1.08203125" style="660" customWidth="1"/>
    <col min="261" max="262" width="15.58203125" style="660" customWidth="1"/>
    <col min="263" max="263" width="15.25" style="660" customWidth="1"/>
    <col min="264" max="264" width="17.5" style="660" customWidth="1"/>
    <col min="265" max="265" width="15.08203125" style="660" customWidth="1"/>
    <col min="266" max="266" width="15.25" style="660" customWidth="1"/>
    <col min="267" max="267" width="3.75" style="660" customWidth="1"/>
    <col min="268" max="268" width="2.5" style="660" customWidth="1"/>
    <col min="269" max="515" width="9" style="660"/>
    <col min="516" max="516" width="1.08203125" style="660" customWidth="1"/>
    <col min="517" max="518" width="15.58203125" style="660" customWidth="1"/>
    <col min="519" max="519" width="15.25" style="660" customWidth="1"/>
    <col min="520" max="520" width="17.5" style="660" customWidth="1"/>
    <col min="521" max="521" width="15.08203125" style="660" customWidth="1"/>
    <col min="522" max="522" width="15.25" style="660" customWidth="1"/>
    <col min="523" max="523" width="3.75" style="660" customWidth="1"/>
    <col min="524" max="524" width="2.5" style="660" customWidth="1"/>
    <col min="525" max="771" width="9" style="660"/>
    <col min="772" max="772" width="1.08203125" style="660" customWidth="1"/>
    <col min="773" max="774" width="15.58203125" style="660" customWidth="1"/>
    <col min="775" max="775" width="15.25" style="660" customWidth="1"/>
    <col min="776" max="776" width="17.5" style="660" customWidth="1"/>
    <col min="777" max="777" width="15.08203125" style="660" customWidth="1"/>
    <col min="778" max="778" width="15.25" style="660" customWidth="1"/>
    <col min="779" max="779" width="3.75" style="660" customWidth="1"/>
    <col min="780" max="780" width="2.5" style="660" customWidth="1"/>
    <col min="781" max="1027" width="9" style="660"/>
    <col min="1028" max="1028" width="1.08203125" style="660" customWidth="1"/>
    <col min="1029" max="1030" width="15.58203125" style="660" customWidth="1"/>
    <col min="1031" max="1031" width="15.25" style="660" customWidth="1"/>
    <col min="1032" max="1032" width="17.5" style="660" customWidth="1"/>
    <col min="1033" max="1033" width="15.08203125" style="660" customWidth="1"/>
    <col min="1034" max="1034" width="15.25" style="660" customWidth="1"/>
    <col min="1035" max="1035" width="3.75" style="660" customWidth="1"/>
    <col min="1036" max="1036" width="2.5" style="660" customWidth="1"/>
    <col min="1037" max="1283" width="9" style="660"/>
    <col min="1284" max="1284" width="1.08203125" style="660" customWidth="1"/>
    <col min="1285" max="1286" width="15.58203125" style="660" customWidth="1"/>
    <col min="1287" max="1287" width="15.25" style="660" customWidth="1"/>
    <col min="1288" max="1288" width="17.5" style="660" customWidth="1"/>
    <col min="1289" max="1289" width="15.08203125" style="660" customWidth="1"/>
    <col min="1290" max="1290" width="15.25" style="660" customWidth="1"/>
    <col min="1291" max="1291" width="3.75" style="660" customWidth="1"/>
    <col min="1292" max="1292" width="2.5" style="660" customWidth="1"/>
    <col min="1293" max="1539" width="9" style="660"/>
    <col min="1540" max="1540" width="1.08203125" style="660" customWidth="1"/>
    <col min="1541" max="1542" width="15.58203125" style="660" customWidth="1"/>
    <col min="1543" max="1543" width="15.25" style="660" customWidth="1"/>
    <col min="1544" max="1544" width="17.5" style="660" customWidth="1"/>
    <col min="1545" max="1545" width="15.08203125" style="660" customWidth="1"/>
    <col min="1546" max="1546" width="15.25" style="660" customWidth="1"/>
    <col min="1547" max="1547" width="3.75" style="660" customWidth="1"/>
    <col min="1548" max="1548" width="2.5" style="660" customWidth="1"/>
    <col min="1549" max="1795" width="9" style="660"/>
    <col min="1796" max="1796" width="1.08203125" style="660" customWidth="1"/>
    <col min="1797" max="1798" width="15.58203125" style="660" customWidth="1"/>
    <col min="1799" max="1799" width="15.25" style="660" customWidth="1"/>
    <col min="1800" max="1800" width="17.5" style="660" customWidth="1"/>
    <col min="1801" max="1801" width="15.08203125" style="660" customWidth="1"/>
    <col min="1802" max="1802" width="15.25" style="660" customWidth="1"/>
    <col min="1803" max="1803" width="3.75" style="660" customWidth="1"/>
    <col min="1804" max="1804" width="2.5" style="660" customWidth="1"/>
    <col min="1805" max="2051" width="9" style="660"/>
    <col min="2052" max="2052" width="1.08203125" style="660" customWidth="1"/>
    <col min="2053" max="2054" width="15.58203125" style="660" customWidth="1"/>
    <col min="2055" max="2055" width="15.25" style="660" customWidth="1"/>
    <col min="2056" max="2056" width="17.5" style="660" customWidth="1"/>
    <col min="2057" max="2057" width="15.08203125" style="660" customWidth="1"/>
    <col min="2058" max="2058" width="15.25" style="660" customWidth="1"/>
    <col min="2059" max="2059" width="3.75" style="660" customWidth="1"/>
    <col min="2060" max="2060" width="2.5" style="660" customWidth="1"/>
    <col min="2061" max="2307" width="9" style="660"/>
    <col min="2308" max="2308" width="1.08203125" style="660" customWidth="1"/>
    <col min="2309" max="2310" width="15.58203125" style="660" customWidth="1"/>
    <col min="2311" max="2311" width="15.25" style="660" customWidth="1"/>
    <col min="2312" max="2312" width="17.5" style="660" customWidth="1"/>
    <col min="2313" max="2313" width="15.08203125" style="660" customWidth="1"/>
    <col min="2314" max="2314" width="15.25" style="660" customWidth="1"/>
    <col min="2315" max="2315" width="3.75" style="660" customWidth="1"/>
    <col min="2316" max="2316" width="2.5" style="660" customWidth="1"/>
    <col min="2317" max="2563" width="9" style="660"/>
    <col min="2564" max="2564" width="1.08203125" style="660" customWidth="1"/>
    <col min="2565" max="2566" width="15.58203125" style="660" customWidth="1"/>
    <col min="2567" max="2567" width="15.25" style="660" customWidth="1"/>
    <col min="2568" max="2568" width="17.5" style="660" customWidth="1"/>
    <col min="2569" max="2569" width="15.08203125" style="660" customWidth="1"/>
    <col min="2570" max="2570" width="15.25" style="660" customWidth="1"/>
    <col min="2571" max="2571" width="3.75" style="660" customWidth="1"/>
    <col min="2572" max="2572" width="2.5" style="660" customWidth="1"/>
    <col min="2573" max="2819" width="9" style="660"/>
    <col min="2820" max="2820" width="1.08203125" style="660" customWidth="1"/>
    <col min="2821" max="2822" width="15.58203125" style="660" customWidth="1"/>
    <col min="2823" max="2823" width="15.25" style="660" customWidth="1"/>
    <col min="2824" max="2824" width="17.5" style="660" customWidth="1"/>
    <col min="2825" max="2825" width="15.08203125" style="660" customWidth="1"/>
    <col min="2826" max="2826" width="15.25" style="660" customWidth="1"/>
    <col min="2827" max="2827" width="3.75" style="660" customWidth="1"/>
    <col min="2828" max="2828" width="2.5" style="660" customWidth="1"/>
    <col min="2829" max="3075" width="9" style="660"/>
    <col min="3076" max="3076" width="1.08203125" style="660" customWidth="1"/>
    <col min="3077" max="3078" width="15.58203125" style="660" customWidth="1"/>
    <col min="3079" max="3079" width="15.25" style="660" customWidth="1"/>
    <col min="3080" max="3080" width="17.5" style="660" customWidth="1"/>
    <col min="3081" max="3081" width="15.08203125" style="660" customWidth="1"/>
    <col min="3082" max="3082" width="15.25" style="660" customWidth="1"/>
    <col min="3083" max="3083" width="3.75" style="660" customWidth="1"/>
    <col min="3084" max="3084" width="2.5" style="660" customWidth="1"/>
    <col min="3085" max="3331" width="9" style="660"/>
    <col min="3332" max="3332" width="1.08203125" style="660" customWidth="1"/>
    <col min="3333" max="3334" width="15.58203125" style="660" customWidth="1"/>
    <col min="3335" max="3335" width="15.25" style="660" customWidth="1"/>
    <col min="3336" max="3336" width="17.5" style="660" customWidth="1"/>
    <col min="3337" max="3337" width="15.08203125" style="660" customWidth="1"/>
    <col min="3338" max="3338" width="15.25" style="660" customWidth="1"/>
    <col min="3339" max="3339" width="3.75" style="660" customWidth="1"/>
    <col min="3340" max="3340" width="2.5" style="660" customWidth="1"/>
    <col min="3341" max="3587" width="9" style="660"/>
    <col min="3588" max="3588" width="1.08203125" style="660" customWidth="1"/>
    <col min="3589" max="3590" width="15.58203125" style="660" customWidth="1"/>
    <col min="3591" max="3591" width="15.25" style="660" customWidth="1"/>
    <col min="3592" max="3592" width="17.5" style="660" customWidth="1"/>
    <col min="3593" max="3593" width="15.08203125" style="660" customWidth="1"/>
    <col min="3594" max="3594" width="15.25" style="660" customWidth="1"/>
    <col min="3595" max="3595" width="3.75" style="660" customWidth="1"/>
    <col min="3596" max="3596" width="2.5" style="660" customWidth="1"/>
    <col min="3597" max="3843" width="9" style="660"/>
    <col min="3844" max="3844" width="1.08203125" style="660" customWidth="1"/>
    <col min="3845" max="3846" width="15.58203125" style="660" customWidth="1"/>
    <col min="3847" max="3847" width="15.25" style="660" customWidth="1"/>
    <col min="3848" max="3848" width="17.5" style="660" customWidth="1"/>
    <col min="3849" max="3849" width="15.08203125" style="660" customWidth="1"/>
    <col min="3850" max="3850" width="15.25" style="660" customWidth="1"/>
    <col min="3851" max="3851" width="3.75" style="660" customWidth="1"/>
    <col min="3852" max="3852" width="2.5" style="660" customWidth="1"/>
    <col min="3853" max="4099" width="9" style="660"/>
    <col min="4100" max="4100" width="1.08203125" style="660" customWidth="1"/>
    <col min="4101" max="4102" width="15.58203125" style="660" customWidth="1"/>
    <col min="4103" max="4103" width="15.25" style="660" customWidth="1"/>
    <col min="4104" max="4104" width="17.5" style="660" customWidth="1"/>
    <col min="4105" max="4105" width="15.08203125" style="660" customWidth="1"/>
    <col min="4106" max="4106" width="15.25" style="660" customWidth="1"/>
    <col min="4107" max="4107" width="3.75" style="660" customWidth="1"/>
    <col min="4108" max="4108" width="2.5" style="660" customWidth="1"/>
    <col min="4109" max="4355" width="9" style="660"/>
    <col min="4356" max="4356" width="1.08203125" style="660" customWidth="1"/>
    <col min="4357" max="4358" width="15.58203125" style="660" customWidth="1"/>
    <col min="4359" max="4359" width="15.25" style="660" customWidth="1"/>
    <col min="4360" max="4360" width="17.5" style="660" customWidth="1"/>
    <col min="4361" max="4361" width="15.08203125" style="660" customWidth="1"/>
    <col min="4362" max="4362" width="15.25" style="660" customWidth="1"/>
    <col min="4363" max="4363" width="3.75" style="660" customWidth="1"/>
    <col min="4364" max="4364" width="2.5" style="660" customWidth="1"/>
    <col min="4365" max="4611" width="9" style="660"/>
    <col min="4612" max="4612" width="1.08203125" style="660" customWidth="1"/>
    <col min="4613" max="4614" width="15.58203125" style="660" customWidth="1"/>
    <col min="4615" max="4615" width="15.25" style="660" customWidth="1"/>
    <col min="4616" max="4616" width="17.5" style="660" customWidth="1"/>
    <col min="4617" max="4617" width="15.08203125" style="660" customWidth="1"/>
    <col min="4618" max="4618" width="15.25" style="660" customWidth="1"/>
    <col min="4619" max="4619" width="3.75" style="660" customWidth="1"/>
    <col min="4620" max="4620" width="2.5" style="660" customWidth="1"/>
    <col min="4621" max="4867" width="9" style="660"/>
    <col min="4868" max="4868" width="1.08203125" style="660" customWidth="1"/>
    <col min="4869" max="4870" width="15.58203125" style="660" customWidth="1"/>
    <col min="4871" max="4871" width="15.25" style="660" customWidth="1"/>
    <col min="4872" max="4872" width="17.5" style="660" customWidth="1"/>
    <col min="4873" max="4873" width="15.08203125" style="660" customWidth="1"/>
    <col min="4874" max="4874" width="15.25" style="660" customWidth="1"/>
    <col min="4875" max="4875" width="3.75" style="660" customWidth="1"/>
    <col min="4876" max="4876" width="2.5" style="660" customWidth="1"/>
    <col min="4877" max="5123" width="9" style="660"/>
    <col min="5124" max="5124" width="1.08203125" style="660" customWidth="1"/>
    <col min="5125" max="5126" width="15.58203125" style="660" customWidth="1"/>
    <col min="5127" max="5127" width="15.25" style="660" customWidth="1"/>
    <col min="5128" max="5128" width="17.5" style="660" customWidth="1"/>
    <col min="5129" max="5129" width="15.08203125" style="660" customWidth="1"/>
    <col min="5130" max="5130" width="15.25" style="660" customWidth="1"/>
    <col min="5131" max="5131" width="3.75" style="660" customWidth="1"/>
    <col min="5132" max="5132" width="2.5" style="660" customWidth="1"/>
    <col min="5133" max="5379" width="9" style="660"/>
    <col min="5380" max="5380" width="1.08203125" style="660" customWidth="1"/>
    <col min="5381" max="5382" width="15.58203125" style="660" customWidth="1"/>
    <col min="5383" max="5383" width="15.25" style="660" customWidth="1"/>
    <col min="5384" max="5384" width="17.5" style="660" customWidth="1"/>
    <col min="5385" max="5385" width="15.08203125" style="660" customWidth="1"/>
    <col min="5386" max="5386" width="15.25" style="660" customWidth="1"/>
    <col min="5387" max="5387" width="3.75" style="660" customWidth="1"/>
    <col min="5388" max="5388" width="2.5" style="660" customWidth="1"/>
    <col min="5389" max="5635" width="9" style="660"/>
    <col min="5636" max="5636" width="1.08203125" style="660" customWidth="1"/>
    <col min="5637" max="5638" width="15.58203125" style="660" customWidth="1"/>
    <col min="5639" max="5639" width="15.25" style="660" customWidth="1"/>
    <col min="5640" max="5640" width="17.5" style="660" customWidth="1"/>
    <col min="5641" max="5641" width="15.08203125" style="660" customWidth="1"/>
    <col min="5642" max="5642" width="15.25" style="660" customWidth="1"/>
    <col min="5643" max="5643" width="3.75" style="660" customWidth="1"/>
    <col min="5644" max="5644" width="2.5" style="660" customWidth="1"/>
    <col min="5645" max="5891" width="9" style="660"/>
    <col min="5892" max="5892" width="1.08203125" style="660" customWidth="1"/>
    <col min="5893" max="5894" width="15.58203125" style="660" customWidth="1"/>
    <col min="5895" max="5895" width="15.25" style="660" customWidth="1"/>
    <col min="5896" max="5896" width="17.5" style="660" customWidth="1"/>
    <col min="5897" max="5897" width="15.08203125" style="660" customWidth="1"/>
    <col min="5898" max="5898" width="15.25" style="660" customWidth="1"/>
    <col min="5899" max="5899" width="3.75" style="660" customWidth="1"/>
    <col min="5900" max="5900" width="2.5" style="660" customWidth="1"/>
    <col min="5901" max="6147" width="9" style="660"/>
    <col min="6148" max="6148" width="1.08203125" style="660" customWidth="1"/>
    <col min="6149" max="6150" width="15.58203125" style="660" customWidth="1"/>
    <col min="6151" max="6151" width="15.25" style="660" customWidth="1"/>
    <col min="6152" max="6152" width="17.5" style="660" customWidth="1"/>
    <col min="6153" max="6153" width="15.08203125" style="660" customWidth="1"/>
    <col min="6154" max="6154" width="15.25" style="660" customWidth="1"/>
    <col min="6155" max="6155" width="3.75" style="660" customWidth="1"/>
    <col min="6156" max="6156" width="2.5" style="660" customWidth="1"/>
    <col min="6157" max="6403" width="9" style="660"/>
    <col min="6404" max="6404" width="1.08203125" style="660" customWidth="1"/>
    <col min="6405" max="6406" width="15.58203125" style="660" customWidth="1"/>
    <col min="6407" max="6407" width="15.25" style="660" customWidth="1"/>
    <col min="6408" max="6408" width="17.5" style="660" customWidth="1"/>
    <col min="6409" max="6409" width="15.08203125" style="660" customWidth="1"/>
    <col min="6410" max="6410" width="15.25" style="660" customWidth="1"/>
    <col min="6411" max="6411" width="3.75" style="660" customWidth="1"/>
    <col min="6412" max="6412" width="2.5" style="660" customWidth="1"/>
    <col min="6413" max="6659" width="9" style="660"/>
    <col min="6660" max="6660" width="1.08203125" style="660" customWidth="1"/>
    <col min="6661" max="6662" width="15.58203125" style="660" customWidth="1"/>
    <col min="6663" max="6663" width="15.25" style="660" customWidth="1"/>
    <col min="6664" max="6664" width="17.5" style="660" customWidth="1"/>
    <col min="6665" max="6665" width="15.08203125" style="660" customWidth="1"/>
    <col min="6666" max="6666" width="15.25" style="660" customWidth="1"/>
    <col min="6667" max="6667" width="3.75" style="660" customWidth="1"/>
    <col min="6668" max="6668" width="2.5" style="660" customWidth="1"/>
    <col min="6669" max="6915" width="9" style="660"/>
    <col min="6916" max="6916" width="1.08203125" style="660" customWidth="1"/>
    <col min="6917" max="6918" width="15.58203125" style="660" customWidth="1"/>
    <col min="6919" max="6919" width="15.25" style="660" customWidth="1"/>
    <col min="6920" max="6920" width="17.5" style="660" customWidth="1"/>
    <col min="6921" max="6921" width="15.08203125" style="660" customWidth="1"/>
    <col min="6922" max="6922" width="15.25" style="660" customWidth="1"/>
    <col min="6923" max="6923" width="3.75" style="660" customWidth="1"/>
    <col min="6924" max="6924" width="2.5" style="660" customWidth="1"/>
    <col min="6925" max="7171" width="9" style="660"/>
    <col min="7172" max="7172" width="1.08203125" style="660" customWidth="1"/>
    <col min="7173" max="7174" width="15.58203125" style="660" customWidth="1"/>
    <col min="7175" max="7175" width="15.25" style="660" customWidth="1"/>
    <col min="7176" max="7176" width="17.5" style="660" customWidth="1"/>
    <col min="7177" max="7177" width="15.08203125" style="660" customWidth="1"/>
    <col min="7178" max="7178" width="15.25" style="660" customWidth="1"/>
    <col min="7179" max="7179" width="3.75" style="660" customWidth="1"/>
    <col min="7180" max="7180" width="2.5" style="660" customWidth="1"/>
    <col min="7181" max="7427" width="9" style="660"/>
    <col min="7428" max="7428" width="1.08203125" style="660" customWidth="1"/>
    <col min="7429" max="7430" width="15.58203125" style="660" customWidth="1"/>
    <col min="7431" max="7431" width="15.25" style="660" customWidth="1"/>
    <col min="7432" max="7432" width="17.5" style="660" customWidth="1"/>
    <col min="7433" max="7433" width="15.08203125" style="660" customWidth="1"/>
    <col min="7434" max="7434" width="15.25" style="660" customWidth="1"/>
    <col min="7435" max="7435" width="3.75" style="660" customWidth="1"/>
    <col min="7436" max="7436" width="2.5" style="660" customWidth="1"/>
    <col min="7437" max="7683" width="9" style="660"/>
    <col min="7684" max="7684" width="1.08203125" style="660" customWidth="1"/>
    <col min="7685" max="7686" width="15.58203125" style="660" customWidth="1"/>
    <col min="7687" max="7687" width="15.25" style="660" customWidth="1"/>
    <col min="7688" max="7688" width="17.5" style="660" customWidth="1"/>
    <col min="7689" max="7689" width="15.08203125" style="660" customWidth="1"/>
    <col min="7690" max="7690" width="15.25" style="660" customWidth="1"/>
    <col min="7691" max="7691" width="3.75" style="660" customWidth="1"/>
    <col min="7692" max="7692" width="2.5" style="660" customWidth="1"/>
    <col min="7693" max="7939" width="9" style="660"/>
    <col min="7940" max="7940" width="1.08203125" style="660" customWidth="1"/>
    <col min="7941" max="7942" width="15.58203125" style="660" customWidth="1"/>
    <col min="7943" max="7943" width="15.25" style="660" customWidth="1"/>
    <col min="7944" max="7944" width="17.5" style="660" customWidth="1"/>
    <col min="7945" max="7945" width="15.08203125" style="660" customWidth="1"/>
    <col min="7946" max="7946" width="15.25" style="660" customWidth="1"/>
    <col min="7947" max="7947" width="3.75" style="660" customWidth="1"/>
    <col min="7948" max="7948" width="2.5" style="660" customWidth="1"/>
    <col min="7949" max="8195" width="9" style="660"/>
    <col min="8196" max="8196" width="1.08203125" style="660" customWidth="1"/>
    <col min="8197" max="8198" width="15.58203125" style="660" customWidth="1"/>
    <col min="8199" max="8199" width="15.25" style="660" customWidth="1"/>
    <col min="8200" max="8200" width="17.5" style="660" customWidth="1"/>
    <col min="8201" max="8201" width="15.08203125" style="660" customWidth="1"/>
    <col min="8202" max="8202" width="15.25" style="660" customWidth="1"/>
    <col min="8203" max="8203" width="3.75" style="660" customWidth="1"/>
    <col min="8204" max="8204" width="2.5" style="660" customWidth="1"/>
    <col min="8205" max="8451" width="9" style="660"/>
    <col min="8452" max="8452" width="1.08203125" style="660" customWidth="1"/>
    <col min="8453" max="8454" width="15.58203125" style="660" customWidth="1"/>
    <col min="8455" max="8455" width="15.25" style="660" customWidth="1"/>
    <col min="8456" max="8456" width="17.5" style="660" customWidth="1"/>
    <col min="8457" max="8457" width="15.08203125" style="660" customWidth="1"/>
    <col min="8458" max="8458" width="15.25" style="660" customWidth="1"/>
    <col min="8459" max="8459" width="3.75" style="660" customWidth="1"/>
    <col min="8460" max="8460" width="2.5" style="660" customWidth="1"/>
    <col min="8461" max="8707" width="9" style="660"/>
    <col min="8708" max="8708" width="1.08203125" style="660" customWidth="1"/>
    <col min="8709" max="8710" width="15.58203125" style="660" customWidth="1"/>
    <col min="8711" max="8711" width="15.25" style="660" customWidth="1"/>
    <col min="8712" max="8712" width="17.5" style="660" customWidth="1"/>
    <col min="8713" max="8713" width="15.08203125" style="660" customWidth="1"/>
    <col min="8714" max="8714" width="15.25" style="660" customWidth="1"/>
    <col min="8715" max="8715" width="3.75" style="660" customWidth="1"/>
    <col min="8716" max="8716" width="2.5" style="660" customWidth="1"/>
    <col min="8717" max="8963" width="9" style="660"/>
    <col min="8964" max="8964" width="1.08203125" style="660" customWidth="1"/>
    <col min="8965" max="8966" width="15.58203125" style="660" customWidth="1"/>
    <col min="8967" max="8967" width="15.25" style="660" customWidth="1"/>
    <col min="8968" max="8968" width="17.5" style="660" customWidth="1"/>
    <col min="8969" max="8969" width="15.08203125" style="660" customWidth="1"/>
    <col min="8970" max="8970" width="15.25" style="660" customWidth="1"/>
    <col min="8971" max="8971" width="3.75" style="660" customWidth="1"/>
    <col min="8972" max="8972" width="2.5" style="660" customWidth="1"/>
    <col min="8973" max="9219" width="9" style="660"/>
    <col min="9220" max="9220" width="1.08203125" style="660" customWidth="1"/>
    <col min="9221" max="9222" width="15.58203125" style="660" customWidth="1"/>
    <col min="9223" max="9223" width="15.25" style="660" customWidth="1"/>
    <col min="9224" max="9224" width="17.5" style="660" customWidth="1"/>
    <col min="9225" max="9225" width="15.08203125" style="660" customWidth="1"/>
    <col min="9226" max="9226" width="15.25" style="660" customWidth="1"/>
    <col min="9227" max="9227" width="3.75" style="660" customWidth="1"/>
    <col min="9228" max="9228" width="2.5" style="660" customWidth="1"/>
    <col min="9229" max="9475" width="9" style="660"/>
    <col min="9476" max="9476" width="1.08203125" style="660" customWidth="1"/>
    <col min="9477" max="9478" width="15.58203125" style="660" customWidth="1"/>
    <col min="9479" max="9479" width="15.25" style="660" customWidth="1"/>
    <col min="9480" max="9480" width="17.5" style="660" customWidth="1"/>
    <col min="9481" max="9481" width="15.08203125" style="660" customWidth="1"/>
    <col min="9482" max="9482" width="15.25" style="660" customWidth="1"/>
    <col min="9483" max="9483" width="3.75" style="660" customWidth="1"/>
    <col min="9484" max="9484" width="2.5" style="660" customWidth="1"/>
    <col min="9485" max="9731" width="9" style="660"/>
    <col min="9732" max="9732" width="1.08203125" style="660" customWidth="1"/>
    <col min="9733" max="9734" width="15.58203125" style="660" customWidth="1"/>
    <col min="9735" max="9735" width="15.25" style="660" customWidth="1"/>
    <col min="9736" max="9736" width="17.5" style="660" customWidth="1"/>
    <col min="9737" max="9737" width="15.08203125" style="660" customWidth="1"/>
    <col min="9738" max="9738" width="15.25" style="660" customWidth="1"/>
    <col min="9739" max="9739" width="3.75" style="660" customWidth="1"/>
    <col min="9740" max="9740" width="2.5" style="660" customWidth="1"/>
    <col min="9741" max="9987" width="9" style="660"/>
    <col min="9988" max="9988" width="1.08203125" style="660" customWidth="1"/>
    <col min="9989" max="9990" width="15.58203125" style="660" customWidth="1"/>
    <col min="9991" max="9991" width="15.25" style="660" customWidth="1"/>
    <col min="9992" max="9992" width="17.5" style="660" customWidth="1"/>
    <col min="9993" max="9993" width="15.08203125" style="660" customWidth="1"/>
    <col min="9994" max="9994" width="15.25" style="660" customWidth="1"/>
    <col min="9995" max="9995" width="3.75" style="660" customWidth="1"/>
    <col min="9996" max="9996" width="2.5" style="660" customWidth="1"/>
    <col min="9997" max="10243" width="9" style="660"/>
    <col min="10244" max="10244" width="1.08203125" style="660" customWidth="1"/>
    <col min="10245" max="10246" width="15.58203125" style="660" customWidth="1"/>
    <col min="10247" max="10247" width="15.25" style="660" customWidth="1"/>
    <col min="10248" max="10248" width="17.5" style="660" customWidth="1"/>
    <col min="10249" max="10249" width="15.08203125" style="660" customWidth="1"/>
    <col min="10250" max="10250" width="15.25" style="660" customWidth="1"/>
    <col min="10251" max="10251" width="3.75" style="660" customWidth="1"/>
    <col min="10252" max="10252" width="2.5" style="660" customWidth="1"/>
    <col min="10253" max="10499" width="9" style="660"/>
    <col min="10500" max="10500" width="1.08203125" style="660" customWidth="1"/>
    <col min="10501" max="10502" width="15.58203125" style="660" customWidth="1"/>
    <col min="10503" max="10503" width="15.25" style="660" customWidth="1"/>
    <col min="10504" max="10504" width="17.5" style="660" customWidth="1"/>
    <col min="10505" max="10505" width="15.08203125" style="660" customWidth="1"/>
    <col min="10506" max="10506" width="15.25" style="660" customWidth="1"/>
    <col min="10507" max="10507" width="3.75" style="660" customWidth="1"/>
    <col min="10508" max="10508" width="2.5" style="660" customWidth="1"/>
    <col min="10509" max="10755" width="9" style="660"/>
    <col min="10756" max="10756" width="1.08203125" style="660" customWidth="1"/>
    <col min="10757" max="10758" width="15.58203125" style="660" customWidth="1"/>
    <col min="10759" max="10759" width="15.25" style="660" customWidth="1"/>
    <col min="10760" max="10760" width="17.5" style="660" customWidth="1"/>
    <col min="10761" max="10761" width="15.08203125" style="660" customWidth="1"/>
    <col min="10762" max="10762" width="15.25" style="660" customWidth="1"/>
    <col min="10763" max="10763" width="3.75" style="660" customWidth="1"/>
    <col min="10764" max="10764" width="2.5" style="660" customWidth="1"/>
    <col min="10765" max="11011" width="9" style="660"/>
    <col min="11012" max="11012" width="1.08203125" style="660" customWidth="1"/>
    <col min="11013" max="11014" width="15.58203125" style="660" customWidth="1"/>
    <col min="11015" max="11015" width="15.25" style="660" customWidth="1"/>
    <col min="11016" max="11016" width="17.5" style="660" customWidth="1"/>
    <col min="11017" max="11017" width="15.08203125" style="660" customWidth="1"/>
    <col min="11018" max="11018" width="15.25" style="660" customWidth="1"/>
    <col min="11019" max="11019" width="3.75" style="660" customWidth="1"/>
    <col min="11020" max="11020" width="2.5" style="660" customWidth="1"/>
    <col min="11021" max="11267" width="9" style="660"/>
    <col min="11268" max="11268" width="1.08203125" style="660" customWidth="1"/>
    <col min="11269" max="11270" width="15.58203125" style="660" customWidth="1"/>
    <col min="11271" max="11271" width="15.25" style="660" customWidth="1"/>
    <col min="11272" max="11272" width="17.5" style="660" customWidth="1"/>
    <col min="11273" max="11273" width="15.08203125" style="660" customWidth="1"/>
    <col min="11274" max="11274" width="15.25" style="660" customWidth="1"/>
    <col min="11275" max="11275" width="3.75" style="660" customWidth="1"/>
    <col min="11276" max="11276" width="2.5" style="660" customWidth="1"/>
    <col min="11277" max="11523" width="9" style="660"/>
    <col min="11524" max="11524" width="1.08203125" style="660" customWidth="1"/>
    <col min="11525" max="11526" width="15.58203125" style="660" customWidth="1"/>
    <col min="11527" max="11527" width="15.25" style="660" customWidth="1"/>
    <col min="11528" max="11528" width="17.5" style="660" customWidth="1"/>
    <col min="11529" max="11529" width="15.08203125" style="660" customWidth="1"/>
    <col min="11530" max="11530" width="15.25" style="660" customWidth="1"/>
    <col min="11531" max="11531" width="3.75" style="660" customWidth="1"/>
    <col min="11532" max="11532" width="2.5" style="660" customWidth="1"/>
    <col min="11533" max="11779" width="9" style="660"/>
    <col min="11780" max="11780" width="1.08203125" style="660" customWidth="1"/>
    <col min="11781" max="11782" width="15.58203125" style="660" customWidth="1"/>
    <col min="11783" max="11783" width="15.25" style="660" customWidth="1"/>
    <col min="11784" max="11784" width="17.5" style="660" customWidth="1"/>
    <col min="11785" max="11785" width="15.08203125" style="660" customWidth="1"/>
    <col min="11786" max="11786" width="15.25" style="660" customWidth="1"/>
    <col min="11787" max="11787" width="3.75" style="660" customWidth="1"/>
    <col min="11788" max="11788" width="2.5" style="660" customWidth="1"/>
    <col min="11789" max="12035" width="9" style="660"/>
    <col min="12036" max="12036" width="1.08203125" style="660" customWidth="1"/>
    <col min="12037" max="12038" width="15.58203125" style="660" customWidth="1"/>
    <col min="12039" max="12039" width="15.25" style="660" customWidth="1"/>
    <col min="12040" max="12040" width="17.5" style="660" customWidth="1"/>
    <col min="12041" max="12041" width="15.08203125" style="660" customWidth="1"/>
    <col min="12042" max="12042" width="15.25" style="660" customWidth="1"/>
    <col min="12043" max="12043" width="3.75" style="660" customWidth="1"/>
    <col min="12044" max="12044" width="2.5" style="660" customWidth="1"/>
    <col min="12045" max="12291" width="9" style="660"/>
    <col min="12292" max="12292" width="1.08203125" style="660" customWidth="1"/>
    <col min="12293" max="12294" width="15.58203125" style="660" customWidth="1"/>
    <col min="12295" max="12295" width="15.25" style="660" customWidth="1"/>
    <col min="12296" max="12296" width="17.5" style="660" customWidth="1"/>
    <col min="12297" max="12297" width="15.08203125" style="660" customWidth="1"/>
    <col min="12298" max="12298" width="15.25" style="660" customWidth="1"/>
    <col min="12299" max="12299" width="3.75" style="660" customWidth="1"/>
    <col min="12300" max="12300" width="2.5" style="660" customWidth="1"/>
    <col min="12301" max="12547" width="9" style="660"/>
    <col min="12548" max="12548" width="1.08203125" style="660" customWidth="1"/>
    <col min="12549" max="12550" width="15.58203125" style="660" customWidth="1"/>
    <col min="12551" max="12551" width="15.25" style="660" customWidth="1"/>
    <col min="12552" max="12552" width="17.5" style="660" customWidth="1"/>
    <col min="12553" max="12553" width="15.08203125" style="660" customWidth="1"/>
    <col min="12554" max="12554" width="15.25" style="660" customWidth="1"/>
    <col min="12555" max="12555" width="3.75" style="660" customWidth="1"/>
    <col min="12556" max="12556" width="2.5" style="660" customWidth="1"/>
    <col min="12557" max="12803" width="9" style="660"/>
    <col min="12804" max="12804" width="1.08203125" style="660" customWidth="1"/>
    <col min="12805" max="12806" width="15.58203125" style="660" customWidth="1"/>
    <col min="12807" max="12807" width="15.25" style="660" customWidth="1"/>
    <col min="12808" max="12808" width="17.5" style="660" customWidth="1"/>
    <col min="12809" max="12809" width="15.08203125" style="660" customWidth="1"/>
    <col min="12810" max="12810" width="15.25" style="660" customWidth="1"/>
    <col min="12811" max="12811" width="3.75" style="660" customWidth="1"/>
    <col min="12812" max="12812" width="2.5" style="660" customWidth="1"/>
    <col min="12813" max="13059" width="9" style="660"/>
    <col min="13060" max="13060" width="1.08203125" style="660" customWidth="1"/>
    <col min="13061" max="13062" width="15.58203125" style="660" customWidth="1"/>
    <col min="13063" max="13063" width="15.25" style="660" customWidth="1"/>
    <col min="13064" max="13064" width="17.5" style="660" customWidth="1"/>
    <col min="13065" max="13065" width="15.08203125" style="660" customWidth="1"/>
    <col min="13066" max="13066" width="15.25" style="660" customWidth="1"/>
    <col min="13067" max="13067" width="3.75" style="660" customWidth="1"/>
    <col min="13068" max="13068" width="2.5" style="660" customWidth="1"/>
    <col min="13069" max="13315" width="9" style="660"/>
    <col min="13316" max="13316" width="1.08203125" style="660" customWidth="1"/>
    <col min="13317" max="13318" width="15.58203125" style="660" customWidth="1"/>
    <col min="13319" max="13319" width="15.25" style="660" customWidth="1"/>
    <col min="13320" max="13320" width="17.5" style="660" customWidth="1"/>
    <col min="13321" max="13321" width="15.08203125" style="660" customWidth="1"/>
    <col min="13322" max="13322" width="15.25" style="660" customWidth="1"/>
    <col min="13323" max="13323" width="3.75" style="660" customWidth="1"/>
    <col min="13324" max="13324" width="2.5" style="660" customWidth="1"/>
    <col min="13325" max="13571" width="9" style="660"/>
    <col min="13572" max="13572" width="1.08203125" style="660" customWidth="1"/>
    <col min="13573" max="13574" width="15.58203125" style="660" customWidth="1"/>
    <col min="13575" max="13575" width="15.25" style="660" customWidth="1"/>
    <col min="13576" max="13576" width="17.5" style="660" customWidth="1"/>
    <col min="13577" max="13577" width="15.08203125" style="660" customWidth="1"/>
    <col min="13578" max="13578" width="15.25" style="660" customWidth="1"/>
    <col min="13579" max="13579" width="3.75" style="660" customWidth="1"/>
    <col min="13580" max="13580" width="2.5" style="660" customWidth="1"/>
    <col min="13581" max="13827" width="9" style="660"/>
    <col min="13828" max="13828" width="1.08203125" style="660" customWidth="1"/>
    <col min="13829" max="13830" width="15.58203125" style="660" customWidth="1"/>
    <col min="13831" max="13831" width="15.25" style="660" customWidth="1"/>
    <col min="13832" max="13832" width="17.5" style="660" customWidth="1"/>
    <col min="13833" max="13833" width="15.08203125" style="660" customWidth="1"/>
    <col min="13834" max="13834" width="15.25" style="660" customWidth="1"/>
    <col min="13835" max="13835" width="3.75" style="660" customWidth="1"/>
    <col min="13836" max="13836" width="2.5" style="660" customWidth="1"/>
    <col min="13837" max="14083" width="9" style="660"/>
    <col min="14084" max="14084" width="1.08203125" style="660" customWidth="1"/>
    <col min="14085" max="14086" width="15.58203125" style="660" customWidth="1"/>
    <col min="14087" max="14087" width="15.25" style="660" customWidth="1"/>
    <col min="14088" max="14088" width="17.5" style="660" customWidth="1"/>
    <col min="14089" max="14089" width="15.08203125" style="660" customWidth="1"/>
    <col min="14090" max="14090" width="15.25" style="660" customWidth="1"/>
    <col min="14091" max="14091" width="3.75" style="660" customWidth="1"/>
    <col min="14092" max="14092" width="2.5" style="660" customWidth="1"/>
    <col min="14093" max="14339" width="9" style="660"/>
    <col min="14340" max="14340" width="1.08203125" style="660" customWidth="1"/>
    <col min="14341" max="14342" width="15.58203125" style="660" customWidth="1"/>
    <col min="14343" max="14343" width="15.25" style="660" customWidth="1"/>
    <col min="14344" max="14344" width="17.5" style="660" customWidth="1"/>
    <col min="14345" max="14345" width="15.08203125" style="660" customWidth="1"/>
    <col min="14346" max="14346" width="15.25" style="660" customWidth="1"/>
    <col min="14347" max="14347" width="3.75" style="660" customWidth="1"/>
    <col min="14348" max="14348" width="2.5" style="660" customWidth="1"/>
    <col min="14349" max="14595" width="9" style="660"/>
    <col min="14596" max="14596" width="1.08203125" style="660" customWidth="1"/>
    <col min="14597" max="14598" width="15.58203125" style="660" customWidth="1"/>
    <col min="14599" max="14599" width="15.25" style="660" customWidth="1"/>
    <col min="14600" max="14600" width="17.5" style="660" customWidth="1"/>
    <col min="14601" max="14601" width="15.08203125" style="660" customWidth="1"/>
    <col min="14602" max="14602" width="15.25" style="660" customWidth="1"/>
    <col min="14603" max="14603" width="3.75" style="660" customWidth="1"/>
    <col min="14604" max="14604" width="2.5" style="660" customWidth="1"/>
    <col min="14605" max="14851" width="9" style="660"/>
    <col min="14852" max="14852" width="1.08203125" style="660" customWidth="1"/>
    <col min="14853" max="14854" width="15.58203125" style="660" customWidth="1"/>
    <col min="14855" max="14855" width="15.25" style="660" customWidth="1"/>
    <col min="14856" max="14856" width="17.5" style="660" customWidth="1"/>
    <col min="14857" max="14857" width="15.08203125" style="660" customWidth="1"/>
    <col min="14858" max="14858" width="15.25" style="660" customWidth="1"/>
    <col min="14859" max="14859" width="3.75" style="660" customWidth="1"/>
    <col min="14860" max="14860" width="2.5" style="660" customWidth="1"/>
    <col min="14861" max="15107" width="9" style="660"/>
    <col min="15108" max="15108" width="1.08203125" style="660" customWidth="1"/>
    <col min="15109" max="15110" width="15.58203125" style="660" customWidth="1"/>
    <col min="15111" max="15111" width="15.25" style="660" customWidth="1"/>
    <col min="15112" max="15112" width="17.5" style="660" customWidth="1"/>
    <col min="15113" max="15113" width="15.08203125" style="660" customWidth="1"/>
    <col min="15114" max="15114" width="15.25" style="660" customWidth="1"/>
    <col min="15115" max="15115" width="3.75" style="660" customWidth="1"/>
    <col min="15116" max="15116" width="2.5" style="660" customWidth="1"/>
    <col min="15117" max="15363" width="9" style="660"/>
    <col min="15364" max="15364" width="1.08203125" style="660" customWidth="1"/>
    <col min="15365" max="15366" width="15.58203125" style="660" customWidth="1"/>
    <col min="15367" max="15367" width="15.25" style="660" customWidth="1"/>
    <col min="15368" max="15368" width="17.5" style="660" customWidth="1"/>
    <col min="15369" max="15369" width="15.08203125" style="660" customWidth="1"/>
    <col min="15370" max="15370" width="15.25" style="660" customWidth="1"/>
    <col min="15371" max="15371" width="3.75" style="660" customWidth="1"/>
    <col min="15372" max="15372" width="2.5" style="660" customWidth="1"/>
    <col min="15373" max="15619" width="9" style="660"/>
    <col min="15620" max="15620" width="1.08203125" style="660" customWidth="1"/>
    <col min="15621" max="15622" width="15.58203125" style="660" customWidth="1"/>
    <col min="15623" max="15623" width="15.25" style="660" customWidth="1"/>
    <col min="15624" max="15624" width="17.5" style="660" customWidth="1"/>
    <col min="15625" max="15625" width="15.08203125" style="660" customWidth="1"/>
    <col min="15626" max="15626" width="15.25" style="660" customWidth="1"/>
    <col min="15627" max="15627" width="3.75" style="660" customWidth="1"/>
    <col min="15628" max="15628" width="2.5" style="660" customWidth="1"/>
    <col min="15629" max="15875" width="9" style="660"/>
    <col min="15876" max="15876" width="1.08203125" style="660" customWidth="1"/>
    <col min="15877" max="15878" width="15.58203125" style="660" customWidth="1"/>
    <col min="15879" max="15879" width="15.25" style="660" customWidth="1"/>
    <col min="15880" max="15880" width="17.5" style="660" customWidth="1"/>
    <col min="15881" max="15881" width="15.08203125" style="660" customWidth="1"/>
    <col min="15882" max="15882" width="15.25" style="660" customWidth="1"/>
    <col min="15883" max="15883" width="3.75" style="660" customWidth="1"/>
    <col min="15884" max="15884" width="2.5" style="660" customWidth="1"/>
    <col min="15885" max="16131" width="9" style="660"/>
    <col min="16132" max="16132" width="1.08203125" style="660" customWidth="1"/>
    <col min="16133" max="16134" width="15.58203125" style="660" customWidth="1"/>
    <col min="16135" max="16135" width="15.25" style="660" customWidth="1"/>
    <col min="16136" max="16136" width="17.5" style="660" customWidth="1"/>
    <col min="16137" max="16137" width="15.08203125" style="660" customWidth="1"/>
    <col min="16138" max="16138" width="15.25" style="660" customWidth="1"/>
    <col min="16139" max="16139" width="3.75" style="660" customWidth="1"/>
    <col min="16140" max="16140" width="2.5" style="660" customWidth="1"/>
    <col min="16141" max="16384" width="9" style="660"/>
  </cols>
  <sheetData>
    <row r="1" spans="1:11" ht="20.149999999999999" customHeight="1">
      <c r="A1" s="657"/>
      <c r="B1" s="658" t="s">
        <v>850</v>
      </c>
      <c r="C1" s="659"/>
      <c r="D1" s="659"/>
      <c r="E1" s="659"/>
      <c r="F1" s="659"/>
      <c r="G1" s="659"/>
      <c r="H1" s="659"/>
      <c r="I1" s="659"/>
      <c r="J1" s="659"/>
    </row>
    <row r="2" spans="1:11" ht="20.149999999999999" customHeight="1">
      <c r="A2" s="657"/>
      <c r="B2" s="658" t="s">
        <v>851</v>
      </c>
      <c r="C2" s="659"/>
      <c r="D2" s="659"/>
      <c r="E2" s="659"/>
      <c r="F2" s="659"/>
      <c r="G2" s="659"/>
      <c r="H2" s="659"/>
      <c r="I2" s="659"/>
      <c r="J2" s="661" t="s">
        <v>348</v>
      </c>
    </row>
    <row r="3" spans="1:11" ht="20.149999999999999" customHeight="1">
      <c r="A3" s="1780" t="s">
        <v>852</v>
      </c>
      <c r="B3" s="1780"/>
      <c r="C3" s="1780"/>
      <c r="D3" s="1780"/>
      <c r="E3" s="1780"/>
      <c r="F3" s="1780"/>
      <c r="G3" s="1780"/>
      <c r="H3" s="1780"/>
      <c r="I3" s="1780"/>
      <c r="J3" s="1780"/>
    </row>
    <row r="4" spans="1:11" ht="20.149999999999999" customHeight="1">
      <c r="A4" s="662"/>
      <c r="B4" s="662"/>
      <c r="C4" s="662"/>
      <c r="D4" s="662"/>
      <c r="E4" s="662"/>
      <c r="F4" s="662"/>
      <c r="G4" s="662"/>
      <c r="H4" s="662"/>
      <c r="I4" s="662"/>
      <c r="J4" s="662"/>
    </row>
    <row r="5" spans="1:11" ht="43.5" customHeight="1">
      <c r="A5" s="662"/>
      <c r="B5" s="663" t="s">
        <v>853</v>
      </c>
      <c r="C5" s="1765"/>
      <c r="D5" s="1766"/>
      <c r="E5" s="1766"/>
      <c r="F5" s="1766"/>
      <c r="G5" s="1766"/>
      <c r="H5" s="1766"/>
      <c r="I5" s="1766"/>
      <c r="J5" s="1767"/>
    </row>
    <row r="6" spans="1:11" ht="43.5" customHeight="1">
      <c r="A6" s="659"/>
      <c r="B6" s="664" t="s">
        <v>351</v>
      </c>
      <c r="C6" s="1775" t="s">
        <v>738</v>
      </c>
      <c r="D6" s="1775"/>
      <c r="E6" s="1775"/>
      <c r="F6" s="1775"/>
      <c r="G6" s="1775"/>
      <c r="H6" s="1775"/>
      <c r="I6" s="1775"/>
      <c r="J6" s="1775"/>
      <c r="K6" s="665"/>
    </row>
    <row r="7" spans="1:11" ht="18.75" customHeight="1">
      <c r="A7" s="659"/>
      <c r="B7" s="1781" t="s">
        <v>854</v>
      </c>
      <c r="C7" s="1774" t="s">
        <v>855</v>
      </c>
      <c r="D7" s="1775"/>
      <c r="E7" s="1775"/>
      <c r="F7" s="1775"/>
      <c r="G7" s="1783"/>
      <c r="H7" s="1765" t="s">
        <v>856</v>
      </c>
      <c r="I7" s="1766"/>
      <c r="J7" s="1767"/>
      <c r="K7" s="665"/>
    </row>
    <row r="8" spans="1:11" ht="43.5" customHeight="1">
      <c r="A8" s="659"/>
      <c r="B8" s="1782"/>
      <c r="C8" s="1777"/>
      <c r="D8" s="1778"/>
      <c r="E8" s="1778"/>
      <c r="F8" s="1778"/>
      <c r="G8" s="1779"/>
      <c r="H8" s="1765"/>
      <c r="I8" s="1766"/>
      <c r="J8" s="1767"/>
      <c r="K8" s="665"/>
    </row>
    <row r="9" spans="1:11" ht="19.5" customHeight="1">
      <c r="A9" s="659"/>
      <c r="B9" s="1771" t="s">
        <v>857</v>
      </c>
      <c r="C9" s="1774" t="s">
        <v>858</v>
      </c>
      <c r="D9" s="1775"/>
      <c r="E9" s="1775"/>
      <c r="F9" s="1775"/>
      <c r="G9" s="1775"/>
      <c r="H9" s="1775"/>
      <c r="I9" s="1775"/>
      <c r="J9" s="1775"/>
      <c r="K9" s="665"/>
    </row>
    <row r="10" spans="1:11" ht="40.5" customHeight="1">
      <c r="A10" s="659"/>
      <c r="B10" s="1772"/>
      <c r="C10" s="666" t="s">
        <v>148</v>
      </c>
      <c r="D10" s="666" t="s">
        <v>150</v>
      </c>
      <c r="E10" s="1756" t="s">
        <v>859</v>
      </c>
      <c r="F10" s="1756"/>
      <c r="G10" s="1756"/>
      <c r="H10" s="1776" t="s">
        <v>860</v>
      </c>
      <c r="I10" s="1776"/>
      <c r="J10" s="667" t="s">
        <v>861</v>
      </c>
    </row>
    <row r="11" spans="1:11" ht="19.5" customHeight="1">
      <c r="A11" s="659"/>
      <c r="B11" s="1772"/>
      <c r="C11" s="668"/>
      <c r="D11" s="668"/>
      <c r="E11" s="1756"/>
      <c r="F11" s="1756"/>
      <c r="G11" s="1756"/>
      <c r="H11" s="669"/>
      <c r="I11" s="670" t="s">
        <v>862</v>
      </c>
      <c r="J11" s="669"/>
    </row>
    <row r="12" spans="1:11" ht="19.5" customHeight="1">
      <c r="A12" s="659"/>
      <c r="B12" s="1772"/>
      <c r="C12" s="668"/>
      <c r="D12" s="668"/>
      <c r="E12" s="1756"/>
      <c r="F12" s="1756"/>
      <c r="G12" s="1756"/>
      <c r="H12" s="669"/>
      <c r="I12" s="670" t="s">
        <v>862</v>
      </c>
      <c r="J12" s="669"/>
    </row>
    <row r="13" spans="1:11" ht="19.5" customHeight="1">
      <c r="A13" s="659"/>
      <c r="B13" s="1772"/>
      <c r="C13" s="668"/>
      <c r="D13" s="668"/>
      <c r="E13" s="1756"/>
      <c r="F13" s="1756"/>
      <c r="G13" s="1756"/>
      <c r="H13" s="669"/>
      <c r="I13" s="670" t="s">
        <v>862</v>
      </c>
      <c r="J13" s="669"/>
    </row>
    <row r="14" spans="1:11" ht="19.5" customHeight="1">
      <c r="A14" s="659"/>
      <c r="B14" s="1772"/>
      <c r="C14" s="1777" t="s">
        <v>863</v>
      </c>
      <c r="D14" s="1778"/>
      <c r="E14" s="1778"/>
      <c r="F14" s="1778"/>
      <c r="G14" s="1778"/>
      <c r="H14" s="1778"/>
      <c r="I14" s="1778"/>
      <c r="J14" s="1779"/>
    </row>
    <row r="15" spans="1:11" ht="40.5" customHeight="1">
      <c r="A15" s="659"/>
      <c r="B15" s="1772"/>
      <c r="C15" s="666" t="s">
        <v>148</v>
      </c>
      <c r="D15" s="666" t="s">
        <v>150</v>
      </c>
      <c r="E15" s="1756" t="s">
        <v>859</v>
      </c>
      <c r="F15" s="1756"/>
      <c r="G15" s="1756"/>
      <c r="H15" s="1776" t="s">
        <v>860</v>
      </c>
      <c r="I15" s="1776"/>
      <c r="J15" s="667" t="s">
        <v>861</v>
      </c>
    </row>
    <row r="16" spans="1:11" ht="19.5" customHeight="1">
      <c r="A16" s="659"/>
      <c r="B16" s="1772"/>
      <c r="C16" s="668"/>
      <c r="D16" s="668"/>
      <c r="E16" s="1756"/>
      <c r="F16" s="1756"/>
      <c r="G16" s="1756"/>
      <c r="H16" s="669"/>
      <c r="I16" s="670" t="s">
        <v>862</v>
      </c>
      <c r="J16" s="669"/>
      <c r="K16" s="665"/>
    </row>
    <row r="17" spans="1:12" ht="19.5" customHeight="1">
      <c r="A17" s="659"/>
      <c r="B17" s="1772"/>
      <c r="C17" s="668"/>
      <c r="D17" s="668"/>
      <c r="E17" s="1756"/>
      <c r="F17" s="1756"/>
      <c r="G17" s="1756"/>
      <c r="H17" s="669"/>
      <c r="I17" s="670" t="s">
        <v>862</v>
      </c>
      <c r="J17" s="669"/>
    </row>
    <row r="18" spans="1:12" ht="19.5" customHeight="1">
      <c r="A18" s="659"/>
      <c r="B18" s="1773"/>
      <c r="C18" s="668"/>
      <c r="D18" s="668"/>
      <c r="E18" s="1756"/>
      <c r="F18" s="1756"/>
      <c r="G18" s="1756"/>
      <c r="H18" s="669"/>
      <c r="I18" s="670" t="s">
        <v>862</v>
      </c>
      <c r="J18" s="669"/>
    </row>
    <row r="19" spans="1:12" ht="19.5" customHeight="1">
      <c r="A19" s="659"/>
      <c r="B19" s="1757" t="s">
        <v>864</v>
      </c>
      <c r="C19" s="1759" t="s">
        <v>865</v>
      </c>
      <c r="D19" s="1760"/>
      <c r="E19" s="1760"/>
      <c r="F19" s="1760"/>
      <c r="G19" s="1761"/>
      <c r="H19" s="1765" t="s">
        <v>866</v>
      </c>
      <c r="I19" s="1766"/>
      <c r="J19" s="1767"/>
    </row>
    <row r="20" spans="1:12" ht="27.75" customHeight="1">
      <c r="A20" s="659"/>
      <c r="B20" s="1758"/>
      <c r="C20" s="1762"/>
      <c r="D20" s="1763"/>
      <c r="E20" s="1763"/>
      <c r="F20" s="1763"/>
      <c r="G20" s="1764"/>
      <c r="H20" s="1768"/>
      <c r="I20" s="1769"/>
      <c r="J20" s="1770"/>
    </row>
    <row r="21" spans="1:12" ht="6" customHeight="1">
      <c r="A21" s="659"/>
      <c r="B21" s="659"/>
      <c r="C21" s="659"/>
      <c r="D21" s="659"/>
      <c r="E21" s="659"/>
      <c r="F21" s="659"/>
      <c r="G21" s="659"/>
      <c r="H21" s="659"/>
      <c r="I21" s="659"/>
      <c r="J21" s="659"/>
    </row>
    <row r="22" spans="1:12" ht="24.75" customHeight="1">
      <c r="A22" s="355"/>
      <c r="B22" s="671" t="s">
        <v>426</v>
      </c>
      <c r="C22" s="1750" t="s">
        <v>867</v>
      </c>
      <c r="D22" s="1751"/>
      <c r="E22" s="1751"/>
      <c r="F22" s="1751"/>
      <c r="G22" s="1751"/>
      <c r="H22" s="1751"/>
      <c r="I22" s="1751"/>
      <c r="J22" s="1752"/>
      <c r="K22" s="672"/>
      <c r="L22" s="673"/>
    </row>
    <row r="23" spans="1:12" ht="31.5" customHeight="1">
      <c r="A23" s="1753" t="s">
        <v>529</v>
      </c>
      <c r="B23" s="1753"/>
      <c r="C23" s="1753"/>
      <c r="D23" s="1753"/>
      <c r="E23" s="1753"/>
      <c r="F23" s="1753"/>
      <c r="G23" s="1753"/>
      <c r="H23" s="1753"/>
      <c r="I23" s="1753"/>
      <c r="J23" s="1753"/>
      <c r="K23" s="673"/>
      <c r="L23" s="673"/>
    </row>
    <row r="24" spans="1:12" ht="55.5" customHeight="1">
      <c r="A24" s="1754" t="s">
        <v>868</v>
      </c>
      <c r="B24" s="1754"/>
      <c r="C24" s="1754"/>
      <c r="D24" s="1754"/>
      <c r="E24" s="1754"/>
      <c r="F24" s="1754"/>
      <c r="G24" s="1754"/>
      <c r="H24" s="1754"/>
      <c r="I24" s="1754"/>
      <c r="J24" s="1754"/>
      <c r="K24" s="673"/>
      <c r="L24" s="673"/>
    </row>
    <row r="25" spans="1:12" ht="39" customHeight="1">
      <c r="A25" s="1754" t="s">
        <v>869</v>
      </c>
      <c r="B25" s="1754"/>
      <c r="C25" s="1754"/>
      <c r="D25" s="1754"/>
      <c r="E25" s="1754"/>
      <c r="F25" s="1754"/>
      <c r="G25" s="1754"/>
      <c r="H25" s="1754"/>
      <c r="I25" s="1754"/>
      <c r="J25" s="1754"/>
      <c r="K25" s="673"/>
      <c r="L25" s="673"/>
    </row>
    <row r="26" spans="1:12" ht="25.5" customHeight="1">
      <c r="A26" s="1754" t="s">
        <v>870</v>
      </c>
      <c r="B26" s="1754"/>
      <c r="C26" s="1754"/>
      <c r="D26" s="1754"/>
      <c r="E26" s="1754"/>
      <c r="F26" s="1754"/>
      <c r="G26" s="1754"/>
      <c r="H26" s="1754"/>
      <c r="I26" s="1754"/>
      <c r="J26" s="1754"/>
      <c r="K26" s="673"/>
    </row>
    <row r="27" spans="1:12">
      <c r="B27" s="1755"/>
      <c r="C27" s="1755"/>
      <c r="D27" s="1755"/>
      <c r="E27" s="1755"/>
      <c r="F27" s="1755"/>
      <c r="G27" s="1755"/>
      <c r="H27" s="1755"/>
      <c r="I27" s="1755"/>
      <c r="J27" s="1755"/>
    </row>
    <row r="28" spans="1:12">
      <c r="B28" s="673"/>
    </row>
  </sheetData>
  <mergeCells count="30">
    <mergeCell ref="E15:G15"/>
    <mergeCell ref="H15:I15"/>
    <mergeCell ref="A3:J3"/>
    <mergeCell ref="C5:J5"/>
    <mergeCell ref="C6:J6"/>
    <mergeCell ref="B7:B8"/>
    <mergeCell ref="C7:G8"/>
    <mergeCell ref="H7:J7"/>
    <mergeCell ref="H8:J8"/>
    <mergeCell ref="B27:J27"/>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C22:J22"/>
    <mergeCell ref="A23:J23"/>
    <mergeCell ref="A24:J24"/>
    <mergeCell ref="A25:J25"/>
    <mergeCell ref="A26:J26"/>
  </mergeCells>
  <phoneticPr fontId="20"/>
  <pageMargins left="0.70866141732283472" right="0.70866141732283472" top="0.74803149606299213" bottom="0.74803149606299213" header="0.31496062992125984" footer="0.31496062992125984"/>
  <pageSetup paperSize="9"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5650A-9A32-48ED-836C-7C9B69C8A33C}">
  <sheetPr>
    <tabColor theme="8"/>
  </sheetPr>
  <dimension ref="A1:L24"/>
  <sheetViews>
    <sheetView showGridLines="0" view="pageBreakPreview" zoomScaleNormal="100" zoomScaleSheetLayoutView="100" workbookViewId="0">
      <selection activeCell="A3" sqref="A3:J3"/>
    </sheetView>
  </sheetViews>
  <sheetFormatPr defaultRowHeight="13"/>
  <cols>
    <col min="1" max="1" width="8.5" style="660" customWidth="1"/>
    <col min="2" max="2" width="15.58203125" style="660" customWidth="1"/>
    <col min="3" max="3" width="9.75" style="660" customWidth="1"/>
    <col min="4" max="4" width="15.25" style="660" customWidth="1"/>
    <col min="5" max="5" width="17.5" style="660" customWidth="1"/>
    <col min="6" max="6" width="12.75" style="660" customWidth="1"/>
    <col min="7" max="7" width="11" style="660" customWidth="1"/>
    <col min="8" max="8" width="5" style="660" customWidth="1"/>
    <col min="9" max="9" width="3.58203125" style="660" customWidth="1"/>
    <col min="10" max="10" width="8.33203125" style="660" customWidth="1"/>
    <col min="11" max="11" width="1" style="660" customWidth="1"/>
    <col min="12" max="12" width="2.5" style="660" customWidth="1"/>
    <col min="13" max="259" width="9" style="660"/>
    <col min="260" max="260" width="1.08203125" style="660" customWidth="1"/>
    <col min="261" max="262" width="15.58203125" style="660" customWidth="1"/>
    <col min="263" max="263" width="15.25" style="660" customWidth="1"/>
    <col min="264" max="264" width="17.5" style="660" customWidth="1"/>
    <col min="265" max="265" width="15.08203125" style="660" customWidth="1"/>
    <col min="266" max="266" width="15.25" style="660" customWidth="1"/>
    <col min="267" max="267" width="3.75" style="660" customWidth="1"/>
    <col min="268" max="268" width="2.5" style="660" customWidth="1"/>
    <col min="269" max="515" width="9" style="660"/>
    <col min="516" max="516" width="1.08203125" style="660" customWidth="1"/>
    <col min="517" max="518" width="15.58203125" style="660" customWidth="1"/>
    <col min="519" max="519" width="15.25" style="660" customWidth="1"/>
    <col min="520" max="520" width="17.5" style="660" customWidth="1"/>
    <col min="521" max="521" width="15.08203125" style="660" customWidth="1"/>
    <col min="522" max="522" width="15.25" style="660" customWidth="1"/>
    <col min="523" max="523" width="3.75" style="660" customWidth="1"/>
    <col min="524" max="524" width="2.5" style="660" customWidth="1"/>
    <col min="525" max="771" width="9" style="660"/>
    <col min="772" max="772" width="1.08203125" style="660" customWidth="1"/>
    <col min="773" max="774" width="15.58203125" style="660" customWidth="1"/>
    <col min="775" max="775" width="15.25" style="660" customWidth="1"/>
    <col min="776" max="776" width="17.5" style="660" customWidth="1"/>
    <col min="777" max="777" width="15.08203125" style="660" customWidth="1"/>
    <col min="778" max="778" width="15.25" style="660" customWidth="1"/>
    <col min="779" max="779" width="3.75" style="660" customWidth="1"/>
    <col min="780" max="780" width="2.5" style="660" customWidth="1"/>
    <col min="781" max="1027" width="9" style="660"/>
    <col min="1028" max="1028" width="1.08203125" style="660" customWidth="1"/>
    <col min="1029" max="1030" width="15.58203125" style="660" customWidth="1"/>
    <col min="1031" max="1031" width="15.25" style="660" customWidth="1"/>
    <col min="1032" max="1032" width="17.5" style="660" customWidth="1"/>
    <col min="1033" max="1033" width="15.08203125" style="660" customWidth="1"/>
    <col min="1034" max="1034" width="15.25" style="660" customWidth="1"/>
    <col min="1035" max="1035" width="3.75" style="660" customWidth="1"/>
    <col min="1036" max="1036" width="2.5" style="660" customWidth="1"/>
    <col min="1037" max="1283" width="9" style="660"/>
    <col min="1284" max="1284" width="1.08203125" style="660" customWidth="1"/>
    <col min="1285" max="1286" width="15.58203125" style="660" customWidth="1"/>
    <col min="1287" max="1287" width="15.25" style="660" customWidth="1"/>
    <col min="1288" max="1288" width="17.5" style="660" customWidth="1"/>
    <col min="1289" max="1289" width="15.08203125" style="660" customWidth="1"/>
    <col min="1290" max="1290" width="15.25" style="660" customWidth="1"/>
    <col min="1291" max="1291" width="3.75" style="660" customWidth="1"/>
    <col min="1292" max="1292" width="2.5" style="660" customWidth="1"/>
    <col min="1293" max="1539" width="9" style="660"/>
    <col min="1540" max="1540" width="1.08203125" style="660" customWidth="1"/>
    <col min="1541" max="1542" width="15.58203125" style="660" customWidth="1"/>
    <col min="1543" max="1543" width="15.25" style="660" customWidth="1"/>
    <col min="1544" max="1544" width="17.5" style="660" customWidth="1"/>
    <col min="1545" max="1545" width="15.08203125" style="660" customWidth="1"/>
    <col min="1546" max="1546" width="15.25" style="660" customWidth="1"/>
    <col min="1547" max="1547" width="3.75" style="660" customWidth="1"/>
    <col min="1548" max="1548" width="2.5" style="660" customWidth="1"/>
    <col min="1549" max="1795" width="9" style="660"/>
    <col min="1796" max="1796" width="1.08203125" style="660" customWidth="1"/>
    <col min="1797" max="1798" width="15.58203125" style="660" customWidth="1"/>
    <col min="1799" max="1799" width="15.25" style="660" customWidth="1"/>
    <col min="1800" max="1800" width="17.5" style="660" customWidth="1"/>
    <col min="1801" max="1801" width="15.08203125" style="660" customWidth="1"/>
    <col min="1802" max="1802" width="15.25" style="660" customWidth="1"/>
    <col min="1803" max="1803" width="3.75" style="660" customWidth="1"/>
    <col min="1804" max="1804" width="2.5" style="660" customWidth="1"/>
    <col min="1805" max="2051" width="9" style="660"/>
    <col min="2052" max="2052" width="1.08203125" style="660" customWidth="1"/>
    <col min="2053" max="2054" width="15.58203125" style="660" customWidth="1"/>
    <col min="2055" max="2055" width="15.25" style="660" customWidth="1"/>
    <col min="2056" max="2056" width="17.5" style="660" customWidth="1"/>
    <col min="2057" max="2057" width="15.08203125" style="660" customWidth="1"/>
    <col min="2058" max="2058" width="15.25" style="660" customWidth="1"/>
    <col min="2059" max="2059" width="3.75" style="660" customWidth="1"/>
    <col min="2060" max="2060" width="2.5" style="660" customWidth="1"/>
    <col min="2061" max="2307" width="9" style="660"/>
    <col min="2308" max="2308" width="1.08203125" style="660" customWidth="1"/>
    <col min="2309" max="2310" width="15.58203125" style="660" customWidth="1"/>
    <col min="2311" max="2311" width="15.25" style="660" customWidth="1"/>
    <col min="2312" max="2312" width="17.5" style="660" customWidth="1"/>
    <col min="2313" max="2313" width="15.08203125" style="660" customWidth="1"/>
    <col min="2314" max="2314" width="15.25" style="660" customWidth="1"/>
    <col min="2315" max="2315" width="3.75" style="660" customWidth="1"/>
    <col min="2316" max="2316" width="2.5" style="660" customWidth="1"/>
    <col min="2317" max="2563" width="9" style="660"/>
    <col min="2564" max="2564" width="1.08203125" style="660" customWidth="1"/>
    <col min="2565" max="2566" width="15.58203125" style="660" customWidth="1"/>
    <col min="2567" max="2567" width="15.25" style="660" customWidth="1"/>
    <col min="2568" max="2568" width="17.5" style="660" customWidth="1"/>
    <col min="2569" max="2569" width="15.08203125" style="660" customWidth="1"/>
    <col min="2570" max="2570" width="15.25" style="660" customWidth="1"/>
    <col min="2571" max="2571" width="3.75" style="660" customWidth="1"/>
    <col min="2572" max="2572" width="2.5" style="660" customWidth="1"/>
    <col min="2573" max="2819" width="9" style="660"/>
    <col min="2820" max="2820" width="1.08203125" style="660" customWidth="1"/>
    <col min="2821" max="2822" width="15.58203125" style="660" customWidth="1"/>
    <col min="2823" max="2823" width="15.25" style="660" customWidth="1"/>
    <col min="2824" max="2824" width="17.5" style="660" customWidth="1"/>
    <col min="2825" max="2825" width="15.08203125" style="660" customWidth="1"/>
    <col min="2826" max="2826" width="15.25" style="660" customWidth="1"/>
    <col min="2827" max="2827" width="3.75" style="660" customWidth="1"/>
    <col min="2828" max="2828" width="2.5" style="660" customWidth="1"/>
    <col min="2829" max="3075" width="9" style="660"/>
    <col min="3076" max="3076" width="1.08203125" style="660" customWidth="1"/>
    <col min="3077" max="3078" width="15.58203125" style="660" customWidth="1"/>
    <col min="3079" max="3079" width="15.25" style="660" customWidth="1"/>
    <col min="3080" max="3080" width="17.5" style="660" customWidth="1"/>
    <col min="3081" max="3081" width="15.08203125" style="660" customWidth="1"/>
    <col min="3082" max="3082" width="15.25" style="660" customWidth="1"/>
    <col min="3083" max="3083" width="3.75" style="660" customWidth="1"/>
    <col min="3084" max="3084" width="2.5" style="660" customWidth="1"/>
    <col min="3085" max="3331" width="9" style="660"/>
    <col min="3332" max="3332" width="1.08203125" style="660" customWidth="1"/>
    <col min="3333" max="3334" width="15.58203125" style="660" customWidth="1"/>
    <col min="3335" max="3335" width="15.25" style="660" customWidth="1"/>
    <col min="3336" max="3336" width="17.5" style="660" customWidth="1"/>
    <col min="3337" max="3337" width="15.08203125" style="660" customWidth="1"/>
    <col min="3338" max="3338" width="15.25" style="660" customWidth="1"/>
    <col min="3339" max="3339" width="3.75" style="660" customWidth="1"/>
    <col min="3340" max="3340" width="2.5" style="660" customWidth="1"/>
    <col min="3341" max="3587" width="9" style="660"/>
    <col min="3588" max="3588" width="1.08203125" style="660" customWidth="1"/>
    <col min="3589" max="3590" width="15.58203125" style="660" customWidth="1"/>
    <col min="3591" max="3591" width="15.25" style="660" customWidth="1"/>
    <col min="3592" max="3592" width="17.5" style="660" customWidth="1"/>
    <col min="3593" max="3593" width="15.08203125" style="660" customWidth="1"/>
    <col min="3594" max="3594" width="15.25" style="660" customWidth="1"/>
    <col min="3595" max="3595" width="3.75" style="660" customWidth="1"/>
    <col min="3596" max="3596" width="2.5" style="660" customWidth="1"/>
    <col min="3597" max="3843" width="9" style="660"/>
    <col min="3844" max="3844" width="1.08203125" style="660" customWidth="1"/>
    <col min="3845" max="3846" width="15.58203125" style="660" customWidth="1"/>
    <col min="3847" max="3847" width="15.25" style="660" customWidth="1"/>
    <col min="3848" max="3848" width="17.5" style="660" customWidth="1"/>
    <col min="3849" max="3849" width="15.08203125" style="660" customWidth="1"/>
    <col min="3850" max="3850" width="15.25" style="660" customWidth="1"/>
    <col min="3851" max="3851" width="3.75" style="660" customWidth="1"/>
    <col min="3852" max="3852" width="2.5" style="660" customWidth="1"/>
    <col min="3853" max="4099" width="9" style="660"/>
    <col min="4100" max="4100" width="1.08203125" style="660" customWidth="1"/>
    <col min="4101" max="4102" width="15.58203125" style="660" customWidth="1"/>
    <col min="4103" max="4103" width="15.25" style="660" customWidth="1"/>
    <col min="4104" max="4104" width="17.5" style="660" customWidth="1"/>
    <col min="4105" max="4105" width="15.08203125" style="660" customWidth="1"/>
    <col min="4106" max="4106" width="15.25" style="660" customWidth="1"/>
    <col min="4107" max="4107" width="3.75" style="660" customWidth="1"/>
    <col min="4108" max="4108" width="2.5" style="660" customWidth="1"/>
    <col min="4109" max="4355" width="9" style="660"/>
    <col min="4356" max="4356" width="1.08203125" style="660" customWidth="1"/>
    <col min="4357" max="4358" width="15.58203125" style="660" customWidth="1"/>
    <col min="4359" max="4359" width="15.25" style="660" customWidth="1"/>
    <col min="4360" max="4360" width="17.5" style="660" customWidth="1"/>
    <col min="4361" max="4361" width="15.08203125" style="660" customWidth="1"/>
    <col min="4362" max="4362" width="15.25" style="660" customWidth="1"/>
    <col min="4363" max="4363" width="3.75" style="660" customWidth="1"/>
    <col min="4364" max="4364" width="2.5" style="660" customWidth="1"/>
    <col min="4365" max="4611" width="9" style="660"/>
    <col min="4612" max="4612" width="1.08203125" style="660" customWidth="1"/>
    <col min="4613" max="4614" width="15.58203125" style="660" customWidth="1"/>
    <col min="4615" max="4615" width="15.25" style="660" customWidth="1"/>
    <col min="4616" max="4616" width="17.5" style="660" customWidth="1"/>
    <col min="4617" max="4617" width="15.08203125" style="660" customWidth="1"/>
    <col min="4618" max="4618" width="15.25" style="660" customWidth="1"/>
    <col min="4619" max="4619" width="3.75" style="660" customWidth="1"/>
    <col min="4620" max="4620" width="2.5" style="660" customWidth="1"/>
    <col min="4621" max="4867" width="9" style="660"/>
    <col min="4868" max="4868" width="1.08203125" style="660" customWidth="1"/>
    <col min="4869" max="4870" width="15.58203125" style="660" customWidth="1"/>
    <col min="4871" max="4871" width="15.25" style="660" customWidth="1"/>
    <col min="4872" max="4872" width="17.5" style="660" customWidth="1"/>
    <col min="4873" max="4873" width="15.08203125" style="660" customWidth="1"/>
    <col min="4874" max="4874" width="15.25" style="660" customWidth="1"/>
    <col min="4875" max="4875" width="3.75" style="660" customWidth="1"/>
    <col min="4876" max="4876" width="2.5" style="660" customWidth="1"/>
    <col min="4877" max="5123" width="9" style="660"/>
    <col min="5124" max="5124" width="1.08203125" style="660" customWidth="1"/>
    <col min="5125" max="5126" width="15.58203125" style="660" customWidth="1"/>
    <col min="5127" max="5127" width="15.25" style="660" customWidth="1"/>
    <col min="5128" max="5128" width="17.5" style="660" customWidth="1"/>
    <col min="5129" max="5129" width="15.08203125" style="660" customWidth="1"/>
    <col min="5130" max="5130" width="15.25" style="660" customWidth="1"/>
    <col min="5131" max="5131" width="3.75" style="660" customWidth="1"/>
    <col min="5132" max="5132" width="2.5" style="660" customWidth="1"/>
    <col min="5133" max="5379" width="9" style="660"/>
    <col min="5380" max="5380" width="1.08203125" style="660" customWidth="1"/>
    <col min="5381" max="5382" width="15.58203125" style="660" customWidth="1"/>
    <col min="5383" max="5383" width="15.25" style="660" customWidth="1"/>
    <col min="5384" max="5384" width="17.5" style="660" customWidth="1"/>
    <col min="5385" max="5385" width="15.08203125" style="660" customWidth="1"/>
    <col min="5386" max="5386" width="15.25" style="660" customWidth="1"/>
    <col min="5387" max="5387" width="3.75" style="660" customWidth="1"/>
    <col min="5388" max="5388" width="2.5" style="660" customWidth="1"/>
    <col min="5389" max="5635" width="9" style="660"/>
    <col min="5636" max="5636" width="1.08203125" style="660" customWidth="1"/>
    <col min="5637" max="5638" width="15.58203125" style="660" customWidth="1"/>
    <col min="5639" max="5639" width="15.25" style="660" customWidth="1"/>
    <col min="5640" max="5640" width="17.5" style="660" customWidth="1"/>
    <col min="5641" max="5641" width="15.08203125" style="660" customWidth="1"/>
    <col min="5642" max="5642" width="15.25" style="660" customWidth="1"/>
    <col min="5643" max="5643" width="3.75" style="660" customWidth="1"/>
    <col min="5644" max="5644" width="2.5" style="660" customWidth="1"/>
    <col min="5645" max="5891" width="9" style="660"/>
    <col min="5892" max="5892" width="1.08203125" style="660" customWidth="1"/>
    <col min="5893" max="5894" width="15.58203125" style="660" customWidth="1"/>
    <col min="5895" max="5895" width="15.25" style="660" customWidth="1"/>
    <col min="5896" max="5896" width="17.5" style="660" customWidth="1"/>
    <col min="5897" max="5897" width="15.08203125" style="660" customWidth="1"/>
    <col min="5898" max="5898" width="15.25" style="660" customWidth="1"/>
    <col min="5899" max="5899" width="3.75" style="660" customWidth="1"/>
    <col min="5900" max="5900" width="2.5" style="660" customWidth="1"/>
    <col min="5901" max="6147" width="9" style="660"/>
    <col min="6148" max="6148" width="1.08203125" style="660" customWidth="1"/>
    <col min="6149" max="6150" width="15.58203125" style="660" customWidth="1"/>
    <col min="6151" max="6151" width="15.25" style="660" customWidth="1"/>
    <col min="6152" max="6152" width="17.5" style="660" customWidth="1"/>
    <col min="6153" max="6153" width="15.08203125" style="660" customWidth="1"/>
    <col min="6154" max="6154" width="15.25" style="660" customWidth="1"/>
    <col min="6155" max="6155" width="3.75" style="660" customWidth="1"/>
    <col min="6156" max="6156" width="2.5" style="660" customWidth="1"/>
    <col min="6157" max="6403" width="9" style="660"/>
    <col min="6404" max="6404" width="1.08203125" style="660" customWidth="1"/>
    <col min="6405" max="6406" width="15.58203125" style="660" customWidth="1"/>
    <col min="6407" max="6407" width="15.25" style="660" customWidth="1"/>
    <col min="6408" max="6408" width="17.5" style="660" customWidth="1"/>
    <col min="6409" max="6409" width="15.08203125" style="660" customWidth="1"/>
    <col min="6410" max="6410" width="15.25" style="660" customWidth="1"/>
    <col min="6411" max="6411" width="3.75" style="660" customWidth="1"/>
    <col min="6412" max="6412" width="2.5" style="660" customWidth="1"/>
    <col min="6413" max="6659" width="9" style="660"/>
    <col min="6660" max="6660" width="1.08203125" style="660" customWidth="1"/>
    <col min="6661" max="6662" width="15.58203125" style="660" customWidth="1"/>
    <col min="6663" max="6663" width="15.25" style="660" customWidth="1"/>
    <col min="6664" max="6664" width="17.5" style="660" customWidth="1"/>
    <col min="6665" max="6665" width="15.08203125" style="660" customWidth="1"/>
    <col min="6666" max="6666" width="15.25" style="660" customWidth="1"/>
    <col min="6667" max="6667" width="3.75" style="660" customWidth="1"/>
    <col min="6668" max="6668" width="2.5" style="660" customWidth="1"/>
    <col min="6669" max="6915" width="9" style="660"/>
    <col min="6916" max="6916" width="1.08203125" style="660" customWidth="1"/>
    <col min="6917" max="6918" width="15.58203125" style="660" customWidth="1"/>
    <col min="6919" max="6919" width="15.25" style="660" customWidth="1"/>
    <col min="6920" max="6920" width="17.5" style="660" customWidth="1"/>
    <col min="6921" max="6921" width="15.08203125" style="660" customWidth="1"/>
    <col min="6922" max="6922" width="15.25" style="660" customWidth="1"/>
    <col min="6923" max="6923" width="3.75" style="660" customWidth="1"/>
    <col min="6924" max="6924" width="2.5" style="660" customWidth="1"/>
    <col min="6925" max="7171" width="9" style="660"/>
    <col min="7172" max="7172" width="1.08203125" style="660" customWidth="1"/>
    <col min="7173" max="7174" width="15.58203125" style="660" customWidth="1"/>
    <col min="7175" max="7175" width="15.25" style="660" customWidth="1"/>
    <col min="7176" max="7176" width="17.5" style="660" customWidth="1"/>
    <col min="7177" max="7177" width="15.08203125" style="660" customWidth="1"/>
    <col min="7178" max="7178" width="15.25" style="660" customWidth="1"/>
    <col min="7179" max="7179" width="3.75" style="660" customWidth="1"/>
    <col min="7180" max="7180" width="2.5" style="660" customWidth="1"/>
    <col min="7181" max="7427" width="9" style="660"/>
    <col min="7428" max="7428" width="1.08203125" style="660" customWidth="1"/>
    <col min="7429" max="7430" width="15.58203125" style="660" customWidth="1"/>
    <col min="7431" max="7431" width="15.25" style="660" customWidth="1"/>
    <col min="7432" max="7432" width="17.5" style="660" customWidth="1"/>
    <col min="7433" max="7433" width="15.08203125" style="660" customWidth="1"/>
    <col min="7434" max="7434" width="15.25" style="660" customWidth="1"/>
    <col min="7435" max="7435" width="3.75" style="660" customWidth="1"/>
    <col min="7436" max="7436" width="2.5" style="660" customWidth="1"/>
    <col min="7437" max="7683" width="9" style="660"/>
    <col min="7684" max="7684" width="1.08203125" style="660" customWidth="1"/>
    <col min="7685" max="7686" width="15.58203125" style="660" customWidth="1"/>
    <col min="7687" max="7687" width="15.25" style="660" customWidth="1"/>
    <col min="7688" max="7688" width="17.5" style="660" customWidth="1"/>
    <col min="7689" max="7689" width="15.08203125" style="660" customWidth="1"/>
    <col min="7690" max="7690" width="15.25" style="660" customWidth="1"/>
    <col min="7691" max="7691" width="3.75" style="660" customWidth="1"/>
    <col min="7692" max="7692" width="2.5" style="660" customWidth="1"/>
    <col min="7693" max="7939" width="9" style="660"/>
    <col min="7940" max="7940" width="1.08203125" style="660" customWidth="1"/>
    <col min="7941" max="7942" width="15.58203125" style="660" customWidth="1"/>
    <col min="7943" max="7943" width="15.25" style="660" customWidth="1"/>
    <col min="7944" max="7944" width="17.5" style="660" customWidth="1"/>
    <col min="7945" max="7945" width="15.08203125" style="660" customWidth="1"/>
    <col min="7946" max="7946" width="15.25" style="660" customWidth="1"/>
    <col min="7947" max="7947" width="3.75" style="660" customWidth="1"/>
    <col min="7948" max="7948" width="2.5" style="660" customWidth="1"/>
    <col min="7949" max="8195" width="9" style="660"/>
    <col min="8196" max="8196" width="1.08203125" style="660" customWidth="1"/>
    <col min="8197" max="8198" width="15.58203125" style="660" customWidth="1"/>
    <col min="8199" max="8199" width="15.25" style="660" customWidth="1"/>
    <col min="8200" max="8200" width="17.5" style="660" customWidth="1"/>
    <col min="8201" max="8201" width="15.08203125" style="660" customWidth="1"/>
    <col min="8202" max="8202" width="15.25" style="660" customWidth="1"/>
    <col min="8203" max="8203" width="3.75" style="660" customWidth="1"/>
    <col min="8204" max="8204" width="2.5" style="660" customWidth="1"/>
    <col min="8205" max="8451" width="9" style="660"/>
    <col min="8452" max="8452" width="1.08203125" style="660" customWidth="1"/>
    <col min="8453" max="8454" width="15.58203125" style="660" customWidth="1"/>
    <col min="8455" max="8455" width="15.25" style="660" customWidth="1"/>
    <col min="8456" max="8456" width="17.5" style="660" customWidth="1"/>
    <col min="8457" max="8457" width="15.08203125" style="660" customWidth="1"/>
    <col min="8458" max="8458" width="15.25" style="660" customWidth="1"/>
    <col min="8459" max="8459" width="3.75" style="660" customWidth="1"/>
    <col min="8460" max="8460" width="2.5" style="660" customWidth="1"/>
    <col min="8461" max="8707" width="9" style="660"/>
    <col min="8708" max="8708" width="1.08203125" style="660" customWidth="1"/>
    <col min="8709" max="8710" width="15.58203125" style="660" customWidth="1"/>
    <col min="8711" max="8711" width="15.25" style="660" customWidth="1"/>
    <col min="8712" max="8712" width="17.5" style="660" customWidth="1"/>
    <col min="8713" max="8713" width="15.08203125" style="660" customWidth="1"/>
    <col min="8714" max="8714" width="15.25" style="660" customWidth="1"/>
    <col min="8715" max="8715" width="3.75" style="660" customWidth="1"/>
    <col min="8716" max="8716" width="2.5" style="660" customWidth="1"/>
    <col min="8717" max="8963" width="9" style="660"/>
    <col min="8964" max="8964" width="1.08203125" style="660" customWidth="1"/>
    <col min="8965" max="8966" width="15.58203125" style="660" customWidth="1"/>
    <col min="8967" max="8967" width="15.25" style="660" customWidth="1"/>
    <col min="8968" max="8968" width="17.5" style="660" customWidth="1"/>
    <col min="8969" max="8969" width="15.08203125" style="660" customWidth="1"/>
    <col min="8970" max="8970" width="15.25" style="660" customWidth="1"/>
    <col min="8971" max="8971" width="3.75" style="660" customWidth="1"/>
    <col min="8972" max="8972" width="2.5" style="660" customWidth="1"/>
    <col min="8973" max="9219" width="9" style="660"/>
    <col min="9220" max="9220" width="1.08203125" style="660" customWidth="1"/>
    <col min="9221" max="9222" width="15.58203125" style="660" customWidth="1"/>
    <col min="9223" max="9223" width="15.25" style="660" customWidth="1"/>
    <col min="9224" max="9224" width="17.5" style="660" customWidth="1"/>
    <col min="9225" max="9225" width="15.08203125" style="660" customWidth="1"/>
    <col min="9226" max="9226" width="15.25" style="660" customWidth="1"/>
    <col min="9227" max="9227" width="3.75" style="660" customWidth="1"/>
    <col min="9228" max="9228" width="2.5" style="660" customWidth="1"/>
    <col min="9229" max="9475" width="9" style="660"/>
    <col min="9476" max="9476" width="1.08203125" style="660" customWidth="1"/>
    <col min="9477" max="9478" width="15.58203125" style="660" customWidth="1"/>
    <col min="9479" max="9479" width="15.25" style="660" customWidth="1"/>
    <col min="9480" max="9480" width="17.5" style="660" customWidth="1"/>
    <col min="9481" max="9481" width="15.08203125" style="660" customWidth="1"/>
    <col min="9482" max="9482" width="15.25" style="660" customWidth="1"/>
    <col min="9483" max="9483" width="3.75" style="660" customWidth="1"/>
    <col min="9484" max="9484" width="2.5" style="660" customWidth="1"/>
    <col min="9485" max="9731" width="9" style="660"/>
    <col min="9732" max="9732" width="1.08203125" style="660" customWidth="1"/>
    <col min="9733" max="9734" width="15.58203125" style="660" customWidth="1"/>
    <col min="9735" max="9735" width="15.25" style="660" customWidth="1"/>
    <col min="9736" max="9736" width="17.5" style="660" customWidth="1"/>
    <col min="9737" max="9737" width="15.08203125" style="660" customWidth="1"/>
    <col min="9738" max="9738" width="15.25" style="660" customWidth="1"/>
    <col min="9739" max="9739" width="3.75" style="660" customWidth="1"/>
    <col min="9740" max="9740" width="2.5" style="660" customWidth="1"/>
    <col min="9741" max="9987" width="9" style="660"/>
    <col min="9988" max="9988" width="1.08203125" style="660" customWidth="1"/>
    <col min="9989" max="9990" width="15.58203125" style="660" customWidth="1"/>
    <col min="9991" max="9991" width="15.25" style="660" customWidth="1"/>
    <col min="9992" max="9992" width="17.5" style="660" customWidth="1"/>
    <col min="9993" max="9993" width="15.08203125" style="660" customWidth="1"/>
    <col min="9994" max="9994" width="15.25" style="660" customWidth="1"/>
    <col min="9995" max="9995" width="3.75" style="660" customWidth="1"/>
    <col min="9996" max="9996" width="2.5" style="660" customWidth="1"/>
    <col min="9997" max="10243" width="9" style="660"/>
    <col min="10244" max="10244" width="1.08203125" style="660" customWidth="1"/>
    <col min="10245" max="10246" width="15.58203125" style="660" customWidth="1"/>
    <col min="10247" max="10247" width="15.25" style="660" customWidth="1"/>
    <col min="10248" max="10248" width="17.5" style="660" customWidth="1"/>
    <col min="10249" max="10249" width="15.08203125" style="660" customWidth="1"/>
    <col min="10250" max="10250" width="15.25" style="660" customWidth="1"/>
    <col min="10251" max="10251" width="3.75" style="660" customWidth="1"/>
    <col min="10252" max="10252" width="2.5" style="660" customWidth="1"/>
    <col min="10253" max="10499" width="9" style="660"/>
    <col min="10500" max="10500" width="1.08203125" style="660" customWidth="1"/>
    <col min="10501" max="10502" width="15.58203125" style="660" customWidth="1"/>
    <col min="10503" max="10503" width="15.25" style="660" customWidth="1"/>
    <col min="10504" max="10504" width="17.5" style="660" customWidth="1"/>
    <col min="10505" max="10505" width="15.08203125" style="660" customWidth="1"/>
    <col min="10506" max="10506" width="15.25" style="660" customWidth="1"/>
    <col min="10507" max="10507" width="3.75" style="660" customWidth="1"/>
    <col min="10508" max="10508" width="2.5" style="660" customWidth="1"/>
    <col min="10509" max="10755" width="9" style="660"/>
    <col min="10756" max="10756" width="1.08203125" style="660" customWidth="1"/>
    <col min="10757" max="10758" width="15.58203125" style="660" customWidth="1"/>
    <col min="10759" max="10759" width="15.25" style="660" customWidth="1"/>
    <col min="10760" max="10760" width="17.5" style="660" customWidth="1"/>
    <col min="10761" max="10761" width="15.08203125" style="660" customWidth="1"/>
    <col min="10762" max="10762" width="15.25" style="660" customWidth="1"/>
    <col min="10763" max="10763" width="3.75" style="660" customWidth="1"/>
    <col min="10764" max="10764" width="2.5" style="660" customWidth="1"/>
    <col min="10765" max="11011" width="9" style="660"/>
    <col min="11012" max="11012" width="1.08203125" style="660" customWidth="1"/>
    <col min="11013" max="11014" width="15.58203125" style="660" customWidth="1"/>
    <col min="11015" max="11015" width="15.25" style="660" customWidth="1"/>
    <col min="11016" max="11016" width="17.5" style="660" customWidth="1"/>
    <col min="11017" max="11017" width="15.08203125" style="660" customWidth="1"/>
    <col min="11018" max="11018" width="15.25" style="660" customWidth="1"/>
    <col min="11019" max="11019" width="3.75" style="660" customWidth="1"/>
    <col min="11020" max="11020" width="2.5" style="660" customWidth="1"/>
    <col min="11021" max="11267" width="9" style="660"/>
    <col min="11268" max="11268" width="1.08203125" style="660" customWidth="1"/>
    <col min="11269" max="11270" width="15.58203125" style="660" customWidth="1"/>
    <col min="11271" max="11271" width="15.25" style="660" customWidth="1"/>
    <col min="11272" max="11272" width="17.5" style="660" customWidth="1"/>
    <col min="11273" max="11273" width="15.08203125" style="660" customWidth="1"/>
    <col min="11274" max="11274" width="15.25" style="660" customWidth="1"/>
    <col min="11275" max="11275" width="3.75" style="660" customWidth="1"/>
    <col min="11276" max="11276" width="2.5" style="660" customWidth="1"/>
    <col min="11277" max="11523" width="9" style="660"/>
    <col min="11524" max="11524" width="1.08203125" style="660" customWidth="1"/>
    <col min="11525" max="11526" width="15.58203125" style="660" customWidth="1"/>
    <col min="11527" max="11527" width="15.25" style="660" customWidth="1"/>
    <col min="11528" max="11528" width="17.5" style="660" customWidth="1"/>
    <col min="11529" max="11529" width="15.08203125" style="660" customWidth="1"/>
    <col min="11530" max="11530" width="15.25" style="660" customWidth="1"/>
    <col min="11531" max="11531" width="3.75" style="660" customWidth="1"/>
    <col min="11532" max="11532" width="2.5" style="660" customWidth="1"/>
    <col min="11533" max="11779" width="9" style="660"/>
    <col min="11780" max="11780" width="1.08203125" style="660" customWidth="1"/>
    <col min="11781" max="11782" width="15.58203125" style="660" customWidth="1"/>
    <col min="11783" max="11783" width="15.25" style="660" customWidth="1"/>
    <col min="11784" max="11784" width="17.5" style="660" customWidth="1"/>
    <col min="11785" max="11785" width="15.08203125" style="660" customWidth="1"/>
    <col min="11786" max="11786" width="15.25" style="660" customWidth="1"/>
    <col min="11787" max="11787" width="3.75" style="660" customWidth="1"/>
    <col min="11788" max="11788" width="2.5" style="660" customWidth="1"/>
    <col min="11789" max="12035" width="9" style="660"/>
    <col min="12036" max="12036" width="1.08203125" style="660" customWidth="1"/>
    <col min="12037" max="12038" width="15.58203125" style="660" customWidth="1"/>
    <col min="12039" max="12039" width="15.25" style="660" customWidth="1"/>
    <col min="12040" max="12040" width="17.5" style="660" customWidth="1"/>
    <col min="12041" max="12041" width="15.08203125" style="660" customWidth="1"/>
    <col min="12042" max="12042" width="15.25" style="660" customWidth="1"/>
    <col min="12043" max="12043" width="3.75" style="660" customWidth="1"/>
    <col min="12044" max="12044" width="2.5" style="660" customWidth="1"/>
    <col min="12045" max="12291" width="9" style="660"/>
    <col min="12292" max="12292" width="1.08203125" style="660" customWidth="1"/>
    <col min="12293" max="12294" width="15.58203125" style="660" customWidth="1"/>
    <col min="12295" max="12295" width="15.25" style="660" customWidth="1"/>
    <col min="12296" max="12296" width="17.5" style="660" customWidth="1"/>
    <col min="12297" max="12297" width="15.08203125" style="660" customWidth="1"/>
    <col min="12298" max="12298" width="15.25" style="660" customWidth="1"/>
    <col min="12299" max="12299" width="3.75" style="660" customWidth="1"/>
    <col min="12300" max="12300" width="2.5" style="660" customWidth="1"/>
    <col min="12301" max="12547" width="9" style="660"/>
    <col min="12548" max="12548" width="1.08203125" style="660" customWidth="1"/>
    <col min="12549" max="12550" width="15.58203125" style="660" customWidth="1"/>
    <col min="12551" max="12551" width="15.25" style="660" customWidth="1"/>
    <col min="12552" max="12552" width="17.5" style="660" customWidth="1"/>
    <col min="12553" max="12553" width="15.08203125" style="660" customWidth="1"/>
    <col min="12554" max="12554" width="15.25" style="660" customWidth="1"/>
    <col min="12555" max="12555" width="3.75" style="660" customWidth="1"/>
    <col min="12556" max="12556" width="2.5" style="660" customWidth="1"/>
    <col min="12557" max="12803" width="9" style="660"/>
    <col min="12804" max="12804" width="1.08203125" style="660" customWidth="1"/>
    <col min="12805" max="12806" width="15.58203125" style="660" customWidth="1"/>
    <col min="12807" max="12807" width="15.25" style="660" customWidth="1"/>
    <col min="12808" max="12808" width="17.5" style="660" customWidth="1"/>
    <col min="12809" max="12809" width="15.08203125" style="660" customWidth="1"/>
    <col min="12810" max="12810" width="15.25" style="660" customWidth="1"/>
    <col min="12811" max="12811" width="3.75" style="660" customWidth="1"/>
    <col min="12812" max="12812" width="2.5" style="660" customWidth="1"/>
    <col min="12813" max="13059" width="9" style="660"/>
    <col min="13060" max="13060" width="1.08203125" style="660" customWidth="1"/>
    <col min="13061" max="13062" width="15.58203125" style="660" customWidth="1"/>
    <col min="13063" max="13063" width="15.25" style="660" customWidth="1"/>
    <col min="13064" max="13064" width="17.5" style="660" customWidth="1"/>
    <col min="13065" max="13065" width="15.08203125" style="660" customWidth="1"/>
    <col min="13066" max="13066" width="15.25" style="660" customWidth="1"/>
    <col min="13067" max="13067" width="3.75" style="660" customWidth="1"/>
    <col min="13068" max="13068" width="2.5" style="660" customWidth="1"/>
    <col min="13069" max="13315" width="9" style="660"/>
    <col min="13316" max="13316" width="1.08203125" style="660" customWidth="1"/>
    <col min="13317" max="13318" width="15.58203125" style="660" customWidth="1"/>
    <col min="13319" max="13319" width="15.25" style="660" customWidth="1"/>
    <col min="13320" max="13320" width="17.5" style="660" customWidth="1"/>
    <col min="13321" max="13321" width="15.08203125" style="660" customWidth="1"/>
    <col min="13322" max="13322" width="15.25" style="660" customWidth="1"/>
    <col min="13323" max="13323" width="3.75" style="660" customWidth="1"/>
    <col min="13324" max="13324" width="2.5" style="660" customWidth="1"/>
    <col min="13325" max="13571" width="9" style="660"/>
    <col min="13572" max="13572" width="1.08203125" style="660" customWidth="1"/>
    <col min="13573" max="13574" width="15.58203125" style="660" customWidth="1"/>
    <col min="13575" max="13575" width="15.25" style="660" customWidth="1"/>
    <col min="13576" max="13576" width="17.5" style="660" customWidth="1"/>
    <col min="13577" max="13577" width="15.08203125" style="660" customWidth="1"/>
    <col min="13578" max="13578" width="15.25" style="660" customWidth="1"/>
    <col min="13579" max="13579" width="3.75" style="660" customWidth="1"/>
    <col min="13580" max="13580" width="2.5" style="660" customWidth="1"/>
    <col min="13581" max="13827" width="9" style="660"/>
    <col min="13828" max="13828" width="1.08203125" style="660" customWidth="1"/>
    <col min="13829" max="13830" width="15.58203125" style="660" customWidth="1"/>
    <col min="13831" max="13831" width="15.25" style="660" customWidth="1"/>
    <col min="13832" max="13832" width="17.5" style="660" customWidth="1"/>
    <col min="13833" max="13833" width="15.08203125" style="660" customWidth="1"/>
    <col min="13834" max="13834" width="15.25" style="660" customWidth="1"/>
    <col min="13835" max="13835" width="3.75" style="660" customWidth="1"/>
    <col min="13836" max="13836" width="2.5" style="660" customWidth="1"/>
    <col min="13837" max="14083" width="9" style="660"/>
    <col min="14084" max="14084" width="1.08203125" style="660" customWidth="1"/>
    <col min="14085" max="14086" width="15.58203125" style="660" customWidth="1"/>
    <col min="14087" max="14087" width="15.25" style="660" customWidth="1"/>
    <col min="14088" max="14088" width="17.5" style="660" customWidth="1"/>
    <col min="14089" max="14089" width="15.08203125" style="660" customWidth="1"/>
    <col min="14090" max="14090" width="15.25" style="660" customWidth="1"/>
    <col min="14091" max="14091" width="3.75" style="660" customWidth="1"/>
    <col min="14092" max="14092" width="2.5" style="660" customWidth="1"/>
    <col min="14093" max="14339" width="9" style="660"/>
    <col min="14340" max="14340" width="1.08203125" style="660" customWidth="1"/>
    <col min="14341" max="14342" width="15.58203125" style="660" customWidth="1"/>
    <col min="14343" max="14343" width="15.25" style="660" customWidth="1"/>
    <col min="14344" max="14344" width="17.5" style="660" customWidth="1"/>
    <col min="14345" max="14345" width="15.08203125" style="660" customWidth="1"/>
    <col min="14346" max="14346" width="15.25" style="660" customWidth="1"/>
    <col min="14347" max="14347" width="3.75" style="660" customWidth="1"/>
    <col min="14348" max="14348" width="2.5" style="660" customWidth="1"/>
    <col min="14349" max="14595" width="9" style="660"/>
    <col min="14596" max="14596" width="1.08203125" style="660" customWidth="1"/>
    <col min="14597" max="14598" width="15.58203125" style="660" customWidth="1"/>
    <col min="14599" max="14599" width="15.25" style="660" customWidth="1"/>
    <col min="14600" max="14600" width="17.5" style="660" customWidth="1"/>
    <col min="14601" max="14601" width="15.08203125" style="660" customWidth="1"/>
    <col min="14602" max="14602" width="15.25" style="660" customWidth="1"/>
    <col min="14603" max="14603" width="3.75" style="660" customWidth="1"/>
    <col min="14604" max="14604" width="2.5" style="660" customWidth="1"/>
    <col min="14605" max="14851" width="9" style="660"/>
    <col min="14852" max="14852" width="1.08203125" style="660" customWidth="1"/>
    <col min="14853" max="14854" width="15.58203125" style="660" customWidth="1"/>
    <col min="14855" max="14855" width="15.25" style="660" customWidth="1"/>
    <col min="14856" max="14856" width="17.5" style="660" customWidth="1"/>
    <col min="14857" max="14857" width="15.08203125" style="660" customWidth="1"/>
    <col min="14858" max="14858" width="15.25" style="660" customWidth="1"/>
    <col min="14859" max="14859" width="3.75" style="660" customWidth="1"/>
    <col min="14860" max="14860" width="2.5" style="660" customWidth="1"/>
    <col min="14861" max="15107" width="9" style="660"/>
    <col min="15108" max="15108" width="1.08203125" style="660" customWidth="1"/>
    <col min="15109" max="15110" width="15.58203125" style="660" customWidth="1"/>
    <col min="15111" max="15111" width="15.25" style="660" customWidth="1"/>
    <col min="15112" max="15112" width="17.5" style="660" customWidth="1"/>
    <col min="15113" max="15113" width="15.08203125" style="660" customWidth="1"/>
    <col min="15114" max="15114" width="15.25" style="660" customWidth="1"/>
    <col min="15115" max="15115" width="3.75" style="660" customWidth="1"/>
    <col min="15116" max="15116" width="2.5" style="660" customWidth="1"/>
    <col min="15117" max="15363" width="9" style="660"/>
    <col min="15364" max="15364" width="1.08203125" style="660" customWidth="1"/>
    <col min="15365" max="15366" width="15.58203125" style="660" customWidth="1"/>
    <col min="15367" max="15367" width="15.25" style="660" customWidth="1"/>
    <col min="15368" max="15368" width="17.5" style="660" customWidth="1"/>
    <col min="15369" max="15369" width="15.08203125" style="660" customWidth="1"/>
    <col min="15370" max="15370" width="15.25" style="660" customWidth="1"/>
    <col min="15371" max="15371" width="3.75" style="660" customWidth="1"/>
    <col min="15372" max="15372" width="2.5" style="660" customWidth="1"/>
    <col min="15373" max="15619" width="9" style="660"/>
    <col min="15620" max="15620" width="1.08203125" style="660" customWidth="1"/>
    <col min="15621" max="15622" width="15.58203125" style="660" customWidth="1"/>
    <col min="15623" max="15623" width="15.25" style="660" customWidth="1"/>
    <col min="15624" max="15624" width="17.5" style="660" customWidth="1"/>
    <col min="15625" max="15625" width="15.08203125" style="660" customWidth="1"/>
    <col min="15626" max="15626" width="15.25" style="660" customWidth="1"/>
    <col min="15627" max="15627" width="3.75" style="660" customWidth="1"/>
    <col min="15628" max="15628" width="2.5" style="660" customWidth="1"/>
    <col min="15629" max="15875" width="9" style="660"/>
    <col min="15876" max="15876" width="1.08203125" style="660" customWidth="1"/>
    <col min="15877" max="15878" width="15.58203125" style="660" customWidth="1"/>
    <col min="15879" max="15879" width="15.25" style="660" customWidth="1"/>
    <col min="15880" max="15880" width="17.5" style="660" customWidth="1"/>
    <col min="15881" max="15881" width="15.08203125" style="660" customWidth="1"/>
    <col min="15882" max="15882" width="15.25" style="660" customWidth="1"/>
    <col min="15883" max="15883" width="3.75" style="660" customWidth="1"/>
    <col min="15884" max="15884" width="2.5" style="660" customWidth="1"/>
    <col min="15885" max="16131" width="9" style="660"/>
    <col min="16132" max="16132" width="1.08203125" style="660" customWidth="1"/>
    <col min="16133" max="16134" width="15.58203125" style="660" customWidth="1"/>
    <col min="16135" max="16135" width="15.25" style="660" customWidth="1"/>
    <col min="16136" max="16136" width="17.5" style="660" customWidth="1"/>
    <col min="16137" max="16137" width="15.08203125" style="660" customWidth="1"/>
    <col min="16138" max="16138" width="15.25" style="660" customWidth="1"/>
    <col min="16139" max="16139" width="3.75" style="660" customWidth="1"/>
    <col min="16140" max="16140" width="2.5" style="660" customWidth="1"/>
    <col min="16141" max="16384" width="9" style="660"/>
  </cols>
  <sheetData>
    <row r="1" spans="1:11" ht="20.149999999999999" customHeight="1">
      <c r="A1" s="657"/>
      <c r="B1" s="660" t="s">
        <v>871</v>
      </c>
    </row>
    <row r="2" spans="1:11" ht="20.149999999999999" customHeight="1">
      <c r="A2" s="657"/>
      <c r="B2" s="658" t="s">
        <v>872</v>
      </c>
      <c r="C2" s="659"/>
      <c r="D2" s="659"/>
      <c r="E2" s="659"/>
      <c r="F2" s="659"/>
      <c r="G2" s="659"/>
      <c r="H2" s="659"/>
      <c r="I2" s="659"/>
      <c r="J2" s="661" t="s">
        <v>348</v>
      </c>
    </row>
    <row r="3" spans="1:11" ht="20.149999999999999" customHeight="1">
      <c r="A3" s="1780" t="s">
        <v>873</v>
      </c>
      <c r="B3" s="1780"/>
      <c r="C3" s="1780"/>
      <c r="D3" s="1780"/>
      <c r="E3" s="1780"/>
      <c r="F3" s="1780"/>
      <c r="G3" s="1780"/>
      <c r="H3" s="1780"/>
      <c r="I3" s="1780"/>
      <c r="J3" s="1780"/>
    </row>
    <row r="4" spans="1:11" ht="20.149999999999999" customHeight="1">
      <c r="A4" s="662"/>
      <c r="B4" s="662"/>
      <c r="C4" s="662"/>
      <c r="D4" s="662"/>
      <c r="E4" s="662"/>
      <c r="F4" s="662"/>
      <c r="G4" s="662"/>
      <c r="H4" s="662"/>
      <c r="I4" s="662"/>
      <c r="J4" s="662"/>
    </row>
    <row r="5" spans="1:11" ht="43.5" customHeight="1">
      <c r="A5" s="662"/>
      <c r="B5" s="674" t="s">
        <v>853</v>
      </c>
      <c r="C5" s="1765"/>
      <c r="D5" s="1766"/>
      <c r="E5" s="1766"/>
      <c r="F5" s="1766"/>
      <c r="G5" s="1766"/>
      <c r="H5" s="1766"/>
      <c r="I5" s="1766"/>
      <c r="J5" s="1767"/>
    </row>
    <row r="6" spans="1:11" ht="43.5" customHeight="1">
      <c r="A6" s="659"/>
      <c r="B6" s="664" t="s">
        <v>351</v>
      </c>
      <c r="C6" s="1775" t="s">
        <v>738</v>
      </c>
      <c r="D6" s="1775"/>
      <c r="E6" s="1775"/>
      <c r="F6" s="1775"/>
      <c r="G6" s="1775"/>
      <c r="H6" s="1775"/>
      <c r="I6" s="1775"/>
      <c r="J6" s="1775"/>
      <c r="K6" s="665"/>
    </row>
    <row r="7" spans="1:11" ht="19.5" customHeight="1">
      <c r="A7" s="659"/>
      <c r="B7" s="1771" t="s">
        <v>874</v>
      </c>
      <c r="C7" s="1774" t="s">
        <v>858</v>
      </c>
      <c r="D7" s="1775"/>
      <c r="E7" s="1775"/>
      <c r="F7" s="1775"/>
      <c r="G7" s="1775"/>
      <c r="H7" s="1775"/>
      <c r="I7" s="1775"/>
      <c r="J7" s="1775"/>
      <c r="K7" s="665"/>
    </row>
    <row r="8" spans="1:11" ht="40.5" customHeight="1">
      <c r="A8" s="659"/>
      <c r="B8" s="1772"/>
      <c r="C8" s="1784" t="s">
        <v>150</v>
      </c>
      <c r="D8" s="1784"/>
      <c r="E8" s="1756" t="s">
        <v>859</v>
      </c>
      <c r="F8" s="1756"/>
      <c r="G8" s="1756"/>
      <c r="H8" s="1776" t="s">
        <v>860</v>
      </c>
      <c r="I8" s="1776"/>
      <c r="J8" s="667" t="s">
        <v>861</v>
      </c>
    </row>
    <row r="9" spans="1:11" ht="19.5" customHeight="1">
      <c r="A9" s="659"/>
      <c r="B9" s="1772"/>
      <c r="C9" s="1784"/>
      <c r="D9" s="1784"/>
      <c r="E9" s="1756"/>
      <c r="F9" s="1756"/>
      <c r="G9" s="1756"/>
      <c r="H9" s="669"/>
      <c r="I9" s="670" t="s">
        <v>862</v>
      </c>
      <c r="J9" s="669"/>
    </row>
    <row r="10" spans="1:11" ht="19.5" customHeight="1">
      <c r="A10" s="659"/>
      <c r="B10" s="1772"/>
      <c r="C10" s="1784"/>
      <c r="D10" s="1784"/>
      <c r="E10" s="1756"/>
      <c r="F10" s="1756"/>
      <c r="G10" s="1756"/>
      <c r="H10" s="669"/>
      <c r="I10" s="670" t="s">
        <v>862</v>
      </c>
      <c r="J10" s="669"/>
    </row>
    <row r="11" spans="1:11" ht="19.5" customHeight="1">
      <c r="A11" s="659"/>
      <c r="B11" s="1772"/>
      <c r="C11" s="1784"/>
      <c r="D11" s="1784"/>
      <c r="E11" s="1756"/>
      <c r="F11" s="1756"/>
      <c r="G11" s="1756"/>
      <c r="H11" s="669"/>
      <c r="I11" s="670" t="s">
        <v>862</v>
      </c>
      <c r="J11" s="669"/>
    </row>
    <row r="12" spans="1:11" ht="19.5" customHeight="1">
      <c r="A12" s="659"/>
      <c r="B12" s="1772"/>
      <c r="C12" s="1777" t="s">
        <v>863</v>
      </c>
      <c r="D12" s="1778"/>
      <c r="E12" s="1778"/>
      <c r="F12" s="1778"/>
      <c r="G12" s="1778"/>
      <c r="H12" s="1778"/>
      <c r="I12" s="1778"/>
      <c r="J12" s="1779"/>
    </row>
    <row r="13" spans="1:11" ht="40.5" customHeight="1">
      <c r="A13" s="659"/>
      <c r="B13" s="1772"/>
      <c r="C13" s="1784" t="s">
        <v>150</v>
      </c>
      <c r="D13" s="1784"/>
      <c r="E13" s="1756" t="s">
        <v>859</v>
      </c>
      <c r="F13" s="1756"/>
      <c r="G13" s="1756"/>
      <c r="H13" s="1776" t="s">
        <v>860</v>
      </c>
      <c r="I13" s="1776"/>
      <c r="J13" s="667" t="s">
        <v>861</v>
      </c>
    </row>
    <row r="14" spans="1:11" ht="19.5" customHeight="1">
      <c r="A14" s="659"/>
      <c r="B14" s="1772"/>
      <c r="C14" s="1784"/>
      <c r="D14" s="1784"/>
      <c r="E14" s="1756"/>
      <c r="F14" s="1756"/>
      <c r="G14" s="1756"/>
      <c r="H14" s="669"/>
      <c r="I14" s="670" t="s">
        <v>862</v>
      </c>
      <c r="J14" s="669"/>
      <c r="K14" s="665"/>
    </row>
    <row r="15" spans="1:11" ht="19.5" customHeight="1">
      <c r="A15" s="659"/>
      <c r="B15" s="1772"/>
      <c r="C15" s="1784"/>
      <c r="D15" s="1784"/>
      <c r="E15" s="1756"/>
      <c r="F15" s="1756"/>
      <c r="G15" s="1756"/>
      <c r="H15" s="669"/>
      <c r="I15" s="670" t="s">
        <v>862</v>
      </c>
      <c r="J15" s="669"/>
    </row>
    <row r="16" spans="1:11" ht="19.5" customHeight="1">
      <c r="A16" s="659"/>
      <c r="B16" s="1773"/>
      <c r="C16" s="1784"/>
      <c r="D16" s="1784"/>
      <c r="E16" s="1756"/>
      <c r="F16" s="1756"/>
      <c r="G16" s="1756"/>
      <c r="H16" s="669"/>
      <c r="I16" s="670" t="s">
        <v>862</v>
      </c>
      <c r="J16" s="669"/>
    </row>
    <row r="17" spans="1:12" ht="19.5" customHeight="1">
      <c r="A17" s="659"/>
      <c r="B17" s="1785" t="s">
        <v>875</v>
      </c>
      <c r="C17" s="1759" t="s">
        <v>865</v>
      </c>
      <c r="D17" s="1760"/>
      <c r="E17" s="1760"/>
      <c r="F17" s="1760"/>
      <c r="G17" s="1761"/>
      <c r="H17" s="1765" t="s">
        <v>866</v>
      </c>
      <c r="I17" s="1766"/>
      <c r="J17" s="1767"/>
    </row>
    <row r="18" spans="1:12" ht="27" customHeight="1">
      <c r="A18" s="659"/>
      <c r="B18" s="1786"/>
      <c r="C18" s="1762"/>
      <c r="D18" s="1763"/>
      <c r="E18" s="1763"/>
      <c r="F18" s="1763"/>
      <c r="G18" s="1764"/>
      <c r="H18" s="1768"/>
      <c r="I18" s="1769"/>
      <c r="J18" s="1770"/>
    </row>
    <row r="19" spans="1:12" ht="6" customHeight="1">
      <c r="A19" s="659"/>
      <c r="B19" s="659"/>
      <c r="C19" s="659"/>
      <c r="D19" s="659"/>
      <c r="E19" s="659"/>
      <c r="F19" s="659"/>
      <c r="G19" s="659"/>
      <c r="H19" s="659"/>
      <c r="I19" s="659"/>
      <c r="J19" s="659"/>
    </row>
    <row r="20" spans="1:12" ht="19.5" customHeight="1">
      <c r="A20" s="1753" t="s">
        <v>529</v>
      </c>
      <c r="B20" s="1753"/>
      <c r="C20" s="1753"/>
      <c r="D20" s="1753"/>
      <c r="E20" s="1753"/>
      <c r="F20" s="1753"/>
      <c r="G20" s="1753"/>
      <c r="H20" s="1753"/>
      <c r="I20" s="1753"/>
      <c r="J20" s="1753"/>
      <c r="K20" s="673"/>
      <c r="L20" s="673"/>
    </row>
    <row r="21" spans="1:12" ht="53.25" customHeight="1">
      <c r="A21" s="1754" t="s">
        <v>868</v>
      </c>
      <c r="B21" s="1754"/>
      <c r="C21" s="1754"/>
      <c r="D21" s="1754"/>
      <c r="E21" s="1754"/>
      <c r="F21" s="1754"/>
      <c r="G21" s="1754"/>
      <c r="H21" s="1754"/>
      <c r="I21" s="1754"/>
      <c r="J21" s="1754"/>
      <c r="K21" s="673"/>
      <c r="L21" s="673"/>
    </row>
    <row r="22" spans="1:12" ht="33.75" customHeight="1">
      <c r="A22" s="1754" t="s">
        <v>869</v>
      </c>
      <c r="B22" s="1754"/>
      <c r="C22" s="1754"/>
      <c r="D22" s="1754"/>
      <c r="E22" s="1754"/>
      <c r="F22" s="1754"/>
      <c r="G22" s="1754"/>
      <c r="H22" s="1754"/>
      <c r="I22" s="1754"/>
      <c r="J22" s="1754"/>
      <c r="K22" s="673"/>
      <c r="L22" s="673"/>
    </row>
    <row r="23" spans="1:12" ht="32.25" customHeight="1">
      <c r="A23" s="1754" t="s">
        <v>870</v>
      </c>
      <c r="B23" s="1754"/>
      <c r="C23" s="1754"/>
      <c r="D23" s="1754"/>
      <c r="E23" s="1754"/>
      <c r="F23" s="1754"/>
      <c r="G23" s="1754"/>
      <c r="H23" s="1754"/>
      <c r="I23" s="1754"/>
      <c r="J23" s="1754"/>
      <c r="K23" s="673"/>
      <c r="L23" s="673"/>
    </row>
    <row r="24" spans="1:12">
      <c r="B24" s="673"/>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A22:J22"/>
    <mergeCell ref="A23:J23"/>
    <mergeCell ref="B17:B18"/>
    <mergeCell ref="C17:G18"/>
    <mergeCell ref="H17:J17"/>
    <mergeCell ref="H18:J18"/>
    <mergeCell ref="A20:J20"/>
    <mergeCell ref="A21:J21"/>
    <mergeCell ref="E14:G14"/>
    <mergeCell ref="C15:D15"/>
    <mergeCell ref="E15:G15"/>
    <mergeCell ref="C13:D13"/>
    <mergeCell ref="E13:G13"/>
  </mergeCells>
  <phoneticPr fontId="20"/>
  <pageMargins left="0.70866141732283472" right="0.70866141732283472" top="0.74803149606299213" bottom="0.74803149606299213" header="0.31496062992125984" footer="0.31496062992125984"/>
  <pageSetup paperSize="9" scale="7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18081-01B6-4AD7-B141-ED5FE478E050}">
  <sheetPr>
    <tabColor theme="5" tint="0.39997558519241921"/>
  </sheetPr>
  <dimension ref="A1:AI349"/>
  <sheetViews>
    <sheetView showGridLines="0" view="pageBreakPreview" zoomScaleNormal="100" zoomScaleSheetLayoutView="100" workbookViewId="0">
      <selection activeCell="A2" sqref="A2:AI2"/>
    </sheetView>
  </sheetViews>
  <sheetFormatPr defaultColWidth="9" defaultRowHeight="13"/>
  <cols>
    <col min="1" max="64" width="2.58203125" style="260" customWidth="1"/>
    <col min="65" max="16384" width="9" style="260"/>
  </cols>
  <sheetData>
    <row r="1" spans="1:35" s="48" customFormat="1" ht="21" customHeight="1">
      <c r="A1" s="195" t="s">
        <v>566</v>
      </c>
    </row>
    <row r="2" spans="1:35" s="48" customFormat="1" ht="21" customHeight="1">
      <c r="A2" s="1846" t="s">
        <v>567</v>
      </c>
      <c r="B2" s="1846"/>
      <c r="C2" s="1846"/>
      <c r="D2" s="1846"/>
      <c r="E2" s="1846"/>
      <c r="F2" s="1846"/>
      <c r="G2" s="1846"/>
      <c r="H2" s="1846"/>
      <c r="I2" s="1846"/>
      <c r="J2" s="1846"/>
      <c r="K2" s="1846"/>
      <c r="L2" s="1846"/>
      <c r="M2" s="1846"/>
      <c r="N2" s="1846"/>
      <c r="O2" s="1846"/>
      <c r="P2" s="1846"/>
      <c r="Q2" s="1846"/>
      <c r="R2" s="1846"/>
      <c r="S2" s="1846"/>
      <c r="T2" s="1846"/>
      <c r="U2" s="1846"/>
      <c r="V2" s="1846"/>
      <c r="W2" s="1846"/>
      <c r="X2" s="1846"/>
      <c r="Y2" s="1846"/>
      <c r="Z2" s="1846"/>
      <c r="AA2" s="1846"/>
      <c r="AB2" s="1846"/>
      <c r="AC2" s="1846"/>
      <c r="AD2" s="1846"/>
      <c r="AE2" s="1846"/>
      <c r="AF2" s="1846"/>
      <c r="AG2" s="1846"/>
      <c r="AH2" s="1846"/>
      <c r="AI2" s="1846"/>
    </row>
    <row r="3" spans="1:35" ht="21" customHeight="1" thickBot="1"/>
    <row r="4" spans="1:35" ht="21" customHeight="1">
      <c r="A4" s="1847" t="s">
        <v>568</v>
      </c>
      <c r="B4" s="1848"/>
      <c r="C4" s="1848"/>
      <c r="D4" s="1848"/>
      <c r="E4" s="1848"/>
      <c r="F4" s="1848"/>
      <c r="G4" s="1848"/>
      <c r="H4" s="1848"/>
      <c r="I4" s="1848"/>
      <c r="J4" s="1848"/>
      <c r="K4" s="1848"/>
      <c r="L4" s="1849"/>
      <c r="M4" s="1849"/>
      <c r="N4" s="1849"/>
      <c r="O4" s="1849"/>
      <c r="P4" s="1849"/>
      <c r="Q4" s="1849"/>
      <c r="R4" s="1849"/>
      <c r="S4" s="1849"/>
      <c r="T4" s="1849"/>
      <c r="U4" s="1849"/>
      <c r="V4" s="1849"/>
      <c r="W4" s="1849"/>
      <c r="X4" s="1849"/>
      <c r="Y4" s="1849"/>
      <c r="Z4" s="1849"/>
      <c r="AA4" s="1849"/>
      <c r="AB4" s="1849"/>
      <c r="AC4" s="1849"/>
      <c r="AD4" s="1849"/>
      <c r="AE4" s="1849"/>
      <c r="AF4" s="1849"/>
      <c r="AG4" s="1849"/>
      <c r="AH4" s="1849"/>
      <c r="AI4" s="1850"/>
    </row>
    <row r="5" spans="1:35" ht="21" customHeight="1">
      <c r="A5" s="1851" t="s">
        <v>546</v>
      </c>
      <c r="B5" s="1852"/>
      <c r="C5" s="1852"/>
      <c r="D5" s="1852"/>
      <c r="E5" s="1852"/>
      <c r="F5" s="1852"/>
      <c r="G5" s="1852"/>
      <c r="H5" s="1852"/>
      <c r="I5" s="1852"/>
      <c r="J5" s="1852"/>
      <c r="K5" s="1852"/>
      <c r="L5" s="1790"/>
      <c r="M5" s="1790"/>
      <c r="N5" s="1790"/>
      <c r="O5" s="1790"/>
      <c r="P5" s="1790"/>
      <c r="Q5" s="1790"/>
      <c r="R5" s="1790"/>
      <c r="S5" s="1790"/>
      <c r="T5" s="1790"/>
      <c r="U5" s="1790"/>
      <c r="V5" s="1790"/>
      <c r="W5" s="1790"/>
      <c r="X5" s="1790"/>
      <c r="Y5" s="1790"/>
      <c r="Z5" s="1790"/>
      <c r="AA5" s="1790"/>
      <c r="AB5" s="1790"/>
      <c r="AC5" s="1790"/>
      <c r="AD5" s="1790"/>
      <c r="AE5" s="1790"/>
      <c r="AF5" s="1790"/>
      <c r="AG5" s="1790"/>
      <c r="AH5" s="1790"/>
      <c r="AI5" s="1791"/>
    </row>
    <row r="6" spans="1:35" ht="21" customHeight="1">
      <c r="A6" s="1853" t="s">
        <v>94</v>
      </c>
      <c r="B6" s="1854"/>
      <c r="C6" s="1854"/>
      <c r="D6" s="1854"/>
      <c r="E6" s="1855"/>
      <c r="F6" s="1852" t="s">
        <v>569</v>
      </c>
      <c r="G6" s="1852"/>
      <c r="H6" s="1852"/>
      <c r="I6" s="1852"/>
      <c r="J6" s="1852"/>
      <c r="K6" s="1852"/>
      <c r="L6" s="1790"/>
      <c r="M6" s="1790"/>
      <c r="N6" s="1790"/>
      <c r="O6" s="1790"/>
      <c r="P6" s="1790"/>
      <c r="Q6" s="1790"/>
      <c r="R6" s="1790"/>
      <c r="S6" s="1790"/>
      <c r="T6" s="1790"/>
      <c r="U6" s="1790"/>
      <c r="V6" s="1859" t="s">
        <v>570</v>
      </c>
      <c r="W6" s="1854"/>
      <c r="X6" s="1854"/>
      <c r="Y6" s="1854"/>
      <c r="Z6" s="1855"/>
      <c r="AA6" s="1790"/>
      <c r="AB6" s="1790"/>
      <c r="AC6" s="1790"/>
      <c r="AD6" s="1790"/>
      <c r="AE6" s="1790"/>
      <c r="AF6" s="1790"/>
      <c r="AG6" s="1790"/>
      <c r="AH6" s="1790"/>
      <c r="AI6" s="1791"/>
    </row>
    <row r="7" spans="1:35" ht="21" customHeight="1" thickBot="1">
      <c r="A7" s="1856"/>
      <c r="B7" s="1857"/>
      <c r="C7" s="1857"/>
      <c r="D7" s="1857"/>
      <c r="E7" s="1858"/>
      <c r="F7" s="1863" t="s">
        <v>571</v>
      </c>
      <c r="G7" s="1864"/>
      <c r="H7" s="1864"/>
      <c r="I7" s="1864"/>
      <c r="J7" s="1864"/>
      <c r="K7" s="1865"/>
      <c r="L7" s="1861"/>
      <c r="M7" s="1861"/>
      <c r="N7" s="1861"/>
      <c r="O7" s="1861"/>
      <c r="P7" s="1861"/>
      <c r="Q7" s="1861"/>
      <c r="R7" s="1861"/>
      <c r="S7" s="1861"/>
      <c r="T7" s="1861"/>
      <c r="U7" s="1861"/>
      <c r="V7" s="1860"/>
      <c r="W7" s="1857"/>
      <c r="X7" s="1857"/>
      <c r="Y7" s="1857"/>
      <c r="Z7" s="1858"/>
      <c r="AA7" s="1861"/>
      <c r="AB7" s="1861"/>
      <c r="AC7" s="1861"/>
      <c r="AD7" s="1861"/>
      <c r="AE7" s="1861"/>
      <c r="AF7" s="1861"/>
      <c r="AG7" s="1861"/>
      <c r="AH7" s="1861"/>
      <c r="AI7" s="1862"/>
    </row>
    <row r="8" spans="1:35" ht="21" customHeight="1" thickTop="1">
      <c r="A8" s="1834" t="s">
        <v>572</v>
      </c>
      <c r="B8" s="1835"/>
      <c r="C8" s="1836" t="s">
        <v>573</v>
      </c>
      <c r="D8" s="1836"/>
      <c r="E8" s="1836"/>
      <c r="F8" s="1836"/>
      <c r="G8" s="1836"/>
      <c r="H8" s="1836"/>
      <c r="I8" s="1836"/>
      <c r="J8" s="1836"/>
      <c r="K8" s="1836"/>
      <c r="L8" s="1837" t="s">
        <v>574</v>
      </c>
      <c r="M8" s="1838"/>
      <c r="N8" s="1838"/>
      <c r="O8" s="1838"/>
      <c r="P8" s="1838"/>
      <c r="Q8" s="1838"/>
      <c r="R8" s="1838"/>
      <c r="S8" s="1838"/>
      <c r="T8" s="1838"/>
      <c r="U8" s="1838"/>
      <c r="V8" s="1838"/>
      <c r="W8" s="1838"/>
      <c r="X8" s="1838"/>
      <c r="Y8" s="1838"/>
      <c r="Z8" s="1838"/>
      <c r="AA8" s="1839"/>
      <c r="AB8" s="1836" t="s">
        <v>139</v>
      </c>
      <c r="AC8" s="1836"/>
      <c r="AD8" s="1836"/>
      <c r="AE8" s="1836"/>
      <c r="AF8" s="1841" t="s">
        <v>575</v>
      </c>
      <c r="AG8" s="1841"/>
      <c r="AH8" s="1841"/>
      <c r="AI8" s="1842"/>
    </row>
    <row r="9" spans="1:35" ht="21" customHeight="1">
      <c r="A9" s="1804"/>
      <c r="B9" s="1805"/>
      <c r="C9" s="1188"/>
      <c r="D9" s="1188"/>
      <c r="E9" s="1188"/>
      <c r="F9" s="1188"/>
      <c r="G9" s="1188"/>
      <c r="H9" s="1188"/>
      <c r="I9" s="1188"/>
      <c r="J9" s="1188"/>
      <c r="K9" s="1188"/>
      <c r="L9" s="1821"/>
      <c r="M9" s="1434"/>
      <c r="N9" s="1434"/>
      <c r="O9" s="1434"/>
      <c r="P9" s="1434"/>
      <c r="Q9" s="1434"/>
      <c r="R9" s="1434"/>
      <c r="S9" s="1434"/>
      <c r="T9" s="1434"/>
      <c r="U9" s="1434"/>
      <c r="V9" s="1434"/>
      <c r="W9" s="1434"/>
      <c r="X9" s="1434"/>
      <c r="Y9" s="1434"/>
      <c r="Z9" s="1434"/>
      <c r="AA9" s="1840"/>
      <c r="AB9" s="1188"/>
      <c r="AC9" s="1188"/>
      <c r="AD9" s="1188"/>
      <c r="AE9" s="1188"/>
      <c r="AF9" s="1843"/>
      <c r="AG9" s="1843"/>
      <c r="AH9" s="1843"/>
      <c r="AI9" s="1844"/>
    </row>
    <row r="10" spans="1:35" ht="21" customHeight="1">
      <c r="A10" s="1804"/>
      <c r="B10" s="1805"/>
      <c r="C10" s="1188"/>
      <c r="D10" s="1188"/>
      <c r="E10" s="1188"/>
      <c r="F10" s="1188"/>
      <c r="G10" s="1188"/>
      <c r="H10" s="1188"/>
      <c r="I10" s="1188"/>
      <c r="J10" s="1188"/>
      <c r="K10" s="1188"/>
      <c r="L10" s="1288"/>
      <c r="M10" s="1289"/>
      <c r="N10" s="1289"/>
      <c r="O10" s="1289"/>
      <c r="P10" s="1289"/>
      <c r="Q10" s="1289"/>
      <c r="R10" s="1289"/>
      <c r="S10" s="1289"/>
      <c r="T10" s="1289"/>
      <c r="U10" s="1289"/>
      <c r="V10" s="1289"/>
      <c r="W10" s="1289"/>
      <c r="X10" s="1289"/>
      <c r="Y10" s="1289"/>
      <c r="Z10" s="1289"/>
      <c r="AA10" s="1113"/>
      <c r="AB10" s="1188"/>
      <c r="AC10" s="1188"/>
      <c r="AD10" s="1188"/>
      <c r="AE10" s="1188"/>
      <c r="AF10" s="1843"/>
      <c r="AG10" s="1843"/>
      <c r="AH10" s="1843"/>
      <c r="AI10" s="1844"/>
    </row>
    <row r="11" spans="1:35" ht="21" customHeight="1">
      <c r="A11" s="1804"/>
      <c r="B11" s="1805"/>
      <c r="C11" s="1188">
        <v>1</v>
      </c>
      <c r="D11" s="1188"/>
      <c r="E11" s="1790"/>
      <c r="F11" s="1790"/>
      <c r="G11" s="1790"/>
      <c r="H11" s="1790"/>
      <c r="I11" s="1790"/>
      <c r="J11" s="1790"/>
      <c r="K11" s="1790"/>
      <c r="L11" s="1830"/>
      <c r="M11" s="1831"/>
      <c r="N11" s="1831"/>
      <c r="O11" s="1831"/>
      <c r="P11" s="1831"/>
      <c r="Q11" s="1831"/>
      <c r="R11" s="1831"/>
      <c r="S11" s="1831"/>
      <c r="T11" s="1831"/>
      <c r="U11" s="1831"/>
      <c r="V11" s="1831"/>
      <c r="W11" s="1831"/>
      <c r="X11" s="1831"/>
      <c r="Y11" s="1831"/>
      <c r="Z11" s="1831"/>
      <c r="AA11" s="1832"/>
      <c r="AB11" s="1845"/>
      <c r="AC11" s="1833"/>
      <c r="AD11" s="1833"/>
      <c r="AE11" s="1833"/>
      <c r="AF11" s="1790"/>
      <c r="AG11" s="1790"/>
      <c r="AH11" s="1790"/>
      <c r="AI11" s="1791"/>
    </row>
    <row r="12" spans="1:35" ht="21" customHeight="1">
      <c r="A12" s="1804"/>
      <c r="B12" s="1805"/>
      <c r="C12" s="1188">
        <v>2</v>
      </c>
      <c r="D12" s="1188"/>
      <c r="E12" s="1790"/>
      <c r="F12" s="1790"/>
      <c r="G12" s="1790"/>
      <c r="H12" s="1790"/>
      <c r="I12" s="1790"/>
      <c r="J12" s="1790"/>
      <c r="K12" s="1790"/>
      <c r="L12" s="1830"/>
      <c r="M12" s="1831"/>
      <c r="N12" s="1831"/>
      <c r="O12" s="1831"/>
      <c r="P12" s="1831"/>
      <c r="Q12" s="1831"/>
      <c r="R12" s="1831"/>
      <c r="S12" s="1831"/>
      <c r="T12" s="1831"/>
      <c r="U12" s="1831"/>
      <c r="V12" s="1831"/>
      <c r="W12" s="1831"/>
      <c r="X12" s="1831"/>
      <c r="Y12" s="1831"/>
      <c r="Z12" s="1831"/>
      <c r="AA12" s="1832"/>
      <c r="AB12" s="1833"/>
      <c r="AC12" s="1833"/>
      <c r="AD12" s="1833"/>
      <c r="AE12" s="1833"/>
      <c r="AF12" s="1790"/>
      <c r="AG12" s="1790"/>
      <c r="AH12" s="1790"/>
      <c r="AI12" s="1791"/>
    </row>
    <row r="13" spans="1:35" ht="21" customHeight="1">
      <c r="A13" s="1804"/>
      <c r="B13" s="1805"/>
      <c r="C13" s="1188">
        <v>3</v>
      </c>
      <c r="D13" s="1188"/>
      <c r="E13" s="1790"/>
      <c r="F13" s="1790"/>
      <c r="G13" s="1790"/>
      <c r="H13" s="1790"/>
      <c r="I13" s="1790"/>
      <c r="J13" s="1790"/>
      <c r="K13" s="1790"/>
      <c r="L13" s="1830"/>
      <c r="M13" s="1831"/>
      <c r="N13" s="1831"/>
      <c r="O13" s="1831"/>
      <c r="P13" s="1831"/>
      <c r="Q13" s="1831"/>
      <c r="R13" s="1831"/>
      <c r="S13" s="1831"/>
      <c r="T13" s="1831"/>
      <c r="U13" s="1831"/>
      <c r="V13" s="1831"/>
      <c r="W13" s="1831"/>
      <c r="X13" s="1831"/>
      <c r="Y13" s="1831"/>
      <c r="Z13" s="1831"/>
      <c r="AA13" s="1832"/>
      <c r="AB13" s="1833"/>
      <c r="AC13" s="1833"/>
      <c r="AD13" s="1833"/>
      <c r="AE13" s="1833"/>
      <c r="AF13" s="1790"/>
      <c r="AG13" s="1790"/>
      <c r="AH13" s="1790"/>
      <c r="AI13" s="1791"/>
    </row>
    <row r="14" spans="1:35" ht="21" customHeight="1">
      <c r="A14" s="1804"/>
      <c r="B14" s="1805"/>
      <c r="C14" s="1188">
        <v>4</v>
      </c>
      <c r="D14" s="1188"/>
      <c r="E14" s="1790"/>
      <c r="F14" s="1790"/>
      <c r="G14" s="1790"/>
      <c r="H14" s="1790"/>
      <c r="I14" s="1790"/>
      <c r="J14" s="1790"/>
      <c r="K14" s="1790"/>
      <c r="L14" s="1830"/>
      <c r="M14" s="1831"/>
      <c r="N14" s="1831"/>
      <c r="O14" s="1831"/>
      <c r="P14" s="1831"/>
      <c r="Q14" s="1831"/>
      <c r="R14" s="1831"/>
      <c r="S14" s="1831"/>
      <c r="T14" s="1831"/>
      <c r="U14" s="1831"/>
      <c r="V14" s="1831"/>
      <c r="W14" s="1831"/>
      <c r="X14" s="1831"/>
      <c r="Y14" s="1831"/>
      <c r="Z14" s="1831"/>
      <c r="AA14" s="1832"/>
      <c r="AB14" s="1833"/>
      <c r="AC14" s="1833"/>
      <c r="AD14" s="1833"/>
      <c r="AE14" s="1833"/>
      <c r="AF14" s="1790"/>
      <c r="AG14" s="1790"/>
      <c r="AH14" s="1790"/>
      <c r="AI14" s="1791"/>
    </row>
    <row r="15" spans="1:35" ht="21" customHeight="1">
      <c r="A15" s="1804"/>
      <c r="B15" s="1805"/>
      <c r="C15" s="1188">
        <v>5</v>
      </c>
      <c r="D15" s="1188"/>
      <c r="E15" s="1790"/>
      <c r="F15" s="1790"/>
      <c r="G15" s="1790"/>
      <c r="H15" s="1790"/>
      <c r="I15" s="1790"/>
      <c r="J15" s="1790"/>
      <c r="K15" s="1790"/>
      <c r="L15" s="1830"/>
      <c r="M15" s="1831"/>
      <c r="N15" s="1831"/>
      <c r="O15" s="1831"/>
      <c r="P15" s="1831"/>
      <c r="Q15" s="1831"/>
      <c r="R15" s="1831"/>
      <c r="S15" s="1831"/>
      <c r="T15" s="1831"/>
      <c r="U15" s="1831"/>
      <c r="V15" s="1831"/>
      <c r="W15" s="1831"/>
      <c r="X15" s="1831"/>
      <c r="Y15" s="1831"/>
      <c r="Z15" s="1831"/>
      <c r="AA15" s="1832"/>
      <c r="AB15" s="1833"/>
      <c r="AC15" s="1833"/>
      <c r="AD15" s="1833"/>
      <c r="AE15" s="1833"/>
      <c r="AF15" s="1790"/>
      <c r="AG15" s="1790"/>
      <c r="AH15" s="1790"/>
      <c r="AI15" s="1791"/>
    </row>
    <row r="16" spans="1:35" ht="21" customHeight="1">
      <c r="A16" s="1804"/>
      <c r="B16" s="1805"/>
      <c r="C16" s="1188">
        <v>6</v>
      </c>
      <c r="D16" s="1188"/>
      <c r="E16" s="1790"/>
      <c r="F16" s="1790"/>
      <c r="G16" s="1790"/>
      <c r="H16" s="1790"/>
      <c r="I16" s="1790"/>
      <c r="J16" s="1790"/>
      <c r="K16" s="1790"/>
      <c r="L16" s="1830"/>
      <c r="M16" s="1831"/>
      <c r="N16" s="1831"/>
      <c r="O16" s="1831"/>
      <c r="P16" s="1831"/>
      <c r="Q16" s="1831"/>
      <c r="R16" s="1831"/>
      <c r="S16" s="1831"/>
      <c r="T16" s="1831"/>
      <c r="U16" s="1831"/>
      <c r="V16" s="1831"/>
      <c r="W16" s="1831"/>
      <c r="X16" s="1831"/>
      <c r="Y16" s="1831"/>
      <c r="Z16" s="1831"/>
      <c r="AA16" s="1832"/>
      <c r="AB16" s="1833"/>
      <c r="AC16" s="1833"/>
      <c r="AD16" s="1833"/>
      <c r="AE16" s="1833"/>
      <c r="AF16" s="1790"/>
      <c r="AG16" s="1790"/>
      <c r="AH16" s="1790"/>
      <c r="AI16" s="1791"/>
    </row>
    <row r="17" spans="1:35" ht="21" customHeight="1">
      <c r="A17" s="1804"/>
      <c r="B17" s="1805"/>
      <c r="C17" s="1188">
        <v>7</v>
      </c>
      <c r="D17" s="1188"/>
      <c r="E17" s="1790"/>
      <c r="F17" s="1790"/>
      <c r="G17" s="1790"/>
      <c r="H17" s="1790"/>
      <c r="I17" s="1790"/>
      <c r="J17" s="1790"/>
      <c r="K17" s="1790"/>
      <c r="L17" s="1830"/>
      <c r="M17" s="1831"/>
      <c r="N17" s="1831"/>
      <c r="O17" s="1831"/>
      <c r="P17" s="1831"/>
      <c r="Q17" s="1831"/>
      <c r="R17" s="1831"/>
      <c r="S17" s="1831"/>
      <c r="T17" s="1831"/>
      <c r="U17" s="1831"/>
      <c r="V17" s="1831"/>
      <c r="W17" s="1831"/>
      <c r="X17" s="1831"/>
      <c r="Y17" s="1831"/>
      <c r="Z17" s="1831"/>
      <c r="AA17" s="1832"/>
      <c r="AB17" s="1833"/>
      <c r="AC17" s="1833"/>
      <c r="AD17" s="1833"/>
      <c r="AE17" s="1833"/>
      <c r="AF17" s="1790"/>
      <c r="AG17" s="1790"/>
      <c r="AH17" s="1790"/>
      <c r="AI17" s="1791"/>
    </row>
    <row r="18" spans="1:35" ht="21" customHeight="1">
      <c r="A18" s="1804"/>
      <c r="B18" s="1805"/>
      <c r="C18" s="1188">
        <v>8</v>
      </c>
      <c r="D18" s="1188"/>
      <c r="E18" s="1790"/>
      <c r="F18" s="1790"/>
      <c r="G18" s="1790"/>
      <c r="H18" s="1790"/>
      <c r="I18" s="1790"/>
      <c r="J18" s="1790"/>
      <c r="K18" s="1790"/>
      <c r="L18" s="1830"/>
      <c r="M18" s="1831"/>
      <c r="N18" s="1831"/>
      <c r="O18" s="1831"/>
      <c r="P18" s="1831"/>
      <c r="Q18" s="1831"/>
      <c r="R18" s="1831"/>
      <c r="S18" s="1831"/>
      <c r="T18" s="1831"/>
      <c r="U18" s="1831"/>
      <c r="V18" s="1831"/>
      <c r="W18" s="1831"/>
      <c r="X18" s="1831"/>
      <c r="Y18" s="1831"/>
      <c r="Z18" s="1831"/>
      <c r="AA18" s="1832"/>
      <c r="AB18" s="1833"/>
      <c r="AC18" s="1833"/>
      <c r="AD18" s="1833"/>
      <c r="AE18" s="1833"/>
      <c r="AF18" s="1790"/>
      <c r="AG18" s="1790"/>
      <c r="AH18" s="1790"/>
      <c r="AI18" s="1791"/>
    </row>
    <row r="19" spans="1:35" ht="21" customHeight="1" thickBot="1">
      <c r="A19" s="1808"/>
      <c r="B19" s="1809"/>
      <c r="C19" s="1291" t="s">
        <v>221</v>
      </c>
      <c r="D19" s="1292"/>
      <c r="E19" s="1292"/>
      <c r="F19" s="1292"/>
      <c r="G19" s="1292"/>
      <c r="H19" s="1292"/>
      <c r="I19" s="1292"/>
      <c r="J19" s="1292"/>
      <c r="K19" s="1292"/>
      <c r="L19" s="1292"/>
      <c r="M19" s="1292"/>
      <c r="N19" s="1292"/>
      <c r="O19" s="1292"/>
      <c r="P19" s="1292"/>
      <c r="Q19" s="1292"/>
      <c r="R19" s="1292"/>
      <c r="S19" s="1292"/>
      <c r="T19" s="1292"/>
      <c r="U19" s="1292"/>
      <c r="V19" s="1292"/>
      <c r="W19" s="1292"/>
      <c r="X19" s="1292"/>
      <c r="Y19" s="1292"/>
      <c r="Z19" s="1292"/>
      <c r="AA19" s="1828"/>
      <c r="AB19" s="1829">
        <f>SUM(AB11:AE18)</f>
        <v>0</v>
      </c>
      <c r="AC19" s="1829"/>
      <c r="AD19" s="1829"/>
      <c r="AE19" s="1829"/>
      <c r="AF19" s="1573">
        <f>COUNTIF(AF11:AI18,"該当")</f>
        <v>0</v>
      </c>
      <c r="AG19" s="1573"/>
      <c r="AH19" s="1573"/>
      <c r="AI19" s="1574"/>
    </row>
    <row r="20" spans="1:35" ht="21" customHeight="1">
      <c r="A20" s="1802" t="s">
        <v>576</v>
      </c>
      <c r="B20" s="1803"/>
      <c r="C20" s="1810" t="s">
        <v>577</v>
      </c>
      <c r="D20" s="1811"/>
      <c r="E20" s="1811"/>
      <c r="F20" s="1811"/>
      <c r="G20" s="1811"/>
      <c r="H20" s="1811"/>
      <c r="I20" s="1812"/>
      <c r="J20" s="1810" t="s">
        <v>578</v>
      </c>
      <c r="K20" s="1811"/>
      <c r="L20" s="1811"/>
      <c r="M20" s="1811"/>
      <c r="N20" s="1811"/>
      <c r="O20" s="1811"/>
      <c r="P20" s="1811"/>
      <c r="Q20" s="1819" t="s">
        <v>150</v>
      </c>
      <c r="R20" s="1820"/>
      <c r="S20" s="1820"/>
      <c r="T20" s="1820"/>
      <c r="U20" s="1820"/>
      <c r="V20" s="1820"/>
      <c r="W20" s="1820"/>
      <c r="X20" s="1820"/>
      <c r="Y20" s="1820"/>
      <c r="Z20" s="1820"/>
      <c r="AA20" s="1820"/>
      <c r="AB20" s="1822" t="s">
        <v>579</v>
      </c>
      <c r="AC20" s="1822"/>
      <c r="AD20" s="1822"/>
      <c r="AE20" s="1822"/>
      <c r="AF20" s="1824" t="s">
        <v>580</v>
      </c>
      <c r="AG20" s="1824"/>
      <c r="AH20" s="1824"/>
      <c r="AI20" s="1825"/>
    </row>
    <row r="21" spans="1:35" ht="21" customHeight="1">
      <c r="A21" s="1804"/>
      <c r="B21" s="1805"/>
      <c r="C21" s="1813"/>
      <c r="D21" s="1814"/>
      <c r="E21" s="1814"/>
      <c r="F21" s="1814"/>
      <c r="G21" s="1814"/>
      <c r="H21" s="1814"/>
      <c r="I21" s="1815"/>
      <c r="J21" s="1813"/>
      <c r="K21" s="1814"/>
      <c r="L21" s="1814"/>
      <c r="M21" s="1814"/>
      <c r="N21" s="1814"/>
      <c r="O21" s="1814"/>
      <c r="P21" s="1814"/>
      <c r="Q21" s="1821"/>
      <c r="R21" s="1434"/>
      <c r="S21" s="1434"/>
      <c r="T21" s="1434"/>
      <c r="U21" s="1434"/>
      <c r="V21" s="1434"/>
      <c r="W21" s="1434"/>
      <c r="X21" s="1434"/>
      <c r="Y21" s="1434"/>
      <c r="Z21" s="1434"/>
      <c r="AA21" s="1434"/>
      <c r="AB21" s="1823"/>
      <c r="AC21" s="1823"/>
      <c r="AD21" s="1823"/>
      <c r="AE21" s="1823"/>
      <c r="AF21" s="1826"/>
      <c r="AG21" s="1826"/>
      <c r="AH21" s="1826"/>
      <c r="AI21" s="1827"/>
    </row>
    <row r="22" spans="1:35" ht="21" customHeight="1">
      <c r="A22" s="1804"/>
      <c r="B22" s="1805"/>
      <c r="C22" s="1816"/>
      <c r="D22" s="1817"/>
      <c r="E22" s="1817"/>
      <c r="F22" s="1817"/>
      <c r="G22" s="1817"/>
      <c r="H22" s="1817"/>
      <c r="I22" s="1818"/>
      <c r="J22" s="1816"/>
      <c r="K22" s="1817"/>
      <c r="L22" s="1817"/>
      <c r="M22" s="1817"/>
      <c r="N22" s="1817"/>
      <c r="O22" s="1817"/>
      <c r="P22" s="1817"/>
      <c r="Q22" s="1288"/>
      <c r="R22" s="1289"/>
      <c r="S22" s="1289"/>
      <c r="T22" s="1289"/>
      <c r="U22" s="1289"/>
      <c r="V22" s="1289"/>
      <c r="W22" s="1289"/>
      <c r="X22" s="1289"/>
      <c r="Y22" s="1289"/>
      <c r="Z22" s="1289"/>
      <c r="AA22" s="1289"/>
      <c r="AB22" s="1823"/>
      <c r="AC22" s="1823"/>
      <c r="AD22" s="1823"/>
      <c r="AE22" s="1823"/>
      <c r="AF22" s="1826"/>
      <c r="AG22" s="1826"/>
      <c r="AH22" s="1826"/>
      <c r="AI22" s="1827"/>
    </row>
    <row r="23" spans="1:35" ht="21" customHeight="1">
      <c r="A23" s="1804"/>
      <c r="B23" s="1805"/>
      <c r="C23" s="1792"/>
      <c r="D23" s="1793"/>
      <c r="E23" s="1793"/>
      <c r="F23" s="1793"/>
      <c r="G23" s="1793"/>
      <c r="H23" s="1793"/>
      <c r="I23" s="1794"/>
      <c r="J23" s="1801"/>
      <c r="K23" s="1793"/>
      <c r="L23" s="1793"/>
      <c r="M23" s="1793"/>
      <c r="N23" s="1793"/>
      <c r="O23" s="1793"/>
      <c r="P23" s="1794"/>
      <c r="Q23" s="1188">
        <v>1</v>
      </c>
      <c r="R23" s="1188"/>
      <c r="S23" s="1787" t="s">
        <v>581</v>
      </c>
      <c r="T23" s="1788"/>
      <c r="U23" s="1788"/>
      <c r="V23" s="1788"/>
      <c r="W23" s="1788"/>
      <c r="X23" s="1788"/>
      <c r="Y23" s="1788"/>
      <c r="Z23" s="1788"/>
      <c r="AA23" s="1788"/>
      <c r="AB23" s="1789" t="s">
        <v>581</v>
      </c>
      <c r="AC23" s="1789"/>
      <c r="AD23" s="1789"/>
      <c r="AE23" s="1789"/>
      <c r="AF23" s="1790" t="s">
        <v>581</v>
      </c>
      <c r="AG23" s="1790"/>
      <c r="AH23" s="1790"/>
      <c r="AI23" s="1791"/>
    </row>
    <row r="24" spans="1:35" ht="21" customHeight="1">
      <c r="A24" s="1804"/>
      <c r="B24" s="1805"/>
      <c r="C24" s="1795"/>
      <c r="D24" s="1796"/>
      <c r="E24" s="1796"/>
      <c r="F24" s="1796"/>
      <c r="G24" s="1796"/>
      <c r="H24" s="1796"/>
      <c r="I24" s="1797"/>
      <c r="J24" s="1795"/>
      <c r="K24" s="1796"/>
      <c r="L24" s="1796"/>
      <c r="M24" s="1796"/>
      <c r="N24" s="1796"/>
      <c r="O24" s="1796"/>
      <c r="P24" s="1797"/>
      <c r="Q24" s="1188">
        <v>2</v>
      </c>
      <c r="R24" s="1188"/>
      <c r="S24" s="1787" t="s">
        <v>581</v>
      </c>
      <c r="T24" s="1788"/>
      <c r="U24" s="1788"/>
      <c r="V24" s="1788"/>
      <c r="W24" s="1788"/>
      <c r="X24" s="1788"/>
      <c r="Y24" s="1788"/>
      <c r="Z24" s="1788"/>
      <c r="AA24" s="1788"/>
      <c r="AB24" s="1789" t="s">
        <v>581</v>
      </c>
      <c r="AC24" s="1789"/>
      <c r="AD24" s="1789"/>
      <c r="AE24" s="1789"/>
      <c r="AF24" s="1790"/>
      <c r="AG24" s="1790"/>
      <c r="AH24" s="1790"/>
      <c r="AI24" s="1791"/>
    </row>
    <row r="25" spans="1:35" ht="21" customHeight="1">
      <c r="A25" s="1804"/>
      <c r="B25" s="1805"/>
      <c r="C25" s="1795"/>
      <c r="D25" s="1796"/>
      <c r="E25" s="1796"/>
      <c r="F25" s="1796"/>
      <c r="G25" s="1796"/>
      <c r="H25" s="1796"/>
      <c r="I25" s="1797"/>
      <c r="J25" s="1795"/>
      <c r="K25" s="1796"/>
      <c r="L25" s="1796"/>
      <c r="M25" s="1796"/>
      <c r="N25" s="1796"/>
      <c r="O25" s="1796"/>
      <c r="P25" s="1797"/>
      <c r="Q25" s="1188">
        <v>3</v>
      </c>
      <c r="R25" s="1188"/>
      <c r="S25" s="1787" t="s">
        <v>581</v>
      </c>
      <c r="T25" s="1788"/>
      <c r="U25" s="1788"/>
      <c r="V25" s="1788"/>
      <c r="W25" s="1788"/>
      <c r="X25" s="1788"/>
      <c r="Y25" s="1788"/>
      <c r="Z25" s="1788"/>
      <c r="AA25" s="1788"/>
      <c r="AB25" s="1789" t="s">
        <v>581</v>
      </c>
      <c r="AC25" s="1789"/>
      <c r="AD25" s="1789"/>
      <c r="AE25" s="1789"/>
      <c r="AF25" s="1790"/>
      <c r="AG25" s="1790"/>
      <c r="AH25" s="1790"/>
      <c r="AI25" s="1791"/>
    </row>
    <row r="26" spans="1:35" ht="21" customHeight="1">
      <c r="A26" s="1804"/>
      <c r="B26" s="1805"/>
      <c r="C26" s="1798"/>
      <c r="D26" s="1799"/>
      <c r="E26" s="1799"/>
      <c r="F26" s="1799"/>
      <c r="G26" s="1799"/>
      <c r="H26" s="1799"/>
      <c r="I26" s="1800"/>
      <c r="J26" s="1798"/>
      <c r="K26" s="1799"/>
      <c r="L26" s="1799"/>
      <c r="M26" s="1799"/>
      <c r="N26" s="1799"/>
      <c r="O26" s="1799"/>
      <c r="P26" s="1800"/>
      <c r="Q26" s="1188">
        <v>4</v>
      </c>
      <c r="R26" s="1188"/>
      <c r="S26" s="1787" t="s">
        <v>581</v>
      </c>
      <c r="T26" s="1788"/>
      <c r="U26" s="1788"/>
      <c r="V26" s="1788"/>
      <c r="W26" s="1788"/>
      <c r="X26" s="1788"/>
      <c r="Y26" s="1788"/>
      <c r="Z26" s="1788"/>
      <c r="AA26" s="1788"/>
      <c r="AB26" s="1789" t="s">
        <v>581</v>
      </c>
      <c r="AC26" s="1789"/>
      <c r="AD26" s="1789"/>
      <c r="AE26" s="1789"/>
      <c r="AF26" s="1790"/>
      <c r="AG26" s="1790"/>
      <c r="AH26" s="1790"/>
      <c r="AI26" s="1791"/>
    </row>
    <row r="27" spans="1:35" ht="21" customHeight="1">
      <c r="A27" s="1804"/>
      <c r="B27" s="1805"/>
      <c r="C27" s="1792"/>
      <c r="D27" s="1793"/>
      <c r="E27" s="1793"/>
      <c r="F27" s="1793"/>
      <c r="G27" s="1793"/>
      <c r="H27" s="1793"/>
      <c r="I27" s="1794"/>
      <c r="J27" s="1801"/>
      <c r="K27" s="1793"/>
      <c r="L27" s="1793"/>
      <c r="M27" s="1793"/>
      <c r="N27" s="1793"/>
      <c r="O27" s="1793"/>
      <c r="P27" s="1794"/>
      <c r="Q27" s="1188">
        <v>5</v>
      </c>
      <c r="R27" s="1188"/>
      <c r="S27" s="1787" t="s">
        <v>581</v>
      </c>
      <c r="T27" s="1788"/>
      <c r="U27" s="1788"/>
      <c r="V27" s="1788"/>
      <c r="W27" s="1788"/>
      <c r="X27" s="1788"/>
      <c r="Y27" s="1788"/>
      <c r="Z27" s="1788"/>
      <c r="AA27" s="1788"/>
      <c r="AB27" s="1789" t="s">
        <v>581</v>
      </c>
      <c r="AC27" s="1789"/>
      <c r="AD27" s="1789"/>
      <c r="AE27" s="1789"/>
      <c r="AF27" s="1790"/>
      <c r="AG27" s="1790"/>
      <c r="AH27" s="1790"/>
      <c r="AI27" s="1791"/>
    </row>
    <row r="28" spans="1:35" ht="21" customHeight="1">
      <c r="A28" s="1804"/>
      <c r="B28" s="1805"/>
      <c r="C28" s="1795"/>
      <c r="D28" s="1796"/>
      <c r="E28" s="1796"/>
      <c r="F28" s="1796"/>
      <c r="G28" s="1796"/>
      <c r="H28" s="1796"/>
      <c r="I28" s="1797"/>
      <c r="J28" s="1795"/>
      <c r="K28" s="1796"/>
      <c r="L28" s="1796"/>
      <c r="M28" s="1796"/>
      <c r="N28" s="1796"/>
      <c r="O28" s="1796"/>
      <c r="P28" s="1797"/>
      <c r="Q28" s="1188">
        <v>6</v>
      </c>
      <c r="R28" s="1188"/>
      <c r="S28" s="1787" t="s">
        <v>581</v>
      </c>
      <c r="T28" s="1788"/>
      <c r="U28" s="1788"/>
      <c r="V28" s="1788"/>
      <c r="W28" s="1788"/>
      <c r="X28" s="1788"/>
      <c r="Y28" s="1788"/>
      <c r="Z28" s="1788"/>
      <c r="AA28" s="1788"/>
      <c r="AB28" s="1789" t="s">
        <v>581</v>
      </c>
      <c r="AC28" s="1789"/>
      <c r="AD28" s="1789"/>
      <c r="AE28" s="1789"/>
      <c r="AF28" s="1790"/>
      <c r="AG28" s="1790"/>
      <c r="AH28" s="1790"/>
      <c r="AI28" s="1791"/>
    </row>
    <row r="29" spans="1:35" ht="21" customHeight="1">
      <c r="A29" s="1804"/>
      <c r="B29" s="1805"/>
      <c r="C29" s="1795"/>
      <c r="D29" s="1796"/>
      <c r="E29" s="1796"/>
      <c r="F29" s="1796"/>
      <c r="G29" s="1796"/>
      <c r="H29" s="1796"/>
      <c r="I29" s="1797"/>
      <c r="J29" s="1795"/>
      <c r="K29" s="1796"/>
      <c r="L29" s="1796"/>
      <c r="M29" s="1796"/>
      <c r="N29" s="1796"/>
      <c r="O29" s="1796"/>
      <c r="P29" s="1797"/>
      <c r="Q29" s="1188">
        <v>7</v>
      </c>
      <c r="R29" s="1188"/>
      <c r="S29" s="1787" t="s">
        <v>581</v>
      </c>
      <c r="T29" s="1788"/>
      <c r="U29" s="1788"/>
      <c r="V29" s="1788"/>
      <c r="W29" s="1788"/>
      <c r="X29" s="1788"/>
      <c r="Y29" s="1788"/>
      <c r="Z29" s="1788"/>
      <c r="AA29" s="1788"/>
      <c r="AB29" s="1789" t="s">
        <v>581</v>
      </c>
      <c r="AC29" s="1789"/>
      <c r="AD29" s="1789"/>
      <c r="AE29" s="1789"/>
      <c r="AF29" s="1790"/>
      <c r="AG29" s="1790"/>
      <c r="AH29" s="1790"/>
      <c r="AI29" s="1791"/>
    </row>
    <row r="30" spans="1:35" ht="21" customHeight="1">
      <c r="A30" s="1804"/>
      <c r="B30" s="1805"/>
      <c r="C30" s="1795"/>
      <c r="D30" s="1796"/>
      <c r="E30" s="1796"/>
      <c r="F30" s="1796"/>
      <c r="G30" s="1796"/>
      <c r="H30" s="1796"/>
      <c r="I30" s="1797"/>
      <c r="J30" s="1795"/>
      <c r="K30" s="1796"/>
      <c r="L30" s="1796"/>
      <c r="M30" s="1796"/>
      <c r="N30" s="1796"/>
      <c r="O30" s="1796"/>
      <c r="P30" s="1797"/>
      <c r="Q30" s="1188">
        <v>8</v>
      </c>
      <c r="R30" s="1188"/>
      <c r="S30" s="1787" t="s">
        <v>581</v>
      </c>
      <c r="T30" s="1788"/>
      <c r="U30" s="1788"/>
      <c r="V30" s="1788"/>
      <c r="W30" s="1788"/>
      <c r="X30" s="1788"/>
      <c r="Y30" s="1788"/>
      <c r="Z30" s="1788"/>
      <c r="AA30" s="1788"/>
      <c r="AB30" s="1789" t="s">
        <v>581</v>
      </c>
      <c r="AC30" s="1789"/>
      <c r="AD30" s="1789"/>
      <c r="AE30" s="1789"/>
      <c r="AF30" s="1790"/>
      <c r="AG30" s="1790"/>
      <c r="AH30" s="1790"/>
      <c r="AI30" s="1791"/>
    </row>
    <row r="31" spans="1:35" ht="21" customHeight="1">
      <c r="A31" s="1806"/>
      <c r="B31" s="1807"/>
      <c r="C31" s="1798"/>
      <c r="D31" s="1799"/>
      <c r="E31" s="1799"/>
      <c r="F31" s="1799"/>
      <c r="G31" s="1799"/>
      <c r="H31" s="1799"/>
      <c r="I31" s="1800"/>
      <c r="J31" s="1798"/>
      <c r="K31" s="1799"/>
      <c r="L31" s="1799"/>
      <c r="M31" s="1799"/>
      <c r="N31" s="1799"/>
      <c r="O31" s="1799"/>
      <c r="P31" s="1800"/>
      <c r="Q31" s="1188">
        <v>9</v>
      </c>
      <c r="R31" s="1188"/>
      <c r="S31" s="1787" t="s">
        <v>581</v>
      </c>
      <c r="T31" s="1788"/>
      <c r="U31" s="1788"/>
      <c r="V31" s="1788"/>
      <c r="W31" s="1788"/>
      <c r="X31" s="1788"/>
      <c r="Y31" s="1788"/>
      <c r="Z31" s="1788"/>
      <c r="AA31" s="1788"/>
      <c r="AB31" s="1789" t="s">
        <v>581</v>
      </c>
      <c r="AC31" s="1789"/>
      <c r="AD31" s="1789"/>
      <c r="AE31" s="1789"/>
      <c r="AF31" s="1790"/>
      <c r="AG31" s="1790"/>
      <c r="AH31" s="1790"/>
      <c r="AI31" s="1791"/>
    </row>
    <row r="32" spans="1:35" ht="21" customHeight="1">
      <c r="A32" s="1806"/>
      <c r="B32" s="1807"/>
      <c r="C32" s="1792"/>
      <c r="D32" s="1793"/>
      <c r="E32" s="1793"/>
      <c r="F32" s="1793"/>
      <c r="G32" s="1793"/>
      <c r="H32" s="1793"/>
      <c r="I32" s="1794"/>
      <c r="J32" s="1801"/>
      <c r="K32" s="1793"/>
      <c r="L32" s="1793"/>
      <c r="M32" s="1793"/>
      <c r="N32" s="1793"/>
      <c r="O32" s="1793"/>
      <c r="P32" s="1794"/>
      <c r="Q32" s="1188">
        <v>10</v>
      </c>
      <c r="R32" s="1188"/>
      <c r="S32" s="1787" t="s">
        <v>581</v>
      </c>
      <c r="T32" s="1788"/>
      <c r="U32" s="1788"/>
      <c r="V32" s="1788"/>
      <c r="W32" s="1788"/>
      <c r="X32" s="1788"/>
      <c r="Y32" s="1788"/>
      <c r="Z32" s="1788"/>
      <c r="AA32" s="1788"/>
      <c r="AB32" s="1789" t="s">
        <v>581</v>
      </c>
      <c r="AC32" s="1789"/>
      <c r="AD32" s="1789"/>
      <c r="AE32" s="1789"/>
      <c r="AF32" s="1790"/>
      <c r="AG32" s="1790"/>
      <c r="AH32" s="1790"/>
      <c r="AI32" s="1791"/>
    </row>
    <row r="33" spans="1:35" ht="21" customHeight="1">
      <c r="A33" s="1806"/>
      <c r="B33" s="1807"/>
      <c r="C33" s="1795"/>
      <c r="D33" s="1796"/>
      <c r="E33" s="1796"/>
      <c r="F33" s="1796"/>
      <c r="G33" s="1796"/>
      <c r="H33" s="1796"/>
      <c r="I33" s="1797"/>
      <c r="J33" s="1795"/>
      <c r="K33" s="1796"/>
      <c r="L33" s="1796"/>
      <c r="M33" s="1796"/>
      <c r="N33" s="1796"/>
      <c r="O33" s="1796"/>
      <c r="P33" s="1797"/>
      <c r="Q33" s="1188">
        <v>11</v>
      </c>
      <c r="R33" s="1188"/>
      <c r="S33" s="1787" t="s">
        <v>581</v>
      </c>
      <c r="T33" s="1788"/>
      <c r="U33" s="1788"/>
      <c r="V33" s="1788"/>
      <c r="W33" s="1788"/>
      <c r="X33" s="1788"/>
      <c r="Y33" s="1788"/>
      <c r="Z33" s="1788"/>
      <c r="AA33" s="1788"/>
      <c r="AB33" s="1789" t="s">
        <v>581</v>
      </c>
      <c r="AC33" s="1789"/>
      <c r="AD33" s="1789"/>
      <c r="AE33" s="1789"/>
      <c r="AF33" s="1790"/>
      <c r="AG33" s="1790"/>
      <c r="AH33" s="1790"/>
      <c r="AI33" s="1791"/>
    </row>
    <row r="34" spans="1:35" ht="21" customHeight="1">
      <c r="A34" s="1806"/>
      <c r="B34" s="1807"/>
      <c r="C34" s="1795"/>
      <c r="D34" s="1796"/>
      <c r="E34" s="1796"/>
      <c r="F34" s="1796"/>
      <c r="G34" s="1796"/>
      <c r="H34" s="1796"/>
      <c r="I34" s="1797"/>
      <c r="J34" s="1795"/>
      <c r="K34" s="1796"/>
      <c r="L34" s="1796"/>
      <c r="M34" s="1796"/>
      <c r="N34" s="1796"/>
      <c r="O34" s="1796"/>
      <c r="P34" s="1797"/>
      <c r="Q34" s="1188">
        <v>12</v>
      </c>
      <c r="R34" s="1188"/>
      <c r="S34" s="1787" t="s">
        <v>581</v>
      </c>
      <c r="T34" s="1788"/>
      <c r="U34" s="1788"/>
      <c r="V34" s="1788"/>
      <c r="W34" s="1788"/>
      <c r="X34" s="1788"/>
      <c r="Y34" s="1788"/>
      <c r="Z34" s="1788"/>
      <c r="AA34" s="1788"/>
      <c r="AB34" s="1789" t="s">
        <v>581</v>
      </c>
      <c r="AC34" s="1789"/>
      <c r="AD34" s="1789"/>
      <c r="AE34" s="1789"/>
      <c r="AF34" s="1790"/>
      <c r="AG34" s="1790"/>
      <c r="AH34" s="1790"/>
      <c r="AI34" s="1791"/>
    </row>
    <row r="35" spans="1:35" ht="21" customHeight="1">
      <c r="A35" s="1806"/>
      <c r="B35" s="1807"/>
      <c r="C35" s="1795"/>
      <c r="D35" s="1796"/>
      <c r="E35" s="1796"/>
      <c r="F35" s="1796"/>
      <c r="G35" s="1796"/>
      <c r="H35" s="1796"/>
      <c r="I35" s="1797"/>
      <c r="J35" s="1795"/>
      <c r="K35" s="1796"/>
      <c r="L35" s="1796"/>
      <c r="M35" s="1796"/>
      <c r="N35" s="1796"/>
      <c r="O35" s="1796"/>
      <c r="P35" s="1797"/>
      <c r="Q35" s="1188">
        <v>13</v>
      </c>
      <c r="R35" s="1188"/>
      <c r="S35" s="1787" t="s">
        <v>581</v>
      </c>
      <c r="T35" s="1788"/>
      <c r="U35" s="1788"/>
      <c r="V35" s="1788"/>
      <c r="W35" s="1788"/>
      <c r="X35" s="1788"/>
      <c r="Y35" s="1788"/>
      <c r="Z35" s="1788"/>
      <c r="AA35" s="1788"/>
      <c r="AB35" s="1789" t="s">
        <v>581</v>
      </c>
      <c r="AC35" s="1789"/>
      <c r="AD35" s="1789"/>
      <c r="AE35" s="1789"/>
      <c r="AF35" s="1790"/>
      <c r="AG35" s="1790"/>
      <c r="AH35" s="1790"/>
      <c r="AI35" s="1791"/>
    </row>
    <row r="36" spans="1:35" ht="21" customHeight="1">
      <c r="A36" s="1806"/>
      <c r="B36" s="1807"/>
      <c r="C36" s="1798"/>
      <c r="D36" s="1799"/>
      <c r="E36" s="1799"/>
      <c r="F36" s="1799"/>
      <c r="G36" s="1799"/>
      <c r="H36" s="1799"/>
      <c r="I36" s="1800"/>
      <c r="J36" s="1798"/>
      <c r="K36" s="1799"/>
      <c r="L36" s="1799"/>
      <c r="M36" s="1799"/>
      <c r="N36" s="1799"/>
      <c r="O36" s="1799"/>
      <c r="P36" s="1800"/>
      <c r="Q36" s="1188">
        <v>14</v>
      </c>
      <c r="R36" s="1188"/>
      <c r="S36" s="1787" t="s">
        <v>581</v>
      </c>
      <c r="T36" s="1788"/>
      <c r="U36" s="1788"/>
      <c r="V36" s="1788"/>
      <c r="W36" s="1788"/>
      <c r="X36" s="1788"/>
      <c r="Y36" s="1788"/>
      <c r="Z36" s="1788"/>
      <c r="AA36" s="1788"/>
      <c r="AB36" s="1789" t="s">
        <v>581</v>
      </c>
      <c r="AC36" s="1789"/>
      <c r="AD36" s="1789"/>
      <c r="AE36" s="1789"/>
      <c r="AF36" s="1790"/>
      <c r="AG36" s="1790"/>
      <c r="AH36" s="1790"/>
      <c r="AI36" s="1791"/>
    </row>
    <row r="37" spans="1:35" ht="21" customHeight="1" thickBot="1">
      <c r="A37" s="1808"/>
      <c r="B37" s="1809"/>
      <c r="C37" s="1573" t="s">
        <v>221</v>
      </c>
      <c r="D37" s="1573"/>
      <c r="E37" s="1573"/>
      <c r="F37" s="1573"/>
      <c r="G37" s="1573"/>
      <c r="H37" s="1573"/>
      <c r="I37" s="1573"/>
      <c r="J37" s="1573"/>
      <c r="K37" s="1573"/>
      <c r="L37" s="1573"/>
      <c r="M37" s="1573"/>
      <c r="N37" s="1573"/>
      <c r="O37" s="1573"/>
      <c r="P37" s="1573"/>
      <c r="Q37" s="1573"/>
      <c r="R37" s="1573"/>
      <c r="S37" s="1573"/>
      <c r="T37" s="1573"/>
      <c r="U37" s="1573"/>
      <c r="V37" s="1573"/>
      <c r="W37" s="1573"/>
      <c r="X37" s="1573"/>
      <c r="Y37" s="1573"/>
      <c r="Z37" s="1573"/>
      <c r="AA37" s="1573"/>
      <c r="AB37" s="1573"/>
      <c r="AC37" s="1573"/>
      <c r="AD37" s="1573"/>
      <c r="AE37" s="1573"/>
      <c r="AF37" s="1573">
        <f>COUNTIF(AF23:AI36,"対象者")</f>
        <v>0</v>
      </c>
      <c r="AG37" s="1573"/>
      <c r="AH37" s="1573"/>
      <c r="AI37" s="1574"/>
    </row>
    <row r="38" spans="1:35" ht="21" customHeight="1">
      <c r="A38" s="1671" t="s">
        <v>582</v>
      </c>
      <c r="B38" s="1671"/>
      <c r="C38" s="1671"/>
      <c r="D38" s="1671"/>
      <c r="E38" s="1671"/>
      <c r="F38" s="1671"/>
      <c r="G38" s="1671"/>
      <c r="H38" s="1671"/>
      <c r="I38" s="1671"/>
      <c r="J38" s="1671"/>
      <c r="K38" s="1671"/>
      <c r="L38" s="1671"/>
      <c r="M38" s="1671"/>
      <c r="N38" s="1671"/>
      <c r="O38" s="1671"/>
      <c r="P38" s="1671"/>
      <c r="Q38" s="1671"/>
      <c r="R38" s="1671"/>
      <c r="S38" s="1671"/>
      <c r="T38" s="1671"/>
      <c r="U38" s="1671"/>
      <c r="V38" s="1671"/>
      <c r="W38" s="1671"/>
      <c r="X38" s="1671"/>
      <c r="Y38" s="1671"/>
      <c r="Z38" s="1671"/>
      <c r="AA38" s="1671"/>
      <c r="AB38" s="1671"/>
      <c r="AC38" s="1671"/>
      <c r="AD38" s="1671"/>
      <c r="AE38" s="1671"/>
      <c r="AF38" s="1671"/>
      <c r="AG38" s="1671"/>
      <c r="AH38" s="1671"/>
      <c r="AI38" s="1671"/>
    </row>
    <row r="39" spans="1:35" ht="21" customHeight="1">
      <c r="A39" s="1671"/>
      <c r="B39" s="1671"/>
      <c r="C39" s="1671"/>
      <c r="D39" s="1671"/>
      <c r="E39" s="1671"/>
      <c r="F39" s="1671"/>
      <c r="G39" s="1671"/>
      <c r="H39" s="1671"/>
      <c r="I39" s="1671"/>
      <c r="J39" s="1671"/>
      <c r="K39" s="1671"/>
      <c r="L39" s="1671"/>
      <c r="M39" s="1671"/>
      <c r="N39" s="1671"/>
      <c r="O39" s="1671"/>
      <c r="P39" s="1671"/>
      <c r="Q39" s="1671"/>
      <c r="R39" s="1671"/>
      <c r="S39" s="1671"/>
      <c r="T39" s="1671"/>
      <c r="U39" s="1671"/>
      <c r="V39" s="1671"/>
      <c r="W39" s="1671"/>
      <c r="X39" s="1671"/>
      <c r="Y39" s="1671"/>
      <c r="Z39" s="1671"/>
      <c r="AA39" s="1671"/>
      <c r="AB39" s="1671"/>
      <c r="AC39" s="1671"/>
      <c r="AD39" s="1671"/>
      <c r="AE39" s="1671"/>
      <c r="AF39" s="1671"/>
      <c r="AG39" s="1671"/>
      <c r="AH39" s="1671"/>
      <c r="AI39" s="1671"/>
    </row>
    <row r="40" spans="1:35" ht="21" customHeight="1"/>
    <row r="41" spans="1:35" ht="21" customHeight="1"/>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131">
    <mergeCell ref="A2:AI2"/>
    <mergeCell ref="A4:K4"/>
    <mergeCell ref="L4:AI4"/>
    <mergeCell ref="A5:K5"/>
    <mergeCell ref="L5:AI5"/>
    <mergeCell ref="A6:E7"/>
    <mergeCell ref="F6:K6"/>
    <mergeCell ref="L6:U6"/>
    <mergeCell ref="V6:Z7"/>
    <mergeCell ref="AA6:AI7"/>
    <mergeCell ref="F7:K7"/>
    <mergeCell ref="L7:U7"/>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F14:AI14"/>
    <mergeCell ref="C15:D15"/>
    <mergeCell ref="E15:K15"/>
    <mergeCell ref="L15:AA15"/>
    <mergeCell ref="AB15:AE15"/>
    <mergeCell ref="AF15:AI15"/>
    <mergeCell ref="C18:D18"/>
    <mergeCell ref="E18:K18"/>
    <mergeCell ref="L18:AA18"/>
    <mergeCell ref="AB18:AE18"/>
    <mergeCell ref="AF18:AI18"/>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s>
  <phoneticPr fontId="20"/>
  <dataValidations count="4">
    <dataValidation type="list" allowBlank="1" showInputMessage="1" showErrorMessage="1" sqref="AF23:AI36" xr:uid="{C0AB8D56-455C-4D27-8E82-59C327BD31AF}">
      <formula1>"　,対象者,非対象者"</formula1>
    </dataValidation>
    <dataValidation type="list" allowBlank="1" showInputMessage="1" showErrorMessage="1" sqref="AB23:AB36" xr:uid="{18EC388A-43DE-401F-8AB3-2DDFB1DDB2D0}">
      <formula1>"　,2,3,4,5,6"</formula1>
    </dataValidation>
    <dataValidation type="list" allowBlank="1" showInputMessage="1" showErrorMessage="1" sqref="AF11:AI18" xr:uid="{989388B2-62FA-418A-AE57-BE55475FDDA4}">
      <formula1>"　,該当,非該当"</formula1>
    </dataValidation>
    <dataValidation imeMode="halfAlpha" allowBlank="1" showInputMessage="1" showErrorMessage="1" sqref="L6:U7" xr:uid="{7489EBC8-77E2-4696-BE2E-CAB0E3BC3572}"/>
  </dataValidations>
  <printOptions horizontalCentered="1"/>
  <pageMargins left="0.51181102362204722" right="0.27559055118110237" top="0.39370078740157483" bottom="0.39370078740157483" header="0.39370078740157483" footer="0.39370078740157483"/>
  <pageSetup paperSize="9"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171"/>
  <sheetViews>
    <sheetView view="pageBreakPreview" zoomScale="70" zoomScaleNormal="70" zoomScaleSheetLayoutView="70" workbookViewId="0">
      <selection activeCell="G5" sqref="G5:X5"/>
    </sheetView>
  </sheetViews>
  <sheetFormatPr defaultColWidth="9" defaultRowHeight="13"/>
  <cols>
    <col min="1" max="1" width="2.58203125" style="1" customWidth="1"/>
    <col min="2" max="2" width="7.5" style="1" customWidth="1"/>
    <col min="3" max="13" width="2.58203125" style="1" customWidth="1"/>
    <col min="14" max="14" width="4.58203125" style="1" customWidth="1"/>
    <col min="15" max="20" width="2.83203125" style="1" customWidth="1"/>
    <col min="21" max="22" width="3.5" style="1" customWidth="1"/>
    <col min="23" max="23" width="1" style="1" customWidth="1"/>
    <col min="24" max="24" width="3.5" style="1" customWidth="1"/>
    <col min="25" max="25" width="2.25" style="1" customWidth="1"/>
    <col min="26" max="26" width="3.5" style="1" customWidth="1"/>
    <col min="27" max="31" width="3.33203125" style="1" customWidth="1"/>
    <col min="32" max="36" width="5" style="1" customWidth="1"/>
    <col min="37" max="37" width="5.83203125" style="1" customWidth="1"/>
    <col min="38" max="51" width="4.5" style="1" customWidth="1"/>
    <col min="52" max="52" width="11.58203125" style="1" customWidth="1"/>
    <col min="53" max="53" width="13.58203125" style="1" customWidth="1"/>
    <col min="54" max="55" width="2.58203125" style="1" customWidth="1"/>
    <col min="56" max="56" width="4.25" style="1" customWidth="1"/>
    <col min="57" max="60" width="2.58203125" style="1" customWidth="1"/>
    <col min="61" max="61" width="9" style="1" customWidth="1"/>
    <col min="62" max="16384" width="9" style="1"/>
  </cols>
  <sheetData>
    <row r="1" spans="1:59" ht="18" customHeight="1">
      <c r="A1" s="10" t="s">
        <v>64</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8" t="s">
        <v>977</v>
      </c>
    </row>
    <row r="2" spans="1:59">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row>
    <row r="3" spans="1:59" ht="21">
      <c r="A3" s="987" t="s">
        <v>54</v>
      </c>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2"/>
    </row>
    <row r="4" spans="1:59" ht="21.5" thickBo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2"/>
    </row>
    <row r="5" spans="1:59" ht="34.5" customHeight="1" thickBot="1">
      <c r="A5" s="19" t="s">
        <v>50</v>
      </c>
      <c r="B5" s="17"/>
      <c r="C5" s="17"/>
      <c r="D5" s="17"/>
      <c r="E5" s="17"/>
      <c r="F5" s="17"/>
      <c r="G5" s="988"/>
      <c r="H5" s="989"/>
      <c r="I5" s="989"/>
      <c r="J5" s="989"/>
      <c r="K5" s="989"/>
      <c r="L5" s="989"/>
      <c r="M5" s="989"/>
      <c r="N5" s="989"/>
      <c r="O5" s="989"/>
      <c r="P5" s="989"/>
      <c r="Q5" s="989"/>
      <c r="R5" s="989"/>
      <c r="S5" s="989"/>
      <c r="T5" s="989"/>
      <c r="U5" s="989"/>
      <c r="V5" s="989"/>
      <c r="W5" s="989"/>
      <c r="X5" s="990"/>
      <c r="Z5" s="24"/>
      <c r="AA5" s="24"/>
      <c r="AB5" s="24"/>
      <c r="AC5" s="24"/>
      <c r="AD5" s="17"/>
      <c r="AE5" s="17"/>
      <c r="AF5" s="17"/>
      <c r="AG5" s="17"/>
      <c r="AH5" s="17"/>
      <c r="AI5" s="17"/>
      <c r="AJ5" s="17"/>
      <c r="AK5" s="2"/>
    </row>
    <row r="6" spans="1:59" ht="12" customHeight="1">
      <c r="A6" s="19"/>
      <c r="B6" s="17"/>
      <c r="C6" s="17"/>
      <c r="D6" s="17"/>
      <c r="E6" s="17"/>
      <c r="F6" s="17"/>
      <c r="G6" s="25"/>
      <c r="H6" s="25"/>
      <c r="I6" s="25"/>
      <c r="J6" s="25"/>
      <c r="K6" s="25"/>
      <c r="L6" s="25"/>
      <c r="M6" s="25"/>
      <c r="N6" s="25"/>
      <c r="O6" s="25"/>
      <c r="P6" s="25"/>
      <c r="Q6" s="25"/>
      <c r="R6" s="25"/>
      <c r="S6" s="25"/>
      <c r="T6" s="25"/>
      <c r="U6" s="25"/>
      <c r="V6" s="25"/>
      <c r="W6" s="25"/>
      <c r="X6" s="25"/>
      <c r="Z6" s="20"/>
      <c r="AA6" s="21"/>
      <c r="AB6" s="21"/>
      <c r="AC6" s="21"/>
      <c r="AD6" s="21"/>
      <c r="AE6" s="21"/>
      <c r="AF6" s="21"/>
      <c r="AG6" s="22"/>
      <c r="AH6" s="23"/>
      <c r="AI6" s="26"/>
      <c r="AJ6" s="26"/>
      <c r="AK6" s="26"/>
      <c r="AL6" s="26"/>
      <c r="AM6" s="26"/>
      <c r="AN6" s="26"/>
      <c r="AO6" s="26"/>
      <c r="AP6" s="26"/>
      <c r="AQ6" s="26"/>
      <c r="AR6" s="26"/>
      <c r="AS6" s="26"/>
      <c r="AT6" s="26"/>
      <c r="AU6" s="26"/>
      <c r="AV6" s="24"/>
      <c r="AW6" s="24"/>
      <c r="AX6" s="24"/>
      <c r="AY6" s="24"/>
      <c r="AZ6" s="17"/>
      <c r="BA6" s="17"/>
      <c r="BB6" s="17"/>
      <c r="BC6" s="17"/>
      <c r="BD6" s="17"/>
      <c r="BE6" s="17"/>
      <c r="BF6" s="17"/>
      <c r="BG6" s="2"/>
    </row>
    <row r="7" spans="1:59" ht="21.5" thickBot="1">
      <c r="A7" s="20" t="s">
        <v>51</v>
      </c>
      <c r="B7" s="20"/>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2"/>
    </row>
    <row r="8" spans="1:59" ht="22.5" customHeight="1">
      <c r="A8" s="991" t="s">
        <v>0</v>
      </c>
      <c r="B8" s="992"/>
      <c r="C8" s="992"/>
      <c r="D8" s="992"/>
      <c r="E8" s="992"/>
      <c r="F8" s="992"/>
      <c r="G8" s="992"/>
      <c r="H8" s="992"/>
      <c r="I8" s="992"/>
      <c r="J8" s="993"/>
      <c r="K8" s="997" t="s">
        <v>1</v>
      </c>
      <c r="L8" s="992"/>
      <c r="M8" s="992"/>
      <c r="N8" s="993"/>
      <c r="O8" s="997" t="s">
        <v>2</v>
      </c>
      <c r="P8" s="992"/>
      <c r="Q8" s="992"/>
      <c r="R8" s="992"/>
      <c r="S8" s="992"/>
      <c r="T8" s="993"/>
      <c r="U8" s="999" t="s">
        <v>3</v>
      </c>
      <c r="V8" s="1000"/>
      <c r="W8" s="1000"/>
      <c r="X8" s="1000"/>
      <c r="Y8" s="1000"/>
      <c r="Z8" s="1001"/>
      <c r="AA8" s="999" t="s">
        <v>4</v>
      </c>
      <c r="AB8" s="1000"/>
      <c r="AC8" s="1000"/>
      <c r="AD8" s="1000"/>
      <c r="AE8" s="1001"/>
      <c r="AF8" s="997" t="s">
        <v>5</v>
      </c>
      <c r="AG8" s="992"/>
      <c r="AH8" s="992"/>
      <c r="AI8" s="992"/>
      <c r="AJ8" s="992"/>
      <c r="AK8" s="992"/>
      <c r="AL8" s="992"/>
      <c r="AM8" s="992"/>
      <c r="AN8" s="992"/>
      <c r="AO8" s="992"/>
      <c r="AP8" s="992"/>
      <c r="AQ8" s="992"/>
      <c r="AR8" s="992"/>
      <c r="AS8" s="992"/>
      <c r="AT8" s="992"/>
      <c r="AU8" s="992"/>
      <c r="AV8" s="992"/>
      <c r="AW8" s="992"/>
      <c r="AX8" s="992"/>
      <c r="AY8" s="992"/>
      <c r="AZ8" s="992"/>
      <c r="BA8" s="31"/>
      <c r="BB8" s="32"/>
      <c r="BC8" s="32"/>
      <c r="BD8" s="32"/>
      <c r="BE8" s="32"/>
      <c r="BF8" s="33"/>
      <c r="BG8" s="3"/>
    </row>
    <row r="9" spans="1:59" ht="23.25" customHeight="1" thickBot="1">
      <c r="A9" s="994"/>
      <c r="B9" s="995"/>
      <c r="C9" s="995"/>
      <c r="D9" s="995"/>
      <c r="E9" s="995"/>
      <c r="F9" s="995"/>
      <c r="G9" s="995"/>
      <c r="H9" s="995"/>
      <c r="I9" s="995"/>
      <c r="J9" s="996"/>
      <c r="K9" s="998"/>
      <c r="L9" s="995"/>
      <c r="M9" s="995"/>
      <c r="N9" s="996"/>
      <c r="O9" s="998"/>
      <c r="P9" s="995"/>
      <c r="Q9" s="995"/>
      <c r="R9" s="995"/>
      <c r="S9" s="995"/>
      <c r="T9" s="996"/>
      <c r="U9" s="1002"/>
      <c r="V9" s="1003"/>
      <c r="W9" s="1003"/>
      <c r="X9" s="1003"/>
      <c r="Y9" s="1003"/>
      <c r="Z9" s="1004"/>
      <c r="AA9" s="1002"/>
      <c r="AB9" s="1003"/>
      <c r="AC9" s="1003"/>
      <c r="AD9" s="1003"/>
      <c r="AE9" s="1004"/>
      <c r="AF9" s="998"/>
      <c r="AG9" s="995"/>
      <c r="AH9" s="995"/>
      <c r="AI9" s="995"/>
      <c r="AJ9" s="995"/>
      <c r="AK9" s="995"/>
      <c r="AL9" s="995"/>
      <c r="AM9" s="995"/>
      <c r="AN9" s="995"/>
      <c r="AO9" s="995"/>
      <c r="AP9" s="995"/>
      <c r="AQ9" s="995"/>
      <c r="AR9" s="995"/>
      <c r="AS9" s="995"/>
      <c r="AT9" s="995"/>
      <c r="AU9" s="995"/>
      <c r="AV9" s="995"/>
      <c r="AW9" s="995"/>
      <c r="AX9" s="995"/>
      <c r="AY9" s="995"/>
      <c r="AZ9" s="995"/>
      <c r="BA9" s="27" t="s">
        <v>52</v>
      </c>
      <c r="BB9" s="1005" t="s">
        <v>6</v>
      </c>
      <c r="BC9" s="1006"/>
      <c r="BD9" s="1006"/>
      <c r="BE9" s="1006"/>
      <c r="BF9" s="1007"/>
      <c r="BG9" s="3"/>
    </row>
    <row r="10" spans="1:59" ht="48" customHeight="1" thickTop="1" thickBot="1">
      <c r="A10" s="1014" t="s">
        <v>7</v>
      </c>
      <c r="B10" s="1015"/>
      <c r="C10" s="1015"/>
      <c r="D10" s="1015"/>
      <c r="E10" s="1015"/>
      <c r="F10" s="1015"/>
      <c r="G10" s="1015"/>
      <c r="H10" s="1015"/>
      <c r="I10" s="1015"/>
      <c r="J10" s="1016"/>
      <c r="K10" s="1017"/>
      <c r="L10" s="1018"/>
      <c r="M10" s="1018"/>
      <c r="N10" s="1019"/>
      <c r="O10" s="1017"/>
      <c r="P10" s="1018"/>
      <c r="Q10" s="1018"/>
      <c r="R10" s="1018"/>
      <c r="S10" s="1018"/>
      <c r="T10" s="1019"/>
      <c r="U10" s="1020"/>
      <c r="V10" s="1021"/>
      <c r="W10" s="1021"/>
      <c r="X10" s="1021"/>
      <c r="Y10" s="1021"/>
      <c r="Z10" s="1022"/>
      <c r="AA10" s="1017"/>
      <c r="AB10" s="1018"/>
      <c r="AC10" s="1018"/>
      <c r="AD10" s="1018"/>
      <c r="AE10" s="1019"/>
      <c r="AF10" s="1023" t="s">
        <v>8</v>
      </c>
      <c r="AG10" s="1024"/>
      <c r="AH10" s="1024"/>
      <c r="AI10" s="1024"/>
      <c r="AJ10" s="1024"/>
      <c r="AK10" s="1025"/>
      <c r="AL10" s="1008" t="s">
        <v>55</v>
      </c>
      <c r="AM10" s="1009"/>
      <c r="AN10" s="1009"/>
      <c r="AO10" s="1009"/>
      <c r="AP10" s="1009"/>
      <c r="AQ10" s="1009"/>
      <c r="AR10" s="1009"/>
      <c r="AS10" s="1009"/>
      <c r="AT10" s="1009"/>
      <c r="AU10" s="1009"/>
      <c r="AV10" s="1009"/>
      <c r="AW10" s="1009"/>
      <c r="AX10" s="1009"/>
      <c r="AY10" s="1009"/>
      <c r="AZ10" s="1010"/>
      <c r="BA10" s="28" t="s">
        <v>53</v>
      </c>
      <c r="BB10" s="1011"/>
      <c r="BC10" s="1012"/>
      <c r="BD10" s="1012"/>
      <c r="BE10" s="1012"/>
      <c r="BF10" s="1013"/>
      <c r="BG10" s="4"/>
    </row>
    <row r="11" spans="1:59" ht="51" customHeight="1">
      <c r="A11" s="1026" t="s">
        <v>63</v>
      </c>
      <c r="B11" s="918" t="s">
        <v>29</v>
      </c>
      <c r="C11" s="919"/>
      <c r="D11" s="919"/>
      <c r="E11" s="919"/>
      <c r="F11" s="919"/>
      <c r="G11" s="919"/>
      <c r="H11" s="919"/>
      <c r="I11" s="919"/>
      <c r="J11" s="920"/>
      <c r="K11" s="924"/>
      <c r="L11" s="925"/>
      <c r="M11" s="925"/>
      <c r="N11" s="926"/>
      <c r="O11" s="933"/>
      <c r="P11" s="934"/>
      <c r="Q11" s="934"/>
      <c r="R11" s="934"/>
      <c r="S11" s="934"/>
      <c r="T11" s="935"/>
      <c r="U11" s="933"/>
      <c r="V11" s="942"/>
      <c r="W11" s="942"/>
      <c r="X11" s="942"/>
      <c r="Y11" s="942"/>
      <c r="Z11" s="943"/>
      <c r="AA11" s="944"/>
      <c r="AB11" s="945"/>
      <c r="AC11" s="945"/>
      <c r="AD11" s="945"/>
      <c r="AE11" s="946"/>
      <c r="AF11" s="914" t="s">
        <v>16</v>
      </c>
      <c r="AG11" s="914"/>
      <c r="AH11" s="914"/>
      <c r="AI11" s="914"/>
      <c r="AJ11" s="914"/>
      <c r="AK11" s="915"/>
      <c r="AL11" s="955" t="s">
        <v>21</v>
      </c>
      <c r="AM11" s="953"/>
      <c r="AN11" s="953"/>
      <c r="AO11" s="953"/>
      <c r="AP11" s="953"/>
      <c r="AQ11" s="953"/>
      <c r="AR11" s="953"/>
      <c r="AS11" s="953"/>
      <c r="AT11" s="953"/>
      <c r="AU11" s="953"/>
      <c r="AV11" s="953"/>
      <c r="AW11" s="953"/>
      <c r="AX11" s="953"/>
      <c r="AY11" s="953"/>
      <c r="AZ11" s="954"/>
      <c r="BA11" s="40"/>
      <c r="BB11" s="956"/>
      <c r="BC11" s="957"/>
      <c r="BD11" s="957"/>
      <c r="BE11" s="957"/>
      <c r="BF11" s="958"/>
      <c r="BG11" s="4"/>
    </row>
    <row r="12" spans="1:59" ht="46.5" customHeight="1">
      <c r="A12" s="1026"/>
      <c r="B12" s="921"/>
      <c r="C12" s="922"/>
      <c r="D12" s="922"/>
      <c r="E12" s="922"/>
      <c r="F12" s="922"/>
      <c r="G12" s="922"/>
      <c r="H12" s="922"/>
      <c r="I12" s="922"/>
      <c r="J12" s="923"/>
      <c r="K12" s="927"/>
      <c r="L12" s="928"/>
      <c r="M12" s="928"/>
      <c r="N12" s="929"/>
      <c r="O12" s="936"/>
      <c r="P12" s="937"/>
      <c r="Q12" s="937"/>
      <c r="R12" s="937"/>
      <c r="S12" s="937"/>
      <c r="T12" s="938"/>
      <c r="U12" s="936"/>
      <c r="V12" s="940"/>
      <c r="W12" s="940"/>
      <c r="X12" s="940"/>
      <c r="Y12" s="940"/>
      <c r="Z12" s="941"/>
      <c r="AA12" s="947"/>
      <c r="AB12" s="948"/>
      <c r="AC12" s="948"/>
      <c r="AD12" s="948"/>
      <c r="AE12" s="949"/>
      <c r="AF12" s="963" t="s">
        <v>45</v>
      </c>
      <c r="AG12" s="964"/>
      <c r="AH12" s="964"/>
      <c r="AI12" s="964"/>
      <c r="AJ12" s="964"/>
      <c r="AK12" s="965"/>
      <c r="AL12" s="959" t="s">
        <v>30</v>
      </c>
      <c r="AM12" s="953"/>
      <c r="AN12" s="953"/>
      <c r="AO12" s="953"/>
      <c r="AP12" s="953"/>
      <c r="AQ12" s="953"/>
      <c r="AR12" s="953"/>
      <c r="AS12" s="953"/>
      <c r="AT12" s="953"/>
      <c r="AU12" s="953"/>
      <c r="AV12" s="953"/>
      <c r="AW12" s="953"/>
      <c r="AX12" s="953"/>
      <c r="AY12" s="953"/>
      <c r="AZ12" s="954"/>
      <c r="BA12" s="43"/>
      <c r="BB12" s="909"/>
      <c r="BC12" s="910"/>
      <c r="BD12" s="910"/>
      <c r="BE12" s="910"/>
      <c r="BF12" s="911"/>
      <c r="BG12" s="3"/>
    </row>
    <row r="13" spans="1:59" ht="22" customHeight="1">
      <c r="A13" s="1026"/>
      <c r="B13" s="921"/>
      <c r="C13" s="922"/>
      <c r="D13" s="922"/>
      <c r="E13" s="922"/>
      <c r="F13" s="922"/>
      <c r="G13" s="922"/>
      <c r="H13" s="922"/>
      <c r="I13" s="922"/>
      <c r="J13" s="923"/>
      <c r="K13" s="927"/>
      <c r="L13" s="928"/>
      <c r="M13" s="928"/>
      <c r="N13" s="929"/>
      <c r="O13" s="936"/>
      <c r="P13" s="937"/>
      <c r="Q13" s="937"/>
      <c r="R13" s="937"/>
      <c r="S13" s="937"/>
      <c r="T13" s="938"/>
      <c r="U13" s="936"/>
      <c r="V13" s="940"/>
      <c r="W13" s="940"/>
      <c r="X13" s="940"/>
      <c r="Y13" s="940"/>
      <c r="Z13" s="941"/>
      <c r="AA13" s="947"/>
      <c r="AB13" s="948"/>
      <c r="AC13" s="948"/>
      <c r="AD13" s="948"/>
      <c r="AE13" s="949"/>
      <c r="AF13" s="914" t="s">
        <v>13</v>
      </c>
      <c r="AG13" s="914"/>
      <c r="AH13" s="914"/>
      <c r="AI13" s="914"/>
      <c r="AJ13" s="914"/>
      <c r="AK13" s="915"/>
      <c r="AL13" s="966" t="s">
        <v>19</v>
      </c>
      <c r="AM13" s="967"/>
      <c r="AN13" s="967"/>
      <c r="AO13" s="967"/>
      <c r="AP13" s="967"/>
      <c r="AQ13" s="967"/>
      <c r="AR13" s="967"/>
      <c r="AS13" s="967"/>
      <c r="AT13" s="967"/>
      <c r="AU13" s="967"/>
      <c r="AV13" s="967"/>
      <c r="AW13" s="967"/>
      <c r="AX13" s="967"/>
      <c r="AY13" s="967"/>
      <c r="AZ13" s="968"/>
      <c r="BA13" s="41"/>
      <c r="BB13" s="909"/>
      <c r="BC13" s="910"/>
      <c r="BD13" s="910"/>
      <c r="BE13" s="910"/>
      <c r="BF13" s="911"/>
      <c r="BG13" s="3"/>
    </row>
    <row r="14" spans="1:59" ht="22" customHeight="1">
      <c r="A14" s="1026"/>
      <c r="B14" s="921"/>
      <c r="C14" s="922"/>
      <c r="D14" s="922"/>
      <c r="E14" s="922"/>
      <c r="F14" s="922"/>
      <c r="G14" s="922"/>
      <c r="H14" s="922"/>
      <c r="I14" s="922"/>
      <c r="J14" s="923"/>
      <c r="K14" s="927"/>
      <c r="L14" s="928"/>
      <c r="M14" s="928"/>
      <c r="N14" s="929"/>
      <c r="O14" s="936"/>
      <c r="P14" s="937"/>
      <c r="Q14" s="937"/>
      <c r="R14" s="937"/>
      <c r="S14" s="937"/>
      <c r="T14" s="938"/>
      <c r="U14" s="936"/>
      <c r="V14" s="940"/>
      <c r="W14" s="940"/>
      <c r="X14" s="940"/>
      <c r="Y14" s="940"/>
      <c r="Z14" s="941"/>
      <c r="AA14" s="947"/>
      <c r="AB14" s="948"/>
      <c r="AC14" s="948"/>
      <c r="AD14" s="948"/>
      <c r="AE14" s="949"/>
      <c r="AF14" s="915" t="s">
        <v>14</v>
      </c>
      <c r="AG14" s="916"/>
      <c r="AH14" s="916"/>
      <c r="AI14" s="916"/>
      <c r="AJ14" s="916"/>
      <c r="AK14" s="916"/>
      <c r="AL14" s="955" t="s">
        <v>19</v>
      </c>
      <c r="AM14" s="953"/>
      <c r="AN14" s="953"/>
      <c r="AO14" s="953"/>
      <c r="AP14" s="953"/>
      <c r="AQ14" s="953"/>
      <c r="AR14" s="953"/>
      <c r="AS14" s="953"/>
      <c r="AT14" s="953"/>
      <c r="AU14" s="953"/>
      <c r="AV14" s="953"/>
      <c r="AW14" s="953"/>
      <c r="AX14" s="953"/>
      <c r="AY14" s="953"/>
      <c r="AZ14" s="954"/>
      <c r="BA14" s="41"/>
      <c r="BB14" s="909"/>
      <c r="BC14" s="910"/>
      <c r="BD14" s="910"/>
      <c r="BE14" s="910"/>
      <c r="BF14" s="911"/>
      <c r="BG14" s="5"/>
    </row>
    <row r="15" spans="1:59" ht="22" customHeight="1">
      <c r="A15" s="1026"/>
      <c r="B15" s="921"/>
      <c r="C15" s="922"/>
      <c r="D15" s="922"/>
      <c r="E15" s="922"/>
      <c r="F15" s="922"/>
      <c r="G15" s="922"/>
      <c r="H15" s="922"/>
      <c r="I15" s="922"/>
      <c r="J15" s="923"/>
      <c r="K15" s="927"/>
      <c r="L15" s="928"/>
      <c r="M15" s="928"/>
      <c r="N15" s="929"/>
      <c r="O15" s="936"/>
      <c r="P15" s="937"/>
      <c r="Q15" s="937"/>
      <c r="R15" s="937"/>
      <c r="S15" s="937"/>
      <c r="T15" s="938"/>
      <c r="U15" s="936"/>
      <c r="V15" s="940"/>
      <c r="W15" s="940"/>
      <c r="X15" s="940"/>
      <c r="Y15" s="940"/>
      <c r="Z15" s="941"/>
      <c r="AA15" s="947"/>
      <c r="AB15" s="948"/>
      <c r="AC15" s="948"/>
      <c r="AD15" s="948"/>
      <c r="AE15" s="949"/>
      <c r="AF15" s="969" t="s">
        <v>66</v>
      </c>
      <c r="AG15" s="970"/>
      <c r="AH15" s="970"/>
      <c r="AI15" s="970"/>
      <c r="AJ15" s="970"/>
      <c r="AK15" s="971"/>
      <c r="AL15" s="972" t="s">
        <v>23</v>
      </c>
      <c r="AM15" s="973"/>
      <c r="AN15" s="973"/>
      <c r="AO15" s="973"/>
      <c r="AP15" s="973"/>
      <c r="AQ15" s="973"/>
      <c r="AR15" s="973"/>
      <c r="AS15" s="973"/>
      <c r="AT15" s="973"/>
      <c r="AU15" s="973"/>
      <c r="AV15" s="973"/>
      <c r="AW15" s="973"/>
      <c r="AX15" s="973"/>
      <c r="AY15" s="973"/>
      <c r="AZ15" s="974"/>
      <c r="BA15" s="41"/>
      <c r="BB15" s="909"/>
      <c r="BC15" s="910"/>
      <c r="BD15" s="910"/>
      <c r="BE15" s="910"/>
      <c r="BF15" s="911"/>
      <c r="BG15" s="3"/>
    </row>
    <row r="16" spans="1:59" ht="22" customHeight="1">
      <c r="A16" s="1026"/>
      <c r="B16" s="921"/>
      <c r="C16" s="922"/>
      <c r="D16" s="922"/>
      <c r="E16" s="922"/>
      <c r="F16" s="922"/>
      <c r="G16" s="922"/>
      <c r="H16" s="922"/>
      <c r="I16" s="922"/>
      <c r="J16" s="923"/>
      <c r="K16" s="927"/>
      <c r="L16" s="928"/>
      <c r="M16" s="928"/>
      <c r="N16" s="929"/>
      <c r="O16" s="936"/>
      <c r="P16" s="937"/>
      <c r="Q16" s="937"/>
      <c r="R16" s="937"/>
      <c r="S16" s="937"/>
      <c r="T16" s="938"/>
      <c r="U16" s="936"/>
      <c r="V16" s="940"/>
      <c r="W16" s="940"/>
      <c r="X16" s="940"/>
      <c r="Y16" s="940"/>
      <c r="Z16" s="941"/>
      <c r="AA16" s="947"/>
      <c r="AB16" s="948"/>
      <c r="AC16" s="948"/>
      <c r="AD16" s="948"/>
      <c r="AE16" s="949"/>
      <c r="AF16" s="969" t="s">
        <v>67</v>
      </c>
      <c r="AG16" s="970"/>
      <c r="AH16" s="970"/>
      <c r="AI16" s="970"/>
      <c r="AJ16" s="970"/>
      <c r="AK16" s="971"/>
      <c r="AL16" s="972" t="s">
        <v>23</v>
      </c>
      <c r="AM16" s="973"/>
      <c r="AN16" s="973"/>
      <c r="AO16" s="973"/>
      <c r="AP16" s="973"/>
      <c r="AQ16" s="973"/>
      <c r="AR16" s="973"/>
      <c r="AS16" s="973"/>
      <c r="AT16" s="973"/>
      <c r="AU16" s="973"/>
      <c r="AV16" s="973"/>
      <c r="AW16" s="973"/>
      <c r="AX16" s="973"/>
      <c r="AY16" s="973"/>
      <c r="AZ16" s="974"/>
      <c r="BA16" s="41"/>
      <c r="BB16" s="909"/>
      <c r="BC16" s="910"/>
      <c r="BD16" s="910"/>
      <c r="BE16" s="910"/>
      <c r="BF16" s="911"/>
      <c r="BG16" s="3"/>
    </row>
    <row r="17" spans="1:59" ht="22" customHeight="1">
      <c r="A17" s="1026"/>
      <c r="B17" s="921"/>
      <c r="C17" s="922"/>
      <c r="D17" s="922"/>
      <c r="E17" s="922"/>
      <c r="F17" s="922"/>
      <c r="G17" s="922"/>
      <c r="H17" s="922"/>
      <c r="I17" s="922"/>
      <c r="J17" s="923"/>
      <c r="K17" s="927"/>
      <c r="L17" s="928"/>
      <c r="M17" s="928"/>
      <c r="N17" s="929"/>
      <c r="O17" s="936"/>
      <c r="P17" s="937"/>
      <c r="Q17" s="937"/>
      <c r="R17" s="937"/>
      <c r="S17" s="937"/>
      <c r="T17" s="938"/>
      <c r="U17" s="936"/>
      <c r="V17" s="940"/>
      <c r="W17" s="940"/>
      <c r="X17" s="940"/>
      <c r="Y17" s="940"/>
      <c r="Z17" s="941"/>
      <c r="AA17" s="947"/>
      <c r="AB17" s="948"/>
      <c r="AC17" s="948"/>
      <c r="AD17" s="948"/>
      <c r="AE17" s="949"/>
      <c r="AF17" s="969" t="s">
        <v>68</v>
      </c>
      <c r="AG17" s="970"/>
      <c r="AH17" s="970"/>
      <c r="AI17" s="970"/>
      <c r="AJ17" s="970"/>
      <c r="AK17" s="971"/>
      <c r="AL17" s="972" t="s">
        <v>23</v>
      </c>
      <c r="AM17" s="973"/>
      <c r="AN17" s="973"/>
      <c r="AO17" s="973"/>
      <c r="AP17" s="973"/>
      <c r="AQ17" s="973"/>
      <c r="AR17" s="973"/>
      <c r="AS17" s="973"/>
      <c r="AT17" s="973"/>
      <c r="AU17" s="973"/>
      <c r="AV17" s="973"/>
      <c r="AW17" s="973"/>
      <c r="AX17" s="973"/>
      <c r="AY17" s="973"/>
      <c r="AZ17" s="974"/>
      <c r="BA17" s="41"/>
      <c r="BB17" s="909"/>
      <c r="BC17" s="910"/>
      <c r="BD17" s="910"/>
      <c r="BE17" s="910"/>
      <c r="BF17" s="911"/>
      <c r="BG17" s="3"/>
    </row>
    <row r="18" spans="1:59" ht="22" customHeight="1">
      <c r="A18" s="1026"/>
      <c r="B18" s="921"/>
      <c r="C18" s="922"/>
      <c r="D18" s="922"/>
      <c r="E18" s="922"/>
      <c r="F18" s="922"/>
      <c r="G18" s="922"/>
      <c r="H18" s="922"/>
      <c r="I18" s="922"/>
      <c r="J18" s="923"/>
      <c r="K18" s="927"/>
      <c r="L18" s="928"/>
      <c r="M18" s="928"/>
      <c r="N18" s="929"/>
      <c r="O18" s="936"/>
      <c r="P18" s="937"/>
      <c r="Q18" s="937"/>
      <c r="R18" s="937"/>
      <c r="S18" s="937"/>
      <c r="T18" s="938"/>
      <c r="U18" s="936"/>
      <c r="V18" s="940"/>
      <c r="W18" s="940"/>
      <c r="X18" s="940"/>
      <c r="Y18" s="940"/>
      <c r="Z18" s="941"/>
      <c r="AA18" s="947"/>
      <c r="AB18" s="948"/>
      <c r="AC18" s="948"/>
      <c r="AD18" s="948"/>
      <c r="AE18" s="949"/>
      <c r="AF18" s="969" t="s">
        <v>69</v>
      </c>
      <c r="AG18" s="970"/>
      <c r="AH18" s="970"/>
      <c r="AI18" s="970"/>
      <c r="AJ18" s="970"/>
      <c r="AK18" s="971"/>
      <c r="AL18" s="972" t="s">
        <v>23</v>
      </c>
      <c r="AM18" s="973"/>
      <c r="AN18" s="973"/>
      <c r="AO18" s="973"/>
      <c r="AP18" s="973"/>
      <c r="AQ18" s="973"/>
      <c r="AR18" s="973"/>
      <c r="AS18" s="973"/>
      <c r="AT18" s="973"/>
      <c r="AU18" s="973"/>
      <c r="AV18" s="973"/>
      <c r="AW18" s="973"/>
      <c r="AX18" s="973"/>
      <c r="AY18" s="973"/>
      <c r="AZ18" s="974"/>
      <c r="BA18" s="41"/>
      <c r="BB18" s="909"/>
      <c r="BC18" s="910"/>
      <c r="BD18" s="910"/>
      <c r="BE18" s="910"/>
      <c r="BF18" s="911"/>
      <c r="BG18" s="3"/>
    </row>
    <row r="19" spans="1:59" ht="22" customHeight="1">
      <c r="A19" s="1026"/>
      <c r="B19" s="921"/>
      <c r="C19" s="922"/>
      <c r="D19" s="922"/>
      <c r="E19" s="922"/>
      <c r="F19" s="922"/>
      <c r="G19" s="922"/>
      <c r="H19" s="922"/>
      <c r="I19" s="922"/>
      <c r="J19" s="923"/>
      <c r="K19" s="927"/>
      <c r="L19" s="928"/>
      <c r="M19" s="928"/>
      <c r="N19" s="929"/>
      <c r="O19" s="936"/>
      <c r="P19" s="937"/>
      <c r="Q19" s="937"/>
      <c r="R19" s="937"/>
      <c r="S19" s="937"/>
      <c r="T19" s="938"/>
      <c r="U19" s="936"/>
      <c r="V19" s="940"/>
      <c r="W19" s="940"/>
      <c r="X19" s="940"/>
      <c r="Y19" s="940"/>
      <c r="Z19" s="941"/>
      <c r="AA19" s="947"/>
      <c r="AB19" s="948"/>
      <c r="AC19" s="948"/>
      <c r="AD19" s="948"/>
      <c r="AE19" s="949"/>
      <c r="AF19" s="980" t="s">
        <v>17</v>
      </c>
      <c r="AG19" s="981"/>
      <c r="AH19" s="981"/>
      <c r="AI19" s="981"/>
      <c r="AJ19" s="981"/>
      <c r="AK19" s="981"/>
      <c r="AL19" s="982" t="s">
        <v>12</v>
      </c>
      <c r="AM19" s="983"/>
      <c r="AN19" s="983"/>
      <c r="AO19" s="983"/>
      <c r="AP19" s="983"/>
      <c r="AQ19" s="983"/>
      <c r="AR19" s="983"/>
      <c r="AS19" s="983"/>
      <c r="AT19" s="983"/>
      <c r="AU19" s="983"/>
      <c r="AV19" s="983"/>
      <c r="AW19" s="983"/>
      <c r="AX19" s="983"/>
      <c r="AY19" s="983"/>
      <c r="AZ19" s="984"/>
      <c r="BA19" s="44"/>
      <c r="BB19" s="909"/>
      <c r="BC19" s="910"/>
      <c r="BD19" s="910"/>
      <c r="BE19" s="910"/>
      <c r="BF19" s="911"/>
      <c r="BG19" s="3"/>
    </row>
    <row r="20" spans="1:59" ht="22" customHeight="1">
      <c r="A20" s="1026"/>
      <c r="B20" s="921"/>
      <c r="C20" s="922"/>
      <c r="D20" s="922"/>
      <c r="E20" s="922"/>
      <c r="F20" s="922"/>
      <c r="G20" s="922"/>
      <c r="H20" s="922"/>
      <c r="I20" s="922"/>
      <c r="J20" s="923"/>
      <c r="K20" s="927"/>
      <c r="L20" s="928"/>
      <c r="M20" s="928"/>
      <c r="N20" s="929"/>
      <c r="O20" s="936"/>
      <c r="P20" s="937"/>
      <c r="Q20" s="937"/>
      <c r="R20" s="937"/>
      <c r="S20" s="937"/>
      <c r="T20" s="938"/>
      <c r="U20" s="936"/>
      <c r="V20" s="940"/>
      <c r="W20" s="940"/>
      <c r="X20" s="940"/>
      <c r="Y20" s="940"/>
      <c r="Z20" s="941"/>
      <c r="AA20" s="947"/>
      <c r="AB20" s="948"/>
      <c r="AC20" s="948"/>
      <c r="AD20" s="948"/>
      <c r="AE20" s="949"/>
      <c r="AF20" s="980" t="s">
        <v>18</v>
      </c>
      <c r="AG20" s="981"/>
      <c r="AH20" s="981"/>
      <c r="AI20" s="981"/>
      <c r="AJ20" s="981"/>
      <c r="AK20" s="981"/>
      <c r="AL20" s="955" t="s">
        <v>70</v>
      </c>
      <c r="AM20" s="953"/>
      <c r="AN20" s="953"/>
      <c r="AO20" s="953"/>
      <c r="AP20" s="953"/>
      <c r="AQ20" s="953"/>
      <c r="AR20" s="953"/>
      <c r="AS20" s="953"/>
      <c r="AT20" s="953"/>
      <c r="AU20" s="953"/>
      <c r="AV20" s="953"/>
      <c r="AW20" s="953"/>
      <c r="AX20" s="953"/>
      <c r="AY20" s="953"/>
      <c r="AZ20" s="954"/>
      <c r="BA20" s="41"/>
      <c r="BB20" s="909"/>
      <c r="BC20" s="910"/>
      <c r="BD20" s="910"/>
      <c r="BE20" s="910"/>
      <c r="BF20" s="911"/>
      <c r="BG20" s="3"/>
    </row>
    <row r="21" spans="1:59" ht="22" customHeight="1">
      <c r="A21" s="1026"/>
      <c r="B21" s="921"/>
      <c r="C21" s="922"/>
      <c r="D21" s="922"/>
      <c r="E21" s="922"/>
      <c r="F21" s="922"/>
      <c r="G21" s="922"/>
      <c r="H21" s="922"/>
      <c r="I21" s="922"/>
      <c r="J21" s="923"/>
      <c r="K21" s="927"/>
      <c r="L21" s="928"/>
      <c r="M21" s="928"/>
      <c r="N21" s="929"/>
      <c r="O21" s="936"/>
      <c r="P21" s="937"/>
      <c r="Q21" s="937"/>
      <c r="R21" s="937"/>
      <c r="S21" s="937"/>
      <c r="T21" s="938"/>
      <c r="U21" s="936"/>
      <c r="V21" s="940"/>
      <c r="W21" s="940"/>
      <c r="X21" s="940"/>
      <c r="Y21" s="940"/>
      <c r="Z21" s="941"/>
      <c r="AA21" s="947"/>
      <c r="AB21" s="948"/>
      <c r="AC21" s="948"/>
      <c r="AD21" s="948"/>
      <c r="AE21" s="949"/>
      <c r="AF21" s="913" t="s">
        <v>31</v>
      </c>
      <c r="AG21" s="914"/>
      <c r="AH21" s="914"/>
      <c r="AI21" s="914"/>
      <c r="AJ21" s="914"/>
      <c r="AK21" s="915"/>
      <c r="AL21" s="959" t="s">
        <v>20</v>
      </c>
      <c r="AM21" s="960"/>
      <c r="AN21" s="960"/>
      <c r="AO21" s="960"/>
      <c r="AP21" s="960"/>
      <c r="AQ21" s="960"/>
      <c r="AR21" s="960"/>
      <c r="AS21" s="960"/>
      <c r="AT21" s="960"/>
      <c r="AU21" s="960"/>
      <c r="AV21" s="960"/>
      <c r="AW21" s="960"/>
      <c r="AX21" s="960"/>
      <c r="AY21" s="960"/>
      <c r="AZ21" s="961"/>
      <c r="BA21" s="41"/>
      <c r="BB21" s="909"/>
      <c r="BC21" s="910"/>
      <c r="BD21" s="910"/>
      <c r="BE21" s="910"/>
      <c r="BF21" s="911"/>
      <c r="BG21" s="4"/>
    </row>
    <row r="22" spans="1:59" ht="42" customHeight="1">
      <c r="A22" s="1026"/>
      <c r="B22" s="921"/>
      <c r="C22" s="922"/>
      <c r="D22" s="922"/>
      <c r="E22" s="922"/>
      <c r="F22" s="922"/>
      <c r="G22" s="922"/>
      <c r="H22" s="922"/>
      <c r="I22" s="922"/>
      <c r="J22" s="923"/>
      <c r="K22" s="927"/>
      <c r="L22" s="928"/>
      <c r="M22" s="928"/>
      <c r="N22" s="929"/>
      <c r="O22" s="936"/>
      <c r="P22" s="937"/>
      <c r="Q22" s="937"/>
      <c r="R22" s="937"/>
      <c r="S22" s="937"/>
      <c r="T22" s="938"/>
      <c r="U22" s="936"/>
      <c r="V22" s="940"/>
      <c r="W22" s="940"/>
      <c r="X22" s="940"/>
      <c r="Y22" s="940"/>
      <c r="Z22" s="941"/>
      <c r="AA22" s="947"/>
      <c r="AB22" s="948"/>
      <c r="AC22" s="948"/>
      <c r="AD22" s="948"/>
      <c r="AE22" s="949"/>
      <c r="AF22" s="914" t="s">
        <v>27</v>
      </c>
      <c r="AG22" s="914"/>
      <c r="AH22" s="914"/>
      <c r="AI22" s="914"/>
      <c r="AJ22" s="914"/>
      <c r="AK22" s="915"/>
      <c r="AL22" s="962" t="s">
        <v>28</v>
      </c>
      <c r="AM22" s="914"/>
      <c r="AN22" s="914"/>
      <c r="AO22" s="914"/>
      <c r="AP22" s="914"/>
      <c r="AQ22" s="914"/>
      <c r="AR22" s="914"/>
      <c r="AS22" s="914"/>
      <c r="AT22" s="914"/>
      <c r="AU22" s="914"/>
      <c r="AV22" s="914"/>
      <c r="AW22" s="914"/>
      <c r="AX22" s="914"/>
      <c r="AY22" s="914"/>
      <c r="AZ22" s="915"/>
      <c r="BA22" s="41"/>
      <c r="BB22" s="909"/>
      <c r="BC22" s="910"/>
      <c r="BD22" s="910"/>
      <c r="BE22" s="910"/>
      <c r="BF22" s="911"/>
      <c r="BG22" s="3"/>
    </row>
    <row r="23" spans="1:59" ht="44.25" customHeight="1">
      <c r="A23" s="1026"/>
      <c r="B23" s="921"/>
      <c r="C23" s="922"/>
      <c r="D23" s="922"/>
      <c r="E23" s="922"/>
      <c r="F23" s="922"/>
      <c r="G23" s="922"/>
      <c r="H23" s="922"/>
      <c r="I23" s="922"/>
      <c r="J23" s="923"/>
      <c r="K23" s="927"/>
      <c r="L23" s="928"/>
      <c r="M23" s="928"/>
      <c r="N23" s="929"/>
      <c r="O23" s="936"/>
      <c r="P23" s="937"/>
      <c r="Q23" s="937"/>
      <c r="R23" s="937"/>
      <c r="S23" s="937"/>
      <c r="T23" s="938"/>
      <c r="U23" s="936"/>
      <c r="V23" s="940"/>
      <c r="W23" s="940"/>
      <c r="X23" s="940"/>
      <c r="Y23" s="940"/>
      <c r="Z23" s="941"/>
      <c r="AA23" s="947"/>
      <c r="AB23" s="948"/>
      <c r="AC23" s="948"/>
      <c r="AD23" s="948"/>
      <c r="AE23" s="949"/>
      <c r="AF23" s="913" t="s">
        <v>42</v>
      </c>
      <c r="AG23" s="914"/>
      <c r="AH23" s="914"/>
      <c r="AI23" s="914"/>
      <c r="AJ23" s="914"/>
      <c r="AK23" s="915"/>
      <c r="AL23" s="959" t="s">
        <v>40</v>
      </c>
      <c r="AM23" s="960"/>
      <c r="AN23" s="960"/>
      <c r="AO23" s="960"/>
      <c r="AP23" s="960"/>
      <c r="AQ23" s="960"/>
      <c r="AR23" s="960"/>
      <c r="AS23" s="960"/>
      <c r="AT23" s="960"/>
      <c r="AU23" s="960"/>
      <c r="AV23" s="960"/>
      <c r="AW23" s="960"/>
      <c r="AX23" s="960"/>
      <c r="AY23" s="960"/>
      <c r="AZ23" s="961"/>
      <c r="BA23" s="42"/>
      <c r="BB23" s="909"/>
      <c r="BC23" s="910"/>
      <c r="BD23" s="910"/>
      <c r="BE23" s="910"/>
      <c r="BF23" s="911"/>
      <c r="BG23" s="5"/>
    </row>
    <row r="24" spans="1:59" ht="22.75" customHeight="1">
      <c r="A24" s="1026"/>
      <c r="B24" s="921"/>
      <c r="C24" s="922"/>
      <c r="D24" s="922"/>
      <c r="E24" s="922"/>
      <c r="F24" s="922"/>
      <c r="G24" s="922"/>
      <c r="H24" s="922"/>
      <c r="I24" s="922"/>
      <c r="J24" s="923"/>
      <c r="K24" s="927"/>
      <c r="L24" s="928"/>
      <c r="M24" s="928"/>
      <c r="N24" s="929"/>
      <c r="O24" s="936"/>
      <c r="P24" s="937"/>
      <c r="Q24" s="937"/>
      <c r="R24" s="937"/>
      <c r="S24" s="937"/>
      <c r="T24" s="938"/>
      <c r="U24" s="936"/>
      <c r="V24" s="940"/>
      <c r="W24" s="940"/>
      <c r="X24" s="940"/>
      <c r="Y24" s="940"/>
      <c r="Z24" s="941"/>
      <c r="AA24" s="947"/>
      <c r="AB24" s="948"/>
      <c r="AC24" s="948"/>
      <c r="AD24" s="948"/>
      <c r="AE24" s="949"/>
      <c r="AF24" s="975" t="s">
        <v>32</v>
      </c>
      <c r="AG24" s="976"/>
      <c r="AH24" s="976"/>
      <c r="AI24" s="976"/>
      <c r="AJ24" s="976"/>
      <c r="AK24" s="977"/>
      <c r="AL24" s="959" t="s">
        <v>33</v>
      </c>
      <c r="AM24" s="960"/>
      <c r="AN24" s="960"/>
      <c r="AO24" s="960"/>
      <c r="AP24" s="960"/>
      <c r="AQ24" s="960"/>
      <c r="AR24" s="960"/>
      <c r="AS24" s="960"/>
      <c r="AT24" s="960"/>
      <c r="AU24" s="960"/>
      <c r="AV24" s="960"/>
      <c r="AW24" s="960"/>
      <c r="AX24" s="960"/>
      <c r="AY24" s="960"/>
      <c r="AZ24" s="961"/>
      <c r="BA24" s="41"/>
      <c r="BB24" s="909"/>
      <c r="BC24" s="910"/>
      <c r="BD24" s="910"/>
      <c r="BE24" s="910"/>
      <c r="BF24" s="911"/>
      <c r="BG24" s="4"/>
    </row>
    <row r="25" spans="1:59" ht="22" customHeight="1">
      <c r="A25" s="1026"/>
      <c r="B25" s="921"/>
      <c r="C25" s="922"/>
      <c r="D25" s="922"/>
      <c r="E25" s="922"/>
      <c r="F25" s="922"/>
      <c r="G25" s="922"/>
      <c r="H25" s="922"/>
      <c r="I25" s="922"/>
      <c r="J25" s="923"/>
      <c r="K25" s="927"/>
      <c r="L25" s="928"/>
      <c r="M25" s="928"/>
      <c r="N25" s="929"/>
      <c r="O25" s="936"/>
      <c r="P25" s="937"/>
      <c r="Q25" s="937"/>
      <c r="R25" s="937"/>
      <c r="S25" s="937"/>
      <c r="T25" s="938"/>
      <c r="U25" s="939"/>
      <c r="V25" s="940"/>
      <c r="W25" s="940"/>
      <c r="X25" s="940"/>
      <c r="Y25" s="940"/>
      <c r="Z25" s="941"/>
      <c r="AA25" s="947"/>
      <c r="AB25" s="948"/>
      <c r="AC25" s="948"/>
      <c r="AD25" s="948"/>
      <c r="AE25" s="948"/>
      <c r="AF25" s="913" t="s">
        <v>46</v>
      </c>
      <c r="AG25" s="914"/>
      <c r="AH25" s="914"/>
      <c r="AI25" s="914"/>
      <c r="AJ25" s="914"/>
      <c r="AK25" s="915"/>
      <c r="AL25" s="953" t="s">
        <v>23</v>
      </c>
      <c r="AM25" s="953"/>
      <c r="AN25" s="953"/>
      <c r="AO25" s="953"/>
      <c r="AP25" s="953"/>
      <c r="AQ25" s="953"/>
      <c r="AR25" s="953"/>
      <c r="AS25" s="953"/>
      <c r="AT25" s="953"/>
      <c r="AU25" s="953"/>
      <c r="AV25" s="953"/>
      <c r="AW25" s="953"/>
      <c r="AX25" s="953"/>
      <c r="AY25" s="953"/>
      <c r="AZ25" s="954"/>
      <c r="BA25" s="41"/>
      <c r="BB25" s="909"/>
      <c r="BC25" s="910"/>
      <c r="BD25" s="910"/>
      <c r="BE25" s="910"/>
      <c r="BF25" s="911"/>
      <c r="BG25" s="3"/>
    </row>
    <row r="26" spans="1:59" ht="22" customHeight="1">
      <c r="A26" s="1026"/>
      <c r="B26" s="921"/>
      <c r="C26" s="922"/>
      <c r="D26" s="922"/>
      <c r="E26" s="922"/>
      <c r="F26" s="922"/>
      <c r="G26" s="922"/>
      <c r="H26" s="922"/>
      <c r="I26" s="922"/>
      <c r="J26" s="923"/>
      <c r="K26" s="927"/>
      <c r="L26" s="928"/>
      <c r="M26" s="928"/>
      <c r="N26" s="929"/>
      <c r="O26" s="936"/>
      <c r="P26" s="937"/>
      <c r="Q26" s="937"/>
      <c r="R26" s="937"/>
      <c r="S26" s="937"/>
      <c r="T26" s="938"/>
      <c r="U26" s="939"/>
      <c r="V26" s="940"/>
      <c r="W26" s="940"/>
      <c r="X26" s="940"/>
      <c r="Y26" s="940"/>
      <c r="Z26" s="941"/>
      <c r="AA26" s="947"/>
      <c r="AB26" s="948"/>
      <c r="AC26" s="948"/>
      <c r="AD26" s="948"/>
      <c r="AE26" s="949"/>
      <c r="AF26" s="985" t="s">
        <v>22</v>
      </c>
      <c r="AG26" s="986"/>
      <c r="AH26" s="986"/>
      <c r="AI26" s="986"/>
      <c r="AJ26" s="986"/>
      <c r="AK26" s="986"/>
      <c r="AL26" s="955" t="s">
        <v>23</v>
      </c>
      <c r="AM26" s="953"/>
      <c r="AN26" s="953"/>
      <c r="AO26" s="953"/>
      <c r="AP26" s="953"/>
      <c r="AQ26" s="953"/>
      <c r="AR26" s="953"/>
      <c r="AS26" s="953"/>
      <c r="AT26" s="953"/>
      <c r="AU26" s="953"/>
      <c r="AV26" s="953"/>
      <c r="AW26" s="953"/>
      <c r="AX26" s="953"/>
      <c r="AY26" s="953"/>
      <c r="AZ26" s="954"/>
      <c r="BA26" s="41"/>
      <c r="BB26" s="909"/>
      <c r="BC26" s="910"/>
      <c r="BD26" s="910"/>
      <c r="BE26" s="910"/>
      <c r="BF26" s="911"/>
      <c r="BG26" s="3"/>
    </row>
    <row r="27" spans="1:59" ht="22.75" customHeight="1">
      <c r="A27" s="1026"/>
      <c r="B27" s="921"/>
      <c r="C27" s="922"/>
      <c r="D27" s="922"/>
      <c r="E27" s="922"/>
      <c r="F27" s="922"/>
      <c r="G27" s="922"/>
      <c r="H27" s="922"/>
      <c r="I27" s="922"/>
      <c r="J27" s="923"/>
      <c r="K27" s="927"/>
      <c r="L27" s="928"/>
      <c r="M27" s="928"/>
      <c r="N27" s="929"/>
      <c r="O27" s="936"/>
      <c r="P27" s="937"/>
      <c r="Q27" s="937"/>
      <c r="R27" s="937"/>
      <c r="S27" s="937"/>
      <c r="T27" s="938"/>
      <c r="U27" s="939"/>
      <c r="V27" s="940"/>
      <c r="W27" s="940"/>
      <c r="X27" s="940"/>
      <c r="Y27" s="940"/>
      <c r="Z27" s="941"/>
      <c r="AA27" s="947"/>
      <c r="AB27" s="948"/>
      <c r="AC27" s="948"/>
      <c r="AD27" s="948"/>
      <c r="AE27" s="949"/>
      <c r="AF27" s="913" t="s">
        <v>25</v>
      </c>
      <c r="AG27" s="914"/>
      <c r="AH27" s="914"/>
      <c r="AI27" s="914"/>
      <c r="AJ27" s="914"/>
      <c r="AK27" s="915"/>
      <c r="AL27" s="959" t="s">
        <v>38</v>
      </c>
      <c r="AM27" s="960"/>
      <c r="AN27" s="960"/>
      <c r="AO27" s="960"/>
      <c r="AP27" s="960"/>
      <c r="AQ27" s="960"/>
      <c r="AR27" s="960"/>
      <c r="AS27" s="960"/>
      <c r="AT27" s="960"/>
      <c r="AU27" s="960"/>
      <c r="AV27" s="960"/>
      <c r="AW27" s="960"/>
      <c r="AX27" s="960"/>
      <c r="AY27" s="960"/>
      <c r="AZ27" s="961"/>
      <c r="BA27" s="41"/>
      <c r="BB27" s="909"/>
      <c r="BC27" s="910"/>
      <c r="BD27" s="910"/>
      <c r="BE27" s="910"/>
      <c r="BF27" s="911"/>
      <c r="BG27" s="4"/>
    </row>
    <row r="28" spans="1:59" ht="22.75" customHeight="1">
      <c r="A28" s="1026"/>
      <c r="B28" s="921"/>
      <c r="C28" s="922"/>
      <c r="D28" s="922"/>
      <c r="E28" s="922"/>
      <c r="F28" s="922"/>
      <c r="G28" s="922"/>
      <c r="H28" s="922"/>
      <c r="I28" s="922"/>
      <c r="J28" s="923"/>
      <c r="K28" s="927"/>
      <c r="L28" s="928"/>
      <c r="M28" s="928"/>
      <c r="N28" s="929"/>
      <c r="O28" s="936"/>
      <c r="P28" s="937"/>
      <c r="Q28" s="937"/>
      <c r="R28" s="937"/>
      <c r="S28" s="937"/>
      <c r="T28" s="938"/>
      <c r="U28" s="939"/>
      <c r="V28" s="940"/>
      <c r="W28" s="940"/>
      <c r="X28" s="940"/>
      <c r="Y28" s="940"/>
      <c r="Z28" s="941"/>
      <c r="AA28" s="947"/>
      <c r="AB28" s="948"/>
      <c r="AC28" s="948"/>
      <c r="AD28" s="948"/>
      <c r="AE28" s="949"/>
      <c r="AF28" s="913" t="s">
        <v>26</v>
      </c>
      <c r="AG28" s="914"/>
      <c r="AH28" s="914"/>
      <c r="AI28" s="914"/>
      <c r="AJ28" s="914"/>
      <c r="AK28" s="915"/>
      <c r="AL28" s="959" t="s">
        <v>23</v>
      </c>
      <c r="AM28" s="960"/>
      <c r="AN28" s="960"/>
      <c r="AO28" s="960"/>
      <c r="AP28" s="960"/>
      <c r="AQ28" s="960"/>
      <c r="AR28" s="960"/>
      <c r="AS28" s="960"/>
      <c r="AT28" s="960"/>
      <c r="AU28" s="960"/>
      <c r="AV28" s="960"/>
      <c r="AW28" s="960"/>
      <c r="AX28" s="960"/>
      <c r="AY28" s="960"/>
      <c r="AZ28" s="961"/>
      <c r="BA28" s="41"/>
      <c r="BB28" s="909"/>
      <c r="BC28" s="910"/>
      <c r="BD28" s="910"/>
      <c r="BE28" s="910"/>
      <c r="BF28" s="911"/>
      <c r="BG28" s="4"/>
    </row>
    <row r="29" spans="1:59" ht="22.75" customHeight="1">
      <c r="A29" s="1026"/>
      <c r="B29" s="921"/>
      <c r="C29" s="922"/>
      <c r="D29" s="922"/>
      <c r="E29" s="922"/>
      <c r="F29" s="922"/>
      <c r="G29" s="922"/>
      <c r="H29" s="922"/>
      <c r="I29" s="922"/>
      <c r="J29" s="923"/>
      <c r="K29" s="927"/>
      <c r="L29" s="928"/>
      <c r="M29" s="928"/>
      <c r="N29" s="929"/>
      <c r="O29" s="936"/>
      <c r="P29" s="937"/>
      <c r="Q29" s="937"/>
      <c r="R29" s="937"/>
      <c r="S29" s="937"/>
      <c r="T29" s="938"/>
      <c r="U29" s="939"/>
      <c r="V29" s="940"/>
      <c r="W29" s="940"/>
      <c r="X29" s="940"/>
      <c r="Y29" s="940"/>
      <c r="Z29" s="941"/>
      <c r="AA29" s="947"/>
      <c r="AB29" s="948"/>
      <c r="AC29" s="948"/>
      <c r="AD29" s="948"/>
      <c r="AE29" s="949"/>
      <c r="AF29" s="913" t="s">
        <v>41</v>
      </c>
      <c r="AG29" s="914"/>
      <c r="AH29" s="914"/>
      <c r="AI29" s="914"/>
      <c r="AJ29" s="914"/>
      <c r="AK29" s="915"/>
      <c r="AL29" s="959" t="s">
        <v>44</v>
      </c>
      <c r="AM29" s="960"/>
      <c r="AN29" s="960"/>
      <c r="AO29" s="960"/>
      <c r="AP29" s="960"/>
      <c r="AQ29" s="960"/>
      <c r="AR29" s="960"/>
      <c r="AS29" s="960"/>
      <c r="AT29" s="960"/>
      <c r="AU29" s="960"/>
      <c r="AV29" s="960"/>
      <c r="AW29" s="960"/>
      <c r="AX29" s="960"/>
      <c r="AY29" s="960"/>
      <c r="AZ29" s="961"/>
      <c r="BA29" s="41"/>
      <c r="BB29" s="909"/>
      <c r="BC29" s="910"/>
      <c r="BD29" s="910"/>
      <c r="BE29" s="910"/>
      <c r="BF29" s="911"/>
      <c r="BG29" s="4"/>
    </row>
    <row r="30" spans="1:59" ht="22" customHeight="1">
      <c r="A30" s="1026"/>
      <c r="B30" s="921"/>
      <c r="C30" s="922"/>
      <c r="D30" s="922"/>
      <c r="E30" s="922"/>
      <c r="F30" s="922"/>
      <c r="G30" s="922"/>
      <c r="H30" s="922"/>
      <c r="I30" s="922"/>
      <c r="J30" s="923"/>
      <c r="K30" s="927"/>
      <c r="L30" s="928"/>
      <c r="M30" s="928"/>
      <c r="N30" s="929"/>
      <c r="O30" s="936"/>
      <c r="P30" s="937"/>
      <c r="Q30" s="937"/>
      <c r="R30" s="937"/>
      <c r="S30" s="937"/>
      <c r="T30" s="938"/>
      <c r="U30" s="939"/>
      <c r="V30" s="940"/>
      <c r="W30" s="940"/>
      <c r="X30" s="940"/>
      <c r="Y30" s="940"/>
      <c r="Z30" s="941"/>
      <c r="AA30" s="947"/>
      <c r="AB30" s="948"/>
      <c r="AC30" s="948"/>
      <c r="AD30" s="948"/>
      <c r="AE30" s="949"/>
      <c r="AF30" s="913" t="s">
        <v>47</v>
      </c>
      <c r="AG30" s="914"/>
      <c r="AH30" s="914"/>
      <c r="AI30" s="914"/>
      <c r="AJ30" s="914"/>
      <c r="AK30" s="915"/>
      <c r="AL30" s="955" t="s">
        <v>23</v>
      </c>
      <c r="AM30" s="953"/>
      <c r="AN30" s="953"/>
      <c r="AO30" s="953"/>
      <c r="AP30" s="953"/>
      <c r="AQ30" s="953"/>
      <c r="AR30" s="953"/>
      <c r="AS30" s="953"/>
      <c r="AT30" s="953"/>
      <c r="AU30" s="953"/>
      <c r="AV30" s="953"/>
      <c r="AW30" s="953"/>
      <c r="AX30" s="953"/>
      <c r="AY30" s="953"/>
      <c r="AZ30" s="954"/>
      <c r="BA30" s="41"/>
      <c r="BB30" s="909"/>
      <c r="BC30" s="910"/>
      <c r="BD30" s="910"/>
      <c r="BE30" s="910"/>
      <c r="BF30" s="911"/>
      <c r="BG30" s="3"/>
    </row>
    <row r="31" spans="1:59" ht="22" customHeight="1">
      <c r="A31" s="1026"/>
      <c r="B31" s="921"/>
      <c r="C31" s="922"/>
      <c r="D31" s="922"/>
      <c r="E31" s="922"/>
      <c r="F31" s="922"/>
      <c r="G31" s="922"/>
      <c r="H31" s="922"/>
      <c r="I31" s="922"/>
      <c r="J31" s="923"/>
      <c r="K31" s="927"/>
      <c r="L31" s="928"/>
      <c r="M31" s="928"/>
      <c r="N31" s="929"/>
      <c r="O31" s="936"/>
      <c r="P31" s="937"/>
      <c r="Q31" s="937"/>
      <c r="R31" s="937"/>
      <c r="S31" s="937"/>
      <c r="T31" s="938"/>
      <c r="U31" s="939"/>
      <c r="V31" s="940"/>
      <c r="W31" s="940"/>
      <c r="X31" s="940"/>
      <c r="Y31" s="940"/>
      <c r="Z31" s="941"/>
      <c r="AA31" s="947"/>
      <c r="AB31" s="948"/>
      <c r="AC31" s="948"/>
      <c r="AD31" s="948"/>
      <c r="AE31" s="949"/>
      <c r="AF31" s="915" t="s">
        <v>24</v>
      </c>
      <c r="AG31" s="916"/>
      <c r="AH31" s="916"/>
      <c r="AI31" s="916"/>
      <c r="AJ31" s="916"/>
      <c r="AK31" s="916"/>
      <c r="AL31" s="955" t="s">
        <v>23</v>
      </c>
      <c r="AM31" s="953"/>
      <c r="AN31" s="953"/>
      <c r="AO31" s="953"/>
      <c r="AP31" s="953"/>
      <c r="AQ31" s="953"/>
      <c r="AR31" s="953"/>
      <c r="AS31" s="953"/>
      <c r="AT31" s="953"/>
      <c r="AU31" s="953"/>
      <c r="AV31" s="953"/>
      <c r="AW31" s="953"/>
      <c r="AX31" s="953"/>
      <c r="AY31" s="953"/>
      <c r="AZ31" s="954"/>
      <c r="BA31" s="41"/>
      <c r="BB31" s="909"/>
      <c r="BC31" s="910"/>
      <c r="BD31" s="910"/>
      <c r="BE31" s="910"/>
      <c r="BF31" s="911"/>
      <c r="BG31" s="3"/>
    </row>
    <row r="32" spans="1:59" ht="22" customHeight="1">
      <c r="A32" s="1026"/>
      <c r="B32" s="921"/>
      <c r="C32" s="922"/>
      <c r="D32" s="922"/>
      <c r="E32" s="922"/>
      <c r="F32" s="922"/>
      <c r="G32" s="922"/>
      <c r="H32" s="922"/>
      <c r="I32" s="922"/>
      <c r="J32" s="923"/>
      <c r="K32" s="927"/>
      <c r="L32" s="928"/>
      <c r="M32" s="928"/>
      <c r="N32" s="929"/>
      <c r="O32" s="936"/>
      <c r="P32" s="937"/>
      <c r="Q32" s="937"/>
      <c r="R32" s="937"/>
      <c r="S32" s="937"/>
      <c r="T32" s="938"/>
      <c r="U32" s="939"/>
      <c r="V32" s="940"/>
      <c r="W32" s="940"/>
      <c r="X32" s="940"/>
      <c r="Y32" s="940"/>
      <c r="Z32" s="941"/>
      <c r="AA32" s="947"/>
      <c r="AB32" s="948"/>
      <c r="AC32" s="948"/>
      <c r="AD32" s="948"/>
      <c r="AE32" s="949"/>
      <c r="AF32" s="913" t="s">
        <v>43</v>
      </c>
      <c r="AG32" s="914"/>
      <c r="AH32" s="914"/>
      <c r="AI32" s="914"/>
      <c r="AJ32" s="914"/>
      <c r="AK32" s="915"/>
      <c r="AL32" s="955" t="s">
        <v>39</v>
      </c>
      <c r="AM32" s="953"/>
      <c r="AN32" s="953"/>
      <c r="AO32" s="953"/>
      <c r="AP32" s="953"/>
      <c r="AQ32" s="953"/>
      <c r="AR32" s="953"/>
      <c r="AS32" s="953"/>
      <c r="AT32" s="953"/>
      <c r="AU32" s="953"/>
      <c r="AV32" s="953"/>
      <c r="AW32" s="953"/>
      <c r="AX32" s="953"/>
      <c r="AY32" s="953"/>
      <c r="AZ32" s="954"/>
      <c r="BA32" s="41"/>
      <c r="BB32" s="909"/>
      <c r="BC32" s="910"/>
      <c r="BD32" s="910"/>
      <c r="BE32" s="910"/>
      <c r="BF32" s="911"/>
      <c r="BG32" s="5"/>
    </row>
    <row r="33" spans="1:59" ht="22" customHeight="1">
      <c r="A33" s="1026"/>
      <c r="B33" s="921"/>
      <c r="C33" s="922"/>
      <c r="D33" s="922"/>
      <c r="E33" s="922"/>
      <c r="F33" s="922"/>
      <c r="G33" s="922"/>
      <c r="H33" s="922"/>
      <c r="I33" s="922"/>
      <c r="J33" s="923"/>
      <c r="K33" s="927"/>
      <c r="L33" s="928"/>
      <c r="M33" s="928"/>
      <c r="N33" s="929"/>
      <c r="O33" s="936"/>
      <c r="P33" s="937"/>
      <c r="Q33" s="937"/>
      <c r="R33" s="937"/>
      <c r="S33" s="937"/>
      <c r="T33" s="938"/>
      <c r="U33" s="939"/>
      <c r="V33" s="940"/>
      <c r="W33" s="940"/>
      <c r="X33" s="940"/>
      <c r="Y33" s="940"/>
      <c r="Z33" s="941"/>
      <c r="AA33" s="947"/>
      <c r="AB33" s="948"/>
      <c r="AC33" s="948"/>
      <c r="AD33" s="948"/>
      <c r="AE33" s="949"/>
      <c r="AF33" s="969" t="s">
        <v>72</v>
      </c>
      <c r="AG33" s="970"/>
      <c r="AH33" s="970"/>
      <c r="AI33" s="970"/>
      <c r="AJ33" s="970"/>
      <c r="AK33" s="979"/>
      <c r="AL33" s="978" t="s">
        <v>73</v>
      </c>
      <c r="AM33" s="973"/>
      <c r="AN33" s="973"/>
      <c r="AO33" s="973"/>
      <c r="AP33" s="973"/>
      <c r="AQ33" s="973"/>
      <c r="AR33" s="973"/>
      <c r="AS33" s="973"/>
      <c r="AT33" s="973"/>
      <c r="AU33" s="973"/>
      <c r="AV33" s="973"/>
      <c r="AW33" s="973"/>
      <c r="AX33" s="973"/>
      <c r="AY33" s="973"/>
      <c r="AZ33" s="974"/>
      <c r="BA33" s="41"/>
      <c r="BB33" s="909"/>
      <c r="BC33" s="910"/>
      <c r="BD33" s="910"/>
      <c r="BE33" s="910"/>
      <c r="BF33" s="911"/>
      <c r="BG33" s="5"/>
    </row>
    <row r="34" spans="1:59" ht="22" customHeight="1">
      <c r="A34" s="1026"/>
      <c r="B34" s="921"/>
      <c r="C34" s="922"/>
      <c r="D34" s="922"/>
      <c r="E34" s="922"/>
      <c r="F34" s="922"/>
      <c r="G34" s="922"/>
      <c r="H34" s="922"/>
      <c r="I34" s="922"/>
      <c r="J34" s="923"/>
      <c r="K34" s="927"/>
      <c r="L34" s="928"/>
      <c r="M34" s="928"/>
      <c r="N34" s="929"/>
      <c r="O34" s="936"/>
      <c r="P34" s="937"/>
      <c r="Q34" s="937"/>
      <c r="R34" s="937"/>
      <c r="S34" s="937"/>
      <c r="T34" s="938"/>
      <c r="U34" s="939"/>
      <c r="V34" s="940"/>
      <c r="W34" s="940"/>
      <c r="X34" s="940"/>
      <c r="Y34" s="940"/>
      <c r="Z34" s="941"/>
      <c r="AA34" s="947"/>
      <c r="AB34" s="948"/>
      <c r="AC34" s="948"/>
      <c r="AD34" s="948"/>
      <c r="AE34" s="949"/>
      <c r="AF34" s="969" t="s">
        <v>74</v>
      </c>
      <c r="AG34" s="970"/>
      <c r="AH34" s="970"/>
      <c r="AI34" s="970"/>
      <c r="AJ34" s="970"/>
      <c r="AK34" s="979"/>
      <c r="AL34" s="978" t="s">
        <v>23</v>
      </c>
      <c r="AM34" s="973"/>
      <c r="AN34" s="973"/>
      <c r="AO34" s="973"/>
      <c r="AP34" s="973"/>
      <c r="AQ34" s="973"/>
      <c r="AR34" s="973"/>
      <c r="AS34" s="973"/>
      <c r="AT34" s="973"/>
      <c r="AU34" s="973"/>
      <c r="AV34" s="973"/>
      <c r="AW34" s="973"/>
      <c r="AX34" s="973"/>
      <c r="AY34" s="973"/>
      <c r="AZ34" s="974"/>
      <c r="BA34" s="41"/>
      <c r="BB34" s="909"/>
      <c r="BC34" s="910"/>
      <c r="BD34" s="910"/>
      <c r="BE34" s="910"/>
      <c r="BF34" s="911"/>
      <c r="BG34" s="5"/>
    </row>
    <row r="35" spans="1:59" ht="22" customHeight="1">
      <c r="A35" s="1026"/>
      <c r="B35" s="921"/>
      <c r="C35" s="922"/>
      <c r="D35" s="922"/>
      <c r="E35" s="922"/>
      <c r="F35" s="922"/>
      <c r="G35" s="922"/>
      <c r="H35" s="922"/>
      <c r="I35" s="922"/>
      <c r="J35" s="923"/>
      <c r="K35" s="927"/>
      <c r="L35" s="928"/>
      <c r="M35" s="928"/>
      <c r="N35" s="929"/>
      <c r="O35" s="936"/>
      <c r="P35" s="937"/>
      <c r="Q35" s="937"/>
      <c r="R35" s="937"/>
      <c r="S35" s="937"/>
      <c r="T35" s="938"/>
      <c r="U35" s="939"/>
      <c r="V35" s="940"/>
      <c r="W35" s="940"/>
      <c r="X35" s="940"/>
      <c r="Y35" s="940"/>
      <c r="Z35" s="941"/>
      <c r="AA35" s="947"/>
      <c r="AB35" s="948"/>
      <c r="AC35" s="948"/>
      <c r="AD35" s="948"/>
      <c r="AE35" s="949"/>
      <c r="AF35" s="969" t="s">
        <v>75</v>
      </c>
      <c r="AG35" s="970"/>
      <c r="AH35" s="970"/>
      <c r="AI35" s="970"/>
      <c r="AJ35" s="970"/>
      <c r="AK35" s="971"/>
      <c r="AL35" s="972" t="s">
        <v>76</v>
      </c>
      <c r="AM35" s="973"/>
      <c r="AN35" s="973"/>
      <c r="AO35" s="973"/>
      <c r="AP35" s="973"/>
      <c r="AQ35" s="973"/>
      <c r="AR35" s="973"/>
      <c r="AS35" s="973"/>
      <c r="AT35" s="973"/>
      <c r="AU35" s="973"/>
      <c r="AV35" s="973"/>
      <c r="AW35" s="973"/>
      <c r="AX35" s="973"/>
      <c r="AY35" s="973"/>
      <c r="AZ35" s="974"/>
      <c r="BA35" s="41"/>
      <c r="BB35" s="909"/>
      <c r="BC35" s="910"/>
      <c r="BD35" s="910"/>
      <c r="BE35" s="910"/>
      <c r="BF35" s="911"/>
      <c r="BG35" s="5"/>
    </row>
    <row r="36" spans="1:59" ht="22" customHeight="1">
      <c r="A36" s="1026"/>
      <c r="B36" s="921"/>
      <c r="C36" s="922"/>
      <c r="D36" s="922"/>
      <c r="E36" s="922"/>
      <c r="F36" s="922"/>
      <c r="G36" s="922"/>
      <c r="H36" s="922"/>
      <c r="I36" s="922"/>
      <c r="J36" s="923"/>
      <c r="K36" s="930"/>
      <c r="L36" s="931"/>
      <c r="M36" s="931"/>
      <c r="N36" s="932"/>
      <c r="O36" s="939"/>
      <c r="P36" s="940"/>
      <c r="Q36" s="940"/>
      <c r="R36" s="940"/>
      <c r="S36" s="940"/>
      <c r="T36" s="941"/>
      <c r="U36" s="939"/>
      <c r="V36" s="940"/>
      <c r="W36" s="940"/>
      <c r="X36" s="940"/>
      <c r="Y36" s="940"/>
      <c r="Z36" s="941"/>
      <c r="AA36" s="950"/>
      <c r="AB36" s="951"/>
      <c r="AC36" s="951"/>
      <c r="AD36" s="951"/>
      <c r="AE36" s="952"/>
      <c r="AF36" s="914" t="s">
        <v>994</v>
      </c>
      <c r="AG36" s="914"/>
      <c r="AH36" s="914"/>
      <c r="AI36" s="914"/>
      <c r="AJ36" s="914"/>
      <c r="AK36" s="915"/>
      <c r="AL36" s="966" t="s">
        <v>995</v>
      </c>
      <c r="AM36" s="967"/>
      <c r="AN36" s="967"/>
      <c r="AO36" s="967"/>
      <c r="AP36" s="967"/>
      <c r="AQ36" s="967"/>
      <c r="AR36" s="967"/>
      <c r="AS36" s="967"/>
      <c r="AT36" s="967"/>
      <c r="AU36" s="967"/>
      <c r="AV36" s="967"/>
      <c r="AW36" s="967"/>
      <c r="AX36" s="967"/>
      <c r="AY36" s="967"/>
      <c r="AZ36" s="968"/>
      <c r="BA36" s="41"/>
      <c r="BB36" s="909"/>
      <c r="BC36" s="910"/>
      <c r="BD36" s="910"/>
      <c r="BE36" s="910"/>
      <c r="BF36" s="911"/>
      <c r="BG36" s="3"/>
    </row>
    <row r="37" spans="1:59" ht="22" customHeight="1">
      <c r="A37" s="1026"/>
      <c r="B37" s="921"/>
      <c r="C37" s="922"/>
      <c r="D37" s="922"/>
      <c r="E37" s="922"/>
      <c r="F37" s="922"/>
      <c r="G37" s="922"/>
      <c r="H37" s="922"/>
      <c r="I37" s="922"/>
      <c r="J37" s="923"/>
      <c r="K37" s="930"/>
      <c r="L37" s="931"/>
      <c r="M37" s="931"/>
      <c r="N37" s="932"/>
      <c r="O37" s="939"/>
      <c r="P37" s="940"/>
      <c r="Q37" s="940"/>
      <c r="R37" s="940"/>
      <c r="S37" s="940"/>
      <c r="T37" s="941"/>
      <c r="U37" s="939"/>
      <c r="V37" s="940"/>
      <c r="W37" s="940"/>
      <c r="X37" s="940"/>
      <c r="Y37" s="940"/>
      <c r="Z37" s="941"/>
      <c r="AA37" s="950"/>
      <c r="AB37" s="951"/>
      <c r="AC37" s="951"/>
      <c r="AD37" s="951"/>
      <c r="AE37" s="952"/>
      <c r="AF37" s="914" t="s">
        <v>15</v>
      </c>
      <c r="AG37" s="914"/>
      <c r="AH37" s="914"/>
      <c r="AI37" s="914"/>
      <c r="AJ37" s="914"/>
      <c r="AK37" s="915"/>
      <c r="AL37" s="966" t="s">
        <v>10</v>
      </c>
      <c r="AM37" s="967"/>
      <c r="AN37" s="967"/>
      <c r="AO37" s="967"/>
      <c r="AP37" s="967"/>
      <c r="AQ37" s="967"/>
      <c r="AR37" s="967"/>
      <c r="AS37" s="967"/>
      <c r="AT37" s="967"/>
      <c r="AU37" s="967"/>
      <c r="AV37" s="967"/>
      <c r="AW37" s="967"/>
      <c r="AX37" s="967"/>
      <c r="AY37" s="967"/>
      <c r="AZ37" s="968"/>
      <c r="BA37" s="41"/>
      <c r="BB37" s="909"/>
      <c r="BC37" s="910"/>
      <c r="BD37" s="910"/>
      <c r="BE37" s="910"/>
      <c r="BF37" s="911"/>
      <c r="BG37" s="3"/>
    </row>
    <row r="38" spans="1:59" ht="22" customHeight="1">
      <c r="A38" s="1026"/>
      <c r="B38" s="921"/>
      <c r="C38" s="922"/>
      <c r="D38" s="922"/>
      <c r="E38" s="922"/>
      <c r="F38" s="922"/>
      <c r="G38" s="922"/>
      <c r="H38" s="922"/>
      <c r="I38" s="922"/>
      <c r="J38" s="923"/>
      <c r="K38" s="930"/>
      <c r="L38" s="931"/>
      <c r="M38" s="931"/>
      <c r="N38" s="932"/>
      <c r="O38" s="939"/>
      <c r="P38" s="940"/>
      <c r="Q38" s="940"/>
      <c r="R38" s="940"/>
      <c r="S38" s="940"/>
      <c r="T38" s="941"/>
      <c r="U38" s="939"/>
      <c r="V38" s="940"/>
      <c r="W38" s="940"/>
      <c r="X38" s="940"/>
      <c r="Y38" s="940"/>
      <c r="Z38" s="941"/>
      <c r="AA38" s="950"/>
      <c r="AB38" s="951"/>
      <c r="AC38" s="951"/>
      <c r="AD38" s="951"/>
      <c r="AE38" s="952"/>
      <c r="AF38" s="969" t="s">
        <v>77</v>
      </c>
      <c r="AG38" s="970"/>
      <c r="AH38" s="970"/>
      <c r="AI38" s="970"/>
      <c r="AJ38" s="970"/>
      <c r="AK38" s="979"/>
      <c r="AL38" s="1027" t="s">
        <v>23</v>
      </c>
      <c r="AM38" s="1028"/>
      <c r="AN38" s="1028"/>
      <c r="AO38" s="1028"/>
      <c r="AP38" s="1028"/>
      <c r="AQ38" s="1028"/>
      <c r="AR38" s="1028"/>
      <c r="AS38" s="1028"/>
      <c r="AT38" s="1028"/>
      <c r="AU38" s="1028"/>
      <c r="AV38" s="1028"/>
      <c r="AW38" s="1028"/>
      <c r="AX38" s="1028"/>
      <c r="AY38" s="1028"/>
      <c r="AZ38" s="1029"/>
      <c r="BA38" s="41"/>
      <c r="BB38" s="909"/>
      <c r="BC38" s="910"/>
      <c r="BD38" s="910"/>
      <c r="BE38" s="910"/>
      <c r="BF38" s="911"/>
      <c r="BG38" s="3"/>
    </row>
    <row r="39" spans="1:59" ht="22" customHeight="1">
      <c r="A39" s="1026"/>
      <c r="B39" s="921"/>
      <c r="C39" s="922"/>
      <c r="D39" s="922"/>
      <c r="E39" s="922"/>
      <c r="F39" s="922"/>
      <c r="G39" s="922"/>
      <c r="H39" s="922"/>
      <c r="I39" s="922"/>
      <c r="J39" s="923"/>
      <c r="K39" s="930"/>
      <c r="L39" s="931"/>
      <c r="M39" s="931"/>
      <c r="N39" s="932"/>
      <c r="O39" s="939"/>
      <c r="P39" s="940"/>
      <c r="Q39" s="940"/>
      <c r="R39" s="940"/>
      <c r="S39" s="940"/>
      <c r="T39" s="941"/>
      <c r="U39" s="939"/>
      <c r="V39" s="940"/>
      <c r="W39" s="940"/>
      <c r="X39" s="940"/>
      <c r="Y39" s="940"/>
      <c r="Z39" s="941"/>
      <c r="AA39" s="950"/>
      <c r="AB39" s="951"/>
      <c r="AC39" s="951"/>
      <c r="AD39" s="951"/>
      <c r="AE39" s="952"/>
      <c r="AF39" s="913" t="s">
        <v>11</v>
      </c>
      <c r="AG39" s="914"/>
      <c r="AH39" s="914"/>
      <c r="AI39" s="914"/>
      <c r="AJ39" s="914"/>
      <c r="AK39" s="915"/>
      <c r="AL39" s="955" t="s">
        <v>10</v>
      </c>
      <c r="AM39" s="953"/>
      <c r="AN39" s="953"/>
      <c r="AO39" s="953"/>
      <c r="AP39" s="953"/>
      <c r="AQ39" s="953"/>
      <c r="AR39" s="953"/>
      <c r="AS39" s="953"/>
      <c r="AT39" s="953"/>
      <c r="AU39" s="953"/>
      <c r="AV39" s="953"/>
      <c r="AW39" s="953"/>
      <c r="AX39" s="953"/>
      <c r="AY39" s="953"/>
      <c r="AZ39" s="954"/>
      <c r="BA39" s="41"/>
      <c r="BB39" s="909"/>
      <c r="BC39" s="910"/>
      <c r="BD39" s="910"/>
      <c r="BE39" s="910"/>
      <c r="BF39" s="911"/>
      <c r="BG39" s="3"/>
    </row>
    <row r="40" spans="1:59" ht="22" customHeight="1">
      <c r="A40" s="1026"/>
      <c r="B40" s="921"/>
      <c r="C40" s="922"/>
      <c r="D40" s="922"/>
      <c r="E40" s="922"/>
      <c r="F40" s="922"/>
      <c r="G40" s="922"/>
      <c r="H40" s="922"/>
      <c r="I40" s="922"/>
      <c r="J40" s="923"/>
      <c r="K40" s="930"/>
      <c r="L40" s="931"/>
      <c r="M40" s="931"/>
      <c r="N40" s="932"/>
      <c r="O40" s="939"/>
      <c r="P40" s="940"/>
      <c r="Q40" s="940"/>
      <c r="R40" s="940"/>
      <c r="S40" s="940"/>
      <c r="T40" s="941"/>
      <c r="U40" s="939"/>
      <c r="V40" s="940"/>
      <c r="W40" s="940"/>
      <c r="X40" s="940"/>
      <c r="Y40" s="940"/>
      <c r="Z40" s="941"/>
      <c r="AA40" s="950"/>
      <c r="AB40" s="951"/>
      <c r="AC40" s="951"/>
      <c r="AD40" s="951"/>
      <c r="AE40" s="952"/>
      <c r="AF40" s="1030" t="s">
        <v>78</v>
      </c>
      <c r="AG40" s="1031"/>
      <c r="AH40" s="1031"/>
      <c r="AI40" s="1031"/>
      <c r="AJ40" s="1031"/>
      <c r="AK40" s="1032"/>
      <c r="AL40" s="978" t="s">
        <v>81</v>
      </c>
      <c r="AM40" s="973"/>
      <c r="AN40" s="973"/>
      <c r="AO40" s="973"/>
      <c r="AP40" s="973"/>
      <c r="AQ40" s="973"/>
      <c r="AR40" s="973"/>
      <c r="AS40" s="973"/>
      <c r="AT40" s="973"/>
      <c r="AU40" s="973"/>
      <c r="AV40" s="973"/>
      <c r="AW40" s="973"/>
      <c r="AX40" s="973"/>
      <c r="AY40" s="973"/>
      <c r="AZ40" s="974"/>
      <c r="BA40" s="41"/>
      <c r="BB40" s="909"/>
      <c r="BC40" s="910"/>
      <c r="BD40" s="910"/>
      <c r="BE40" s="910"/>
      <c r="BF40" s="911"/>
      <c r="BG40" s="3"/>
    </row>
    <row r="41" spans="1:59" ht="22" customHeight="1">
      <c r="A41" s="1026"/>
      <c r="B41" s="921"/>
      <c r="C41" s="922"/>
      <c r="D41" s="922"/>
      <c r="E41" s="922"/>
      <c r="F41" s="922"/>
      <c r="G41" s="922"/>
      <c r="H41" s="922"/>
      <c r="I41" s="922"/>
      <c r="J41" s="923"/>
      <c r="K41" s="930"/>
      <c r="L41" s="931"/>
      <c r="M41" s="931"/>
      <c r="N41" s="932"/>
      <c r="O41" s="939"/>
      <c r="P41" s="940"/>
      <c r="Q41" s="940"/>
      <c r="R41" s="940"/>
      <c r="S41" s="940"/>
      <c r="T41" s="941"/>
      <c r="U41" s="939"/>
      <c r="V41" s="940"/>
      <c r="W41" s="940"/>
      <c r="X41" s="940"/>
      <c r="Y41" s="940"/>
      <c r="Z41" s="941"/>
      <c r="AA41" s="950"/>
      <c r="AB41" s="951"/>
      <c r="AC41" s="951"/>
      <c r="AD41" s="951"/>
      <c r="AE41" s="952"/>
      <c r="AF41" s="969" t="s">
        <v>79</v>
      </c>
      <c r="AG41" s="970"/>
      <c r="AH41" s="970"/>
      <c r="AI41" s="970"/>
      <c r="AJ41" s="970"/>
      <c r="AK41" s="979"/>
      <c r="AL41" s="978" t="s">
        <v>23</v>
      </c>
      <c r="AM41" s="973"/>
      <c r="AN41" s="973"/>
      <c r="AO41" s="973"/>
      <c r="AP41" s="973"/>
      <c r="AQ41" s="973"/>
      <c r="AR41" s="973"/>
      <c r="AS41" s="973"/>
      <c r="AT41" s="973"/>
      <c r="AU41" s="973"/>
      <c r="AV41" s="973"/>
      <c r="AW41" s="973"/>
      <c r="AX41" s="973"/>
      <c r="AY41" s="973"/>
      <c r="AZ41" s="974"/>
      <c r="BA41" s="41"/>
      <c r="BB41" s="909"/>
      <c r="BC41" s="910"/>
      <c r="BD41" s="910"/>
      <c r="BE41" s="910"/>
      <c r="BF41" s="911"/>
      <c r="BG41" s="3"/>
    </row>
    <row r="42" spans="1:59" ht="21.75" customHeight="1" thickBot="1">
      <c r="A42" s="1026"/>
      <c r="B42" s="921"/>
      <c r="C42" s="922"/>
      <c r="D42" s="922"/>
      <c r="E42" s="922"/>
      <c r="F42" s="922"/>
      <c r="G42" s="922"/>
      <c r="H42" s="922"/>
      <c r="I42" s="922"/>
      <c r="J42" s="923"/>
      <c r="K42" s="930"/>
      <c r="L42" s="931"/>
      <c r="M42" s="931"/>
      <c r="N42" s="932"/>
      <c r="O42" s="939"/>
      <c r="P42" s="940"/>
      <c r="Q42" s="940"/>
      <c r="R42" s="940"/>
      <c r="S42" s="940"/>
      <c r="T42" s="941"/>
      <c r="U42" s="939"/>
      <c r="V42" s="940"/>
      <c r="W42" s="940"/>
      <c r="X42" s="940"/>
      <c r="Y42" s="940"/>
      <c r="Z42" s="941"/>
      <c r="AA42" s="950"/>
      <c r="AB42" s="951"/>
      <c r="AC42" s="951"/>
      <c r="AD42" s="951"/>
      <c r="AE42" s="952"/>
      <c r="AF42" s="969" t="s">
        <v>80</v>
      </c>
      <c r="AG42" s="970"/>
      <c r="AH42" s="970"/>
      <c r="AI42" s="970"/>
      <c r="AJ42" s="970"/>
      <c r="AK42" s="979"/>
      <c r="AL42" s="978" t="s">
        <v>23</v>
      </c>
      <c r="AM42" s="973"/>
      <c r="AN42" s="973"/>
      <c r="AO42" s="973"/>
      <c r="AP42" s="973"/>
      <c r="AQ42" s="973"/>
      <c r="AR42" s="973"/>
      <c r="AS42" s="973"/>
      <c r="AT42" s="973"/>
      <c r="AU42" s="973"/>
      <c r="AV42" s="973"/>
      <c r="AW42" s="973"/>
      <c r="AX42" s="973"/>
      <c r="AY42" s="973"/>
      <c r="AZ42" s="974"/>
      <c r="BA42" s="41"/>
      <c r="BB42" s="909"/>
      <c r="BC42" s="910"/>
      <c r="BD42" s="910"/>
      <c r="BE42" s="910"/>
      <c r="BF42" s="911"/>
      <c r="BG42" s="3"/>
    </row>
    <row r="43" spans="1:59" ht="11.25" customHeight="1">
      <c r="A43" s="8"/>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6"/>
    </row>
    <row r="44" spans="1:59" ht="9"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row>
    <row r="45" spans="1:59" ht="26.25" customHeight="1">
      <c r="A45" s="12" t="s">
        <v>34</v>
      </c>
      <c r="B45" s="12"/>
      <c r="C45" s="12" t="s">
        <v>35</v>
      </c>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6"/>
    </row>
    <row r="46" spans="1:59" ht="22.5" customHeight="1">
      <c r="A46" s="12" t="s">
        <v>48</v>
      </c>
      <c r="B46" s="13"/>
      <c r="C46" s="912" t="s">
        <v>36</v>
      </c>
      <c r="D46" s="912"/>
      <c r="E46" s="912"/>
      <c r="F46" s="912"/>
      <c r="G46" s="912"/>
      <c r="H46" s="912"/>
      <c r="I46" s="912"/>
      <c r="J46" s="912"/>
      <c r="K46" s="912"/>
      <c r="L46" s="912"/>
      <c r="M46" s="912"/>
      <c r="N46" s="912"/>
      <c r="O46" s="912"/>
      <c r="P46" s="912"/>
      <c r="Q46" s="912"/>
      <c r="R46" s="912"/>
      <c r="S46" s="912"/>
      <c r="T46" s="912"/>
      <c r="U46" s="912"/>
      <c r="V46" s="912"/>
      <c r="W46" s="912"/>
      <c r="X46" s="912"/>
      <c r="Y46" s="912"/>
      <c r="Z46" s="912"/>
      <c r="AA46" s="912"/>
      <c r="AB46" s="912"/>
      <c r="AC46" s="912"/>
      <c r="AD46" s="912"/>
      <c r="AE46" s="912"/>
      <c r="AF46" s="912"/>
      <c r="AG46" s="912"/>
      <c r="AH46" s="912"/>
      <c r="AI46" s="912"/>
      <c r="AJ46" s="912"/>
      <c r="AK46" s="912"/>
      <c r="AL46" s="912"/>
      <c r="AM46" s="912"/>
      <c r="AN46" s="912"/>
      <c r="AO46" s="912"/>
      <c r="AP46" s="912"/>
      <c r="AQ46" s="912"/>
      <c r="AR46" s="912"/>
      <c r="AS46" s="912"/>
      <c r="AT46" s="912"/>
      <c r="AU46" s="912"/>
      <c r="AV46" s="912"/>
      <c r="AW46" s="912"/>
      <c r="AX46" s="912"/>
      <c r="AY46" s="912"/>
      <c r="AZ46" s="912"/>
      <c r="BA46" s="912"/>
      <c r="BB46" s="912"/>
      <c r="BC46" s="912"/>
      <c r="BD46" s="912"/>
      <c r="BE46" s="912"/>
      <c r="BF46" s="912"/>
    </row>
    <row r="47" spans="1:59" ht="22.5" customHeight="1">
      <c r="A47" s="12"/>
      <c r="B47" s="13"/>
      <c r="C47" s="912"/>
      <c r="D47" s="912"/>
      <c r="E47" s="912"/>
      <c r="F47" s="912"/>
      <c r="G47" s="912"/>
      <c r="H47" s="912"/>
      <c r="I47" s="912"/>
      <c r="J47" s="912"/>
      <c r="K47" s="912"/>
      <c r="L47" s="912"/>
      <c r="M47" s="912"/>
      <c r="N47" s="912"/>
      <c r="O47" s="912"/>
      <c r="P47" s="912"/>
      <c r="Q47" s="912"/>
      <c r="R47" s="912"/>
      <c r="S47" s="912"/>
      <c r="T47" s="912"/>
      <c r="U47" s="912"/>
      <c r="V47" s="912"/>
      <c r="W47" s="912"/>
      <c r="X47" s="912"/>
      <c r="Y47" s="912"/>
      <c r="Z47" s="912"/>
      <c r="AA47" s="912"/>
      <c r="AB47" s="912"/>
      <c r="AC47" s="912"/>
      <c r="AD47" s="912"/>
      <c r="AE47" s="912"/>
      <c r="AF47" s="912"/>
      <c r="AG47" s="912"/>
      <c r="AH47" s="912"/>
      <c r="AI47" s="912"/>
      <c r="AJ47" s="912"/>
      <c r="AK47" s="912"/>
      <c r="AL47" s="912"/>
      <c r="AM47" s="912"/>
      <c r="AN47" s="912"/>
      <c r="AO47" s="912"/>
      <c r="AP47" s="912"/>
      <c r="AQ47" s="912"/>
      <c r="AR47" s="912"/>
      <c r="AS47" s="912"/>
      <c r="AT47" s="912"/>
      <c r="AU47" s="912"/>
      <c r="AV47" s="912"/>
      <c r="AW47" s="912"/>
      <c r="AX47" s="912"/>
      <c r="AY47" s="912"/>
      <c r="AZ47" s="912"/>
      <c r="BA47" s="912"/>
      <c r="BB47" s="912"/>
      <c r="BC47" s="912"/>
      <c r="BD47" s="912"/>
      <c r="BE47" s="912"/>
      <c r="BF47" s="912"/>
    </row>
    <row r="48" spans="1:59" ht="27.75" customHeight="1">
      <c r="A48" s="15" t="s">
        <v>49</v>
      </c>
      <c r="B48" s="16"/>
      <c r="C48" s="912" t="s">
        <v>37</v>
      </c>
      <c r="D48" s="912"/>
      <c r="E48" s="912"/>
      <c r="F48" s="912"/>
      <c r="G48" s="912"/>
      <c r="H48" s="912"/>
      <c r="I48" s="912"/>
      <c r="J48" s="912"/>
      <c r="K48" s="912"/>
      <c r="L48" s="912"/>
      <c r="M48" s="912"/>
      <c r="N48" s="912"/>
      <c r="O48" s="912"/>
      <c r="P48" s="912"/>
      <c r="Q48" s="912"/>
      <c r="R48" s="912"/>
      <c r="S48" s="912"/>
      <c r="T48" s="912"/>
      <c r="U48" s="912"/>
      <c r="V48" s="912"/>
      <c r="W48" s="912"/>
      <c r="X48" s="912"/>
      <c r="Y48" s="912"/>
      <c r="Z48" s="912"/>
      <c r="AA48" s="912"/>
      <c r="AB48" s="912"/>
      <c r="AC48" s="912"/>
      <c r="AD48" s="912"/>
      <c r="AE48" s="912"/>
      <c r="AF48" s="912"/>
      <c r="AG48" s="912"/>
      <c r="AH48" s="912"/>
      <c r="AI48" s="912"/>
      <c r="AJ48" s="912"/>
      <c r="AK48" s="912"/>
      <c r="AL48" s="912"/>
      <c r="AM48" s="912"/>
      <c r="AN48" s="912"/>
      <c r="AO48" s="912"/>
      <c r="AP48" s="912"/>
      <c r="AQ48" s="912"/>
      <c r="AR48" s="912"/>
      <c r="AS48" s="912"/>
      <c r="AT48" s="912"/>
      <c r="AU48" s="912"/>
      <c r="AV48" s="912"/>
      <c r="AW48" s="912"/>
      <c r="AX48" s="912"/>
      <c r="AY48" s="912"/>
      <c r="AZ48" s="912"/>
      <c r="BA48" s="912"/>
      <c r="BB48" s="912"/>
      <c r="BC48" s="912"/>
      <c r="BD48" s="912"/>
      <c r="BE48" s="912"/>
      <c r="BF48" s="14"/>
    </row>
    <row r="49" spans="1:58" ht="41" customHeight="1">
      <c r="A49" s="793" t="s">
        <v>976</v>
      </c>
      <c r="C49" s="917" t="s">
        <v>996</v>
      </c>
      <c r="D49" s="917"/>
      <c r="E49" s="917"/>
      <c r="F49" s="917"/>
      <c r="G49" s="917"/>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7"/>
      <c r="AY49" s="917"/>
      <c r="AZ49" s="917"/>
      <c r="BA49" s="917"/>
      <c r="BB49" s="917"/>
      <c r="BC49" s="917"/>
      <c r="BD49" s="917"/>
      <c r="BE49" s="7"/>
      <c r="BF49" s="7"/>
    </row>
    <row r="50" spans="1:58">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row>
    <row r="51" spans="1:58">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row>
    <row r="52" spans="1:58">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row>
    <row r="53" spans="1:58">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row>
    <row r="54" spans="1:58">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row>
    <row r="55" spans="1:58">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row>
    <row r="56" spans="1:58">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row>
    <row r="57" spans="1:58">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row>
    <row r="58" spans="1:58">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row>
    <row r="59" spans="1:58">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row>
    <row r="60" spans="1:58">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row>
    <row r="61" spans="1:58">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row>
    <row r="62" spans="1:58">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row>
    <row r="63" spans="1:58">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row>
    <row r="64" spans="1:58">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row>
    <row r="65" spans="3:58">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row>
    <row r="66" spans="3:58">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row>
    <row r="67" spans="3:58">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row>
    <row r="68" spans="3:58">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row>
    <row r="69" spans="3:58">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row>
    <row r="70" spans="3:58">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row>
    <row r="71" spans="3:58">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row>
    <row r="72" spans="3:58">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row>
    <row r="73" spans="3:58">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row>
    <row r="74" spans="3:58">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row>
    <row r="75" spans="3:58">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row>
    <row r="76" spans="3:58">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row>
    <row r="77" spans="3:58">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row>
    <row r="78" spans="3:58">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row>
    <row r="79" spans="3:58">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row>
    <row r="80" spans="3:58">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row>
    <row r="81" spans="3:58">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row>
    <row r="82" spans="3:58">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row>
    <row r="83" spans="3:58">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row>
    <row r="84" spans="3:58">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row>
    <row r="85" spans="3:58">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row>
    <row r="86" spans="3:58">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row>
    <row r="87" spans="3:58">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row>
    <row r="88" spans="3:58">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row>
    <row r="89" spans="3:58">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row>
    <row r="90" spans="3:58">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row>
    <row r="91" spans="3:58">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row>
    <row r="92" spans="3:58">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row>
    <row r="93" spans="3:58">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row>
    <row r="94" spans="3:58">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row>
    <row r="95" spans="3:58">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row>
    <row r="96" spans="3:58">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row>
    <row r="97" spans="3:58">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row>
    <row r="98" spans="3:58">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row>
    <row r="99" spans="3:58">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row>
    <row r="100" spans="3:58">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row>
    <row r="101" spans="3:58">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row>
    <row r="102" spans="3:58">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row>
    <row r="103" spans="3:58">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row>
    <row r="104" spans="3:58">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row>
    <row r="105" spans="3:58">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row>
    <row r="106" spans="3:58">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row>
    <row r="107" spans="3:58">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row>
    <row r="108" spans="3:58">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row>
    <row r="109" spans="3:58">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row>
    <row r="110" spans="3:58">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row>
    <row r="111" spans="3:58">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row>
    <row r="112" spans="3:58">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row>
    <row r="113" spans="3:58">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row>
    <row r="114" spans="3:58">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row>
    <row r="115" spans="3:58">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row>
    <row r="116" spans="3:58">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row>
    <row r="117" spans="3:58">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row>
    <row r="118" spans="3:58">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row>
    <row r="119" spans="3:58">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row>
    <row r="120" spans="3:58">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row>
    <row r="121" spans="3:58">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row>
    <row r="122" spans="3:58">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row>
    <row r="123" spans="3:58">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row>
    <row r="124" spans="3:58">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row>
    <row r="125" spans="3:58">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row>
    <row r="126" spans="3:58">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row>
    <row r="127" spans="3:58">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row>
    <row r="128" spans="3:58">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row>
    <row r="129" spans="3:58">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row>
    <row r="130" spans="3:58">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row>
    <row r="131" spans="3:58">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row>
    <row r="132" spans="3:58">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row>
    <row r="133" spans="3:58">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row>
    <row r="134" spans="3:58">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row>
    <row r="135" spans="3:58">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row>
    <row r="136" spans="3:58">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row>
    <row r="137" spans="3:58">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row>
    <row r="138" spans="3:58">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row>
    <row r="139" spans="3:58">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row>
    <row r="140" spans="3:58">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row>
    <row r="141" spans="3:58">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row>
    <row r="142" spans="3:58">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row>
    <row r="143" spans="3:58">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row>
    <row r="144" spans="3:58">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row>
    <row r="145" spans="3:58">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row>
    <row r="146" spans="3:58">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row>
    <row r="147" spans="3:58">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row>
    <row r="148" spans="3:58">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row>
    <row r="149" spans="3:58">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row>
    <row r="150" spans="3:58">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row>
    <row r="151" spans="3:58">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row>
    <row r="152" spans="3:58">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row>
    <row r="153" spans="3:58">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row>
    <row r="154" spans="3:58">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row>
    <row r="155" spans="3:58">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row>
    <row r="156" spans="3:58">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row>
    <row r="157" spans="3:58">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row>
    <row r="158" spans="3:58">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row>
    <row r="159" spans="3:58">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row>
    <row r="160" spans="3:58">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row>
    <row r="161" spans="3:58">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row>
    <row r="162" spans="3:58">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row>
    <row r="163" spans="3:58">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row>
    <row r="164" spans="3:58">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row>
    <row r="165" spans="3:58">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row>
    <row r="166" spans="3:58">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row>
    <row r="167" spans="3:58">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row>
    <row r="168" spans="3:58">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row>
    <row r="169" spans="3:58">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row>
    <row r="170" spans="3:58">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row>
    <row r="171" spans="3:58">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row>
  </sheetData>
  <mergeCells count="122">
    <mergeCell ref="AL41:AZ41"/>
    <mergeCell ref="AF42:AK42"/>
    <mergeCell ref="AL42:AZ42"/>
    <mergeCell ref="BB40:BF40"/>
    <mergeCell ref="BB41:BF41"/>
    <mergeCell ref="BB42:BF42"/>
    <mergeCell ref="AF39:AK39"/>
    <mergeCell ref="AL39:AZ39"/>
    <mergeCell ref="BB39:BF39"/>
    <mergeCell ref="AF40:AK40"/>
    <mergeCell ref="AL40:AZ40"/>
    <mergeCell ref="AL10:AZ10"/>
    <mergeCell ref="BB10:BF10"/>
    <mergeCell ref="A10:J10"/>
    <mergeCell ref="K10:N10"/>
    <mergeCell ref="O10:T10"/>
    <mergeCell ref="U10:Z10"/>
    <mergeCell ref="AA10:AE10"/>
    <mergeCell ref="AF10:AK10"/>
    <mergeCell ref="A11:A42"/>
    <mergeCell ref="BB14:BF14"/>
    <mergeCell ref="BB21:BF21"/>
    <mergeCell ref="AF38:AK38"/>
    <mergeCell ref="AL38:AZ38"/>
    <mergeCell ref="BB15:BF15"/>
    <mergeCell ref="BB16:BF16"/>
    <mergeCell ref="BB17:BF17"/>
    <mergeCell ref="BB18:BF18"/>
    <mergeCell ref="BB29:BF29"/>
    <mergeCell ref="BB33:BF33"/>
    <mergeCell ref="BB34:BF34"/>
    <mergeCell ref="BB35:BF35"/>
    <mergeCell ref="BB38:BF38"/>
    <mergeCell ref="AF20:AK20"/>
    <mergeCell ref="AF41:AK41"/>
    <mergeCell ref="A3:BF3"/>
    <mergeCell ref="G5:X5"/>
    <mergeCell ref="A8:J9"/>
    <mergeCell ref="K8:N9"/>
    <mergeCell ref="O8:T9"/>
    <mergeCell ref="U8:Z9"/>
    <mergeCell ref="AA8:AE9"/>
    <mergeCell ref="AF8:AZ9"/>
    <mergeCell ref="BB9:BF9"/>
    <mergeCell ref="AF18:AK18"/>
    <mergeCell ref="AL18:AZ18"/>
    <mergeCell ref="AF19:AK19"/>
    <mergeCell ref="AL19:AZ19"/>
    <mergeCell ref="BB19:BF19"/>
    <mergeCell ref="AF22:AK22"/>
    <mergeCell ref="AL26:AZ26"/>
    <mergeCell ref="BB26:BF26"/>
    <mergeCell ref="AL24:AZ24"/>
    <mergeCell ref="AF32:AK32"/>
    <mergeCell ref="AF27:AK27"/>
    <mergeCell ref="AF28:AK28"/>
    <mergeCell ref="BB25:BF25"/>
    <mergeCell ref="AF29:AK29"/>
    <mergeCell ref="AL27:AZ27"/>
    <mergeCell ref="BB27:BF27"/>
    <mergeCell ref="AL28:AZ28"/>
    <mergeCell ref="BB28:BF28"/>
    <mergeCell ref="AF26:AK26"/>
    <mergeCell ref="AL29:AZ29"/>
    <mergeCell ref="BB31:BF31"/>
    <mergeCell ref="AL32:AZ32"/>
    <mergeCell ref="AF21:AK21"/>
    <mergeCell ref="AF37:AK37"/>
    <mergeCell ref="AL37:AZ37"/>
    <mergeCell ref="BB32:BF32"/>
    <mergeCell ref="AF33:AK33"/>
    <mergeCell ref="AL33:AZ33"/>
    <mergeCell ref="AF36:AK36"/>
    <mergeCell ref="AF34:AK34"/>
    <mergeCell ref="AF35:AK35"/>
    <mergeCell ref="AL36:AZ36"/>
    <mergeCell ref="BB36:BF36"/>
    <mergeCell ref="AF12:AK12"/>
    <mergeCell ref="AL12:AZ12"/>
    <mergeCell ref="BB12:BF12"/>
    <mergeCell ref="AF13:AK13"/>
    <mergeCell ref="AL13:AZ13"/>
    <mergeCell ref="BB13:BF13"/>
    <mergeCell ref="AF15:AK15"/>
    <mergeCell ref="AL15:AZ15"/>
    <mergeCell ref="AF24:AK24"/>
    <mergeCell ref="AF23:AK23"/>
    <mergeCell ref="AL23:AZ23"/>
    <mergeCell ref="BB23:BF23"/>
    <mergeCell ref="AF16:AK16"/>
    <mergeCell ref="AL16:AZ16"/>
    <mergeCell ref="AF17:AK17"/>
    <mergeCell ref="AL17:AZ17"/>
    <mergeCell ref="AL20:AZ20"/>
    <mergeCell ref="AL31:AZ31"/>
    <mergeCell ref="AL34:AZ34"/>
    <mergeCell ref="AL35:AZ35"/>
    <mergeCell ref="C46:BF47"/>
    <mergeCell ref="AL30:AZ30"/>
    <mergeCell ref="BB30:BF30"/>
    <mergeCell ref="BB20:BF20"/>
    <mergeCell ref="BB24:BF24"/>
    <mergeCell ref="C48:BE48"/>
    <mergeCell ref="AF30:AK30"/>
    <mergeCell ref="AF31:AK31"/>
    <mergeCell ref="BB37:BF37"/>
    <mergeCell ref="C49:BD49"/>
    <mergeCell ref="B11:J42"/>
    <mergeCell ref="K11:N42"/>
    <mergeCell ref="O11:T42"/>
    <mergeCell ref="U11:Z42"/>
    <mergeCell ref="AA11:AE42"/>
    <mergeCell ref="AF11:AK11"/>
    <mergeCell ref="AL25:AZ25"/>
    <mergeCell ref="AF25:AK25"/>
    <mergeCell ref="AL11:AZ11"/>
    <mergeCell ref="BB11:BF11"/>
    <mergeCell ref="BB22:BF22"/>
    <mergeCell ref="AF14:AK14"/>
    <mergeCell ref="AL14:AZ14"/>
    <mergeCell ref="AL21:AZ21"/>
    <mergeCell ref="AL22:AZ22"/>
  </mergeCells>
  <phoneticPr fontId="4"/>
  <conditionalFormatting sqref="AF11:AK11">
    <cfRule type="expression" dxfId="115" priority="18">
      <formula>OR(BA11="１．介護サービス包括型",BA11="２．外部サービス利用型",BA11="３．日中サービス支援型")</formula>
    </cfRule>
  </conditionalFormatting>
  <conditionalFormatting sqref="AF12:AK12">
    <cfRule type="expression" dxfId="114" priority="15">
      <formula>OR(BA12="２．定員8人以上　",BA12="３．定員21人以上",BA12="４．定員21人以上")</formula>
    </cfRule>
  </conditionalFormatting>
  <conditionalFormatting sqref="AF13:AK18 AF21:AK21 AF24:AK32 AF34:AK34 AF38:AK38 AF41:AK42">
    <cfRule type="expression" dxfId="113" priority="14">
      <formula>BA13="２．あり"</formula>
    </cfRule>
  </conditionalFormatting>
  <conditionalFormatting sqref="AF19:AK19">
    <cfRule type="expression" dxfId="112" priority="13">
      <formula>OR(BA19="２．Ⅰ",BA19="３．Ⅱ",BA19="４．Ⅲ")</formula>
    </cfRule>
  </conditionalFormatting>
  <conditionalFormatting sqref="AF20:AK20">
    <cfRule type="expression" dxfId="111" priority="12">
      <formula>OR(BA20="２．Ⅰ",BA20="３．Ⅱ")</formula>
    </cfRule>
  </conditionalFormatting>
  <conditionalFormatting sqref="AF22:AK22">
    <cfRule type="expression" dxfId="110" priority="10">
      <formula>OR(BA22="２．Ⅰ",BA22="３．Ⅱ",BA22="４．Ⅲ",BA22="５．Ⅰ・Ⅱ",BA22="６．Ⅰ・Ⅲ",BA22="７．Ⅱ・Ⅲ",BA22="８．Ⅰ・Ⅱ・Ⅲ")</formula>
    </cfRule>
  </conditionalFormatting>
  <conditionalFormatting sqref="AF23:AK23">
    <cfRule type="expression" dxfId="109" priority="9">
      <formula>OR(BA23="２．Ⅳ",BA23="３．Ⅴ",BA23="４．Ⅵ",BA23="５．Ⅳ・Ⅴ",BA23="６．Ⅳ・Ⅵ",BA23="７．Ⅴ・Ⅵ",BA23="８．Ⅳ・Ⅴ・Ⅵ")</formula>
    </cfRule>
  </conditionalFormatting>
  <conditionalFormatting sqref="AF33:AK33 AF37:AK37 AF39:AK39">
    <cfRule type="expression" dxfId="108" priority="8">
      <formula>BA33="２．該当"</formula>
    </cfRule>
  </conditionalFormatting>
  <conditionalFormatting sqref="AF35:AK35">
    <cfRule type="expression" dxfId="107" priority="7">
      <formula>OR(BA35="２．7.5:1",BA35="３．12:1",BA35="４．20:1",BA35="５．30:1")</formula>
    </cfRule>
  </conditionalFormatting>
  <conditionalFormatting sqref="AF36:AK36">
    <cfRule type="expression" dxfId="106" priority="2">
      <formula>OR($BA$36="２．Ⅰ",$BA$36="３．Ⅱ",$BA$36="４．Ⅲ",$BA$36="５．Ⅳ",$BA$36="６．Ⅴ")</formula>
    </cfRule>
  </conditionalFormatting>
  <conditionalFormatting sqref="AF40:AK40">
    <cfRule type="expression" dxfId="105" priority="4">
      <formula>OR(BA40="２．Ⅰ",BA40="３．Ⅱ",BA40="４．Ⅰ・Ⅱ")</formula>
    </cfRule>
  </conditionalFormatting>
  <conditionalFormatting sqref="BA12:BA32 BA38 BA40:BA42">
    <cfRule type="cellIs" dxfId="104" priority="22" operator="notEqual">
      <formula>"１．なし　"</formula>
    </cfRule>
  </conditionalFormatting>
  <conditionalFormatting sqref="BA33">
    <cfRule type="cellIs" dxfId="103" priority="19" operator="notEqual">
      <formula>"１．非該当"</formula>
    </cfRule>
  </conditionalFormatting>
  <conditionalFormatting sqref="BA34:BA35">
    <cfRule type="cellIs" dxfId="102" priority="21" operator="notEqual">
      <formula>"１．なし　"</formula>
    </cfRule>
  </conditionalFormatting>
  <conditionalFormatting sqref="BA36">
    <cfRule type="cellIs" dxfId="101" priority="1" operator="notEqual">
      <formula>"１．なし"</formula>
    </cfRule>
  </conditionalFormatting>
  <conditionalFormatting sqref="BA37 BA39">
    <cfRule type="cellIs" dxfId="100" priority="20" operator="notEqual">
      <formula>"１．非該当"</formula>
    </cfRule>
  </conditionalFormatting>
  <dataValidations count="15">
    <dataValidation type="list" allowBlank="1" showInputMessage="1" showErrorMessage="1" sqref="BA10" xr:uid="{4CBCBAE6-47E1-44D8-A324-22CFE966FEBA}">
      <formula1>"１．一級地,２．二級地,３．三級地,４．四級地,５．五級地  ,６．六級地,７．七級地,８．その他"</formula1>
    </dataValidation>
    <dataValidation type="list" allowBlank="1" showInputMessage="1" showErrorMessage="1" sqref="AA11:AE14 AA21:AE42" xr:uid="{737CF99B-1CB1-4E02-89EF-61A1D60074A1}">
      <formula1>"１．5：1,２．6：1,３．10：1,４．旧Ⅰ型,５．旧Ⅱ型,６．旧日中支援Ⅰ型,７．旧日中支援Ⅱ型,"</formula1>
    </dataValidation>
    <dataValidation type="list" allowBlank="1" showInputMessage="1" showErrorMessage="1" sqref="BA11" xr:uid="{61085CE2-E381-4007-8F4A-734592A7BF95}">
      <formula1>"１．介護サービス包括型,２．外部サービス利用型,３．日中サービス支援型"</formula1>
    </dataValidation>
    <dataValidation type="list" allowBlank="1" showInputMessage="1" showErrorMessage="1" sqref="BA12" xr:uid="{59E5DDBA-3496-4EF0-AD5D-D590E16B6FC2}">
      <formula1>"１．なし　,２．定員8人以上　,３．定員21人以上,４．定員21人以上"</formula1>
    </dataValidation>
    <dataValidation type="list" allowBlank="1" showInputMessage="1" showErrorMessage="1" sqref="BA38 BA34 BA41:BA42 BA21 BA13:BA18 BA24:BA32" xr:uid="{8DF9E702-743D-4D34-8138-CBF93C59C90F}">
      <formula1>"１．なし　,２．あり"</formula1>
    </dataValidation>
    <dataValidation type="list" allowBlank="1" showInputMessage="1" showErrorMessage="1" sqref="BA33 BA37 BA39" xr:uid="{57376061-BE1E-48BB-9509-FF666AC6E9C7}">
      <formula1>"１．非該当,２．該当"</formula1>
    </dataValidation>
    <dataValidation type="list" allowBlank="1" showInputMessage="1" showErrorMessage="1" sqref="BA19" xr:uid="{6EF9C8FC-C82F-4CF8-976C-A82139D9830D}">
      <formula1>"１．なし　,２．Ⅰ,３．Ⅱ,４．Ⅲ"</formula1>
    </dataValidation>
    <dataValidation type="list" allowBlank="1" showInputMessage="1" showErrorMessage="1" sqref="BA22" xr:uid="{1ED85131-40D0-4CC1-8B6C-5520E5329D4A}">
      <formula1>"１．なし　,２．Ⅰ,３．Ⅱ,４．Ⅲ,５．Ⅰ・Ⅱ,６．Ⅰ・Ⅲ,７．Ⅱ・Ⅲ,８．Ⅰ・Ⅱ・Ⅲ"</formula1>
    </dataValidation>
    <dataValidation type="list" allowBlank="1" showInputMessage="1" showErrorMessage="1" sqref="BA23" xr:uid="{211431A4-05F2-4500-B2F9-776DC79FCCC2}">
      <formula1>"１．なし　,２．Ⅳ,３．Ⅴ,４．Ⅵ,５．Ⅳ・Ⅴ,６．Ⅳ・Ⅵ,７．Ⅴ・Ⅵ,８．Ⅳ・Ⅴ・Ⅵ"</formula1>
    </dataValidation>
    <dataValidation type="list" allowBlank="1" showInputMessage="1" showErrorMessage="1" sqref="BA20" xr:uid="{E7A356A1-3F7C-4B2B-8068-C4C58C3B9EE7}">
      <formula1>"１．なし　,２．Ⅰ,３．Ⅱ"</formula1>
    </dataValidation>
    <dataValidation type="list" allowBlank="1" showInputMessage="1" showErrorMessage="1" sqref="O15:Z18" xr:uid="{2151EEAB-E5A2-48D3-8DB1-CDBF833F0BE5}">
      <formula1>"１．40人以下,２．41人以上50人以下,３．51人以上60人以下,４．61人以上70人以下,５．71人以上80人以下,６．81人以上"</formula1>
    </dataValidation>
    <dataValidation type="list" allowBlank="1" showInputMessage="1" showErrorMessage="1" sqref="O19:Z20" xr:uid="{5ED89528-B64A-40E4-B5A4-86D6176AC99A}">
      <formula1>"１．20人以下,２．21人以上40人以下,３．41人以上60人以下,４．61人以上80人以下,５．81人以上"</formula1>
    </dataValidation>
    <dataValidation type="list" allowBlank="1" showInputMessage="1" showErrorMessage="1" sqref="BA35" xr:uid="{EC1FCC1B-B7D7-4B95-9AE6-042C9BBB7064}">
      <formula1>"１．なし　,２．7.5:1,３．12:1,４．20:1,５．30:1"</formula1>
    </dataValidation>
    <dataValidation type="list" allowBlank="1" showInputMessage="1" showErrorMessage="1" sqref="BA40" xr:uid="{C092245E-9C82-4C9F-8F14-C37326C01C5E}">
      <formula1>"１．なし　,２．Ⅰ,３．Ⅱ,４．Ⅰ・Ⅱ"</formula1>
    </dataValidation>
    <dataValidation type="list" allowBlank="1" showInputMessage="1" showErrorMessage="1" sqref="BA36" xr:uid="{411B72B4-B253-4C56-9697-DE391B1F2827}">
      <formula1>"１．なし,２．Ⅰ,３．Ⅱ,４．Ⅲ,５．Ⅳ"</formula1>
    </dataValidation>
  </dataValidations>
  <printOptions horizontalCentered="1"/>
  <pageMargins left="0.15748031496062992" right="0.15748031496062992" top="0.35433070866141736" bottom="0.27559055118110237" header="0.15748031496062992" footer="0.19685039370078741"/>
  <pageSetup paperSize="9" scale="35" fitToHeight="2"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E7C54-3A53-4C07-A48D-AA584B66DABF}">
  <sheetPr>
    <tabColor theme="5" tint="0.39997558519241921"/>
  </sheetPr>
  <dimension ref="A1:L58"/>
  <sheetViews>
    <sheetView showGridLines="0" view="pageBreakPreview" zoomScale="80" zoomScaleNormal="100" zoomScaleSheetLayoutView="80" workbookViewId="0">
      <selection activeCell="A2" sqref="A2:L2"/>
    </sheetView>
  </sheetViews>
  <sheetFormatPr defaultColWidth="9" defaultRowHeight="13"/>
  <cols>
    <col min="1" max="1" width="9.08203125" style="448" customWidth="1"/>
    <col min="2" max="2" width="2.33203125" style="448" customWidth="1"/>
    <col min="3" max="3" width="18" style="448" customWidth="1"/>
    <col min="4" max="4" width="13.58203125" style="448" customWidth="1"/>
    <col min="5" max="5" width="13.5" style="448" customWidth="1"/>
    <col min="6" max="7" width="13.58203125" style="448" customWidth="1"/>
    <col min="8" max="9" width="13.5" style="448" customWidth="1"/>
    <col min="10" max="10" width="13.58203125" style="448" customWidth="1"/>
    <col min="11" max="11" width="13.5" style="448" customWidth="1"/>
    <col min="12" max="12" width="13" style="448" customWidth="1"/>
    <col min="13" max="16384" width="9" style="448"/>
  </cols>
  <sheetData>
    <row r="1" spans="1:12" ht="14">
      <c r="A1" s="447" t="s">
        <v>583</v>
      </c>
      <c r="B1" s="447"/>
      <c r="C1" s="447"/>
      <c r="D1" s="447"/>
      <c r="E1" s="447"/>
      <c r="F1" s="447"/>
      <c r="G1" s="447"/>
      <c r="H1" s="447"/>
      <c r="I1" s="447"/>
      <c r="J1" s="447"/>
      <c r="K1" s="447"/>
      <c r="L1" s="447"/>
    </row>
    <row r="2" spans="1:12" ht="21" customHeight="1" thickBot="1">
      <c r="A2" s="1958" t="s">
        <v>584</v>
      </c>
      <c r="B2" s="1958"/>
      <c r="C2" s="1958"/>
      <c r="D2" s="1958"/>
      <c r="E2" s="1958"/>
      <c r="F2" s="1958"/>
      <c r="G2" s="1958"/>
      <c r="H2" s="1958"/>
      <c r="I2" s="1958"/>
      <c r="J2" s="1958"/>
      <c r="K2" s="1958"/>
      <c r="L2" s="1958"/>
    </row>
    <row r="3" spans="1:12" ht="31.5" customHeight="1" thickBot="1">
      <c r="A3" s="1959" t="s">
        <v>585</v>
      </c>
      <c r="B3" s="1960"/>
      <c r="C3" s="1961"/>
      <c r="D3" s="1962"/>
      <c r="E3" s="1963"/>
      <c r="F3" s="1963"/>
      <c r="G3" s="1963"/>
      <c r="H3" s="1963"/>
      <c r="I3" s="1963"/>
      <c r="J3" s="1963"/>
      <c r="K3" s="1963"/>
      <c r="L3" s="1964"/>
    </row>
    <row r="4" spans="1:12" ht="21" customHeight="1">
      <c r="A4" s="1965" t="s">
        <v>586</v>
      </c>
      <c r="B4" s="1966"/>
      <c r="C4" s="1967"/>
      <c r="D4" s="1968"/>
      <c r="E4" s="1969"/>
      <c r="F4" s="1969"/>
      <c r="G4" s="1969"/>
      <c r="H4" s="1969"/>
      <c r="I4" s="1969"/>
      <c r="J4" s="1969"/>
      <c r="K4" s="1969"/>
      <c r="L4" s="1970"/>
    </row>
    <row r="5" spans="1:12" ht="21" customHeight="1">
      <c r="A5" s="1971" t="s">
        <v>587</v>
      </c>
      <c r="B5" s="1972"/>
      <c r="C5" s="1973"/>
      <c r="D5" s="1968"/>
      <c r="E5" s="1969"/>
      <c r="F5" s="1969"/>
      <c r="G5" s="1969"/>
      <c r="H5" s="1969"/>
      <c r="I5" s="1969"/>
      <c r="J5" s="1969"/>
      <c r="K5" s="1969"/>
      <c r="L5" s="1970"/>
    </row>
    <row r="6" spans="1:12" ht="21" customHeight="1">
      <c r="A6" s="1932" t="s">
        <v>94</v>
      </c>
      <c r="B6" s="1933"/>
      <c r="C6" s="449" t="s">
        <v>569</v>
      </c>
      <c r="D6" s="1936"/>
      <c r="E6" s="1937"/>
      <c r="F6" s="1937"/>
      <c r="G6" s="1938"/>
      <c r="H6" s="1939" t="s">
        <v>570</v>
      </c>
      <c r="I6" s="1941"/>
      <c r="J6" s="1942"/>
      <c r="K6" s="1942"/>
      <c r="L6" s="1943"/>
    </row>
    <row r="7" spans="1:12" ht="21" customHeight="1" thickBot="1">
      <c r="A7" s="1934"/>
      <c r="B7" s="1935"/>
      <c r="C7" s="450" t="s">
        <v>571</v>
      </c>
      <c r="D7" s="1944"/>
      <c r="E7" s="1945"/>
      <c r="F7" s="1945"/>
      <c r="G7" s="1946"/>
      <c r="H7" s="1940"/>
      <c r="I7" s="1941"/>
      <c r="J7" s="1942"/>
      <c r="K7" s="1942"/>
      <c r="L7" s="1943"/>
    </row>
    <row r="8" spans="1:12" ht="42" customHeight="1" thickTop="1" thickBot="1">
      <c r="A8" s="1947" t="s">
        <v>588</v>
      </c>
      <c r="B8" s="451">
        <v>1</v>
      </c>
      <c r="C8" s="452" t="s">
        <v>589</v>
      </c>
      <c r="D8" s="1948"/>
      <c r="E8" s="1949"/>
      <c r="F8" s="1949"/>
      <c r="G8" s="1949"/>
      <c r="H8" s="1949"/>
      <c r="I8" s="1949"/>
      <c r="J8" s="1949"/>
      <c r="K8" s="1949"/>
      <c r="L8" s="1950"/>
    </row>
    <row r="9" spans="1:12" ht="30" customHeight="1">
      <c r="A9" s="1897"/>
      <c r="B9" s="1892">
        <v>2</v>
      </c>
      <c r="C9" s="1951" t="s">
        <v>590</v>
      </c>
      <c r="D9" s="1952" t="s">
        <v>591</v>
      </c>
      <c r="E9" s="1953"/>
      <c r="F9" s="1974" t="s">
        <v>592</v>
      </c>
      <c r="G9" s="1904" t="s">
        <v>593</v>
      </c>
      <c r="H9" s="1975"/>
      <c r="I9" s="1975"/>
      <c r="J9" s="1975"/>
      <c r="K9" s="1905"/>
      <c r="L9" s="1976" t="s">
        <v>594</v>
      </c>
    </row>
    <row r="10" spans="1:12" ht="23.15" customHeight="1">
      <c r="A10" s="1897"/>
      <c r="B10" s="1892"/>
      <c r="C10" s="1951"/>
      <c r="D10" s="1954"/>
      <c r="E10" s="1955"/>
      <c r="F10" s="1887"/>
      <c r="G10" s="453" t="s">
        <v>595</v>
      </c>
      <c r="H10" s="454" t="s">
        <v>596</v>
      </c>
      <c r="I10" s="455" t="s">
        <v>597</v>
      </c>
      <c r="J10" s="456" t="s">
        <v>598</v>
      </c>
      <c r="K10" s="457" t="s">
        <v>599</v>
      </c>
      <c r="L10" s="1977"/>
    </row>
    <row r="11" spans="1:12" ht="24" customHeight="1">
      <c r="A11" s="1897"/>
      <c r="B11" s="1892"/>
      <c r="C11" s="1951"/>
      <c r="D11" s="1931"/>
      <c r="E11" s="1874"/>
      <c r="F11" s="458"/>
      <c r="G11" s="459"/>
      <c r="H11" s="460"/>
      <c r="I11" s="461"/>
      <c r="J11" s="462"/>
      <c r="K11" s="463"/>
      <c r="L11" s="464"/>
    </row>
    <row r="12" spans="1:12" ht="18" customHeight="1">
      <c r="A12" s="1897"/>
      <c r="B12" s="1892"/>
      <c r="C12" s="1951"/>
      <c r="D12" s="1931"/>
      <c r="E12" s="1874"/>
      <c r="F12" s="458"/>
      <c r="G12" s="459"/>
      <c r="H12" s="460"/>
      <c r="I12" s="461"/>
      <c r="J12" s="462"/>
      <c r="K12" s="463"/>
      <c r="L12" s="464"/>
    </row>
    <row r="13" spans="1:12" ht="18" customHeight="1">
      <c r="A13" s="1897"/>
      <c r="B13" s="1892"/>
      <c r="C13" s="1951"/>
      <c r="D13" s="1931"/>
      <c r="E13" s="1874"/>
      <c r="F13" s="458"/>
      <c r="G13" s="459"/>
      <c r="H13" s="460"/>
      <c r="I13" s="461"/>
      <c r="J13" s="462"/>
      <c r="K13" s="463"/>
      <c r="L13" s="464"/>
    </row>
    <row r="14" spans="1:12" ht="18" customHeight="1">
      <c r="A14" s="1897"/>
      <c r="B14" s="1892"/>
      <c r="C14" s="1951"/>
      <c r="D14" s="1931"/>
      <c r="E14" s="1888"/>
      <c r="F14" s="465"/>
      <c r="G14" s="466"/>
      <c r="H14" s="467"/>
      <c r="I14" s="468"/>
      <c r="J14" s="469"/>
      <c r="K14" s="463"/>
      <c r="L14" s="464"/>
    </row>
    <row r="15" spans="1:12" ht="18" customHeight="1">
      <c r="A15" s="1897"/>
      <c r="B15" s="1892"/>
      <c r="C15" s="1951"/>
      <c r="D15" s="1931"/>
      <c r="E15" s="1888"/>
      <c r="F15" s="465"/>
      <c r="G15" s="466"/>
      <c r="H15" s="467"/>
      <c r="I15" s="468"/>
      <c r="J15" s="469"/>
      <c r="K15" s="470"/>
      <c r="L15" s="464"/>
    </row>
    <row r="16" spans="1:12" ht="22.5" customHeight="1" thickBot="1">
      <c r="A16" s="1897"/>
      <c r="B16" s="1892"/>
      <c r="C16" s="1951"/>
      <c r="D16" s="1956" t="s">
        <v>221</v>
      </c>
      <c r="E16" s="1957"/>
      <c r="F16" s="471"/>
      <c r="G16" s="472"/>
      <c r="H16" s="473"/>
      <c r="I16" s="474"/>
      <c r="J16" s="475"/>
      <c r="K16" s="476"/>
      <c r="L16" s="477"/>
    </row>
    <row r="17" spans="1:12" ht="28.5" customHeight="1">
      <c r="A17" s="1897"/>
      <c r="B17" s="1886">
        <v>3</v>
      </c>
      <c r="C17" s="1921" t="s">
        <v>600</v>
      </c>
      <c r="D17" s="478" t="s">
        <v>601</v>
      </c>
      <c r="E17" s="1924"/>
      <c r="F17" s="1925"/>
      <c r="G17" s="1925"/>
      <c r="H17" s="1925"/>
      <c r="I17" s="1925"/>
      <c r="J17" s="1925"/>
      <c r="K17" s="1925"/>
      <c r="L17" s="1926"/>
    </row>
    <row r="18" spans="1:12" ht="28.5" customHeight="1">
      <c r="A18" s="1897"/>
      <c r="B18" s="1920"/>
      <c r="C18" s="1922"/>
      <c r="D18" s="478" t="s">
        <v>602</v>
      </c>
      <c r="E18" s="1873"/>
      <c r="F18" s="1874"/>
      <c r="G18" s="1874"/>
      <c r="H18" s="1874"/>
      <c r="I18" s="1874"/>
      <c r="J18" s="1874"/>
      <c r="K18" s="1874"/>
      <c r="L18" s="1875"/>
    </row>
    <row r="19" spans="1:12" ht="28.5" customHeight="1">
      <c r="A19" s="1897"/>
      <c r="B19" s="1920"/>
      <c r="C19" s="1922"/>
      <c r="D19" s="478" t="s">
        <v>603</v>
      </c>
      <c r="E19" s="1873"/>
      <c r="F19" s="1874"/>
      <c r="G19" s="1874"/>
      <c r="H19" s="1874"/>
      <c r="I19" s="1874"/>
      <c r="J19" s="1874"/>
      <c r="K19" s="1874"/>
      <c r="L19" s="1875"/>
    </row>
    <row r="20" spans="1:12" ht="28.5" customHeight="1">
      <c r="A20" s="1897"/>
      <c r="B20" s="1920"/>
      <c r="C20" s="1922"/>
      <c r="D20" s="478" t="s">
        <v>604</v>
      </c>
      <c r="E20" s="1873"/>
      <c r="F20" s="1874"/>
      <c r="G20" s="1874"/>
      <c r="H20" s="1874"/>
      <c r="I20" s="1874"/>
      <c r="J20" s="1874"/>
      <c r="K20" s="1874"/>
      <c r="L20" s="1875"/>
    </row>
    <row r="21" spans="1:12" ht="28.5" customHeight="1">
      <c r="A21" s="1897"/>
      <c r="B21" s="1887"/>
      <c r="C21" s="1923"/>
      <c r="D21" s="478" t="s">
        <v>605</v>
      </c>
      <c r="E21" s="1873"/>
      <c r="F21" s="1874"/>
      <c r="G21" s="1874"/>
      <c r="H21" s="1874"/>
      <c r="I21" s="1874"/>
      <c r="J21" s="1874"/>
      <c r="K21" s="1874"/>
      <c r="L21" s="1875"/>
    </row>
    <row r="22" spans="1:12" ht="28.5" customHeight="1">
      <c r="A22" s="1897"/>
      <c r="B22" s="1886">
        <v>4</v>
      </c>
      <c r="C22" s="1921" t="s">
        <v>606</v>
      </c>
      <c r="D22" s="478" t="s">
        <v>601</v>
      </c>
      <c r="E22" s="1873"/>
      <c r="F22" s="1874"/>
      <c r="G22" s="1874"/>
      <c r="H22" s="1874"/>
      <c r="I22" s="1874"/>
      <c r="J22" s="1874"/>
      <c r="K22" s="1874"/>
      <c r="L22" s="1875"/>
    </row>
    <row r="23" spans="1:12" ht="28.5" customHeight="1">
      <c r="A23" s="1897"/>
      <c r="B23" s="1920"/>
      <c r="C23" s="1922"/>
      <c r="D23" s="478" t="s">
        <v>602</v>
      </c>
      <c r="E23" s="1873"/>
      <c r="F23" s="1874"/>
      <c r="G23" s="1874"/>
      <c r="H23" s="1874"/>
      <c r="I23" s="1874"/>
      <c r="J23" s="1874"/>
      <c r="K23" s="1874"/>
      <c r="L23" s="1875"/>
    </row>
    <row r="24" spans="1:12" ht="28.5" customHeight="1">
      <c r="A24" s="1897"/>
      <c r="B24" s="1920"/>
      <c r="C24" s="1922"/>
      <c r="D24" s="478" t="s">
        <v>603</v>
      </c>
      <c r="E24" s="1873"/>
      <c r="F24" s="1874"/>
      <c r="G24" s="1874"/>
      <c r="H24" s="1874"/>
      <c r="I24" s="1874"/>
      <c r="J24" s="1874"/>
      <c r="K24" s="1874"/>
      <c r="L24" s="1875"/>
    </row>
    <row r="25" spans="1:12" ht="28.5" customHeight="1">
      <c r="A25" s="1897"/>
      <c r="B25" s="1920"/>
      <c r="C25" s="1922"/>
      <c r="D25" s="478" t="s">
        <v>604</v>
      </c>
      <c r="E25" s="1873"/>
      <c r="F25" s="1874"/>
      <c r="G25" s="1874"/>
      <c r="H25" s="1874"/>
      <c r="I25" s="1874"/>
      <c r="J25" s="1874"/>
      <c r="K25" s="1874"/>
      <c r="L25" s="1875"/>
    </row>
    <row r="26" spans="1:12" ht="28.5" customHeight="1">
      <c r="A26" s="1897"/>
      <c r="B26" s="1887"/>
      <c r="C26" s="1923"/>
      <c r="D26" s="478" t="s">
        <v>605</v>
      </c>
      <c r="E26" s="1873"/>
      <c r="F26" s="1874"/>
      <c r="G26" s="1874"/>
      <c r="H26" s="1874"/>
      <c r="I26" s="1874"/>
      <c r="J26" s="1874"/>
      <c r="K26" s="1874"/>
      <c r="L26" s="1875"/>
    </row>
    <row r="27" spans="1:12" ht="28.5" customHeight="1">
      <c r="A27" s="1897"/>
      <c r="B27" s="1886">
        <v>5</v>
      </c>
      <c r="C27" s="1921" t="s">
        <v>607</v>
      </c>
      <c r="D27" s="478" t="s">
        <v>601</v>
      </c>
      <c r="E27" s="1873"/>
      <c r="F27" s="1874"/>
      <c r="G27" s="1874"/>
      <c r="H27" s="1874"/>
      <c r="I27" s="1874"/>
      <c r="J27" s="1874"/>
      <c r="K27" s="1874"/>
      <c r="L27" s="1875"/>
    </row>
    <row r="28" spans="1:12" ht="28.5" customHeight="1">
      <c r="A28" s="1897"/>
      <c r="B28" s="1920"/>
      <c r="C28" s="1922"/>
      <c r="D28" s="478" t="s">
        <v>602</v>
      </c>
      <c r="E28" s="1873"/>
      <c r="F28" s="1874"/>
      <c r="G28" s="1874"/>
      <c r="H28" s="1874"/>
      <c r="I28" s="1874"/>
      <c r="J28" s="1874"/>
      <c r="K28" s="1874"/>
      <c r="L28" s="1875"/>
    </row>
    <row r="29" spans="1:12" ht="41.25" customHeight="1">
      <c r="A29" s="1897"/>
      <c r="B29" s="1920"/>
      <c r="C29" s="1922"/>
      <c r="D29" s="478" t="s">
        <v>603</v>
      </c>
      <c r="E29" s="1873"/>
      <c r="F29" s="1874"/>
      <c r="G29" s="1874"/>
      <c r="H29" s="1874"/>
      <c r="I29" s="1874"/>
      <c r="J29" s="1874"/>
      <c r="K29" s="1874"/>
      <c r="L29" s="1875"/>
    </row>
    <row r="30" spans="1:12" ht="41.25" customHeight="1">
      <c r="A30" s="1897"/>
      <c r="B30" s="1920"/>
      <c r="C30" s="1922"/>
      <c r="D30" s="478" t="s">
        <v>604</v>
      </c>
      <c r="E30" s="1873"/>
      <c r="F30" s="1874"/>
      <c r="G30" s="1874"/>
      <c r="H30" s="1874"/>
      <c r="I30" s="1874"/>
      <c r="J30" s="1874"/>
      <c r="K30" s="1874"/>
      <c r="L30" s="1875"/>
    </row>
    <row r="31" spans="1:12" ht="41.25" customHeight="1">
      <c r="A31" s="1897"/>
      <c r="B31" s="1887"/>
      <c r="C31" s="1923"/>
      <c r="D31" s="478" t="s">
        <v>605</v>
      </c>
      <c r="E31" s="1873"/>
      <c r="F31" s="1874"/>
      <c r="G31" s="1874"/>
      <c r="H31" s="1874"/>
      <c r="I31" s="1874"/>
      <c r="J31" s="1874"/>
      <c r="K31" s="1874"/>
      <c r="L31" s="1875"/>
    </row>
    <row r="32" spans="1:12" ht="41.25" customHeight="1">
      <c r="A32" s="1897"/>
      <c r="B32" s="1892">
        <v>6</v>
      </c>
      <c r="C32" s="1927" t="s">
        <v>608</v>
      </c>
      <c r="D32" s="1880"/>
      <c r="E32" s="1881"/>
      <c r="F32" s="1881"/>
      <c r="G32" s="1881"/>
      <c r="H32" s="1881"/>
      <c r="I32" s="1881"/>
      <c r="J32" s="1881"/>
      <c r="K32" s="1881"/>
      <c r="L32" s="1882"/>
    </row>
    <row r="33" spans="1:12">
      <c r="A33" s="1897"/>
      <c r="B33" s="1892"/>
      <c r="C33" s="1927"/>
      <c r="D33" s="1928"/>
      <c r="E33" s="1929"/>
      <c r="F33" s="1929"/>
      <c r="G33" s="1929"/>
      <c r="H33" s="1929"/>
      <c r="I33" s="1929"/>
      <c r="J33" s="1929"/>
      <c r="K33" s="1929"/>
      <c r="L33" s="1930"/>
    </row>
    <row r="34" spans="1:12" ht="39.75" customHeight="1">
      <c r="A34" s="1897"/>
      <c r="B34" s="1916">
        <v>7</v>
      </c>
      <c r="C34" s="1869" t="s">
        <v>609</v>
      </c>
      <c r="D34" s="1917"/>
      <c r="E34" s="1918"/>
      <c r="F34" s="1918"/>
      <c r="G34" s="1918"/>
      <c r="H34" s="1918"/>
      <c r="I34" s="1918"/>
      <c r="J34" s="1918"/>
      <c r="K34" s="1918"/>
      <c r="L34" s="1919"/>
    </row>
    <row r="35" spans="1:12" ht="48" customHeight="1" thickBot="1">
      <c r="A35" s="1898"/>
      <c r="B35" s="1916"/>
      <c r="C35" s="1900"/>
      <c r="D35" s="1917"/>
      <c r="E35" s="1918"/>
      <c r="F35" s="1918"/>
      <c r="G35" s="1918"/>
      <c r="H35" s="1918"/>
      <c r="I35" s="1918"/>
      <c r="J35" s="1918"/>
      <c r="K35" s="1918"/>
      <c r="L35" s="1919"/>
    </row>
    <row r="36" spans="1:12" ht="39.75" customHeight="1">
      <c r="A36" s="1906" t="s">
        <v>610</v>
      </c>
      <c r="B36" s="479">
        <v>1</v>
      </c>
      <c r="C36" s="479" t="s">
        <v>611</v>
      </c>
      <c r="D36" s="1909"/>
      <c r="E36" s="1909"/>
      <c r="F36" s="1909"/>
      <c r="G36" s="1909"/>
      <c r="H36" s="1909"/>
      <c r="I36" s="1909"/>
      <c r="J36" s="1910"/>
      <c r="K36" s="1910"/>
      <c r="L36" s="1911"/>
    </row>
    <row r="37" spans="1:12" ht="39.75" customHeight="1">
      <c r="A37" s="1907"/>
      <c r="B37" s="480">
        <v>2</v>
      </c>
      <c r="C37" s="480" t="s">
        <v>612</v>
      </c>
      <c r="D37" s="1873"/>
      <c r="E37" s="1888"/>
      <c r="F37" s="1873"/>
      <c r="G37" s="1888"/>
      <c r="H37" s="1891"/>
      <c r="I37" s="1892"/>
      <c r="J37" s="1891"/>
      <c r="K37" s="1892"/>
      <c r="L37" s="1912"/>
    </row>
    <row r="38" spans="1:12" ht="24.75" customHeight="1">
      <c r="A38" s="1907"/>
      <c r="B38" s="480">
        <v>3</v>
      </c>
      <c r="C38" s="481" t="s">
        <v>613</v>
      </c>
      <c r="D38" s="1891"/>
      <c r="E38" s="1892"/>
      <c r="F38" s="1891"/>
      <c r="G38" s="1892"/>
      <c r="H38" s="1873"/>
      <c r="I38" s="1888"/>
      <c r="J38" s="1891"/>
      <c r="K38" s="1892"/>
      <c r="L38" s="1913"/>
    </row>
    <row r="39" spans="1:12" ht="24.75" customHeight="1" thickBot="1">
      <c r="A39" s="1908"/>
      <c r="B39" s="482">
        <v>4</v>
      </c>
      <c r="C39" s="482" t="s">
        <v>609</v>
      </c>
      <c r="D39" s="1893"/>
      <c r="E39" s="1894"/>
      <c r="F39" s="1894"/>
      <c r="G39" s="1894"/>
      <c r="H39" s="1894"/>
      <c r="I39" s="1894"/>
      <c r="J39" s="1894"/>
      <c r="K39" s="1894"/>
      <c r="L39" s="1895"/>
    </row>
    <row r="40" spans="1:12" ht="26.15" customHeight="1">
      <c r="A40" s="1896" t="s">
        <v>614</v>
      </c>
      <c r="B40" s="1899">
        <v>1</v>
      </c>
      <c r="C40" s="1902" t="s">
        <v>615</v>
      </c>
      <c r="D40" s="483"/>
      <c r="E40" s="1904" t="s">
        <v>611</v>
      </c>
      <c r="F40" s="1905"/>
      <c r="G40" s="484" t="s">
        <v>616</v>
      </c>
      <c r="H40" s="1904" t="s">
        <v>611</v>
      </c>
      <c r="I40" s="1905"/>
      <c r="J40" s="485" t="s">
        <v>617</v>
      </c>
      <c r="K40" s="486" t="s">
        <v>618</v>
      </c>
      <c r="L40" s="1883"/>
    </row>
    <row r="41" spans="1:12" ht="26.15" customHeight="1">
      <c r="A41" s="1897"/>
      <c r="B41" s="1900"/>
      <c r="C41" s="1879"/>
      <c r="D41" s="1886" t="s">
        <v>619</v>
      </c>
      <c r="E41" s="1873"/>
      <c r="F41" s="1888"/>
      <c r="G41" s="487"/>
      <c r="H41" s="1873"/>
      <c r="I41" s="1888"/>
      <c r="J41" s="488"/>
      <c r="K41" s="1889"/>
      <c r="L41" s="1884"/>
    </row>
    <row r="42" spans="1:12" ht="26.15" customHeight="1">
      <c r="A42" s="1897"/>
      <c r="B42" s="1900"/>
      <c r="C42" s="1879"/>
      <c r="D42" s="1887"/>
      <c r="E42" s="1873"/>
      <c r="F42" s="1888"/>
      <c r="G42" s="487"/>
      <c r="H42" s="1891"/>
      <c r="I42" s="1892"/>
      <c r="J42" s="489"/>
      <c r="K42" s="1890"/>
      <c r="L42" s="1884"/>
    </row>
    <row r="43" spans="1:12" ht="26.15" customHeight="1">
      <c r="A43" s="1897"/>
      <c r="B43" s="1900"/>
      <c r="C43" s="1879"/>
      <c r="D43" s="1886" t="s">
        <v>620</v>
      </c>
      <c r="E43" s="1873"/>
      <c r="F43" s="1888"/>
      <c r="G43" s="487"/>
      <c r="H43" s="1891"/>
      <c r="I43" s="1892"/>
      <c r="J43" s="489"/>
      <c r="K43" s="1914"/>
      <c r="L43" s="1884"/>
    </row>
    <row r="44" spans="1:12" ht="26.15" customHeight="1">
      <c r="A44" s="1897"/>
      <c r="B44" s="1901"/>
      <c r="C44" s="1903"/>
      <c r="D44" s="1887"/>
      <c r="E44" s="1891"/>
      <c r="F44" s="1892"/>
      <c r="G44" s="478"/>
      <c r="H44" s="1891"/>
      <c r="I44" s="1892"/>
      <c r="J44" s="489"/>
      <c r="K44" s="1915"/>
      <c r="L44" s="1885"/>
    </row>
    <row r="45" spans="1:12" ht="26.15" customHeight="1">
      <c r="A45" s="1897"/>
      <c r="B45" s="1869">
        <v>2</v>
      </c>
      <c r="C45" s="1871" t="s">
        <v>621</v>
      </c>
      <c r="D45" s="490" t="s">
        <v>622</v>
      </c>
      <c r="E45" s="1873"/>
      <c r="F45" s="1874"/>
      <c r="G45" s="1874"/>
      <c r="H45" s="1874"/>
      <c r="I45" s="1874"/>
      <c r="J45" s="1874"/>
      <c r="K45" s="1874"/>
      <c r="L45" s="1875"/>
    </row>
    <row r="46" spans="1:12" ht="26.15" customHeight="1">
      <c r="A46" s="1897"/>
      <c r="B46" s="1900"/>
      <c r="C46" s="1879"/>
      <c r="D46" s="491" t="s">
        <v>623</v>
      </c>
      <c r="E46" s="1880"/>
      <c r="F46" s="1881"/>
      <c r="G46" s="1881"/>
      <c r="H46" s="1881"/>
      <c r="I46" s="1881"/>
      <c r="J46" s="1881"/>
      <c r="K46" s="1881"/>
      <c r="L46" s="1882"/>
    </row>
    <row r="47" spans="1:12" ht="26.15" customHeight="1">
      <c r="A47" s="1897"/>
      <c r="B47" s="1869">
        <v>3</v>
      </c>
      <c r="C47" s="1871" t="s">
        <v>624</v>
      </c>
      <c r="D47" s="478" t="s">
        <v>622</v>
      </c>
      <c r="E47" s="1873"/>
      <c r="F47" s="1874"/>
      <c r="G47" s="1874"/>
      <c r="H47" s="1874"/>
      <c r="I47" s="1874"/>
      <c r="J47" s="1874"/>
      <c r="K47" s="1874"/>
      <c r="L47" s="1875"/>
    </row>
    <row r="48" spans="1:12" ht="26.15" customHeight="1" thickBot="1">
      <c r="A48" s="1898"/>
      <c r="B48" s="1870"/>
      <c r="C48" s="1872"/>
      <c r="D48" s="492" t="s">
        <v>623</v>
      </c>
      <c r="E48" s="1876"/>
      <c r="F48" s="1877"/>
      <c r="G48" s="1877"/>
      <c r="H48" s="1877"/>
      <c r="I48" s="1877"/>
      <c r="J48" s="1877"/>
      <c r="K48" s="1877"/>
      <c r="L48" s="1878"/>
    </row>
    <row r="49" spans="1:12">
      <c r="A49" s="1867" t="s">
        <v>625</v>
      </c>
      <c r="B49" s="1867"/>
      <c r="C49" s="1867"/>
      <c r="D49" s="1867"/>
      <c r="E49" s="1867"/>
      <c r="F49" s="1867"/>
      <c r="G49" s="1867"/>
      <c r="H49" s="1867"/>
      <c r="I49" s="1867"/>
      <c r="J49" s="1867"/>
      <c r="K49" s="1867"/>
      <c r="L49" s="1867"/>
    </row>
    <row r="50" spans="1:12">
      <c r="A50" s="1868" t="s">
        <v>626</v>
      </c>
      <c r="B50" s="1868"/>
      <c r="C50" s="1868"/>
      <c r="D50" s="1868"/>
      <c r="E50" s="1868"/>
      <c r="F50" s="1868"/>
      <c r="G50" s="1868"/>
      <c r="H50" s="1868"/>
      <c r="I50" s="1868"/>
      <c r="J50" s="1868"/>
      <c r="K50" s="1868"/>
      <c r="L50" s="1868"/>
    </row>
    <row r="51" spans="1:12">
      <c r="A51" s="1868" t="s">
        <v>627</v>
      </c>
      <c r="B51" s="1868"/>
      <c r="C51" s="1868"/>
      <c r="D51" s="1868"/>
      <c r="E51" s="1868"/>
      <c r="F51" s="1868"/>
      <c r="G51" s="1868"/>
      <c r="H51" s="1868"/>
      <c r="I51" s="1868"/>
      <c r="J51" s="1868"/>
      <c r="K51" s="1868"/>
      <c r="L51" s="1868"/>
    </row>
    <row r="52" spans="1:12">
      <c r="A52" s="1868" t="s">
        <v>628</v>
      </c>
      <c r="B52" s="1868"/>
      <c r="C52" s="1868"/>
      <c r="D52" s="1868"/>
      <c r="E52" s="1868"/>
      <c r="F52" s="1868"/>
      <c r="G52" s="1868"/>
      <c r="H52" s="1868"/>
      <c r="I52" s="1868"/>
      <c r="J52" s="1868"/>
      <c r="K52" s="1868"/>
      <c r="L52" s="1868"/>
    </row>
    <row r="53" spans="1:12">
      <c r="A53" s="1868" t="s">
        <v>629</v>
      </c>
      <c r="B53" s="1868"/>
      <c r="C53" s="1868"/>
      <c r="D53" s="1868"/>
      <c r="E53" s="1868"/>
      <c r="F53" s="1868"/>
      <c r="G53" s="1868"/>
      <c r="H53" s="1868"/>
      <c r="I53" s="1868"/>
      <c r="J53" s="1868"/>
      <c r="K53" s="1868"/>
      <c r="L53" s="1868"/>
    </row>
    <row r="54" spans="1:12">
      <c r="A54" s="1866" t="s">
        <v>630</v>
      </c>
      <c r="B54" s="1866"/>
      <c r="C54" s="1866"/>
      <c r="D54" s="1866"/>
      <c r="E54" s="1866"/>
      <c r="F54" s="1866"/>
      <c r="G54" s="1866"/>
      <c r="H54" s="1866"/>
      <c r="I54" s="1866"/>
      <c r="J54" s="1866"/>
      <c r="K54" s="1866"/>
      <c r="L54" s="1866"/>
    </row>
    <row r="55" spans="1:12">
      <c r="A55" s="1866" t="s">
        <v>631</v>
      </c>
      <c r="B55" s="1866"/>
      <c r="C55" s="1866"/>
      <c r="D55" s="1866"/>
      <c r="E55" s="1866"/>
      <c r="F55" s="1866"/>
      <c r="G55" s="1866"/>
      <c r="H55" s="1866"/>
      <c r="I55" s="1866"/>
      <c r="J55" s="1866"/>
      <c r="K55" s="1866"/>
      <c r="L55" s="1866"/>
    </row>
    <row r="56" spans="1:12">
      <c r="A56" s="1867" t="s">
        <v>632</v>
      </c>
      <c r="B56" s="1867"/>
      <c r="C56" s="1867"/>
      <c r="D56" s="1867"/>
      <c r="E56" s="1867"/>
      <c r="F56" s="1867"/>
      <c r="G56" s="1867"/>
      <c r="H56" s="1867"/>
      <c r="I56" s="1867"/>
      <c r="J56" s="1867"/>
      <c r="K56" s="1867"/>
      <c r="L56" s="1867"/>
    </row>
    <row r="57" spans="1:12">
      <c r="A57" s="1866" t="s">
        <v>633</v>
      </c>
      <c r="B57" s="1867"/>
      <c r="C57" s="1867"/>
      <c r="D57" s="1867"/>
      <c r="E57" s="1867"/>
      <c r="F57" s="1867"/>
      <c r="G57" s="1867"/>
      <c r="H57" s="1867"/>
      <c r="I57" s="1867"/>
      <c r="J57" s="1867"/>
      <c r="K57" s="1867"/>
      <c r="L57" s="1867"/>
    </row>
    <row r="58" spans="1:12">
      <c r="A58" s="493" t="s">
        <v>634</v>
      </c>
    </row>
  </sheetData>
  <mergeCells count="103">
    <mergeCell ref="A2:L2"/>
    <mergeCell ref="A3:C3"/>
    <mergeCell ref="D3:L3"/>
    <mergeCell ref="A4:C4"/>
    <mergeCell ref="D4:L4"/>
    <mergeCell ref="A5:C5"/>
    <mergeCell ref="D5:L5"/>
    <mergeCell ref="F9:F10"/>
    <mergeCell ref="G9:K9"/>
    <mergeCell ref="L9:L10"/>
    <mergeCell ref="D11:E11"/>
    <mergeCell ref="D12:E12"/>
    <mergeCell ref="D13:E13"/>
    <mergeCell ref="A6:B7"/>
    <mergeCell ref="D6:G6"/>
    <mergeCell ref="H6:H7"/>
    <mergeCell ref="I6:L7"/>
    <mergeCell ref="D7:G7"/>
    <mergeCell ref="A8:A35"/>
    <mergeCell ref="D8:L8"/>
    <mergeCell ref="B9:B16"/>
    <mergeCell ref="C9:C16"/>
    <mergeCell ref="D9:E10"/>
    <mergeCell ref="B22:B26"/>
    <mergeCell ref="C22:C26"/>
    <mergeCell ref="E22:L22"/>
    <mergeCell ref="E23:L23"/>
    <mergeCell ref="E24:L24"/>
    <mergeCell ref="E25:L25"/>
    <mergeCell ref="E26:L26"/>
    <mergeCell ref="D14:E14"/>
    <mergeCell ref="D15:E15"/>
    <mergeCell ref="D16:E16"/>
    <mergeCell ref="B17:B21"/>
    <mergeCell ref="C17:C21"/>
    <mergeCell ref="E17:L17"/>
    <mergeCell ref="E18:L18"/>
    <mergeCell ref="E19:L19"/>
    <mergeCell ref="E20:L20"/>
    <mergeCell ref="E21:L21"/>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0"/>
  <dataValidations count="1">
    <dataValidation type="list" allowBlank="1" showInputMessage="1" showErrorMessage="1" sqref="I11:I17" xr:uid="{86A2EC3F-3A3A-46BF-A1F5-A5D0CB3F6620}">
      <formula1>"夜勤・宿直,夜勤,宿直"</formula1>
    </dataValidation>
  </dataValidations>
  <pageMargins left="0.7" right="0.7" top="0.75" bottom="0.75" header="0.3" footer="0.3"/>
  <pageSetup paperSize="9" scale="5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BC9C3-953E-4B37-81EE-40A5979D6D35}">
  <sheetPr>
    <tabColor theme="5" tint="0.39997558519241921"/>
    <pageSetUpPr fitToPage="1"/>
  </sheetPr>
  <dimension ref="A1:L58"/>
  <sheetViews>
    <sheetView view="pageBreakPreview" zoomScale="80" zoomScaleNormal="100" zoomScaleSheetLayoutView="80" workbookViewId="0">
      <selection activeCell="A2" sqref="A2:L2"/>
    </sheetView>
  </sheetViews>
  <sheetFormatPr defaultColWidth="9" defaultRowHeight="13"/>
  <cols>
    <col min="1" max="1" width="9.08203125" style="448" customWidth="1"/>
    <col min="2" max="2" width="2.33203125" style="448" customWidth="1"/>
    <col min="3" max="3" width="18" style="448" customWidth="1"/>
    <col min="4" max="4" width="13.58203125" style="448" customWidth="1"/>
    <col min="5" max="5" width="13.5" style="448" customWidth="1"/>
    <col min="6" max="7" width="13.58203125" style="448" customWidth="1"/>
    <col min="8" max="9" width="13.5" style="448" customWidth="1"/>
    <col min="10" max="10" width="13.58203125" style="448" customWidth="1"/>
    <col min="11" max="11" width="13.5" style="448" customWidth="1"/>
    <col min="12" max="12" width="13" style="448" customWidth="1"/>
    <col min="13" max="16384" width="9" style="448"/>
  </cols>
  <sheetData>
    <row r="1" spans="1:12" ht="14">
      <c r="A1" s="1978" t="s">
        <v>534</v>
      </c>
      <c r="B1" s="1978"/>
      <c r="C1" s="1978"/>
      <c r="D1" s="1978"/>
      <c r="E1" s="1978"/>
      <c r="F1" s="1978"/>
      <c r="G1" s="1978"/>
      <c r="H1" s="1978"/>
      <c r="I1" s="1978"/>
      <c r="J1" s="1978"/>
      <c r="K1" s="1978"/>
      <c r="L1" s="1978"/>
    </row>
    <row r="2" spans="1:12" ht="19.5" thickBot="1">
      <c r="A2" s="1958" t="s">
        <v>584</v>
      </c>
      <c r="B2" s="1958"/>
      <c r="C2" s="1958"/>
      <c r="D2" s="1958"/>
      <c r="E2" s="1958"/>
      <c r="F2" s="1958"/>
      <c r="G2" s="1958"/>
      <c r="H2" s="1958"/>
      <c r="I2" s="1958"/>
      <c r="J2" s="1958"/>
      <c r="K2" s="1958"/>
      <c r="L2" s="1958"/>
    </row>
    <row r="3" spans="1:12" ht="30" customHeight="1" thickBot="1">
      <c r="A3" s="1959" t="s">
        <v>585</v>
      </c>
      <c r="B3" s="1960"/>
      <c r="C3" s="1961"/>
      <c r="D3" s="1962" t="s">
        <v>635</v>
      </c>
      <c r="E3" s="1963"/>
      <c r="F3" s="1963"/>
      <c r="G3" s="1963"/>
      <c r="H3" s="1963"/>
      <c r="I3" s="1963"/>
      <c r="J3" s="1963"/>
      <c r="K3" s="1963"/>
      <c r="L3" s="1964"/>
    </row>
    <row r="4" spans="1:12" ht="30" customHeight="1">
      <c r="A4" s="1965" t="s">
        <v>586</v>
      </c>
      <c r="B4" s="1966"/>
      <c r="C4" s="1967"/>
      <c r="D4" s="1968" t="s">
        <v>636</v>
      </c>
      <c r="E4" s="1969"/>
      <c r="F4" s="1969"/>
      <c r="G4" s="1969"/>
      <c r="H4" s="1969"/>
      <c r="I4" s="1969"/>
      <c r="J4" s="1969"/>
      <c r="K4" s="1969"/>
      <c r="L4" s="1970"/>
    </row>
    <row r="5" spans="1:12" ht="30" customHeight="1">
      <c r="A5" s="1971" t="s">
        <v>587</v>
      </c>
      <c r="B5" s="1972"/>
      <c r="C5" s="1973"/>
      <c r="D5" s="1968" t="s">
        <v>637</v>
      </c>
      <c r="E5" s="1969"/>
      <c r="F5" s="1969"/>
      <c r="G5" s="1969"/>
      <c r="H5" s="1969"/>
      <c r="I5" s="1969"/>
      <c r="J5" s="1969"/>
      <c r="K5" s="1969"/>
      <c r="L5" s="1970"/>
    </row>
    <row r="6" spans="1:12" ht="30" customHeight="1">
      <c r="A6" s="1932" t="s">
        <v>94</v>
      </c>
      <c r="B6" s="1933"/>
      <c r="C6" s="449" t="s">
        <v>569</v>
      </c>
      <c r="D6" s="1936" t="s">
        <v>638</v>
      </c>
      <c r="E6" s="1937"/>
      <c r="F6" s="1937"/>
      <c r="G6" s="1938"/>
      <c r="H6" s="1939" t="s">
        <v>570</v>
      </c>
      <c r="I6" s="1941" t="s">
        <v>639</v>
      </c>
      <c r="J6" s="1942"/>
      <c r="K6" s="1942"/>
      <c r="L6" s="1943"/>
    </row>
    <row r="7" spans="1:12" ht="30" customHeight="1" thickBot="1">
      <c r="A7" s="1934"/>
      <c r="B7" s="1935"/>
      <c r="C7" s="450" t="s">
        <v>571</v>
      </c>
      <c r="D7" s="1944" t="s">
        <v>638</v>
      </c>
      <c r="E7" s="1945"/>
      <c r="F7" s="1945"/>
      <c r="G7" s="1946"/>
      <c r="H7" s="1940"/>
      <c r="I7" s="1941"/>
      <c r="J7" s="1942"/>
      <c r="K7" s="1942"/>
      <c r="L7" s="1943"/>
    </row>
    <row r="8" spans="1:12" ht="30" customHeight="1" thickTop="1" thickBot="1">
      <c r="A8" s="1947" t="s">
        <v>588</v>
      </c>
      <c r="B8" s="451">
        <v>1</v>
      </c>
      <c r="C8" s="452" t="s">
        <v>589</v>
      </c>
      <c r="D8" s="1948" t="s">
        <v>640</v>
      </c>
      <c r="E8" s="1949"/>
      <c r="F8" s="1949"/>
      <c r="G8" s="1949"/>
      <c r="H8" s="1949"/>
      <c r="I8" s="1949"/>
      <c r="J8" s="1949"/>
      <c r="K8" s="1949"/>
      <c r="L8" s="1950"/>
    </row>
    <row r="9" spans="1:12" ht="30" customHeight="1">
      <c r="A9" s="1897"/>
      <c r="B9" s="1892">
        <v>2</v>
      </c>
      <c r="C9" s="1951" t="s">
        <v>590</v>
      </c>
      <c r="D9" s="1952" t="s">
        <v>591</v>
      </c>
      <c r="E9" s="1953"/>
      <c r="F9" s="1974" t="s">
        <v>592</v>
      </c>
      <c r="G9" s="1904" t="s">
        <v>593</v>
      </c>
      <c r="H9" s="1975"/>
      <c r="I9" s="1975"/>
      <c r="J9" s="1975"/>
      <c r="K9" s="1905"/>
      <c r="L9" s="1976" t="s">
        <v>594</v>
      </c>
    </row>
    <row r="10" spans="1:12" ht="30" customHeight="1">
      <c r="A10" s="1897"/>
      <c r="B10" s="1892"/>
      <c r="C10" s="1951"/>
      <c r="D10" s="1954"/>
      <c r="E10" s="1955"/>
      <c r="F10" s="1887"/>
      <c r="G10" s="453" t="s">
        <v>595</v>
      </c>
      <c r="H10" s="454" t="s">
        <v>596</v>
      </c>
      <c r="I10" s="455" t="s">
        <v>597</v>
      </c>
      <c r="J10" s="456" t="s">
        <v>598</v>
      </c>
      <c r="K10" s="457" t="s">
        <v>599</v>
      </c>
      <c r="L10" s="1977"/>
    </row>
    <row r="11" spans="1:12" ht="30" customHeight="1">
      <c r="A11" s="1897"/>
      <c r="B11" s="1892"/>
      <c r="C11" s="1951"/>
      <c r="D11" s="1931" t="s">
        <v>641</v>
      </c>
      <c r="E11" s="1874"/>
      <c r="F11" s="458">
        <v>5</v>
      </c>
      <c r="G11" s="459">
        <v>5</v>
      </c>
      <c r="H11" s="460"/>
      <c r="I11" s="461"/>
      <c r="J11" s="462"/>
      <c r="K11" s="463"/>
      <c r="L11" s="464" t="s">
        <v>642</v>
      </c>
    </row>
    <row r="12" spans="1:12" ht="30" customHeight="1">
      <c r="A12" s="1897"/>
      <c r="B12" s="1892"/>
      <c r="C12" s="1951"/>
      <c r="D12" s="1931" t="s">
        <v>643</v>
      </c>
      <c r="E12" s="1874"/>
      <c r="F12" s="458">
        <v>6</v>
      </c>
      <c r="G12" s="459"/>
      <c r="H12" s="460">
        <v>6</v>
      </c>
      <c r="I12" s="461"/>
      <c r="J12" s="462"/>
      <c r="K12" s="463"/>
      <c r="L12" s="464" t="s">
        <v>644</v>
      </c>
    </row>
    <row r="13" spans="1:12" ht="30" customHeight="1">
      <c r="A13" s="1897"/>
      <c r="B13" s="1892"/>
      <c r="C13" s="1951"/>
      <c r="D13" s="1931" t="s">
        <v>645</v>
      </c>
      <c r="E13" s="1874"/>
      <c r="F13" s="458">
        <v>4</v>
      </c>
      <c r="G13" s="459"/>
      <c r="H13" s="460"/>
      <c r="I13" s="461">
        <v>4</v>
      </c>
      <c r="J13" s="462"/>
      <c r="K13" s="463"/>
      <c r="L13" s="464" t="s">
        <v>644</v>
      </c>
    </row>
    <row r="14" spans="1:12" ht="30" customHeight="1">
      <c r="A14" s="1897"/>
      <c r="B14" s="1892"/>
      <c r="C14" s="1951"/>
      <c r="D14" s="1931" t="s">
        <v>646</v>
      </c>
      <c r="E14" s="1888"/>
      <c r="F14" s="465">
        <v>5</v>
      </c>
      <c r="G14" s="466"/>
      <c r="H14" s="467"/>
      <c r="I14" s="468"/>
      <c r="J14" s="469">
        <v>5</v>
      </c>
      <c r="K14" s="463"/>
      <c r="L14" s="464" t="s">
        <v>644</v>
      </c>
    </row>
    <row r="15" spans="1:12" ht="30" customHeight="1">
      <c r="A15" s="1897"/>
      <c r="B15" s="1892"/>
      <c r="C15" s="1951"/>
      <c r="D15" s="1931" t="s">
        <v>647</v>
      </c>
      <c r="E15" s="1888"/>
      <c r="F15" s="465">
        <v>4</v>
      </c>
      <c r="G15" s="466"/>
      <c r="H15" s="467"/>
      <c r="I15" s="468"/>
      <c r="J15" s="469">
        <v>1</v>
      </c>
      <c r="K15" s="470">
        <v>3</v>
      </c>
      <c r="L15" s="464" t="s">
        <v>644</v>
      </c>
    </row>
    <row r="16" spans="1:12" ht="30" customHeight="1" thickBot="1">
      <c r="A16" s="1897"/>
      <c r="B16" s="1892"/>
      <c r="C16" s="1951"/>
      <c r="D16" s="1956" t="s">
        <v>221</v>
      </c>
      <c r="E16" s="1957"/>
      <c r="F16" s="471">
        <v>24</v>
      </c>
      <c r="G16" s="472">
        <v>5</v>
      </c>
      <c r="H16" s="473">
        <v>6</v>
      </c>
      <c r="I16" s="474">
        <v>4</v>
      </c>
      <c r="J16" s="475">
        <v>6</v>
      </c>
      <c r="K16" s="476">
        <v>3</v>
      </c>
      <c r="L16" s="477"/>
    </row>
    <row r="17" spans="1:12" ht="30" customHeight="1">
      <c r="A17" s="1897"/>
      <c r="B17" s="1886">
        <v>3</v>
      </c>
      <c r="C17" s="1921" t="s">
        <v>600</v>
      </c>
      <c r="D17" s="478" t="s">
        <v>601</v>
      </c>
      <c r="E17" s="1924" t="s">
        <v>641</v>
      </c>
      <c r="F17" s="1925"/>
      <c r="G17" s="1925"/>
      <c r="H17" s="1925"/>
      <c r="I17" s="1925"/>
      <c r="J17" s="1925"/>
      <c r="K17" s="1925"/>
      <c r="L17" s="1926"/>
    </row>
    <row r="18" spans="1:12" ht="30" customHeight="1">
      <c r="A18" s="1897"/>
      <c r="B18" s="1920"/>
      <c r="C18" s="1922"/>
      <c r="D18" s="478" t="s">
        <v>602</v>
      </c>
      <c r="E18" s="1873" t="s">
        <v>643</v>
      </c>
      <c r="F18" s="1874"/>
      <c r="G18" s="1874"/>
      <c r="H18" s="1874"/>
      <c r="I18" s="1874"/>
      <c r="J18" s="1874"/>
      <c r="K18" s="1874"/>
      <c r="L18" s="1875"/>
    </row>
    <row r="19" spans="1:12" ht="30" customHeight="1">
      <c r="A19" s="1897"/>
      <c r="B19" s="1920"/>
      <c r="C19" s="1922"/>
      <c r="D19" s="478" t="s">
        <v>603</v>
      </c>
      <c r="E19" s="1873" t="s">
        <v>645</v>
      </c>
      <c r="F19" s="1874"/>
      <c r="G19" s="1874"/>
      <c r="H19" s="1874"/>
      <c r="I19" s="1874"/>
      <c r="J19" s="1874"/>
      <c r="K19" s="1874"/>
      <c r="L19" s="1875"/>
    </row>
    <row r="20" spans="1:12" ht="30" customHeight="1">
      <c r="A20" s="1897"/>
      <c r="B20" s="1920"/>
      <c r="C20" s="1922"/>
      <c r="D20" s="478" t="s">
        <v>604</v>
      </c>
      <c r="E20" s="1873" t="s">
        <v>646</v>
      </c>
      <c r="F20" s="1874"/>
      <c r="G20" s="1874"/>
      <c r="H20" s="1874"/>
      <c r="I20" s="1874"/>
      <c r="J20" s="1874"/>
      <c r="K20" s="1874"/>
      <c r="L20" s="1875"/>
    </row>
    <row r="21" spans="1:12" ht="30" customHeight="1">
      <c r="A21" s="1897"/>
      <c r="B21" s="1887"/>
      <c r="C21" s="1923"/>
      <c r="D21" s="478" t="s">
        <v>605</v>
      </c>
      <c r="E21" s="1873" t="s">
        <v>647</v>
      </c>
      <c r="F21" s="1874"/>
      <c r="G21" s="1874"/>
      <c r="H21" s="1874"/>
      <c r="I21" s="1874"/>
      <c r="J21" s="1874"/>
      <c r="K21" s="1874"/>
      <c r="L21" s="1875"/>
    </row>
    <row r="22" spans="1:12" ht="30" customHeight="1">
      <c r="A22" s="1897"/>
      <c r="B22" s="1886">
        <v>4</v>
      </c>
      <c r="C22" s="1921" t="s">
        <v>606</v>
      </c>
      <c r="D22" s="478" t="s">
        <v>601</v>
      </c>
      <c r="E22" s="1873" t="s">
        <v>648</v>
      </c>
      <c r="F22" s="1874"/>
      <c r="G22" s="1874"/>
      <c r="H22" s="1874"/>
      <c r="I22" s="1874"/>
      <c r="J22" s="1874"/>
      <c r="K22" s="1874"/>
      <c r="L22" s="1875"/>
    </row>
    <row r="23" spans="1:12" ht="30" customHeight="1">
      <c r="A23" s="1897"/>
      <c r="B23" s="1920"/>
      <c r="C23" s="1922"/>
      <c r="D23" s="478" t="s">
        <v>602</v>
      </c>
      <c r="E23" s="1873" t="s">
        <v>648</v>
      </c>
      <c r="F23" s="1874"/>
      <c r="G23" s="1874"/>
      <c r="H23" s="1874"/>
      <c r="I23" s="1874"/>
      <c r="J23" s="1874"/>
      <c r="K23" s="1874"/>
      <c r="L23" s="1875"/>
    </row>
    <row r="24" spans="1:12" ht="19.5" customHeight="1">
      <c r="A24" s="1897"/>
      <c r="B24" s="1920"/>
      <c r="C24" s="1922"/>
      <c r="D24" s="478" t="s">
        <v>603</v>
      </c>
      <c r="E24" s="1873" t="s">
        <v>648</v>
      </c>
      <c r="F24" s="1874"/>
      <c r="G24" s="1874"/>
      <c r="H24" s="1874"/>
      <c r="I24" s="1874"/>
      <c r="J24" s="1874"/>
      <c r="K24" s="1874"/>
      <c r="L24" s="1875"/>
    </row>
    <row r="25" spans="1:12" ht="19.5" customHeight="1">
      <c r="A25" s="1897"/>
      <c r="B25" s="1920"/>
      <c r="C25" s="1922"/>
      <c r="D25" s="478" t="s">
        <v>604</v>
      </c>
      <c r="E25" s="1873" t="s">
        <v>649</v>
      </c>
      <c r="F25" s="1874"/>
      <c r="G25" s="1874"/>
      <c r="H25" s="1874"/>
      <c r="I25" s="1874"/>
      <c r="J25" s="1874"/>
      <c r="K25" s="1874"/>
      <c r="L25" s="1875"/>
    </row>
    <row r="26" spans="1:12" ht="19.5" customHeight="1">
      <c r="A26" s="1897"/>
      <c r="B26" s="1887"/>
      <c r="C26" s="1923"/>
      <c r="D26" s="478" t="s">
        <v>605</v>
      </c>
      <c r="E26" s="1873" t="s">
        <v>648</v>
      </c>
      <c r="F26" s="1874"/>
      <c r="G26" s="1874"/>
      <c r="H26" s="1874"/>
      <c r="I26" s="1874"/>
      <c r="J26" s="1874"/>
      <c r="K26" s="1874"/>
      <c r="L26" s="1875"/>
    </row>
    <row r="27" spans="1:12" ht="19.5" customHeight="1">
      <c r="A27" s="1897"/>
      <c r="B27" s="1886">
        <v>5</v>
      </c>
      <c r="C27" s="1921" t="s">
        <v>607</v>
      </c>
      <c r="D27" s="478" t="s">
        <v>601</v>
      </c>
      <c r="E27" s="1873" t="s">
        <v>648</v>
      </c>
      <c r="F27" s="1874"/>
      <c r="G27" s="1874"/>
      <c r="H27" s="1874"/>
      <c r="I27" s="1874"/>
      <c r="J27" s="1874"/>
      <c r="K27" s="1874"/>
      <c r="L27" s="1875"/>
    </row>
    <row r="28" spans="1:12" ht="36" customHeight="1">
      <c r="A28" s="1897"/>
      <c r="B28" s="1920"/>
      <c r="C28" s="1922"/>
      <c r="D28" s="478" t="s">
        <v>602</v>
      </c>
      <c r="E28" s="1873" t="s">
        <v>648</v>
      </c>
      <c r="F28" s="1874"/>
      <c r="G28" s="1874"/>
      <c r="H28" s="1874"/>
      <c r="I28" s="1874"/>
      <c r="J28" s="1874"/>
      <c r="K28" s="1874"/>
      <c r="L28" s="1875"/>
    </row>
    <row r="29" spans="1:12" ht="36" customHeight="1">
      <c r="A29" s="1897"/>
      <c r="B29" s="1920"/>
      <c r="C29" s="1922"/>
      <c r="D29" s="478" t="s">
        <v>603</v>
      </c>
      <c r="E29" s="1873" t="s">
        <v>648</v>
      </c>
      <c r="F29" s="1874"/>
      <c r="G29" s="1874"/>
      <c r="H29" s="1874"/>
      <c r="I29" s="1874"/>
      <c r="J29" s="1874"/>
      <c r="K29" s="1874"/>
      <c r="L29" s="1875"/>
    </row>
    <row r="30" spans="1:12" ht="36" customHeight="1">
      <c r="A30" s="1897"/>
      <c r="B30" s="1920"/>
      <c r="C30" s="1922"/>
      <c r="D30" s="478" t="s">
        <v>604</v>
      </c>
      <c r="E30" s="1873" t="s">
        <v>650</v>
      </c>
      <c r="F30" s="1874"/>
      <c r="G30" s="1874"/>
      <c r="H30" s="1874"/>
      <c r="I30" s="1874"/>
      <c r="J30" s="1874"/>
      <c r="K30" s="1874"/>
      <c r="L30" s="1875"/>
    </row>
    <row r="31" spans="1:12" ht="36" customHeight="1">
      <c r="A31" s="1897"/>
      <c r="B31" s="1887"/>
      <c r="C31" s="1923"/>
      <c r="D31" s="478" t="s">
        <v>605</v>
      </c>
      <c r="E31" s="1873" t="s">
        <v>648</v>
      </c>
      <c r="F31" s="1874"/>
      <c r="G31" s="1874"/>
      <c r="H31" s="1874"/>
      <c r="I31" s="1874"/>
      <c r="J31" s="1874"/>
      <c r="K31" s="1874"/>
      <c r="L31" s="1875"/>
    </row>
    <row r="32" spans="1:12" ht="24.75" customHeight="1">
      <c r="A32" s="1897"/>
      <c r="B32" s="1892">
        <v>6</v>
      </c>
      <c r="C32" s="1927" t="s">
        <v>608</v>
      </c>
      <c r="D32" s="1880" t="s">
        <v>651</v>
      </c>
      <c r="E32" s="1881"/>
      <c r="F32" s="1881"/>
      <c r="G32" s="1881"/>
      <c r="H32" s="1881"/>
      <c r="I32" s="1881"/>
      <c r="J32" s="1881"/>
      <c r="K32" s="1881"/>
      <c r="L32" s="1882"/>
    </row>
    <row r="33" spans="1:12" ht="39.75" customHeight="1">
      <c r="A33" s="1897"/>
      <c r="B33" s="1892"/>
      <c r="C33" s="1927"/>
      <c r="D33" s="1928"/>
      <c r="E33" s="1929"/>
      <c r="F33" s="1929"/>
      <c r="G33" s="1929"/>
      <c r="H33" s="1929"/>
      <c r="I33" s="1929"/>
      <c r="J33" s="1929"/>
      <c r="K33" s="1929"/>
      <c r="L33" s="1930"/>
    </row>
    <row r="34" spans="1:12" ht="48" customHeight="1">
      <c r="A34" s="1897"/>
      <c r="B34" s="1916">
        <v>7</v>
      </c>
      <c r="C34" s="1869" t="s">
        <v>609</v>
      </c>
      <c r="D34" s="1917"/>
      <c r="E34" s="1918"/>
      <c r="F34" s="1918"/>
      <c r="G34" s="1918"/>
      <c r="H34" s="1918"/>
      <c r="I34" s="1918"/>
      <c r="J34" s="1918"/>
      <c r="K34" s="1918"/>
      <c r="L34" s="1919"/>
    </row>
    <row r="35" spans="1:12" ht="39.75" customHeight="1" thickBot="1">
      <c r="A35" s="1898"/>
      <c r="B35" s="1916"/>
      <c r="C35" s="1900"/>
      <c r="D35" s="1917"/>
      <c r="E35" s="1918"/>
      <c r="F35" s="1918"/>
      <c r="G35" s="1918"/>
      <c r="H35" s="1918"/>
      <c r="I35" s="1918"/>
      <c r="J35" s="1918"/>
      <c r="K35" s="1918"/>
      <c r="L35" s="1919"/>
    </row>
    <row r="36" spans="1:12" ht="39.75" customHeight="1">
      <c r="A36" s="1906" t="s">
        <v>610</v>
      </c>
      <c r="B36" s="479">
        <v>1</v>
      </c>
      <c r="C36" s="479" t="s">
        <v>611</v>
      </c>
      <c r="D36" s="1909" t="s">
        <v>652</v>
      </c>
      <c r="E36" s="1909"/>
      <c r="F36" s="1909" t="s">
        <v>653</v>
      </c>
      <c r="G36" s="1909"/>
      <c r="H36" s="1909" t="s">
        <v>654</v>
      </c>
      <c r="I36" s="1909"/>
      <c r="J36" s="1910"/>
      <c r="K36" s="1910"/>
      <c r="L36" s="1911"/>
    </row>
    <row r="37" spans="1:12" ht="24.75" customHeight="1">
      <c r="A37" s="1907"/>
      <c r="B37" s="480">
        <v>2</v>
      </c>
      <c r="C37" s="480" t="s">
        <v>612</v>
      </c>
      <c r="D37" s="1873" t="s">
        <v>655</v>
      </c>
      <c r="E37" s="1888"/>
      <c r="F37" s="1873" t="s">
        <v>656</v>
      </c>
      <c r="G37" s="1888"/>
      <c r="H37" s="1891"/>
      <c r="I37" s="1892"/>
      <c r="J37" s="1891"/>
      <c r="K37" s="1892"/>
      <c r="L37" s="1912"/>
    </row>
    <row r="38" spans="1:12" ht="24.75" customHeight="1">
      <c r="A38" s="1907"/>
      <c r="B38" s="480">
        <v>3</v>
      </c>
      <c r="C38" s="481" t="s">
        <v>613</v>
      </c>
      <c r="D38" s="1891"/>
      <c r="E38" s="1892"/>
      <c r="F38" s="1891"/>
      <c r="G38" s="1892"/>
      <c r="H38" s="1873" t="s">
        <v>657</v>
      </c>
      <c r="I38" s="1888"/>
      <c r="J38" s="1891"/>
      <c r="K38" s="1892"/>
      <c r="L38" s="1913"/>
    </row>
    <row r="39" spans="1:12" ht="13.5" thickBot="1">
      <c r="A39" s="1908"/>
      <c r="B39" s="482">
        <v>4</v>
      </c>
      <c r="C39" s="482" t="s">
        <v>609</v>
      </c>
      <c r="D39" s="1893"/>
      <c r="E39" s="1894"/>
      <c r="F39" s="1894"/>
      <c r="G39" s="1894"/>
      <c r="H39" s="1894"/>
      <c r="I39" s="1894"/>
      <c r="J39" s="1894"/>
      <c r="K39" s="1894"/>
      <c r="L39" s="1895"/>
    </row>
    <row r="40" spans="1:12" ht="22.5" customHeight="1">
      <c r="A40" s="1896" t="s">
        <v>614</v>
      </c>
      <c r="B40" s="1899">
        <v>1</v>
      </c>
      <c r="C40" s="1902" t="s">
        <v>615</v>
      </c>
      <c r="D40" s="483"/>
      <c r="E40" s="1904" t="s">
        <v>611</v>
      </c>
      <c r="F40" s="1905"/>
      <c r="G40" s="484" t="s">
        <v>616</v>
      </c>
      <c r="H40" s="1904" t="s">
        <v>611</v>
      </c>
      <c r="I40" s="1905"/>
      <c r="J40" s="485" t="s">
        <v>616</v>
      </c>
      <c r="K40" s="486" t="s">
        <v>618</v>
      </c>
      <c r="L40" s="1883"/>
    </row>
    <row r="41" spans="1:12">
      <c r="A41" s="1897"/>
      <c r="B41" s="1900"/>
      <c r="C41" s="1879"/>
      <c r="D41" s="1886" t="s">
        <v>619</v>
      </c>
      <c r="E41" s="1873" t="s">
        <v>643</v>
      </c>
      <c r="F41" s="1888"/>
      <c r="G41" s="487" t="s">
        <v>658</v>
      </c>
      <c r="H41" s="1873" t="s">
        <v>645</v>
      </c>
      <c r="I41" s="1888"/>
      <c r="J41" s="488" t="s">
        <v>659</v>
      </c>
      <c r="K41" s="1889" t="s">
        <v>660</v>
      </c>
      <c r="L41" s="1884"/>
    </row>
    <row r="42" spans="1:12">
      <c r="A42" s="1897"/>
      <c r="B42" s="1900"/>
      <c r="C42" s="1879"/>
      <c r="D42" s="1887"/>
      <c r="E42" s="1873" t="s">
        <v>646</v>
      </c>
      <c r="F42" s="1888"/>
      <c r="G42" s="487" t="s">
        <v>661</v>
      </c>
      <c r="H42" s="1891"/>
      <c r="I42" s="1892"/>
      <c r="J42" s="489"/>
      <c r="K42" s="1890"/>
      <c r="L42" s="1884"/>
    </row>
    <row r="43" spans="1:12">
      <c r="A43" s="1897"/>
      <c r="B43" s="1900"/>
      <c r="C43" s="1879"/>
      <c r="D43" s="1886" t="s">
        <v>620</v>
      </c>
      <c r="E43" s="1873" t="s">
        <v>647</v>
      </c>
      <c r="F43" s="1888"/>
      <c r="G43" s="487" t="s">
        <v>662</v>
      </c>
      <c r="H43" s="1891"/>
      <c r="I43" s="1892"/>
      <c r="J43" s="489"/>
      <c r="K43" s="1889" t="s">
        <v>663</v>
      </c>
      <c r="L43" s="1884"/>
    </row>
    <row r="44" spans="1:12">
      <c r="A44" s="1897"/>
      <c r="B44" s="1901"/>
      <c r="C44" s="1903"/>
      <c r="D44" s="1887"/>
      <c r="E44" s="1891"/>
      <c r="F44" s="1892"/>
      <c r="G44" s="478"/>
      <c r="H44" s="1891"/>
      <c r="I44" s="1892"/>
      <c r="J44" s="489"/>
      <c r="K44" s="1890"/>
      <c r="L44" s="1885"/>
    </row>
    <row r="45" spans="1:12" ht="26.15" customHeight="1">
      <c r="A45" s="1897"/>
      <c r="B45" s="1869">
        <v>2</v>
      </c>
      <c r="C45" s="1871" t="s">
        <v>621</v>
      </c>
      <c r="D45" s="490" t="s">
        <v>622</v>
      </c>
      <c r="E45" s="1873" t="s">
        <v>645</v>
      </c>
      <c r="F45" s="1874"/>
      <c r="G45" s="1874"/>
      <c r="H45" s="1874"/>
      <c r="I45" s="1874"/>
      <c r="J45" s="1874"/>
      <c r="K45" s="1874"/>
      <c r="L45" s="1875"/>
    </row>
    <row r="46" spans="1:12" ht="26.15" customHeight="1">
      <c r="A46" s="1897"/>
      <c r="B46" s="1900"/>
      <c r="C46" s="1879"/>
      <c r="D46" s="491" t="s">
        <v>623</v>
      </c>
      <c r="E46" s="1880" t="s">
        <v>647</v>
      </c>
      <c r="F46" s="1881"/>
      <c r="G46" s="1881"/>
      <c r="H46" s="1881"/>
      <c r="I46" s="1881"/>
      <c r="J46" s="1881"/>
      <c r="K46" s="1881"/>
      <c r="L46" s="1882"/>
    </row>
    <row r="47" spans="1:12" ht="26.15" customHeight="1">
      <c r="A47" s="1897"/>
      <c r="B47" s="1869">
        <v>3</v>
      </c>
      <c r="C47" s="1871" t="s">
        <v>624</v>
      </c>
      <c r="D47" s="478" t="s">
        <v>622</v>
      </c>
      <c r="E47" s="1873" t="s">
        <v>651</v>
      </c>
      <c r="F47" s="1874"/>
      <c r="G47" s="1874"/>
      <c r="H47" s="1874"/>
      <c r="I47" s="1874"/>
      <c r="J47" s="1874"/>
      <c r="K47" s="1874"/>
      <c r="L47" s="1875"/>
    </row>
    <row r="48" spans="1:12" ht="26.15" customHeight="1" thickBot="1">
      <c r="A48" s="1898"/>
      <c r="B48" s="1870"/>
      <c r="C48" s="1872"/>
      <c r="D48" s="492" t="s">
        <v>623</v>
      </c>
      <c r="E48" s="1876" t="s">
        <v>662</v>
      </c>
      <c r="F48" s="1877"/>
      <c r="G48" s="1877"/>
      <c r="H48" s="1877"/>
      <c r="I48" s="1877"/>
      <c r="J48" s="1877"/>
      <c r="K48" s="1877"/>
      <c r="L48" s="1878"/>
    </row>
    <row r="49" spans="1:12">
      <c r="A49" s="1867" t="s">
        <v>625</v>
      </c>
      <c r="B49" s="1867"/>
      <c r="C49" s="1867"/>
      <c r="D49" s="1867"/>
      <c r="E49" s="1867"/>
      <c r="F49" s="1867"/>
      <c r="G49" s="1867"/>
      <c r="H49" s="1867"/>
      <c r="I49" s="1867"/>
      <c r="J49" s="1867"/>
      <c r="K49" s="1867"/>
      <c r="L49" s="1867"/>
    </row>
    <row r="50" spans="1:12" ht="13.5" customHeight="1">
      <c r="A50" s="1868" t="s">
        <v>626</v>
      </c>
      <c r="B50" s="1868"/>
      <c r="C50" s="1868"/>
      <c r="D50" s="1868"/>
      <c r="E50" s="1868"/>
      <c r="F50" s="1868"/>
      <c r="G50" s="1868"/>
      <c r="H50" s="1868"/>
      <c r="I50" s="1868"/>
      <c r="J50" s="1868"/>
      <c r="K50" s="1868"/>
      <c r="L50" s="1868"/>
    </row>
    <row r="51" spans="1:12" ht="13.5" customHeight="1">
      <c r="A51" s="1868" t="s">
        <v>627</v>
      </c>
      <c r="B51" s="1868"/>
      <c r="C51" s="1868"/>
      <c r="D51" s="1868"/>
      <c r="E51" s="1868"/>
      <c r="F51" s="1868"/>
      <c r="G51" s="1868"/>
      <c r="H51" s="1868"/>
      <c r="I51" s="1868"/>
      <c r="J51" s="1868"/>
      <c r="K51" s="1868"/>
      <c r="L51" s="1868"/>
    </row>
    <row r="52" spans="1:12" ht="13.5" customHeight="1">
      <c r="A52" s="1868" t="s">
        <v>628</v>
      </c>
      <c r="B52" s="1868"/>
      <c r="C52" s="1868"/>
      <c r="D52" s="1868"/>
      <c r="E52" s="1868"/>
      <c r="F52" s="1868"/>
      <c r="G52" s="1868"/>
      <c r="H52" s="1868"/>
      <c r="I52" s="1868"/>
      <c r="J52" s="1868"/>
      <c r="K52" s="1868"/>
      <c r="L52" s="1868"/>
    </row>
    <row r="53" spans="1:12" ht="13.5" customHeight="1">
      <c r="A53" s="1868" t="s">
        <v>629</v>
      </c>
      <c r="B53" s="1868"/>
      <c r="C53" s="1868"/>
      <c r="D53" s="1868"/>
      <c r="E53" s="1868"/>
      <c r="F53" s="1868"/>
      <c r="G53" s="1868"/>
      <c r="H53" s="1868"/>
      <c r="I53" s="1868"/>
      <c r="J53" s="1868"/>
      <c r="K53" s="1868"/>
      <c r="L53" s="1868"/>
    </row>
    <row r="54" spans="1:12" ht="13.5" customHeight="1">
      <c r="A54" s="1866" t="s">
        <v>630</v>
      </c>
      <c r="B54" s="1866"/>
      <c r="C54" s="1866"/>
      <c r="D54" s="1866"/>
      <c r="E54" s="1866"/>
      <c r="F54" s="1866"/>
      <c r="G54" s="1866"/>
      <c r="H54" s="1866"/>
      <c r="I54" s="1866"/>
      <c r="J54" s="1866"/>
      <c r="K54" s="1866"/>
      <c r="L54" s="1866"/>
    </row>
    <row r="55" spans="1:12" ht="13.5" customHeight="1">
      <c r="A55" s="1866" t="s">
        <v>631</v>
      </c>
      <c r="B55" s="1866"/>
      <c r="C55" s="1866"/>
      <c r="D55" s="1866"/>
      <c r="E55" s="1866"/>
      <c r="F55" s="1866"/>
      <c r="G55" s="1866"/>
      <c r="H55" s="1866"/>
      <c r="I55" s="1866"/>
      <c r="J55" s="1866"/>
      <c r="K55" s="1866"/>
      <c r="L55" s="1866"/>
    </row>
    <row r="56" spans="1:12">
      <c r="A56" s="1867" t="s">
        <v>632</v>
      </c>
      <c r="B56" s="1867"/>
      <c r="C56" s="1867"/>
      <c r="D56" s="1867"/>
      <c r="E56" s="1867"/>
      <c r="F56" s="1867"/>
      <c r="G56" s="1867"/>
      <c r="H56" s="1867"/>
      <c r="I56" s="1867"/>
      <c r="J56" s="1867"/>
      <c r="K56" s="1867"/>
      <c r="L56" s="1867"/>
    </row>
    <row r="57" spans="1:12" ht="13.5" customHeight="1">
      <c r="A57" s="1866" t="s">
        <v>633</v>
      </c>
      <c r="B57" s="1867"/>
      <c r="C57" s="1867"/>
      <c r="D57" s="1867"/>
      <c r="E57" s="1867"/>
      <c r="F57" s="1867"/>
      <c r="G57" s="1867"/>
      <c r="H57" s="1867"/>
      <c r="I57" s="1867"/>
      <c r="J57" s="1867"/>
      <c r="K57" s="1867"/>
      <c r="L57" s="1867"/>
    </row>
    <row r="58" spans="1:12">
      <c r="A58" s="493" t="s">
        <v>634</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0"/>
  <printOptions horizontalCentered="1"/>
  <pageMargins left="0.70866141732283472" right="0.70866141732283472" top="0.74803149606299213" bottom="0.74803149606299213" header="0.31496062992125984" footer="0.31496062992125984"/>
  <pageSetup paperSize="9" scale="4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37861-99B5-4EE1-9C3A-EE199C1E1CCF}">
  <sheetPr>
    <tabColor theme="5" tint="0.39997558519241921"/>
  </sheetPr>
  <dimension ref="A1:L58"/>
  <sheetViews>
    <sheetView view="pageBreakPreview" zoomScale="80" zoomScaleNormal="100" zoomScaleSheetLayoutView="80" workbookViewId="0">
      <selection activeCell="A2" sqref="A2:L2"/>
    </sheetView>
  </sheetViews>
  <sheetFormatPr defaultColWidth="9" defaultRowHeight="13"/>
  <cols>
    <col min="1" max="1" width="9.08203125" style="448" customWidth="1"/>
    <col min="2" max="2" width="2.25" style="448" customWidth="1"/>
    <col min="3" max="3" width="18" style="448" customWidth="1"/>
    <col min="4" max="4" width="13.58203125" style="448" customWidth="1"/>
    <col min="5" max="5" width="13.5" style="448" customWidth="1"/>
    <col min="6" max="7" width="13.58203125" style="448" customWidth="1"/>
    <col min="8" max="9" width="13.5" style="448" customWidth="1"/>
    <col min="10" max="10" width="13.58203125" style="448" customWidth="1"/>
    <col min="11" max="11" width="13.5" style="448" customWidth="1"/>
    <col min="12" max="12" width="13" style="448" customWidth="1"/>
    <col min="13" max="16384" width="9" style="448"/>
  </cols>
  <sheetData>
    <row r="1" spans="1:12" ht="14">
      <c r="A1" s="1978" t="s">
        <v>534</v>
      </c>
      <c r="B1" s="1978"/>
      <c r="C1" s="1978"/>
      <c r="D1" s="1978"/>
      <c r="E1" s="1978"/>
      <c r="F1" s="1978"/>
      <c r="G1" s="1978"/>
      <c r="H1" s="1978"/>
      <c r="I1" s="1978"/>
      <c r="J1" s="1978"/>
      <c r="K1" s="1978"/>
      <c r="L1" s="1978"/>
    </row>
    <row r="2" spans="1:12" ht="19.5" thickBot="1">
      <c r="A2" s="1958" t="s">
        <v>584</v>
      </c>
      <c r="B2" s="1958"/>
      <c r="C2" s="1958"/>
      <c r="D2" s="1958"/>
      <c r="E2" s="1958"/>
      <c r="F2" s="1958"/>
      <c r="G2" s="1958"/>
      <c r="H2" s="1958"/>
      <c r="I2" s="1958"/>
      <c r="J2" s="1958"/>
      <c r="K2" s="1958"/>
      <c r="L2" s="1958"/>
    </row>
    <row r="3" spans="1:12" ht="30" customHeight="1" thickBot="1">
      <c r="A3" s="1959" t="s">
        <v>585</v>
      </c>
      <c r="B3" s="1960"/>
      <c r="C3" s="1961"/>
      <c r="D3" s="1962" t="s">
        <v>635</v>
      </c>
      <c r="E3" s="1963"/>
      <c r="F3" s="1963"/>
      <c r="G3" s="1963"/>
      <c r="H3" s="1963"/>
      <c r="I3" s="1963"/>
      <c r="J3" s="1963"/>
      <c r="K3" s="1963"/>
      <c r="L3" s="1964"/>
    </row>
    <row r="4" spans="1:12" ht="30" customHeight="1">
      <c r="A4" s="1965" t="s">
        <v>586</v>
      </c>
      <c r="B4" s="1966"/>
      <c r="C4" s="1967"/>
      <c r="D4" s="1968" t="s">
        <v>636</v>
      </c>
      <c r="E4" s="1969"/>
      <c r="F4" s="1969"/>
      <c r="G4" s="1969"/>
      <c r="H4" s="1969"/>
      <c r="I4" s="1969"/>
      <c r="J4" s="1969"/>
      <c r="K4" s="1969"/>
      <c r="L4" s="1970"/>
    </row>
    <row r="5" spans="1:12" ht="30" customHeight="1">
      <c r="A5" s="1971" t="s">
        <v>587</v>
      </c>
      <c r="B5" s="1972"/>
      <c r="C5" s="1973"/>
      <c r="D5" s="1968" t="s">
        <v>637</v>
      </c>
      <c r="E5" s="1969"/>
      <c r="F5" s="1969"/>
      <c r="G5" s="1969"/>
      <c r="H5" s="1969"/>
      <c r="I5" s="1969"/>
      <c r="J5" s="1969"/>
      <c r="K5" s="1969"/>
      <c r="L5" s="1970"/>
    </row>
    <row r="6" spans="1:12" ht="30" customHeight="1">
      <c r="A6" s="1932" t="s">
        <v>94</v>
      </c>
      <c r="B6" s="1933"/>
      <c r="C6" s="449" t="s">
        <v>569</v>
      </c>
      <c r="D6" s="1936" t="s">
        <v>638</v>
      </c>
      <c r="E6" s="1937"/>
      <c r="F6" s="1937"/>
      <c r="G6" s="1938"/>
      <c r="H6" s="1939" t="s">
        <v>570</v>
      </c>
      <c r="I6" s="1941" t="s">
        <v>639</v>
      </c>
      <c r="J6" s="1942"/>
      <c r="K6" s="1942"/>
      <c r="L6" s="1943"/>
    </row>
    <row r="7" spans="1:12" ht="30" customHeight="1" thickBot="1">
      <c r="A7" s="1934"/>
      <c r="B7" s="1935"/>
      <c r="C7" s="450" t="s">
        <v>571</v>
      </c>
      <c r="D7" s="1944" t="s">
        <v>638</v>
      </c>
      <c r="E7" s="1945"/>
      <c r="F7" s="1945"/>
      <c r="G7" s="1946"/>
      <c r="H7" s="1940"/>
      <c r="I7" s="1941"/>
      <c r="J7" s="1942"/>
      <c r="K7" s="1942"/>
      <c r="L7" s="1943"/>
    </row>
    <row r="8" spans="1:12" ht="30" customHeight="1" thickTop="1" thickBot="1">
      <c r="A8" s="1947" t="s">
        <v>588</v>
      </c>
      <c r="B8" s="451">
        <v>1</v>
      </c>
      <c r="C8" s="452" t="s">
        <v>589</v>
      </c>
      <c r="D8" s="1948" t="s">
        <v>640</v>
      </c>
      <c r="E8" s="1949"/>
      <c r="F8" s="1949"/>
      <c r="G8" s="1949"/>
      <c r="H8" s="1949"/>
      <c r="I8" s="1949"/>
      <c r="J8" s="1949"/>
      <c r="K8" s="1949"/>
      <c r="L8" s="1950"/>
    </row>
    <row r="9" spans="1:12" ht="30" customHeight="1">
      <c r="A9" s="1897"/>
      <c r="B9" s="1892">
        <v>2</v>
      </c>
      <c r="C9" s="1951" t="s">
        <v>590</v>
      </c>
      <c r="D9" s="1952" t="s">
        <v>591</v>
      </c>
      <c r="E9" s="1953"/>
      <c r="F9" s="1974" t="s">
        <v>592</v>
      </c>
      <c r="G9" s="1904" t="s">
        <v>593</v>
      </c>
      <c r="H9" s="1975"/>
      <c r="I9" s="1975"/>
      <c r="J9" s="1975"/>
      <c r="K9" s="1905"/>
      <c r="L9" s="1976" t="s">
        <v>594</v>
      </c>
    </row>
    <row r="10" spans="1:12" ht="30" customHeight="1">
      <c r="A10" s="1897"/>
      <c r="B10" s="1892"/>
      <c r="C10" s="1951"/>
      <c r="D10" s="1954"/>
      <c r="E10" s="1955"/>
      <c r="F10" s="1887"/>
      <c r="G10" s="453" t="s">
        <v>595</v>
      </c>
      <c r="H10" s="454" t="s">
        <v>596</v>
      </c>
      <c r="I10" s="455" t="s">
        <v>597</v>
      </c>
      <c r="J10" s="456" t="s">
        <v>598</v>
      </c>
      <c r="K10" s="457" t="s">
        <v>599</v>
      </c>
      <c r="L10" s="1977"/>
    </row>
    <row r="11" spans="1:12" ht="30" customHeight="1">
      <c r="A11" s="1897"/>
      <c r="B11" s="1892"/>
      <c r="C11" s="1951"/>
      <c r="D11" s="1931" t="s">
        <v>641</v>
      </c>
      <c r="E11" s="1874"/>
      <c r="F11" s="458">
        <v>5</v>
      </c>
      <c r="G11" s="459">
        <v>5</v>
      </c>
      <c r="H11" s="460"/>
      <c r="I11" s="461"/>
      <c r="J11" s="462"/>
      <c r="K11" s="463"/>
      <c r="L11" s="464" t="s">
        <v>642</v>
      </c>
    </row>
    <row r="12" spans="1:12" ht="30" customHeight="1">
      <c r="A12" s="1897"/>
      <c r="B12" s="1892"/>
      <c r="C12" s="1951"/>
      <c r="D12" s="1931" t="s">
        <v>643</v>
      </c>
      <c r="E12" s="1874"/>
      <c r="F12" s="458">
        <v>6</v>
      </c>
      <c r="G12" s="459"/>
      <c r="H12" s="460">
        <v>6</v>
      </c>
      <c r="I12" s="461"/>
      <c r="J12" s="462"/>
      <c r="K12" s="463"/>
      <c r="L12" s="464" t="s">
        <v>644</v>
      </c>
    </row>
    <row r="13" spans="1:12" ht="30" customHeight="1">
      <c r="A13" s="1897"/>
      <c r="B13" s="1892"/>
      <c r="C13" s="1951"/>
      <c r="D13" s="1931" t="s">
        <v>645</v>
      </c>
      <c r="E13" s="1874"/>
      <c r="F13" s="458">
        <v>4</v>
      </c>
      <c r="G13" s="459"/>
      <c r="H13" s="460"/>
      <c r="I13" s="461">
        <v>4</v>
      </c>
      <c r="J13" s="462"/>
      <c r="K13" s="463"/>
      <c r="L13" s="464" t="s">
        <v>644</v>
      </c>
    </row>
    <row r="14" spans="1:12" ht="30" customHeight="1">
      <c r="A14" s="1897"/>
      <c r="B14" s="1892"/>
      <c r="C14" s="1951"/>
      <c r="D14" s="1931" t="s">
        <v>646</v>
      </c>
      <c r="E14" s="1888"/>
      <c r="F14" s="465">
        <v>5</v>
      </c>
      <c r="G14" s="466"/>
      <c r="H14" s="467"/>
      <c r="I14" s="468"/>
      <c r="J14" s="469">
        <v>5</v>
      </c>
      <c r="K14" s="463"/>
      <c r="L14" s="464" t="s">
        <v>644</v>
      </c>
    </row>
    <row r="15" spans="1:12" ht="30" customHeight="1">
      <c r="A15" s="1897"/>
      <c r="B15" s="1892"/>
      <c r="C15" s="1951"/>
      <c r="D15" s="1931" t="s">
        <v>647</v>
      </c>
      <c r="E15" s="1888"/>
      <c r="F15" s="465">
        <v>4</v>
      </c>
      <c r="G15" s="466"/>
      <c r="H15" s="467"/>
      <c r="I15" s="468"/>
      <c r="J15" s="469">
        <v>1</v>
      </c>
      <c r="K15" s="470">
        <v>3</v>
      </c>
      <c r="L15" s="464" t="s">
        <v>644</v>
      </c>
    </row>
    <row r="16" spans="1:12" ht="30" customHeight="1" thickBot="1">
      <c r="A16" s="1897"/>
      <c r="B16" s="1892"/>
      <c r="C16" s="1951"/>
      <c r="D16" s="1956" t="s">
        <v>221</v>
      </c>
      <c r="E16" s="1957"/>
      <c r="F16" s="471">
        <v>24</v>
      </c>
      <c r="G16" s="472">
        <v>5</v>
      </c>
      <c r="H16" s="473">
        <v>6</v>
      </c>
      <c r="I16" s="474">
        <v>4</v>
      </c>
      <c r="J16" s="475">
        <v>6</v>
      </c>
      <c r="K16" s="476">
        <v>3</v>
      </c>
      <c r="L16" s="477"/>
    </row>
    <row r="17" spans="1:12" ht="30" customHeight="1">
      <c r="A17" s="1897"/>
      <c r="B17" s="1886">
        <v>3</v>
      </c>
      <c r="C17" s="1921" t="s">
        <v>600</v>
      </c>
      <c r="D17" s="478" t="s">
        <v>601</v>
      </c>
      <c r="E17" s="1924" t="s">
        <v>641</v>
      </c>
      <c r="F17" s="1925"/>
      <c r="G17" s="1925"/>
      <c r="H17" s="1925"/>
      <c r="I17" s="1925"/>
      <c r="J17" s="1925"/>
      <c r="K17" s="1925"/>
      <c r="L17" s="1926"/>
    </row>
    <row r="18" spans="1:12" ht="30" customHeight="1">
      <c r="A18" s="1897"/>
      <c r="B18" s="1920"/>
      <c r="C18" s="1922"/>
      <c r="D18" s="478" t="s">
        <v>602</v>
      </c>
      <c r="E18" s="1873" t="s">
        <v>643</v>
      </c>
      <c r="F18" s="1874"/>
      <c r="G18" s="1874"/>
      <c r="H18" s="1874"/>
      <c r="I18" s="1874"/>
      <c r="J18" s="1874"/>
      <c r="K18" s="1874"/>
      <c r="L18" s="1875"/>
    </row>
    <row r="19" spans="1:12" ht="30" customHeight="1">
      <c r="A19" s="1897"/>
      <c r="B19" s="1920"/>
      <c r="C19" s="1922"/>
      <c r="D19" s="478" t="s">
        <v>603</v>
      </c>
      <c r="E19" s="1873" t="s">
        <v>645</v>
      </c>
      <c r="F19" s="1874"/>
      <c r="G19" s="1874"/>
      <c r="H19" s="1874"/>
      <c r="I19" s="1874"/>
      <c r="J19" s="1874"/>
      <c r="K19" s="1874"/>
      <c r="L19" s="1875"/>
    </row>
    <row r="20" spans="1:12" ht="30" customHeight="1">
      <c r="A20" s="1897"/>
      <c r="B20" s="1920"/>
      <c r="C20" s="1922"/>
      <c r="D20" s="478" t="s">
        <v>604</v>
      </c>
      <c r="E20" s="1873" t="s">
        <v>646</v>
      </c>
      <c r="F20" s="1874"/>
      <c r="G20" s="1874"/>
      <c r="H20" s="1874"/>
      <c r="I20" s="1874"/>
      <c r="J20" s="1874"/>
      <c r="K20" s="1874"/>
      <c r="L20" s="1875"/>
    </row>
    <row r="21" spans="1:12" ht="30" customHeight="1">
      <c r="A21" s="1897"/>
      <c r="B21" s="1887"/>
      <c r="C21" s="1923"/>
      <c r="D21" s="478" t="s">
        <v>605</v>
      </c>
      <c r="E21" s="1873" t="s">
        <v>647</v>
      </c>
      <c r="F21" s="1874"/>
      <c r="G21" s="1874"/>
      <c r="H21" s="1874"/>
      <c r="I21" s="1874"/>
      <c r="J21" s="1874"/>
      <c r="K21" s="1874"/>
      <c r="L21" s="1875"/>
    </row>
    <row r="22" spans="1:12" ht="30" customHeight="1">
      <c r="A22" s="1897"/>
      <c r="B22" s="1886">
        <v>4</v>
      </c>
      <c r="C22" s="1921" t="s">
        <v>606</v>
      </c>
      <c r="D22" s="478" t="s">
        <v>601</v>
      </c>
      <c r="E22" s="1873" t="s">
        <v>648</v>
      </c>
      <c r="F22" s="1874"/>
      <c r="G22" s="1874"/>
      <c r="H22" s="1874"/>
      <c r="I22" s="1874"/>
      <c r="J22" s="1874"/>
      <c r="K22" s="1874"/>
      <c r="L22" s="1875"/>
    </row>
    <row r="23" spans="1:12" ht="30" customHeight="1">
      <c r="A23" s="1897"/>
      <c r="B23" s="1920"/>
      <c r="C23" s="1922"/>
      <c r="D23" s="478" t="s">
        <v>602</v>
      </c>
      <c r="E23" s="1873" t="s">
        <v>648</v>
      </c>
      <c r="F23" s="1874"/>
      <c r="G23" s="1874"/>
      <c r="H23" s="1874"/>
      <c r="I23" s="1874"/>
      <c r="J23" s="1874"/>
      <c r="K23" s="1874"/>
      <c r="L23" s="1875"/>
    </row>
    <row r="24" spans="1:12" ht="19.5" customHeight="1">
      <c r="A24" s="1897"/>
      <c r="B24" s="1920"/>
      <c r="C24" s="1922"/>
      <c r="D24" s="478" t="s">
        <v>603</v>
      </c>
      <c r="E24" s="1873" t="s">
        <v>648</v>
      </c>
      <c r="F24" s="1874"/>
      <c r="G24" s="1874"/>
      <c r="H24" s="1874"/>
      <c r="I24" s="1874"/>
      <c r="J24" s="1874"/>
      <c r="K24" s="1874"/>
      <c r="L24" s="1875"/>
    </row>
    <row r="25" spans="1:12" ht="19.5" customHeight="1">
      <c r="A25" s="1897"/>
      <c r="B25" s="1920"/>
      <c r="C25" s="1922"/>
      <c r="D25" s="478" t="s">
        <v>604</v>
      </c>
      <c r="E25" s="1873" t="s">
        <v>649</v>
      </c>
      <c r="F25" s="1874"/>
      <c r="G25" s="1874"/>
      <c r="H25" s="1874"/>
      <c r="I25" s="1874"/>
      <c r="J25" s="1874"/>
      <c r="K25" s="1874"/>
      <c r="L25" s="1875"/>
    </row>
    <row r="26" spans="1:12" ht="19.5" customHeight="1">
      <c r="A26" s="1897"/>
      <c r="B26" s="1887"/>
      <c r="C26" s="1923"/>
      <c r="D26" s="478" t="s">
        <v>605</v>
      </c>
      <c r="E26" s="1873" t="s">
        <v>648</v>
      </c>
      <c r="F26" s="1874"/>
      <c r="G26" s="1874"/>
      <c r="H26" s="1874"/>
      <c r="I26" s="1874"/>
      <c r="J26" s="1874"/>
      <c r="K26" s="1874"/>
      <c r="L26" s="1875"/>
    </row>
    <row r="27" spans="1:12" ht="19.5" customHeight="1">
      <c r="A27" s="1897"/>
      <c r="B27" s="1886">
        <v>5</v>
      </c>
      <c r="C27" s="1921" t="s">
        <v>607</v>
      </c>
      <c r="D27" s="478" t="s">
        <v>601</v>
      </c>
      <c r="E27" s="1873" t="s">
        <v>648</v>
      </c>
      <c r="F27" s="1874"/>
      <c r="G27" s="1874"/>
      <c r="H27" s="1874"/>
      <c r="I27" s="1874"/>
      <c r="J27" s="1874"/>
      <c r="K27" s="1874"/>
      <c r="L27" s="1875"/>
    </row>
    <row r="28" spans="1:12" ht="36" customHeight="1">
      <c r="A28" s="1897"/>
      <c r="B28" s="1920"/>
      <c r="C28" s="1922"/>
      <c r="D28" s="478" t="s">
        <v>602</v>
      </c>
      <c r="E28" s="1873" t="s">
        <v>648</v>
      </c>
      <c r="F28" s="1874"/>
      <c r="G28" s="1874"/>
      <c r="H28" s="1874"/>
      <c r="I28" s="1874"/>
      <c r="J28" s="1874"/>
      <c r="K28" s="1874"/>
      <c r="L28" s="1875"/>
    </row>
    <row r="29" spans="1:12" ht="36" customHeight="1">
      <c r="A29" s="1897"/>
      <c r="B29" s="1920"/>
      <c r="C29" s="1922"/>
      <c r="D29" s="478" t="s">
        <v>603</v>
      </c>
      <c r="E29" s="1873" t="s">
        <v>648</v>
      </c>
      <c r="F29" s="1874"/>
      <c r="G29" s="1874"/>
      <c r="H29" s="1874"/>
      <c r="I29" s="1874"/>
      <c r="J29" s="1874"/>
      <c r="K29" s="1874"/>
      <c r="L29" s="1875"/>
    </row>
    <row r="30" spans="1:12" ht="36" customHeight="1">
      <c r="A30" s="1897"/>
      <c r="B30" s="1920"/>
      <c r="C30" s="1922"/>
      <c r="D30" s="478" t="s">
        <v>604</v>
      </c>
      <c r="E30" s="1873" t="s">
        <v>650</v>
      </c>
      <c r="F30" s="1874"/>
      <c r="G30" s="1874"/>
      <c r="H30" s="1874"/>
      <c r="I30" s="1874"/>
      <c r="J30" s="1874"/>
      <c r="K30" s="1874"/>
      <c r="L30" s="1875"/>
    </row>
    <row r="31" spans="1:12" ht="36" customHeight="1">
      <c r="A31" s="1897"/>
      <c r="B31" s="1887"/>
      <c r="C31" s="1923"/>
      <c r="D31" s="478" t="s">
        <v>605</v>
      </c>
      <c r="E31" s="1873" t="s">
        <v>648</v>
      </c>
      <c r="F31" s="1874"/>
      <c r="G31" s="1874"/>
      <c r="H31" s="1874"/>
      <c r="I31" s="1874"/>
      <c r="J31" s="1874"/>
      <c r="K31" s="1874"/>
      <c r="L31" s="1875"/>
    </row>
    <row r="32" spans="1:12" ht="24.75" customHeight="1">
      <c r="A32" s="1897"/>
      <c r="B32" s="1892">
        <v>6</v>
      </c>
      <c r="C32" s="1927" t="s">
        <v>608</v>
      </c>
      <c r="D32" s="1880" t="s">
        <v>651</v>
      </c>
      <c r="E32" s="1881"/>
      <c r="F32" s="1881"/>
      <c r="G32" s="1881"/>
      <c r="H32" s="1881"/>
      <c r="I32" s="1881"/>
      <c r="J32" s="1881"/>
      <c r="K32" s="1881"/>
      <c r="L32" s="1882"/>
    </row>
    <row r="33" spans="1:12" ht="39.75" customHeight="1">
      <c r="A33" s="1897"/>
      <c r="B33" s="1892"/>
      <c r="C33" s="1927"/>
      <c r="D33" s="1928"/>
      <c r="E33" s="1929"/>
      <c r="F33" s="1929"/>
      <c r="G33" s="1929"/>
      <c r="H33" s="1929"/>
      <c r="I33" s="1929"/>
      <c r="J33" s="1929"/>
      <c r="K33" s="1929"/>
      <c r="L33" s="1930"/>
    </row>
    <row r="34" spans="1:12" ht="48" customHeight="1">
      <c r="A34" s="1897"/>
      <c r="B34" s="1916">
        <v>7</v>
      </c>
      <c r="C34" s="1869" t="s">
        <v>609</v>
      </c>
      <c r="D34" s="1917"/>
      <c r="E34" s="1918"/>
      <c r="F34" s="1918"/>
      <c r="G34" s="1918"/>
      <c r="H34" s="1918"/>
      <c r="I34" s="1918"/>
      <c r="J34" s="1918"/>
      <c r="K34" s="1918"/>
      <c r="L34" s="1919"/>
    </row>
    <row r="35" spans="1:12" ht="39.75" customHeight="1" thickBot="1">
      <c r="A35" s="1898"/>
      <c r="B35" s="1916"/>
      <c r="C35" s="1900"/>
      <c r="D35" s="1917"/>
      <c r="E35" s="1918"/>
      <c r="F35" s="1918"/>
      <c r="G35" s="1918"/>
      <c r="H35" s="1918"/>
      <c r="I35" s="1918"/>
      <c r="J35" s="1918"/>
      <c r="K35" s="1918"/>
      <c r="L35" s="1919"/>
    </row>
    <row r="36" spans="1:12" ht="39.75" customHeight="1">
      <c r="A36" s="1906" t="s">
        <v>610</v>
      </c>
      <c r="B36" s="479">
        <v>1</v>
      </c>
      <c r="C36" s="479" t="s">
        <v>611</v>
      </c>
      <c r="D36" s="1909" t="s">
        <v>652</v>
      </c>
      <c r="E36" s="1909"/>
      <c r="F36" s="1909" t="s">
        <v>653</v>
      </c>
      <c r="G36" s="1909"/>
      <c r="H36" s="1909" t="s">
        <v>654</v>
      </c>
      <c r="I36" s="1909"/>
      <c r="J36" s="1910"/>
      <c r="K36" s="1910"/>
      <c r="L36" s="1911"/>
    </row>
    <row r="37" spans="1:12" ht="24.75" customHeight="1">
      <c r="A37" s="1907"/>
      <c r="B37" s="480">
        <v>2</v>
      </c>
      <c r="C37" s="480" t="s">
        <v>612</v>
      </c>
      <c r="D37" s="1873" t="s">
        <v>655</v>
      </c>
      <c r="E37" s="1888"/>
      <c r="F37" s="1873" t="s">
        <v>656</v>
      </c>
      <c r="G37" s="1888"/>
      <c r="H37" s="1891"/>
      <c r="I37" s="1892"/>
      <c r="J37" s="1891"/>
      <c r="K37" s="1892"/>
      <c r="L37" s="1912"/>
    </row>
    <row r="38" spans="1:12" ht="24.75" customHeight="1">
      <c r="A38" s="1907"/>
      <c r="B38" s="480">
        <v>3</v>
      </c>
      <c r="C38" s="481" t="s">
        <v>613</v>
      </c>
      <c r="D38" s="1891"/>
      <c r="E38" s="1892"/>
      <c r="F38" s="1891"/>
      <c r="G38" s="1892"/>
      <c r="H38" s="1873" t="s">
        <v>657</v>
      </c>
      <c r="I38" s="1888"/>
      <c r="J38" s="1891"/>
      <c r="K38" s="1892"/>
      <c r="L38" s="1913"/>
    </row>
    <row r="39" spans="1:12" ht="13.5" thickBot="1">
      <c r="A39" s="1908"/>
      <c r="B39" s="482">
        <v>4</v>
      </c>
      <c r="C39" s="482" t="s">
        <v>609</v>
      </c>
      <c r="D39" s="1893"/>
      <c r="E39" s="1894"/>
      <c r="F39" s="1894"/>
      <c r="G39" s="1894"/>
      <c r="H39" s="1894"/>
      <c r="I39" s="1894"/>
      <c r="J39" s="1894"/>
      <c r="K39" s="1894"/>
      <c r="L39" s="1895"/>
    </row>
    <row r="40" spans="1:12" ht="22.5" customHeight="1">
      <c r="A40" s="1896" t="s">
        <v>614</v>
      </c>
      <c r="B40" s="1899">
        <v>1</v>
      </c>
      <c r="C40" s="1902" t="s">
        <v>615</v>
      </c>
      <c r="D40" s="483"/>
      <c r="E40" s="1904" t="s">
        <v>611</v>
      </c>
      <c r="F40" s="1905"/>
      <c r="G40" s="484" t="s">
        <v>616</v>
      </c>
      <c r="H40" s="1904" t="s">
        <v>611</v>
      </c>
      <c r="I40" s="1905"/>
      <c r="J40" s="485" t="s">
        <v>617</v>
      </c>
      <c r="K40" s="486" t="s">
        <v>618</v>
      </c>
      <c r="L40" s="1883"/>
    </row>
    <row r="41" spans="1:12">
      <c r="A41" s="1897"/>
      <c r="B41" s="1900"/>
      <c r="C41" s="1879"/>
      <c r="D41" s="1886" t="s">
        <v>619</v>
      </c>
      <c r="E41" s="1873" t="s">
        <v>643</v>
      </c>
      <c r="F41" s="1888"/>
      <c r="G41" s="487" t="s">
        <v>658</v>
      </c>
      <c r="H41" s="1873" t="s">
        <v>645</v>
      </c>
      <c r="I41" s="1888"/>
      <c r="J41" s="488" t="s">
        <v>659</v>
      </c>
      <c r="K41" s="1889" t="s">
        <v>660</v>
      </c>
      <c r="L41" s="1884"/>
    </row>
    <row r="42" spans="1:12">
      <c r="A42" s="1897"/>
      <c r="B42" s="1900"/>
      <c r="C42" s="1879"/>
      <c r="D42" s="1887"/>
      <c r="E42" s="1873" t="s">
        <v>646</v>
      </c>
      <c r="F42" s="1888"/>
      <c r="G42" s="487" t="s">
        <v>661</v>
      </c>
      <c r="H42" s="1891"/>
      <c r="I42" s="1892"/>
      <c r="J42" s="489"/>
      <c r="K42" s="1890"/>
      <c r="L42" s="1884"/>
    </row>
    <row r="43" spans="1:12">
      <c r="A43" s="1897"/>
      <c r="B43" s="1900"/>
      <c r="C43" s="1879"/>
      <c r="D43" s="1886" t="s">
        <v>620</v>
      </c>
      <c r="E43" s="1873" t="s">
        <v>647</v>
      </c>
      <c r="F43" s="1888"/>
      <c r="G43" s="487" t="s">
        <v>662</v>
      </c>
      <c r="H43" s="1891"/>
      <c r="I43" s="1892"/>
      <c r="J43" s="489"/>
      <c r="K43" s="1889" t="s">
        <v>663</v>
      </c>
      <c r="L43" s="1884"/>
    </row>
    <row r="44" spans="1:12">
      <c r="A44" s="1897"/>
      <c r="B44" s="1901"/>
      <c r="C44" s="1903"/>
      <c r="D44" s="1887"/>
      <c r="E44" s="1891"/>
      <c r="F44" s="1892"/>
      <c r="G44" s="478"/>
      <c r="H44" s="1891"/>
      <c r="I44" s="1892"/>
      <c r="J44" s="489"/>
      <c r="K44" s="1890"/>
      <c r="L44" s="1885"/>
    </row>
    <row r="45" spans="1:12" ht="13.5" customHeight="1">
      <c r="A45" s="1897"/>
      <c r="B45" s="1869">
        <v>2</v>
      </c>
      <c r="C45" s="1871" t="s">
        <v>621</v>
      </c>
      <c r="D45" s="490" t="s">
        <v>622</v>
      </c>
      <c r="E45" s="1873" t="s">
        <v>645</v>
      </c>
      <c r="F45" s="1874"/>
      <c r="G45" s="1874"/>
      <c r="H45" s="1874"/>
      <c r="I45" s="1874"/>
      <c r="J45" s="1874"/>
      <c r="K45" s="1874"/>
      <c r="L45" s="1875"/>
    </row>
    <row r="46" spans="1:12" ht="24">
      <c r="A46" s="1897"/>
      <c r="B46" s="1900"/>
      <c r="C46" s="1879"/>
      <c r="D46" s="491" t="s">
        <v>623</v>
      </c>
      <c r="E46" s="1880" t="s">
        <v>647</v>
      </c>
      <c r="F46" s="1881"/>
      <c r="G46" s="1881"/>
      <c r="H46" s="1881"/>
      <c r="I46" s="1881"/>
      <c r="J46" s="1881"/>
      <c r="K46" s="1881"/>
      <c r="L46" s="1882"/>
    </row>
    <row r="47" spans="1:12" ht="13.5" customHeight="1">
      <c r="A47" s="1897"/>
      <c r="B47" s="1869">
        <v>3</v>
      </c>
      <c r="C47" s="1871" t="s">
        <v>624</v>
      </c>
      <c r="D47" s="478" t="s">
        <v>622</v>
      </c>
      <c r="E47" s="1873" t="s">
        <v>651</v>
      </c>
      <c r="F47" s="1874"/>
      <c r="G47" s="1874"/>
      <c r="H47" s="1874"/>
      <c r="I47" s="1874"/>
      <c r="J47" s="1874"/>
      <c r="K47" s="1874"/>
      <c r="L47" s="1875"/>
    </row>
    <row r="48" spans="1:12" ht="24.5" thickBot="1">
      <c r="A48" s="1898"/>
      <c r="B48" s="1870"/>
      <c r="C48" s="1872"/>
      <c r="D48" s="492" t="s">
        <v>623</v>
      </c>
      <c r="E48" s="1876" t="s">
        <v>662</v>
      </c>
      <c r="F48" s="1877"/>
      <c r="G48" s="1877"/>
      <c r="H48" s="1877"/>
      <c r="I48" s="1877"/>
      <c r="J48" s="1877"/>
      <c r="K48" s="1877"/>
      <c r="L48" s="1878"/>
    </row>
    <row r="49" spans="1:12">
      <c r="A49" s="1867" t="s">
        <v>625</v>
      </c>
      <c r="B49" s="1867"/>
      <c r="C49" s="1867"/>
      <c r="D49" s="1867"/>
      <c r="E49" s="1867"/>
      <c r="F49" s="1867"/>
      <c r="G49" s="1867"/>
      <c r="H49" s="1867"/>
      <c r="I49" s="1867"/>
      <c r="J49" s="1867"/>
      <c r="K49" s="1867"/>
      <c r="L49" s="1867"/>
    </row>
    <row r="50" spans="1:12" ht="13.5" customHeight="1">
      <c r="A50" s="1868" t="s">
        <v>626</v>
      </c>
      <c r="B50" s="1868"/>
      <c r="C50" s="1868"/>
      <c r="D50" s="1868"/>
      <c r="E50" s="1868"/>
      <c r="F50" s="1868"/>
      <c r="G50" s="1868"/>
      <c r="H50" s="1868"/>
      <c r="I50" s="1868"/>
      <c r="J50" s="1868"/>
      <c r="K50" s="1868"/>
      <c r="L50" s="1868"/>
    </row>
    <row r="51" spans="1:12" ht="13.5" customHeight="1">
      <c r="A51" s="1868" t="s">
        <v>627</v>
      </c>
      <c r="B51" s="1868"/>
      <c r="C51" s="1868"/>
      <c r="D51" s="1868"/>
      <c r="E51" s="1868"/>
      <c r="F51" s="1868"/>
      <c r="G51" s="1868"/>
      <c r="H51" s="1868"/>
      <c r="I51" s="1868"/>
      <c r="J51" s="1868"/>
      <c r="K51" s="1868"/>
      <c r="L51" s="1868"/>
    </row>
    <row r="52" spans="1:12" ht="13.5" customHeight="1">
      <c r="A52" s="1868" t="s">
        <v>628</v>
      </c>
      <c r="B52" s="1868"/>
      <c r="C52" s="1868"/>
      <c r="D52" s="1868"/>
      <c r="E52" s="1868"/>
      <c r="F52" s="1868"/>
      <c r="G52" s="1868"/>
      <c r="H52" s="1868"/>
      <c r="I52" s="1868"/>
      <c r="J52" s="1868"/>
      <c r="K52" s="1868"/>
      <c r="L52" s="1868"/>
    </row>
    <row r="53" spans="1:12" ht="13.5" customHeight="1">
      <c r="A53" s="1868" t="s">
        <v>629</v>
      </c>
      <c r="B53" s="1868"/>
      <c r="C53" s="1868"/>
      <c r="D53" s="1868"/>
      <c r="E53" s="1868"/>
      <c r="F53" s="1868"/>
      <c r="G53" s="1868"/>
      <c r="H53" s="1868"/>
      <c r="I53" s="1868"/>
      <c r="J53" s="1868"/>
      <c r="K53" s="1868"/>
      <c r="L53" s="1868"/>
    </row>
    <row r="54" spans="1:12" ht="13.5" customHeight="1">
      <c r="A54" s="1866" t="s">
        <v>630</v>
      </c>
      <c r="B54" s="1866"/>
      <c r="C54" s="1866"/>
      <c r="D54" s="1866"/>
      <c r="E54" s="1866"/>
      <c r="F54" s="1866"/>
      <c r="G54" s="1866"/>
      <c r="H54" s="1866"/>
      <c r="I54" s="1866"/>
      <c r="J54" s="1866"/>
      <c r="K54" s="1866"/>
      <c r="L54" s="1866"/>
    </row>
    <row r="55" spans="1:12" ht="13.5" customHeight="1">
      <c r="A55" s="1866" t="s">
        <v>631</v>
      </c>
      <c r="B55" s="1866"/>
      <c r="C55" s="1866"/>
      <c r="D55" s="1866"/>
      <c r="E55" s="1866"/>
      <c r="F55" s="1866"/>
      <c r="G55" s="1866"/>
      <c r="H55" s="1866"/>
      <c r="I55" s="1866"/>
      <c r="J55" s="1866"/>
      <c r="K55" s="1866"/>
      <c r="L55" s="1866"/>
    </row>
    <row r="56" spans="1:12">
      <c r="A56" s="1867" t="s">
        <v>632</v>
      </c>
      <c r="B56" s="1867"/>
      <c r="C56" s="1867"/>
      <c r="D56" s="1867"/>
      <c r="E56" s="1867"/>
      <c r="F56" s="1867"/>
      <c r="G56" s="1867"/>
      <c r="H56" s="1867"/>
      <c r="I56" s="1867"/>
      <c r="J56" s="1867"/>
      <c r="K56" s="1867"/>
      <c r="L56" s="1867"/>
    </row>
    <row r="57" spans="1:12" ht="13.5" customHeight="1">
      <c r="A57" s="1866" t="s">
        <v>633</v>
      </c>
      <c r="B57" s="1867"/>
      <c r="C57" s="1867"/>
      <c r="D57" s="1867"/>
      <c r="E57" s="1867"/>
      <c r="F57" s="1867"/>
      <c r="G57" s="1867"/>
      <c r="H57" s="1867"/>
      <c r="I57" s="1867"/>
      <c r="J57" s="1867"/>
      <c r="K57" s="1867"/>
      <c r="L57" s="1867"/>
    </row>
    <row r="58" spans="1:12">
      <c r="A58" s="493" t="s">
        <v>634</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0"/>
  <pageMargins left="0.7" right="0.7" top="0.75" bottom="0.75" header="0.3" footer="0.3"/>
  <pageSetup paperSize="9" scale="5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B17A1-59F7-4EE1-9BDB-03D1BD7072FA}">
  <sheetPr>
    <tabColor theme="5" tint="0.39997558519241921"/>
  </sheetPr>
  <dimension ref="A1:AK36"/>
  <sheetViews>
    <sheetView view="pageBreakPreview" zoomScaleNormal="100" zoomScaleSheetLayoutView="100" workbookViewId="0">
      <selection activeCell="A2" sqref="A2:AJ2"/>
    </sheetView>
  </sheetViews>
  <sheetFormatPr defaultColWidth="9" defaultRowHeight="13"/>
  <cols>
    <col min="1" max="39" width="2.58203125" style="446" customWidth="1"/>
    <col min="40" max="16384" width="9" style="446"/>
  </cols>
  <sheetData>
    <row r="1" spans="1:36" s="48" customFormat="1" ht="21" customHeight="1">
      <c r="A1" s="195" t="s">
        <v>664</v>
      </c>
    </row>
    <row r="2" spans="1:36" s="48" customFormat="1" ht="21" customHeight="1">
      <c r="A2" s="1846" t="s">
        <v>665</v>
      </c>
      <c r="B2" s="1846"/>
      <c r="C2" s="1846"/>
      <c r="D2" s="1846"/>
      <c r="E2" s="1846"/>
      <c r="F2" s="1846"/>
      <c r="G2" s="1846"/>
      <c r="H2" s="1846"/>
      <c r="I2" s="1846"/>
      <c r="J2" s="1846"/>
      <c r="K2" s="1846"/>
      <c r="L2" s="1846"/>
      <c r="M2" s="1846"/>
      <c r="N2" s="1846"/>
      <c r="O2" s="1846"/>
      <c r="P2" s="1846"/>
      <c r="Q2" s="1846"/>
      <c r="R2" s="1846"/>
      <c r="S2" s="1846"/>
      <c r="T2" s="1846"/>
      <c r="U2" s="1846"/>
      <c r="V2" s="1846"/>
      <c r="W2" s="1846"/>
      <c r="X2" s="1846"/>
      <c r="Y2" s="1846"/>
      <c r="Z2" s="1846"/>
      <c r="AA2" s="1846"/>
      <c r="AB2" s="1846"/>
      <c r="AC2" s="1846"/>
      <c r="AD2" s="1846"/>
      <c r="AE2" s="1846"/>
      <c r="AF2" s="1846"/>
      <c r="AG2" s="1846"/>
      <c r="AH2" s="1846"/>
      <c r="AI2" s="1846"/>
      <c r="AJ2" s="1846"/>
    </row>
    <row r="3" spans="1:36" s="794" customFormat="1" ht="27.75" customHeight="1">
      <c r="A3" s="2003" t="s">
        <v>985</v>
      </c>
      <c r="B3" s="2003"/>
      <c r="C3" s="2003"/>
      <c r="D3" s="2003"/>
      <c r="E3" s="2003"/>
      <c r="F3" s="2003"/>
      <c r="G3" s="2003"/>
      <c r="H3" s="2003"/>
      <c r="I3" s="2003"/>
      <c r="J3" s="2003"/>
      <c r="K3" s="2003"/>
      <c r="L3" s="2003"/>
      <c r="M3" s="2003"/>
      <c r="N3" s="2003"/>
      <c r="O3" s="2003"/>
      <c r="P3" s="2003"/>
      <c r="Q3" s="2003"/>
      <c r="R3" s="2003"/>
      <c r="S3" s="2003"/>
      <c r="T3" s="2003"/>
      <c r="U3" s="2003"/>
      <c r="V3" s="2003"/>
      <c r="W3" s="2003"/>
      <c r="X3" s="2003"/>
      <c r="Y3" s="2003"/>
      <c r="Z3" s="2003"/>
      <c r="AA3" s="2003"/>
      <c r="AB3" s="2003"/>
      <c r="AC3" s="2003"/>
      <c r="AD3" s="2003"/>
      <c r="AE3" s="2003"/>
      <c r="AF3" s="2003"/>
      <c r="AG3" s="2003"/>
      <c r="AH3" s="2003"/>
      <c r="AI3" s="2003"/>
      <c r="AJ3" s="2003"/>
    </row>
    <row r="4" spans="1:36" s="48" customFormat="1" ht="21" customHeight="1">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row>
    <row r="5" spans="1:36" s="48" customFormat="1" ht="21" customHeight="1">
      <c r="B5" s="1989" t="s">
        <v>137</v>
      </c>
      <c r="C5" s="1989"/>
      <c r="D5" s="1989"/>
      <c r="E5" s="1989"/>
      <c r="F5" s="1989"/>
      <c r="G5" s="1989"/>
      <c r="H5" s="1989"/>
      <c r="I5" s="1989"/>
      <c r="J5" s="1989"/>
      <c r="K5" s="1989"/>
      <c r="L5" s="1998"/>
      <c r="M5" s="1998"/>
      <c r="N5" s="1998"/>
      <c r="O5" s="1998"/>
      <c r="P5" s="1998"/>
      <c r="Q5" s="1998"/>
      <c r="R5" s="1998"/>
      <c r="S5" s="1998"/>
      <c r="T5" s="1998"/>
      <c r="U5" s="1998"/>
      <c r="V5" s="1998"/>
      <c r="W5" s="1998"/>
      <c r="X5" s="1998"/>
      <c r="Y5" s="1998"/>
      <c r="Z5" s="1998"/>
      <c r="AA5" s="1998"/>
      <c r="AB5" s="494"/>
      <c r="AC5" s="494"/>
      <c r="AD5" s="494"/>
      <c r="AE5" s="494"/>
      <c r="AF5" s="494"/>
      <c r="AG5" s="494"/>
      <c r="AH5" s="494"/>
      <c r="AI5" s="494"/>
    </row>
    <row r="6" spans="1:36" s="48" customFormat="1" ht="21" customHeight="1">
      <c r="B6" s="1989" t="s">
        <v>666</v>
      </c>
      <c r="C6" s="1989"/>
      <c r="D6" s="1989"/>
      <c r="E6" s="1989"/>
      <c r="F6" s="1989"/>
      <c r="G6" s="1989"/>
      <c r="H6" s="1989"/>
      <c r="I6" s="1989"/>
      <c r="J6" s="1989"/>
      <c r="K6" s="1989"/>
      <c r="L6" s="1998"/>
      <c r="M6" s="1998"/>
      <c r="N6" s="1998"/>
      <c r="O6" s="1998"/>
      <c r="P6" s="1998"/>
      <c r="Q6" s="1998"/>
      <c r="R6" s="1998"/>
      <c r="S6" s="1998"/>
      <c r="T6" s="1998"/>
      <c r="U6" s="1998"/>
      <c r="V6" s="1998"/>
      <c r="W6" s="1998"/>
      <c r="X6" s="1998"/>
      <c r="Y6" s="1998"/>
      <c r="Z6" s="1998"/>
      <c r="AA6" s="1998"/>
      <c r="AB6" s="494"/>
      <c r="AC6" s="494"/>
      <c r="AD6" s="494"/>
      <c r="AE6" s="494"/>
      <c r="AF6" s="494"/>
      <c r="AG6" s="494"/>
      <c r="AH6" s="494"/>
      <c r="AI6" s="494"/>
    </row>
    <row r="7" spans="1:36" s="48" customFormat="1" ht="21" customHeight="1">
      <c r="B7" s="1989" t="s">
        <v>667</v>
      </c>
      <c r="C7" s="1989"/>
      <c r="D7" s="1989"/>
      <c r="E7" s="1989"/>
      <c r="F7" s="1989"/>
      <c r="G7" s="1989"/>
      <c r="H7" s="1989"/>
      <c r="I7" s="1989"/>
      <c r="J7" s="1989"/>
      <c r="K7" s="1989"/>
      <c r="L7" s="1998"/>
      <c r="M7" s="1998"/>
      <c r="N7" s="1998"/>
      <c r="O7" s="1998"/>
      <c r="P7" s="1998"/>
      <c r="Q7" s="1998"/>
      <c r="R7" s="1998"/>
      <c r="S7" s="1998"/>
      <c r="T7" s="1998"/>
      <c r="U7" s="1998"/>
      <c r="V7" s="1998"/>
      <c r="W7" s="1998"/>
      <c r="X7" s="1998"/>
      <c r="Y7" s="1998"/>
      <c r="Z7" s="1998"/>
      <c r="AA7" s="1998"/>
      <c r="AB7" s="494"/>
      <c r="AC7" s="494"/>
      <c r="AD7" s="494"/>
      <c r="AF7" s="494"/>
      <c r="AG7" s="494"/>
      <c r="AH7" s="494"/>
      <c r="AI7" s="494"/>
    </row>
    <row r="8" spans="1:36" s="48" customFormat="1" ht="21" customHeight="1">
      <c r="B8" s="1989" t="s">
        <v>980</v>
      </c>
      <c r="C8" s="1989"/>
      <c r="D8" s="1989"/>
      <c r="E8" s="1989"/>
      <c r="F8" s="1989"/>
      <c r="G8" s="1989"/>
      <c r="H8" s="1989"/>
      <c r="I8" s="1989"/>
      <c r="J8" s="1989"/>
      <c r="K8" s="1989"/>
      <c r="L8" s="1999"/>
      <c r="M8" s="1998"/>
      <c r="N8" s="1998"/>
      <c r="O8" s="1998"/>
      <c r="P8" s="1998"/>
      <c r="Q8" s="1998"/>
      <c r="R8" s="1998"/>
      <c r="S8" s="1998"/>
      <c r="T8" s="1998"/>
      <c r="U8" s="1998"/>
      <c r="V8" s="1998"/>
      <c r="W8" s="1998"/>
      <c r="X8" s="1998"/>
      <c r="Y8" s="1998"/>
      <c r="Z8" s="1998"/>
      <c r="AA8" s="1998"/>
      <c r="AB8" s="494"/>
      <c r="AC8" s="494"/>
      <c r="AD8" s="494"/>
      <c r="AE8" s="494"/>
      <c r="AF8" s="494"/>
      <c r="AG8" s="494"/>
      <c r="AH8" s="494"/>
      <c r="AI8" s="494"/>
    </row>
    <row r="9" spans="1:36" s="48" customFormat="1" ht="21" customHeight="1">
      <c r="B9" s="804" t="s">
        <v>991</v>
      </c>
      <c r="C9" s="805"/>
      <c r="D9" s="805"/>
      <c r="E9" s="805"/>
      <c r="F9" s="805"/>
      <c r="G9" s="805"/>
      <c r="H9" s="805"/>
      <c r="I9" s="805"/>
      <c r="J9" s="805"/>
      <c r="K9" s="806"/>
      <c r="L9" s="1993" t="s">
        <v>978</v>
      </c>
      <c r="M9" s="1994"/>
      <c r="N9" s="1994"/>
      <c r="O9" s="1994"/>
      <c r="P9" s="1994"/>
      <c r="Q9" s="1994"/>
      <c r="R9" s="1994"/>
      <c r="S9" s="1995"/>
      <c r="T9" s="2000"/>
      <c r="U9" s="2001"/>
      <c r="V9" s="2001"/>
      <c r="W9" s="2001"/>
      <c r="X9" s="2001"/>
      <c r="Y9" s="2001"/>
      <c r="Z9" s="2001"/>
      <c r="AA9" s="2002"/>
      <c r="AB9" s="494"/>
      <c r="AC9" s="494"/>
      <c r="AD9" s="494"/>
      <c r="AE9" s="494"/>
      <c r="AF9" s="494"/>
      <c r="AG9" s="494"/>
      <c r="AH9" s="494"/>
      <c r="AI9" s="494"/>
    </row>
    <row r="10" spans="1:36" s="48" customFormat="1" ht="21" customHeight="1">
      <c r="B10" s="875"/>
      <c r="C10" s="876"/>
      <c r="D10" s="876"/>
      <c r="E10" s="876"/>
      <c r="F10" s="876"/>
      <c r="G10" s="876"/>
      <c r="H10" s="876"/>
      <c r="I10" s="876"/>
      <c r="J10" s="876"/>
      <c r="K10" s="2007"/>
      <c r="L10" s="1993" t="s">
        <v>979</v>
      </c>
      <c r="M10" s="1994"/>
      <c r="N10" s="1994"/>
      <c r="O10" s="1994"/>
      <c r="P10" s="1994"/>
      <c r="Q10" s="1994"/>
      <c r="R10" s="1994"/>
      <c r="S10" s="1995"/>
      <c r="T10" s="2006"/>
      <c r="U10" s="2001"/>
      <c r="V10" s="2001"/>
      <c r="W10" s="2001"/>
      <c r="X10" s="2001"/>
      <c r="Y10" s="2001"/>
      <c r="Z10" s="2001"/>
      <c r="AA10" s="2002"/>
      <c r="AB10" s="494"/>
      <c r="AC10" s="494"/>
      <c r="AD10" s="494"/>
      <c r="AE10" s="494"/>
      <c r="AF10" s="494"/>
      <c r="AG10" s="494"/>
      <c r="AH10" s="494"/>
      <c r="AI10" s="494"/>
    </row>
    <row r="11" spans="1:36" s="48" customFormat="1" ht="21" customHeight="1">
      <c r="A11" s="96"/>
      <c r="B11" s="96"/>
      <c r="C11" s="96"/>
      <c r="D11" s="96"/>
      <c r="E11" s="96"/>
      <c r="F11" s="96"/>
      <c r="G11" s="96"/>
      <c r="H11" s="96"/>
      <c r="I11" s="96"/>
      <c r="J11" s="96"/>
      <c r="K11" s="96"/>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row>
    <row r="12" spans="1:36" s="48" customFormat="1" ht="28.5" customHeight="1">
      <c r="A12" s="1428" t="s">
        <v>668</v>
      </c>
      <c r="B12" s="1428"/>
      <c r="C12" s="1428"/>
      <c r="D12" s="1428"/>
      <c r="E12" s="1428"/>
      <c r="F12" s="1428"/>
      <c r="G12" s="1428"/>
      <c r="H12" s="1428"/>
      <c r="I12" s="1428"/>
      <c r="J12" s="1428"/>
      <c r="K12" s="1428"/>
      <c r="L12" s="1428"/>
      <c r="M12" s="1428"/>
      <c r="N12" s="1428"/>
      <c r="O12" s="1428"/>
      <c r="P12" s="1428"/>
      <c r="Q12" s="1997" t="s">
        <v>669</v>
      </c>
      <c r="R12" s="1997"/>
      <c r="S12" s="1997"/>
      <c r="T12" s="1984" t="s">
        <v>581</v>
      </c>
      <c r="U12" s="1984"/>
      <c r="V12" s="1984"/>
    </row>
    <row r="13" spans="1:36" s="48" customFormat="1" ht="12" customHeight="1" thickBot="1">
      <c r="A13" s="1846"/>
      <c r="B13" s="1846"/>
      <c r="C13" s="1846"/>
      <c r="D13" s="1846"/>
      <c r="E13" s="1846"/>
      <c r="F13" s="1846"/>
      <c r="G13" s="1846"/>
      <c r="H13" s="1846"/>
      <c r="I13" s="1846"/>
      <c r="J13" s="1846"/>
      <c r="K13" s="1846"/>
      <c r="L13" s="1846"/>
      <c r="M13" s="1846"/>
      <c r="N13" s="1846"/>
      <c r="O13" s="1846"/>
      <c r="P13" s="1846"/>
      <c r="Q13" s="1846"/>
      <c r="R13" s="1846"/>
      <c r="S13" s="1846"/>
      <c r="T13" s="1846"/>
      <c r="U13" s="1846"/>
      <c r="V13" s="1846"/>
      <c r="W13" s="1846"/>
      <c r="X13" s="1846"/>
      <c r="Y13" s="1846"/>
      <c r="Z13" s="1846"/>
      <c r="AA13" s="1846"/>
      <c r="AB13" s="1846"/>
      <c r="AC13" s="1846"/>
      <c r="AD13" s="1846"/>
      <c r="AE13" s="1846"/>
      <c r="AF13" s="1846"/>
      <c r="AG13" s="1846"/>
      <c r="AH13" s="1846"/>
      <c r="AI13" s="1846"/>
    </row>
    <row r="14" spans="1:36" s="48" customFormat="1" ht="31.5" customHeight="1" thickBot="1">
      <c r="B14" s="1979" t="s">
        <v>983</v>
      </c>
      <c r="C14" s="1277"/>
      <c r="D14" s="1277"/>
      <c r="E14" s="1277"/>
      <c r="F14" s="1277"/>
      <c r="G14" s="1277"/>
      <c r="H14" s="1277"/>
      <c r="I14" s="1277"/>
      <c r="J14" s="1277"/>
      <c r="K14" s="2010"/>
      <c r="L14" s="1981" t="str">
        <f>IF(T12="有",ROUND(L7*0.9,2),"")</f>
        <v/>
      </c>
      <c r="M14" s="1982"/>
      <c r="N14" s="1982"/>
      <c r="O14" s="1982"/>
      <c r="P14" s="1982"/>
      <c r="Q14" s="1982"/>
      <c r="R14" s="1983"/>
      <c r="S14" s="2008" t="s">
        <v>982</v>
      </c>
      <c r="T14" s="2009"/>
      <c r="U14" s="2009"/>
      <c r="V14" s="2009"/>
      <c r="W14" s="2009"/>
      <c r="X14" s="2009"/>
      <c r="Y14" s="2009"/>
      <c r="Z14" s="2009"/>
      <c r="AA14" s="2009"/>
      <c r="AB14" s="2009"/>
      <c r="AC14" s="2009"/>
      <c r="AD14" s="2009"/>
      <c r="AE14" s="2009"/>
      <c r="AF14" s="2009"/>
      <c r="AG14" s="2009"/>
      <c r="AH14" s="2009"/>
      <c r="AI14" s="2009"/>
    </row>
    <row r="15" spans="1:36" s="48" customFormat="1" ht="25.5" customHeight="1">
      <c r="B15" s="96"/>
      <c r="C15" s="96"/>
      <c r="D15" s="96"/>
      <c r="E15" s="96"/>
      <c r="F15" s="96"/>
      <c r="G15" s="96"/>
      <c r="H15" s="96"/>
      <c r="I15" s="96"/>
      <c r="J15" s="96"/>
      <c r="K15" s="96"/>
      <c r="L15" s="496"/>
      <c r="M15" s="496"/>
      <c r="N15" s="496"/>
      <c r="O15" s="496"/>
      <c r="P15" s="496"/>
      <c r="Q15" s="496"/>
      <c r="R15" s="496"/>
      <c r="S15" s="495"/>
      <c r="U15" s="497"/>
      <c r="V15" s="497"/>
      <c r="W15" s="497"/>
      <c r="X15" s="497"/>
      <c r="Y15" s="497"/>
      <c r="Z15" s="497"/>
      <c r="AA15" s="497"/>
      <c r="AB15" s="497"/>
      <c r="AC15" s="497"/>
      <c r="AD15" s="497"/>
      <c r="AE15" s="497"/>
      <c r="AF15" s="497"/>
      <c r="AG15" s="498"/>
      <c r="AH15" s="497"/>
      <c r="AI15" s="497"/>
    </row>
    <row r="16" spans="1:36" s="48" customFormat="1" ht="28.5" customHeight="1">
      <c r="A16" s="1428" t="s">
        <v>670</v>
      </c>
      <c r="B16" s="1428"/>
      <c r="C16" s="1428"/>
      <c r="D16" s="1428"/>
      <c r="E16" s="1428"/>
      <c r="F16" s="1428"/>
      <c r="G16" s="1428"/>
      <c r="H16" s="1428"/>
      <c r="I16" s="1428"/>
      <c r="J16" s="1428"/>
      <c r="K16" s="1428"/>
      <c r="L16" s="1428"/>
      <c r="M16" s="1428"/>
      <c r="N16" s="1428"/>
      <c r="O16" s="1428"/>
      <c r="P16" s="1996"/>
      <c r="Q16" s="1997" t="s">
        <v>669</v>
      </c>
      <c r="R16" s="1997"/>
      <c r="S16" s="1997"/>
      <c r="T16" s="1984" t="s">
        <v>581</v>
      </c>
      <c r="U16" s="1984"/>
      <c r="V16" s="1984"/>
      <c r="X16"/>
      <c r="Y16"/>
      <c r="Z16"/>
      <c r="AA16"/>
      <c r="AB16"/>
      <c r="AC16"/>
    </row>
    <row r="17" spans="1:35" s="48" customFormat="1" ht="12" customHeight="1">
      <c r="B17" s="96"/>
      <c r="C17" s="96"/>
      <c r="D17" s="96"/>
      <c r="E17" s="96"/>
      <c r="F17" s="96"/>
      <c r="G17" s="96"/>
      <c r="H17" s="96"/>
      <c r="I17" s="96"/>
      <c r="J17" s="96"/>
      <c r="K17" s="96"/>
      <c r="L17" s="496"/>
      <c r="M17" s="496"/>
      <c r="N17" s="496"/>
      <c r="O17" s="496"/>
      <c r="P17" s="496"/>
      <c r="Q17" s="496"/>
      <c r="R17" s="496"/>
      <c r="S17" s="495"/>
      <c r="T17" s="498"/>
      <c r="U17" s="497"/>
      <c r="V17" s="497"/>
      <c r="W17" s="497"/>
      <c r="X17" s="497"/>
      <c r="Y17" s="497"/>
      <c r="Z17" s="497"/>
      <c r="AA17" s="497"/>
      <c r="AB17" s="497"/>
      <c r="AC17" s="497"/>
      <c r="AD17" s="497"/>
      <c r="AE17" s="497"/>
      <c r="AF17" s="497"/>
      <c r="AG17" s="497"/>
      <c r="AH17" s="497"/>
      <c r="AI17" s="497"/>
    </row>
    <row r="18" spans="1:35" s="48" customFormat="1" ht="39" customHeight="1">
      <c r="A18" s="494"/>
      <c r="B18" s="1989" t="s">
        <v>671</v>
      </c>
      <c r="C18" s="1989"/>
      <c r="D18" s="1989"/>
      <c r="E18" s="1989"/>
      <c r="F18" s="1989"/>
      <c r="G18" s="1989"/>
      <c r="H18" s="1989"/>
      <c r="I18" s="1989"/>
      <c r="J18" s="1989"/>
      <c r="K18" s="1989"/>
      <c r="L18" s="1990" t="s">
        <v>981</v>
      </c>
      <c r="M18" s="1989"/>
      <c r="N18" s="1989"/>
      <c r="O18" s="1989"/>
      <c r="P18" s="1989"/>
      <c r="Q18" s="1989"/>
      <c r="R18" s="1989"/>
      <c r="S18" s="1989"/>
      <c r="T18" s="1990" t="s">
        <v>984</v>
      </c>
      <c r="U18" s="1989"/>
      <c r="V18" s="1989"/>
      <c r="W18" s="1989"/>
      <c r="X18" s="1989"/>
      <c r="Y18" s="1989"/>
      <c r="Z18" s="1989"/>
      <c r="AA18" s="1989"/>
      <c r="AB18" s="494"/>
      <c r="AC18" s="494"/>
      <c r="AD18" s="494"/>
      <c r="AE18" s="494"/>
      <c r="AF18" s="494"/>
      <c r="AG18" s="494"/>
      <c r="AH18" s="494"/>
      <c r="AI18" s="494"/>
    </row>
    <row r="19" spans="1:35" s="48" customFormat="1" ht="21" customHeight="1">
      <c r="A19" s="494"/>
      <c r="B19" s="1984" t="s">
        <v>672</v>
      </c>
      <c r="C19" s="1984"/>
      <c r="D19" s="1984"/>
      <c r="E19" s="1984"/>
      <c r="F19" s="1984"/>
      <c r="G19" s="1984"/>
      <c r="H19" s="1984"/>
      <c r="I19" s="1984"/>
      <c r="J19" s="1984"/>
      <c r="K19" s="1984"/>
      <c r="L19" s="1985"/>
      <c r="M19" s="1986"/>
      <c r="N19" s="1986"/>
      <c r="O19" s="1986"/>
      <c r="P19" s="1986"/>
      <c r="Q19" s="1986"/>
      <c r="R19" s="1986"/>
      <c r="S19" s="1986"/>
      <c r="T19" s="1987"/>
      <c r="U19" s="1988"/>
      <c r="V19" s="1988"/>
      <c r="W19" s="1988"/>
      <c r="X19" s="1988"/>
      <c r="Y19" s="1988"/>
      <c r="Z19" s="1988"/>
      <c r="AA19" s="1988"/>
      <c r="AB19" s="494"/>
      <c r="AC19" s="494"/>
      <c r="AD19" s="494"/>
      <c r="AE19" s="494"/>
      <c r="AF19" s="494"/>
      <c r="AG19" s="494"/>
      <c r="AH19" s="494"/>
      <c r="AI19" s="494"/>
    </row>
    <row r="20" spans="1:35" ht="21" customHeight="1">
      <c r="B20" s="1984" t="s">
        <v>673</v>
      </c>
      <c r="C20" s="1984"/>
      <c r="D20" s="1984"/>
      <c r="E20" s="1984"/>
      <c r="F20" s="1984"/>
      <c r="G20" s="1984"/>
      <c r="H20" s="1984"/>
      <c r="I20" s="1984"/>
      <c r="J20" s="1984"/>
      <c r="K20" s="1984"/>
      <c r="L20" s="1985"/>
      <c r="M20" s="1986"/>
      <c r="N20" s="1986"/>
      <c r="O20" s="1986"/>
      <c r="P20" s="1986"/>
      <c r="Q20" s="1986"/>
      <c r="R20" s="1986"/>
      <c r="S20" s="1986"/>
      <c r="T20" s="1987"/>
      <c r="U20" s="1988"/>
      <c r="V20" s="1988"/>
      <c r="W20" s="1988"/>
      <c r="X20" s="1988"/>
      <c r="Y20" s="1988"/>
      <c r="Z20" s="1988"/>
      <c r="AA20" s="1988"/>
    </row>
    <row r="21" spans="1:35" ht="21" customHeight="1">
      <c r="B21" s="1984" t="s">
        <v>674</v>
      </c>
      <c r="C21" s="1984"/>
      <c r="D21" s="1984"/>
      <c r="E21" s="1984"/>
      <c r="F21" s="1984"/>
      <c r="G21" s="1984"/>
      <c r="H21" s="1984"/>
      <c r="I21" s="1984"/>
      <c r="J21" s="1984"/>
      <c r="K21" s="1984"/>
      <c r="L21" s="1985"/>
      <c r="M21" s="1986"/>
      <c r="N21" s="1986"/>
      <c r="O21" s="1986"/>
      <c r="P21" s="1986"/>
      <c r="Q21" s="1986"/>
      <c r="R21" s="1986"/>
      <c r="S21" s="1986"/>
      <c r="T21" s="1987"/>
      <c r="U21" s="1988"/>
      <c r="V21" s="1988"/>
      <c r="W21" s="1988"/>
      <c r="X21" s="1988"/>
      <c r="Y21" s="1988"/>
      <c r="Z21" s="1988"/>
      <c r="AA21" s="1988"/>
    </row>
    <row r="22" spans="1:35" ht="21" customHeight="1">
      <c r="B22" s="1984" t="s">
        <v>675</v>
      </c>
      <c r="C22" s="1984"/>
      <c r="D22" s="1984"/>
      <c r="E22" s="1984"/>
      <c r="F22" s="1984"/>
      <c r="G22" s="1984"/>
      <c r="H22" s="1984"/>
      <c r="I22" s="1984"/>
      <c r="J22" s="1984"/>
      <c r="K22" s="1984"/>
      <c r="L22" s="1985"/>
      <c r="M22" s="1986"/>
      <c r="N22" s="1986"/>
      <c r="O22" s="1986"/>
      <c r="P22" s="1986"/>
      <c r="Q22" s="1986"/>
      <c r="R22" s="1986"/>
      <c r="S22" s="1986"/>
      <c r="T22" s="1987"/>
      <c r="U22" s="1988"/>
      <c r="V22" s="1988"/>
      <c r="W22" s="1988"/>
      <c r="X22" s="1988"/>
      <c r="Y22" s="1988"/>
      <c r="Z22" s="1988"/>
      <c r="AA22" s="1988"/>
    </row>
    <row r="23" spans="1:35" ht="21" customHeight="1">
      <c r="B23" s="1984" t="s">
        <v>676</v>
      </c>
      <c r="C23" s="1984"/>
      <c r="D23" s="1984"/>
      <c r="E23" s="1984"/>
      <c r="F23" s="1984"/>
      <c r="G23" s="1984"/>
      <c r="H23" s="1984"/>
      <c r="I23" s="1984"/>
      <c r="J23" s="1984"/>
      <c r="K23" s="1984"/>
      <c r="L23" s="1985"/>
      <c r="M23" s="1986"/>
      <c r="N23" s="1986"/>
      <c r="O23" s="1986"/>
      <c r="P23" s="1986"/>
      <c r="Q23" s="1986"/>
      <c r="R23" s="1986"/>
      <c r="S23" s="1986"/>
      <c r="T23" s="1987"/>
      <c r="U23" s="1988"/>
      <c r="V23" s="1988"/>
      <c r="W23" s="1988"/>
      <c r="X23" s="1988"/>
      <c r="Y23" s="1988"/>
      <c r="Z23" s="1988"/>
      <c r="AA23" s="1988"/>
    </row>
    <row r="24" spans="1:35" ht="21" customHeight="1">
      <c r="B24" s="1984" t="s">
        <v>677</v>
      </c>
      <c r="C24" s="1984"/>
      <c r="D24" s="1984"/>
      <c r="E24" s="1984"/>
      <c r="F24" s="1984"/>
      <c r="G24" s="1984"/>
      <c r="H24" s="1984"/>
      <c r="I24" s="1984"/>
      <c r="J24" s="1984"/>
      <c r="K24" s="1984"/>
      <c r="L24" s="1985"/>
      <c r="M24" s="1986"/>
      <c r="N24" s="1986"/>
      <c r="O24" s="1986"/>
      <c r="P24" s="1986"/>
      <c r="Q24" s="1986"/>
      <c r="R24" s="1986"/>
      <c r="S24" s="1986"/>
      <c r="T24" s="1987"/>
      <c r="U24" s="1988"/>
      <c r="V24" s="1988"/>
      <c r="W24" s="1988"/>
      <c r="X24" s="1988"/>
      <c r="Y24" s="1988"/>
      <c r="Z24" s="1988"/>
      <c r="AA24" s="1988"/>
    </row>
    <row r="25" spans="1:35" ht="21" customHeight="1">
      <c r="B25" s="1984" t="s">
        <v>678</v>
      </c>
      <c r="C25" s="1984"/>
      <c r="D25" s="1984"/>
      <c r="E25" s="1984"/>
      <c r="F25" s="1984"/>
      <c r="G25" s="1984"/>
      <c r="H25" s="1984"/>
      <c r="I25" s="1984"/>
      <c r="J25" s="1984"/>
      <c r="K25" s="1984"/>
      <c r="L25" s="1985"/>
      <c r="M25" s="1986"/>
      <c r="N25" s="1986"/>
      <c r="O25" s="1986"/>
      <c r="P25" s="1986"/>
      <c r="Q25" s="1986"/>
      <c r="R25" s="1986"/>
      <c r="S25" s="1986"/>
      <c r="T25" s="1987"/>
      <c r="U25" s="1988"/>
      <c r="V25" s="1988"/>
      <c r="W25" s="1988"/>
      <c r="X25" s="1988"/>
      <c r="Y25" s="1988"/>
      <c r="Z25" s="1988"/>
      <c r="AA25" s="1988"/>
    </row>
    <row r="26" spans="1:35" ht="21" customHeight="1">
      <c r="B26" s="1984" t="s">
        <v>679</v>
      </c>
      <c r="C26" s="1984"/>
      <c r="D26" s="1984"/>
      <c r="E26" s="1984"/>
      <c r="F26" s="1984"/>
      <c r="G26" s="1984"/>
      <c r="H26" s="1984"/>
      <c r="I26" s="1984"/>
      <c r="J26" s="1984"/>
      <c r="K26" s="1984"/>
      <c r="L26" s="1985"/>
      <c r="M26" s="1986"/>
      <c r="N26" s="1986"/>
      <c r="O26" s="1986"/>
      <c r="P26" s="1986"/>
      <c r="Q26" s="1986"/>
      <c r="R26" s="1986"/>
      <c r="S26" s="1986"/>
      <c r="T26" s="1987"/>
      <c r="U26" s="1988"/>
      <c r="V26" s="1988"/>
      <c r="W26" s="1988"/>
      <c r="X26" s="1988"/>
      <c r="Y26" s="1988"/>
      <c r="Z26" s="1988"/>
      <c r="AA26" s="1988"/>
    </row>
    <row r="27" spans="1:35" ht="21" customHeight="1">
      <c r="B27" s="1984" t="s">
        <v>680</v>
      </c>
      <c r="C27" s="1984"/>
      <c r="D27" s="1984"/>
      <c r="E27" s="1984"/>
      <c r="F27" s="1984"/>
      <c r="G27" s="1984"/>
      <c r="H27" s="1984"/>
      <c r="I27" s="1984"/>
      <c r="J27" s="1984"/>
      <c r="K27" s="1984"/>
      <c r="L27" s="1985"/>
      <c r="M27" s="1986"/>
      <c r="N27" s="1986"/>
      <c r="O27" s="1986"/>
      <c r="P27" s="1986"/>
      <c r="Q27" s="1986"/>
      <c r="R27" s="1986"/>
      <c r="S27" s="1986"/>
      <c r="T27" s="1987"/>
      <c r="U27" s="1988"/>
      <c r="V27" s="1988"/>
      <c r="W27" s="1988"/>
      <c r="X27" s="1988"/>
      <c r="Y27" s="1988"/>
      <c r="Z27" s="1988"/>
      <c r="AA27" s="1988"/>
    </row>
    <row r="28" spans="1:35" ht="21" customHeight="1">
      <c r="B28" s="1984" t="s">
        <v>681</v>
      </c>
      <c r="C28" s="1984"/>
      <c r="D28" s="1984"/>
      <c r="E28" s="1984"/>
      <c r="F28" s="1984"/>
      <c r="G28" s="1984"/>
      <c r="H28" s="1984"/>
      <c r="I28" s="1984"/>
      <c r="J28" s="1984"/>
      <c r="K28" s="1984"/>
      <c r="L28" s="1985"/>
      <c r="M28" s="1986"/>
      <c r="N28" s="1986"/>
      <c r="O28" s="1986"/>
      <c r="P28" s="1986"/>
      <c r="Q28" s="1986"/>
      <c r="R28" s="1986"/>
      <c r="S28" s="1986"/>
      <c r="T28" s="1987"/>
      <c r="U28" s="1988"/>
      <c r="V28" s="1988"/>
      <c r="W28" s="1988"/>
      <c r="X28" s="1988"/>
      <c r="Y28" s="1988"/>
      <c r="Z28" s="1988"/>
      <c r="AA28" s="1988"/>
    </row>
    <row r="29" spans="1:35" ht="21" customHeight="1">
      <c r="B29" s="1984" t="s">
        <v>682</v>
      </c>
      <c r="C29" s="1984"/>
      <c r="D29" s="1984"/>
      <c r="E29" s="1984"/>
      <c r="F29" s="1984"/>
      <c r="G29" s="1984"/>
      <c r="H29" s="1984"/>
      <c r="I29" s="1984"/>
      <c r="J29" s="1984"/>
      <c r="K29" s="1984"/>
      <c r="L29" s="1985"/>
      <c r="M29" s="1986"/>
      <c r="N29" s="1986"/>
      <c r="O29" s="1986"/>
      <c r="P29" s="1986"/>
      <c r="Q29" s="1986"/>
      <c r="R29" s="1986"/>
      <c r="S29" s="1986"/>
      <c r="T29" s="1987"/>
      <c r="U29" s="1988"/>
      <c r="V29" s="1988"/>
      <c r="W29" s="1988"/>
      <c r="X29" s="1988"/>
      <c r="Y29" s="1988"/>
      <c r="Z29" s="1988"/>
      <c r="AA29" s="1988"/>
    </row>
    <row r="30" spans="1:35" ht="21" customHeight="1">
      <c r="B30" s="1984" t="s">
        <v>683</v>
      </c>
      <c r="C30" s="1984"/>
      <c r="D30" s="1984"/>
      <c r="E30" s="1984"/>
      <c r="F30" s="1984"/>
      <c r="G30" s="1984"/>
      <c r="H30" s="1984"/>
      <c r="I30" s="1984"/>
      <c r="J30" s="1984"/>
      <c r="K30" s="1984"/>
      <c r="L30" s="1985"/>
      <c r="M30" s="1986"/>
      <c r="N30" s="1986"/>
      <c r="O30" s="1986"/>
      <c r="P30" s="1986"/>
      <c r="Q30" s="1986"/>
      <c r="R30" s="1986"/>
      <c r="S30" s="1986"/>
      <c r="T30" s="1987"/>
      <c r="U30" s="1988"/>
      <c r="V30" s="1988"/>
      <c r="W30" s="1988"/>
      <c r="X30" s="1988"/>
      <c r="Y30" s="1988"/>
      <c r="Z30" s="1988"/>
      <c r="AA30" s="1988"/>
    </row>
    <row r="31" spans="1:35" ht="21" customHeight="1">
      <c r="B31" s="1989" t="s">
        <v>221</v>
      </c>
      <c r="C31" s="1989"/>
      <c r="D31" s="1989"/>
      <c r="E31" s="1989"/>
      <c r="F31" s="1989"/>
      <c r="G31" s="1989"/>
      <c r="H31" s="1989"/>
      <c r="I31" s="1989"/>
      <c r="J31" s="1989"/>
      <c r="K31" s="1989"/>
      <c r="L31" s="1990" t="s">
        <v>172</v>
      </c>
      <c r="M31" s="1990"/>
      <c r="N31" s="1991">
        <f>SUM(L19:S30)</f>
        <v>0</v>
      </c>
      <c r="O31" s="1991"/>
      <c r="P31" s="1991"/>
      <c r="Q31" s="1991"/>
      <c r="R31" s="1991"/>
      <c r="S31" s="1991"/>
      <c r="T31" s="1990" t="s">
        <v>358</v>
      </c>
      <c r="U31" s="1990"/>
      <c r="V31" s="1992">
        <f>SUM(T19:AA30)</f>
        <v>0</v>
      </c>
      <c r="W31" s="1992"/>
      <c r="X31" s="1992"/>
      <c r="Y31" s="1992"/>
      <c r="Z31" s="1992"/>
      <c r="AA31" s="1992"/>
    </row>
    <row r="32" spans="1:35" ht="13.5" thickBot="1"/>
    <row r="33" spans="1:37" s="48" customFormat="1" ht="31.5" customHeight="1" thickBot="1">
      <c r="B33" s="1979" t="s">
        <v>983</v>
      </c>
      <c r="C33" s="1277"/>
      <c r="D33" s="1277"/>
      <c r="E33" s="1277"/>
      <c r="F33" s="1277"/>
      <c r="G33" s="1277"/>
      <c r="H33" s="1277"/>
      <c r="I33" s="1277"/>
      <c r="J33" s="1277"/>
      <c r="K33" s="1980"/>
      <c r="L33" s="1981" t="str">
        <f>IF(T16="有",ROUND(V31/N31,2),"")</f>
        <v/>
      </c>
      <c r="M33" s="1982"/>
      <c r="N33" s="1982"/>
      <c r="O33" s="1982"/>
      <c r="P33" s="1982"/>
      <c r="Q33" s="1982"/>
      <c r="R33" s="1982"/>
      <c r="S33" s="1982"/>
      <c r="T33" s="1982"/>
      <c r="U33" s="1982"/>
      <c r="V33" s="1982"/>
      <c r="W33" s="1982"/>
      <c r="X33" s="1982"/>
      <c r="Y33" s="1982"/>
      <c r="Z33" s="1982"/>
      <c r="AA33" s="1983"/>
      <c r="AB33" s="190"/>
      <c r="AC33" s="190"/>
      <c r="AD33" s="190"/>
      <c r="AE33" s="190"/>
      <c r="AF33" s="190"/>
      <c r="AG33" s="190"/>
      <c r="AH33" s="190"/>
      <c r="AI33" s="190"/>
    </row>
    <row r="35" spans="1:37" ht="37.5" customHeight="1">
      <c r="A35" s="2004" t="s">
        <v>986</v>
      </c>
      <c r="B35" s="2004"/>
      <c r="C35" s="2004"/>
      <c r="D35" s="2004"/>
      <c r="E35" s="2004"/>
      <c r="F35" s="2004"/>
      <c r="G35" s="2004"/>
      <c r="H35" s="2004"/>
      <c r="I35" s="2004"/>
      <c r="J35" s="2004"/>
      <c r="K35" s="2004"/>
      <c r="L35" s="2004"/>
      <c r="M35" s="2004"/>
      <c r="N35" s="2004"/>
      <c r="O35" s="2004"/>
      <c r="P35" s="2004"/>
      <c r="Q35" s="2004"/>
      <c r="R35" s="2004"/>
      <c r="S35" s="2004"/>
      <c r="T35" s="2004"/>
      <c r="U35" s="2004"/>
      <c r="V35" s="2004"/>
      <c r="W35" s="2004"/>
      <c r="X35" s="2004"/>
      <c r="Y35" s="2004"/>
      <c r="Z35" s="2004"/>
      <c r="AA35" s="2004"/>
      <c r="AB35" s="2004"/>
      <c r="AC35" s="2004"/>
      <c r="AD35" s="2004"/>
      <c r="AE35" s="2004"/>
      <c r="AF35" s="2004"/>
      <c r="AG35" s="2004"/>
      <c r="AH35" s="2004"/>
      <c r="AI35" s="2004"/>
      <c r="AJ35" s="2004"/>
      <c r="AK35" s="2004"/>
    </row>
    <row r="36" spans="1:37" ht="250.5" customHeight="1">
      <c r="A36" s="2005" t="s">
        <v>987</v>
      </c>
      <c r="B36" s="2005"/>
      <c r="C36" s="2005"/>
      <c r="D36" s="2005"/>
      <c r="E36" s="2005"/>
      <c r="F36" s="2005"/>
      <c r="G36" s="2005"/>
      <c r="H36" s="2005"/>
      <c r="I36" s="2005"/>
      <c r="J36" s="2005"/>
      <c r="K36" s="2005"/>
      <c r="L36" s="2005"/>
      <c r="M36" s="2005"/>
      <c r="N36" s="2005"/>
      <c r="O36" s="2005"/>
      <c r="P36" s="2005"/>
      <c r="Q36" s="2005"/>
      <c r="R36" s="2005"/>
      <c r="S36" s="2005"/>
      <c r="T36" s="2005"/>
      <c r="U36" s="2005"/>
      <c r="V36" s="2005"/>
      <c r="W36" s="2005"/>
      <c r="X36" s="2005"/>
      <c r="Y36" s="2005"/>
      <c r="Z36" s="2005"/>
      <c r="AA36" s="2005"/>
      <c r="AB36" s="2005"/>
      <c r="AC36" s="2005"/>
      <c r="AD36" s="2005"/>
      <c r="AE36" s="2005"/>
      <c r="AF36" s="2005"/>
      <c r="AG36" s="2005"/>
      <c r="AH36" s="2005"/>
      <c r="AI36" s="2005"/>
      <c r="AJ36" s="2005"/>
      <c r="AK36" s="2005"/>
    </row>
  </sheetData>
  <sheetProtection selectLockedCells="1"/>
  <mergeCells count="73">
    <mergeCell ref="A35:AK35"/>
    <mergeCell ref="A36:AK36"/>
    <mergeCell ref="T10:AA10"/>
    <mergeCell ref="B9:K10"/>
    <mergeCell ref="S14:AI14"/>
    <mergeCell ref="B14:K14"/>
    <mergeCell ref="L14:R14"/>
    <mergeCell ref="Q16:S16"/>
    <mergeCell ref="T16:V16"/>
    <mergeCell ref="B18:K18"/>
    <mergeCell ref="L18:S18"/>
    <mergeCell ref="T18:AA18"/>
    <mergeCell ref="B19:K19"/>
    <mergeCell ref="L19:S19"/>
    <mergeCell ref="T19:AA19"/>
    <mergeCell ref="A2:AJ2"/>
    <mergeCell ref="A12:P12"/>
    <mergeCell ref="Q12:S12"/>
    <mergeCell ref="T12:V12"/>
    <mergeCell ref="A13:AI13"/>
    <mergeCell ref="B7:K7"/>
    <mergeCell ref="L7:AA7"/>
    <mergeCell ref="B5:K5"/>
    <mergeCell ref="L5:AA5"/>
    <mergeCell ref="B6:K6"/>
    <mergeCell ref="L6:AA6"/>
    <mergeCell ref="B8:K8"/>
    <mergeCell ref="L8:AA8"/>
    <mergeCell ref="L9:S9"/>
    <mergeCell ref="T9:AA9"/>
    <mergeCell ref="A3:AJ3"/>
    <mergeCell ref="L10:S10"/>
    <mergeCell ref="B20:K20"/>
    <mergeCell ref="L20:S20"/>
    <mergeCell ref="T20:AA20"/>
    <mergeCell ref="B21:K21"/>
    <mergeCell ref="L21:S21"/>
    <mergeCell ref="T21:AA21"/>
    <mergeCell ref="A16:P16"/>
    <mergeCell ref="B22:K22"/>
    <mergeCell ref="L22:S22"/>
    <mergeCell ref="T22:AA22"/>
    <mergeCell ref="B23:K23"/>
    <mergeCell ref="L23:S23"/>
    <mergeCell ref="T23:AA23"/>
    <mergeCell ref="B24:K24"/>
    <mergeCell ref="L24:S24"/>
    <mergeCell ref="T24:AA24"/>
    <mergeCell ref="B25:K25"/>
    <mergeCell ref="L25:S25"/>
    <mergeCell ref="T25:AA25"/>
    <mergeCell ref="B26:K26"/>
    <mergeCell ref="L26:S26"/>
    <mergeCell ref="T26:AA26"/>
    <mergeCell ref="B27:K27"/>
    <mergeCell ref="L27:S27"/>
    <mergeCell ref="T27:AA27"/>
    <mergeCell ref="L28:S28"/>
    <mergeCell ref="T28:AA28"/>
    <mergeCell ref="B29:K29"/>
    <mergeCell ref="L29:S29"/>
    <mergeCell ref="T29:AA29"/>
    <mergeCell ref="B28:K28"/>
    <mergeCell ref="B33:K33"/>
    <mergeCell ref="L33:AA33"/>
    <mergeCell ref="B30:K30"/>
    <mergeCell ref="L30:S30"/>
    <mergeCell ref="T30:AA30"/>
    <mergeCell ref="B31:K31"/>
    <mergeCell ref="L31:M31"/>
    <mergeCell ref="N31:S31"/>
    <mergeCell ref="T31:U31"/>
    <mergeCell ref="V31:AA31"/>
  </mergeCells>
  <phoneticPr fontId="20"/>
  <dataValidations count="1">
    <dataValidation type="list" allowBlank="1" showInputMessage="1" showErrorMessage="1" sqref="T12:V12 T16:V16" xr:uid="{14B4E6F9-0E9E-42F1-AA61-D35B444DFEE5}">
      <formula1>"　,有"</formula1>
    </dataValidation>
  </dataValidations>
  <pageMargins left="0.7" right="0.7" top="0.75" bottom="0.75" header="0.3" footer="0.3"/>
  <pageSetup paperSize="9" scale="71"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C4D02-BBB3-4FD8-A743-181519B9F29E}">
  <sheetPr>
    <tabColor theme="5" tint="0.39997558519241921"/>
  </sheetPr>
  <dimension ref="A1:AK36"/>
  <sheetViews>
    <sheetView view="pageBreakPreview" zoomScaleNormal="100" zoomScaleSheetLayoutView="100" workbookViewId="0">
      <selection activeCell="A2" sqref="A2:AJ2"/>
    </sheetView>
  </sheetViews>
  <sheetFormatPr defaultColWidth="9" defaultRowHeight="13"/>
  <cols>
    <col min="1" max="39" width="2.58203125" style="446" customWidth="1"/>
    <col min="40" max="16384" width="9" style="446"/>
  </cols>
  <sheetData>
    <row r="1" spans="1:36" s="48" customFormat="1" ht="21" customHeight="1">
      <c r="A1" s="195" t="s">
        <v>989</v>
      </c>
    </row>
    <row r="2" spans="1:36" s="48" customFormat="1" ht="21" customHeight="1">
      <c r="A2" s="1846" t="s">
        <v>988</v>
      </c>
      <c r="B2" s="1846"/>
      <c r="C2" s="1846"/>
      <c r="D2" s="1846"/>
      <c r="E2" s="1846"/>
      <c r="F2" s="1846"/>
      <c r="G2" s="1846"/>
      <c r="H2" s="1846"/>
      <c r="I2" s="1846"/>
      <c r="J2" s="1846"/>
      <c r="K2" s="1846"/>
      <c r="L2" s="1846"/>
      <c r="M2" s="1846"/>
      <c r="N2" s="1846"/>
      <c r="O2" s="1846"/>
      <c r="P2" s="1846"/>
      <c r="Q2" s="1846"/>
      <c r="R2" s="1846"/>
      <c r="S2" s="1846"/>
      <c r="T2" s="1846"/>
      <c r="U2" s="1846"/>
      <c r="V2" s="1846"/>
      <c r="W2" s="1846"/>
      <c r="X2" s="1846"/>
      <c r="Y2" s="1846"/>
      <c r="Z2" s="1846"/>
      <c r="AA2" s="1846"/>
      <c r="AB2" s="1846"/>
      <c r="AC2" s="1846"/>
      <c r="AD2" s="1846"/>
      <c r="AE2" s="1846"/>
      <c r="AF2" s="1846"/>
      <c r="AG2" s="1846"/>
      <c r="AH2" s="1846"/>
      <c r="AI2" s="1846"/>
      <c r="AJ2" s="1846"/>
    </row>
    <row r="3" spans="1:36" s="794" customFormat="1" ht="27.75" customHeight="1">
      <c r="A3" s="2003" t="s">
        <v>985</v>
      </c>
      <c r="B3" s="2003"/>
      <c r="C3" s="2003"/>
      <c r="D3" s="2003"/>
      <c r="E3" s="2003"/>
      <c r="F3" s="2003"/>
      <c r="G3" s="2003"/>
      <c r="H3" s="2003"/>
      <c r="I3" s="2003"/>
      <c r="J3" s="2003"/>
      <c r="K3" s="2003"/>
      <c r="L3" s="2003"/>
      <c r="M3" s="2003"/>
      <c r="N3" s="2003"/>
      <c r="O3" s="2003"/>
      <c r="P3" s="2003"/>
      <c r="Q3" s="2003"/>
      <c r="R3" s="2003"/>
      <c r="S3" s="2003"/>
      <c r="T3" s="2003"/>
      <c r="U3" s="2003"/>
      <c r="V3" s="2003"/>
      <c r="W3" s="2003"/>
      <c r="X3" s="2003"/>
      <c r="Y3" s="2003"/>
      <c r="Z3" s="2003"/>
      <c r="AA3" s="2003"/>
      <c r="AB3" s="2003"/>
      <c r="AC3" s="2003"/>
      <c r="AD3" s="2003"/>
      <c r="AE3" s="2003"/>
      <c r="AF3" s="2003"/>
      <c r="AG3" s="2003"/>
      <c r="AH3" s="2003"/>
      <c r="AI3" s="2003"/>
      <c r="AJ3" s="2003"/>
    </row>
    <row r="4" spans="1:36" s="48" customFormat="1" ht="21" customHeight="1">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row>
    <row r="5" spans="1:36" s="48" customFormat="1" ht="21" customHeight="1">
      <c r="B5" s="1989" t="s">
        <v>137</v>
      </c>
      <c r="C5" s="1989"/>
      <c r="D5" s="1989"/>
      <c r="E5" s="1989"/>
      <c r="F5" s="1989"/>
      <c r="G5" s="1989"/>
      <c r="H5" s="1989"/>
      <c r="I5" s="1989"/>
      <c r="J5" s="1989"/>
      <c r="K5" s="1989"/>
      <c r="L5" s="1998"/>
      <c r="M5" s="1998"/>
      <c r="N5" s="1998"/>
      <c r="O5" s="1998"/>
      <c r="P5" s="1998"/>
      <c r="Q5" s="1998"/>
      <c r="R5" s="1998"/>
      <c r="S5" s="1998"/>
      <c r="T5" s="1998"/>
      <c r="U5" s="1998"/>
      <c r="V5" s="1998"/>
      <c r="W5" s="1998"/>
      <c r="X5" s="1998"/>
      <c r="Y5" s="1998"/>
      <c r="Z5" s="1998"/>
      <c r="AA5" s="1998"/>
      <c r="AB5" s="494"/>
      <c r="AC5" s="494"/>
      <c r="AD5" s="494"/>
      <c r="AE5" s="494"/>
      <c r="AF5" s="494"/>
      <c r="AG5" s="494"/>
      <c r="AH5" s="494"/>
      <c r="AI5" s="494"/>
    </row>
    <row r="6" spans="1:36" s="48" customFormat="1" ht="21" customHeight="1">
      <c r="B6" s="1989" t="s">
        <v>666</v>
      </c>
      <c r="C6" s="1989"/>
      <c r="D6" s="1989"/>
      <c r="E6" s="1989"/>
      <c r="F6" s="1989"/>
      <c r="G6" s="1989"/>
      <c r="H6" s="1989"/>
      <c r="I6" s="1989"/>
      <c r="J6" s="1989"/>
      <c r="K6" s="1989"/>
      <c r="L6" s="1998"/>
      <c r="M6" s="1998"/>
      <c r="N6" s="1998"/>
      <c r="O6" s="1998"/>
      <c r="P6" s="1998"/>
      <c r="Q6" s="1998"/>
      <c r="R6" s="1998"/>
      <c r="S6" s="1998"/>
      <c r="T6" s="1998"/>
      <c r="U6" s="1998"/>
      <c r="V6" s="1998"/>
      <c r="W6" s="1998"/>
      <c r="X6" s="1998"/>
      <c r="Y6" s="1998"/>
      <c r="Z6" s="1998"/>
      <c r="AA6" s="1998"/>
      <c r="AB6" s="494"/>
      <c r="AC6" s="494"/>
      <c r="AD6" s="494"/>
      <c r="AE6" s="494"/>
      <c r="AF6" s="494"/>
      <c r="AG6" s="494"/>
      <c r="AH6" s="494"/>
      <c r="AI6" s="494"/>
    </row>
    <row r="7" spans="1:36" s="48" customFormat="1" ht="21" customHeight="1">
      <c r="B7" s="1989" t="s">
        <v>990</v>
      </c>
      <c r="C7" s="1989"/>
      <c r="D7" s="1989"/>
      <c r="E7" s="1989"/>
      <c r="F7" s="1989"/>
      <c r="G7" s="1989"/>
      <c r="H7" s="1989"/>
      <c r="I7" s="1989"/>
      <c r="J7" s="1989"/>
      <c r="K7" s="1989"/>
      <c r="L7" s="1998"/>
      <c r="M7" s="1998"/>
      <c r="N7" s="1998"/>
      <c r="O7" s="1998"/>
      <c r="P7" s="1998"/>
      <c r="Q7" s="1998"/>
      <c r="R7" s="1998"/>
      <c r="S7" s="1998"/>
      <c r="T7" s="1998"/>
      <c r="U7" s="1998"/>
      <c r="V7" s="1998"/>
      <c r="W7" s="1998"/>
      <c r="X7" s="1998"/>
      <c r="Y7" s="1998"/>
      <c r="Z7" s="1998"/>
      <c r="AA7" s="1998"/>
      <c r="AB7" s="494"/>
      <c r="AC7" s="494"/>
      <c r="AD7" s="494"/>
      <c r="AF7" s="494"/>
      <c r="AG7" s="494"/>
      <c r="AH7" s="494"/>
      <c r="AI7" s="494"/>
    </row>
    <row r="8" spans="1:36" s="48" customFormat="1" ht="21" customHeight="1">
      <c r="B8" s="1989" t="s">
        <v>980</v>
      </c>
      <c r="C8" s="1989"/>
      <c r="D8" s="1989"/>
      <c r="E8" s="1989"/>
      <c r="F8" s="1989"/>
      <c r="G8" s="1989"/>
      <c r="H8" s="1989"/>
      <c r="I8" s="1989"/>
      <c r="J8" s="1989"/>
      <c r="K8" s="1989"/>
      <c r="L8" s="1999"/>
      <c r="M8" s="1998"/>
      <c r="N8" s="1998"/>
      <c r="O8" s="1998"/>
      <c r="P8" s="1998"/>
      <c r="Q8" s="1998"/>
      <c r="R8" s="1998"/>
      <c r="S8" s="1998"/>
      <c r="T8" s="1998"/>
      <c r="U8" s="1998"/>
      <c r="V8" s="1998"/>
      <c r="W8" s="1998"/>
      <c r="X8" s="1998"/>
      <c r="Y8" s="1998"/>
      <c r="Z8" s="1998"/>
      <c r="AA8" s="1998"/>
      <c r="AB8" s="494"/>
      <c r="AC8" s="494"/>
      <c r="AD8" s="494"/>
      <c r="AE8" s="494"/>
      <c r="AF8" s="494"/>
      <c r="AG8" s="494"/>
      <c r="AH8" s="494"/>
      <c r="AI8" s="494"/>
    </row>
    <row r="9" spans="1:36" s="48" customFormat="1" ht="21" customHeight="1">
      <c r="B9" s="804" t="s">
        <v>991</v>
      </c>
      <c r="C9" s="805"/>
      <c r="D9" s="805"/>
      <c r="E9" s="805"/>
      <c r="F9" s="805"/>
      <c r="G9" s="805"/>
      <c r="H9" s="805"/>
      <c r="I9" s="805"/>
      <c r="J9" s="805"/>
      <c r="K9" s="806"/>
      <c r="L9" s="2011" t="s">
        <v>978</v>
      </c>
      <c r="M9" s="2012"/>
      <c r="N9" s="2012"/>
      <c r="O9" s="2012"/>
      <c r="P9" s="2012"/>
      <c r="Q9" s="2012"/>
      <c r="R9" s="2012"/>
      <c r="S9" s="2013"/>
      <c r="T9" s="2017"/>
      <c r="U9" s="2018"/>
      <c r="V9" s="2018"/>
      <c r="W9" s="2018"/>
      <c r="X9" s="2018"/>
      <c r="Y9" s="2018"/>
      <c r="Z9" s="2018"/>
      <c r="AA9" s="2019"/>
      <c r="AB9" s="494"/>
      <c r="AC9" s="494"/>
      <c r="AD9" s="494"/>
      <c r="AE9" s="494"/>
      <c r="AF9" s="494"/>
      <c r="AG9" s="494"/>
      <c r="AH9" s="494"/>
      <c r="AI9" s="494"/>
    </row>
    <row r="10" spans="1:36" s="48" customFormat="1" ht="21" customHeight="1">
      <c r="B10" s="875"/>
      <c r="C10" s="876"/>
      <c r="D10" s="876"/>
      <c r="E10" s="876"/>
      <c r="F10" s="876"/>
      <c r="G10" s="876"/>
      <c r="H10" s="876"/>
      <c r="I10" s="876"/>
      <c r="J10" s="876"/>
      <c r="K10" s="2007"/>
      <c r="L10" s="2014"/>
      <c r="M10" s="2015"/>
      <c r="N10" s="2015"/>
      <c r="O10" s="2015"/>
      <c r="P10" s="2015"/>
      <c r="Q10" s="2015"/>
      <c r="R10" s="2015"/>
      <c r="S10" s="2016"/>
      <c r="T10" s="2020"/>
      <c r="U10" s="2021"/>
      <c r="V10" s="2021"/>
      <c r="W10" s="2021"/>
      <c r="X10" s="2021"/>
      <c r="Y10" s="2021"/>
      <c r="Z10" s="2021"/>
      <c r="AA10" s="2022"/>
      <c r="AB10" s="494"/>
      <c r="AC10" s="494"/>
      <c r="AD10" s="494"/>
      <c r="AE10" s="494"/>
      <c r="AF10" s="494"/>
      <c r="AG10" s="494"/>
      <c r="AH10" s="494"/>
      <c r="AI10" s="494"/>
    </row>
    <row r="11" spans="1:36" s="48" customFormat="1" ht="21" customHeight="1">
      <c r="A11" s="96"/>
      <c r="B11" s="96"/>
      <c r="C11" s="96"/>
      <c r="D11" s="96"/>
      <c r="E11" s="96"/>
      <c r="F11" s="96"/>
      <c r="G11" s="96"/>
      <c r="H11" s="96"/>
      <c r="I11" s="96"/>
      <c r="J11" s="96"/>
      <c r="K11" s="96"/>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row>
    <row r="12" spans="1:36" s="48" customFormat="1" ht="28.5" customHeight="1">
      <c r="A12" s="1428" t="s">
        <v>668</v>
      </c>
      <c r="B12" s="1428"/>
      <c r="C12" s="1428"/>
      <c r="D12" s="1428"/>
      <c r="E12" s="1428"/>
      <c r="F12" s="1428"/>
      <c r="G12" s="1428"/>
      <c r="H12" s="1428"/>
      <c r="I12" s="1428"/>
      <c r="J12" s="1428"/>
      <c r="K12" s="1428"/>
      <c r="L12" s="1428"/>
      <c r="M12" s="1428"/>
      <c r="N12" s="1428"/>
      <c r="O12" s="1428"/>
      <c r="P12" s="1428"/>
      <c r="Q12" s="1997" t="s">
        <v>669</v>
      </c>
      <c r="R12" s="1997"/>
      <c r="S12" s="1997"/>
      <c r="T12" s="1984" t="s">
        <v>581</v>
      </c>
      <c r="U12" s="1984"/>
      <c r="V12" s="1984"/>
    </row>
    <row r="13" spans="1:36" s="48" customFormat="1" ht="12" customHeight="1" thickBot="1">
      <c r="A13" s="1846"/>
      <c r="B13" s="1846"/>
      <c r="C13" s="1846"/>
      <c r="D13" s="1846"/>
      <c r="E13" s="1846"/>
      <c r="F13" s="1846"/>
      <c r="G13" s="1846"/>
      <c r="H13" s="1846"/>
      <c r="I13" s="1846"/>
      <c r="J13" s="1846"/>
      <c r="K13" s="1846"/>
      <c r="L13" s="1846"/>
      <c r="M13" s="1846"/>
      <c r="N13" s="1846"/>
      <c r="O13" s="1846"/>
      <c r="P13" s="1846"/>
      <c r="Q13" s="1846"/>
      <c r="R13" s="1846"/>
      <c r="S13" s="1846"/>
      <c r="T13" s="1846"/>
      <c r="U13" s="1846"/>
      <c r="V13" s="1846"/>
      <c r="W13" s="1846"/>
      <c r="X13" s="1846"/>
      <c r="Y13" s="1846"/>
      <c r="Z13" s="1846"/>
      <c r="AA13" s="1846"/>
      <c r="AB13" s="1846"/>
      <c r="AC13" s="1846"/>
      <c r="AD13" s="1846"/>
      <c r="AE13" s="1846"/>
      <c r="AF13" s="1846"/>
      <c r="AG13" s="1846"/>
      <c r="AH13" s="1846"/>
      <c r="AI13" s="1846"/>
    </row>
    <row r="14" spans="1:36" s="48" customFormat="1" ht="31.5" customHeight="1" thickBot="1">
      <c r="B14" s="1979" t="s">
        <v>983</v>
      </c>
      <c r="C14" s="1277"/>
      <c r="D14" s="1277"/>
      <c r="E14" s="1277"/>
      <c r="F14" s="1277"/>
      <c r="G14" s="1277"/>
      <c r="H14" s="1277"/>
      <c r="I14" s="1277"/>
      <c r="J14" s="1277"/>
      <c r="K14" s="2010"/>
      <c r="L14" s="1981" t="str">
        <f>IF(T12="有",ROUND(L7*0.9,2),"")</f>
        <v/>
      </c>
      <c r="M14" s="1982"/>
      <c r="N14" s="1982"/>
      <c r="O14" s="1982"/>
      <c r="P14" s="1982"/>
      <c r="Q14" s="1982"/>
      <c r="R14" s="1983"/>
      <c r="S14" s="2008" t="s">
        <v>993</v>
      </c>
      <c r="T14" s="2009"/>
      <c r="U14" s="2009"/>
      <c r="V14" s="2009"/>
      <c r="W14" s="2009"/>
      <c r="X14" s="2009"/>
      <c r="Y14" s="2009"/>
      <c r="Z14" s="2009"/>
      <c r="AA14" s="2009"/>
      <c r="AB14" s="2009"/>
      <c r="AC14" s="2009"/>
      <c r="AD14" s="2009"/>
      <c r="AE14" s="2009"/>
      <c r="AF14" s="2009"/>
      <c r="AG14" s="2009"/>
      <c r="AH14" s="2009"/>
      <c r="AI14" s="2009"/>
    </row>
    <row r="15" spans="1:36" s="48" customFormat="1" ht="25.5" customHeight="1">
      <c r="B15" s="96"/>
      <c r="C15" s="96"/>
      <c r="D15" s="96"/>
      <c r="E15" s="96"/>
      <c r="F15" s="96"/>
      <c r="G15" s="96"/>
      <c r="H15" s="96"/>
      <c r="I15" s="96"/>
      <c r="J15" s="96"/>
      <c r="K15" s="96"/>
      <c r="L15" s="496"/>
      <c r="M15" s="496"/>
      <c r="N15" s="496"/>
      <c r="O15" s="496"/>
      <c r="P15" s="496"/>
      <c r="Q15" s="496"/>
      <c r="R15" s="496"/>
      <c r="S15" s="495"/>
      <c r="U15" s="497"/>
      <c r="V15" s="497"/>
      <c r="W15" s="497"/>
      <c r="X15" s="497"/>
      <c r="Y15" s="497"/>
      <c r="Z15" s="497"/>
      <c r="AA15" s="497"/>
      <c r="AB15" s="497"/>
      <c r="AC15" s="497"/>
      <c r="AD15" s="497"/>
      <c r="AE15" s="497"/>
      <c r="AF15" s="497"/>
      <c r="AG15" s="498"/>
      <c r="AH15" s="497"/>
      <c r="AI15" s="497"/>
    </row>
    <row r="16" spans="1:36" s="48" customFormat="1" ht="28.5" customHeight="1">
      <c r="A16" s="1428" t="s">
        <v>670</v>
      </c>
      <c r="B16" s="1428"/>
      <c r="C16" s="1428"/>
      <c r="D16" s="1428"/>
      <c r="E16" s="1428"/>
      <c r="F16" s="1428"/>
      <c r="G16" s="1428"/>
      <c r="H16" s="1428"/>
      <c r="I16" s="1428"/>
      <c r="J16" s="1428"/>
      <c r="K16" s="1428"/>
      <c r="L16" s="1428"/>
      <c r="M16" s="1428"/>
      <c r="N16" s="1428"/>
      <c r="O16" s="1428"/>
      <c r="P16" s="1996"/>
      <c r="Q16" s="1997" t="s">
        <v>669</v>
      </c>
      <c r="R16" s="1997"/>
      <c r="S16" s="1997"/>
      <c r="T16" s="1984" t="s">
        <v>581</v>
      </c>
      <c r="U16" s="1984"/>
      <c r="V16" s="1984"/>
      <c r="X16"/>
      <c r="Y16"/>
      <c r="Z16"/>
      <c r="AA16"/>
      <c r="AB16"/>
      <c r="AC16"/>
    </row>
    <row r="17" spans="1:35" s="48" customFormat="1" ht="12" customHeight="1">
      <c r="B17" s="96"/>
      <c r="C17" s="96"/>
      <c r="D17" s="96"/>
      <c r="E17" s="96"/>
      <c r="F17" s="96"/>
      <c r="G17" s="96"/>
      <c r="H17" s="96"/>
      <c r="I17" s="96"/>
      <c r="J17" s="96"/>
      <c r="K17" s="96"/>
      <c r="L17" s="496"/>
      <c r="M17" s="496"/>
      <c r="N17" s="496"/>
      <c r="O17" s="496"/>
      <c r="P17" s="496"/>
      <c r="Q17" s="496"/>
      <c r="R17" s="496"/>
      <c r="S17" s="495"/>
      <c r="T17" s="498"/>
      <c r="U17" s="497"/>
      <c r="V17" s="497"/>
      <c r="W17" s="497"/>
      <c r="X17" s="497"/>
      <c r="Y17" s="497"/>
      <c r="Z17" s="497"/>
      <c r="AA17" s="497"/>
      <c r="AB17" s="497"/>
      <c r="AC17" s="497"/>
      <c r="AD17" s="497"/>
      <c r="AE17" s="497"/>
      <c r="AF17" s="497"/>
      <c r="AG17" s="497"/>
      <c r="AH17" s="497"/>
      <c r="AI17" s="497"/>
    </row>
    <row r="18" spans="1:35" s="48" customFormat="1" ht="39" customHeight="1">
      <c r="A18" s="494"/>
      <c r="B18" s="1989" t="s">
        <v>671</v>
      </c>
      <c r="C18" s="1989"/>
      <c r="D18" s="1989"/>
      <c r="E18" s="1989"/>
      <c r="F18" s="1989"/>
      <c r="G18" s="1989"/>
      <c r="H18" s="1989"/>
      <c r="I18" s="1989"/>
      <c r="J18" s="1989"/>
      <c r="K18" s="1989"/>
      <c r="L18" s="1990" t="s">
        <v>981</v>
      </c>
      <c r="M18" s="1989"/>
      <c r="N18" s="1989"/>
      <c r="O18" s="1989"/>
      <c r="P18" s="1989"/>
      <c r="Q18" s="1989"/>
      <c r="R18" s="1989"/>
      <c r="S18" s="1989"/>
      <c r="T18" s="1990" t="s">
        <v>984</v>
      </c>
      <c r="U18" s="1989"/>
      <c r="V18" s="1989"/>
      <c r="W18" s="1989"/>
      <c r="X18" s="1989"/>
      <c r="Y18" s="1989"/>
      <c r="Z18" s="1989"/>
      <c r="AA18" s="1989"/>
      <c r="AB18" s="494"/>
      <c r="AC18" s="494"/>
      <c r="AD18" s="494"/>
      <c r="AE18" s="494"/>
      <c r="AF18" s="494"/>
      <c r="AG18" s="494"/>
      <c r="AH18" s="494"/>
      <c r="AI18" s="494"/>
    </row>
    <row r="19" spans="1:35" s="48" customFormat="1" ht="21" customHeight="1">
      <c r="A19" s="494"/>
      <c r="B19" s="1984" t="s">
        <v>672</v>
      </c>
      <c r="C19" s="1984"/>
      <c r="D19" s="1984"/>
      <c r="E19" s="1984"/>
      <c r="F19" s="1984"/>
      <c r="G19" s="1984"/>
      <c r="H19" s="1984"/>
      <c r="I19" s="1984"/>
      <c r="J19" s="1984"/>
      <c r="K19" s="1984"/>
      <c r="L19" s="1985"/>
      <c r="M19" s="1986"/>
      <c r="N19" s="1986"/>
      <c r="O19" s="1986"/>
      <c r="P19" s="1986"/>
      <c r="Q19" s="1986"/>
      <c r="R19" s="1986"/>
      <c r="S19" s="1986"/>
      <c r="T19" s="1987"/>
      <c r="U19" s="1988"/>
      <c r="V19" s="1988"/>
      <c r="W19" s="1988"/>
      <c r="X19" s="1988"/>
      <c r="Y19" s="1988"/>
      <c r="Z19" s="1988"/>
      <c r="AA19" s="1988"/>
      <c r="AB19" s="494"/>
      <c r="AC19" s="494"/>
      <c r="AD19" s="494"/>
      <c r="AE19" s="494"/>
      <c r="AF19" s="494"/>
      <c r="AG19" s="494"/>
      <c r="AH19" s="494"/>
      <c r="AI19" s="494"/>
    </row>
    <row r="20" spans="1:35" ht="21" customHeight="1">
      <c r="B20" s="1984" t="s">
        <v>673</v>
      </c>
      <c r="C20" s="1984"/>
      <c r="D20" s="1984"/>
      <c r="E20" s="1984"/>
      <c r="F20" s="1984"/>
      <c r="G20" s="1984"/>
      <c r="H20" s="1984"/>
      <c r="I20" s="1984"/>
      <c r="J20" s="1984"/>
      <c r="K20" s="1984"/>
      <c r="L20" s="1985"/>
      <c r="M20" s="1986"/>
      <c r="N20" s="1986"/>
      <c r="O20" s="1986"/>
      <c r="P20" s="1986"/>
      <c r="Q20" s="1986"/>
      <c r="R20" s="1986"/>
      <c r="S20" s="1986"/>
      <c r="T20" s="1987"/>
      <c r="U20" s="1988"/>
      <c r="V20" s="1988"/>
      <c r="W20" s="1988"/>
      <c r="X20" s="1988"/>
      <c r="Y20" s="1988"/>
      <c r="Z20" s="1988"/>
      <c r="AA20" s="1988"/>
    </row>
    <row r="21" spans="1:35" ht="21" customHeight="1">
      <c r="B21" s="1984" t="s">
        <v>674</v>
      </c>
      <c r="C21" s="1984"/>
      <c r="D21" s="1984"/>
      <c r="E21" s="1984"/>
      <c r="F21" s="1984"/>
      <c r="G21" s="1984"/>
      <c r="H21" s="1984"/>
      <c r="I21" s="1984"/>
      <c r="J21" s="1984"/>
      <c r="K21" s="1984"/>
      <c r="L21" s="1985"/>
      <c r="M21" s="1986"/>
      <c r="N21" s="1986"/>
      <c r="O21" s="1986"/>
      <c r="P21" s="1986"/>
      <c r="Q21" s="1986"/>
      <c r="R21" s="1986"/>
      <c r="S21" s="1986"/>
      <c r="T21" s="1987"/>
      <c r="U21" s="1988"/>
      <c r="V21" s="1988"/>
      <c r="W21" s="1988"/>
      <c r="X21" s="1988"/>
      <c r="Y21" s="1988"/>
      <c r="Z21" s="1988"/>
      <c r="AA21" s="1988"/>
    </row>
    <row r="22" spans="1:35" ht="21" customHeight="1">
      <c r="B22" s="1984" t="s">
        <v>675</v>
      </c>
      <c r="C22" s="1984"/>
      <c r="D22" s="1984"/>
      <c r="E22" s="1984"/>
      <c r="F22" s="1984"/>
      <c r="G22" s="1984"/>
      <c r="H22" s="1984"/>
      <c r="I22" s="1984"/>
      <c r="J22" s="1984"/>
      <c r="K22" s="1984"/>
      <c r="L22" s="1985"/>
      <c r="M22" s="1986"/>
      <c r="N22" s="1986"/>
      <c r="O22" s="1986"/>
      <c r="P22" s="1986"/>
      <c r="Q22" s="1986"/>
      <c r="R22" s="1986"/>
      <c r="S22" s="1986"/>
      <c r="T22" s="1987"/>
      <c r="U22" s="1988"/>
      <c r="V22" s="1988"/>
      <c r="W22" s="1988"/>
      <c r="X22" s="1988"/>
      <c r="Y22" s="1988"/>
      <c r="Z22" s="1988"/>
      <c r="AA22" s="1988"/>
    </row>
    <row r="23" spans="1:35" ht="21" customHeight="1">
      <c r="B23" s="1984" t="s">
        <v>676</v>
      </c>
      <c r="C23" s="1984"/>
      <c r="D23" s="1984"/>
      <c r="E23" s="1984"/>
      <c r="F23" s="1984"/>
      <c r="G23" s="1984"/>
      <c r="H23" s="1984"/>
      <c r="I23" s="1984"/>
      <c r="J23" s="1984"/>
      <c r="K23" s="1984"/>
      <c r="L23" s="1985"/>
      <c r="M23" s="1986"/>
      <c r="N23" s="1986"/>
      <c r="O23" s="1986"/>
      <c r="P23" s="1986"/>
      <c r="Q23" s="1986"/>
      <c r="R23" s="1986"/>
      <c r="S23" s="1986"/>
      <c r="T23" s="1987"/>
      <c r="U23" s="1988"/>
      <c r="V23" s="1988"/>
      <c r="W23" s="1988"/>
      <c r="X23" s="1988"/>
      <c r="Y23" s="1988"/>
      <c r="Z23" s="1988"/>
      <c r="AA23" s="1988"/>
    </row>
    <row r="24" spans="1:35" ht="21" customHeight="1">
      <c r="B24" s="1984" t="s">
        <v>677</v>
      </c>
      <c r="C24" s="1984"/>
      <c r="D24" s="1984"/>
      <c r="E24" s="1984"/>
      <c r="F24" s="1984"/>
      <c r="G24" s="1984"/>
      <c r="H24" s="1984"/>
      <c r="I24" s="1984"/>
      <c r="J24" s="1984"/>
      <c r="K24" s="1984"/>
      <c r="L24" s="1985"/>
      <c r="M24" s="1986"/>
      <c r="N24" s="1986"/>
      <c r="O24" s="1986"/>
      <c r="P24" s="1986"/>
      <c r="Q24" s="1986"/>
      <c r="R24" s="1986"/>
      <c r="S24" s="1986"/>
      <c r="T24" s="1987"/>
      <c r="U24" s="1988"/>
      <c r="V24" s="1988"/>
      <c r="W24" s="1988"/>
      <c r="X24" s="1988"/>
      <c r="Y24" s="1988"/>
      <c r="Z24" s="1988"/>
      <c r="AA24" s="1988"/>
    </row>
    <row r="25" spans="1:35" ht="21" customHeight="1">
      <c r="B25" s="1984" t="s">
        <v>678</v>
      </c>
      <c r="C25" s="1984"/>
      <c r="D25" s="1984"/>
      <c r="E25" s="1984"/>
      <c r="F25" s="1984"/>
      <c r="G25" s="1984"/>
      <c r="H25" s="1984"/>
      <c r="I25" s="1984"/>
      <c r="J25" s="1984"/>
      <c r="K25" s="1984"/>
      <c r="L25" s="1985"/>
      <c r="M25" s="1986"/>
      <c r="N25" s="1986"/>
      <c r="O25" s="1986"/>
      <c r="P25" s="1986"/>
      <c r="Q25" s="1986"/>
      <c r="R25" s="1986"/>
      <c r="S25" s="1986"/>
      <c r="T25" s="1987"/>
      <c r="U25" s="1988"/>
      <c r="V25" s="1988"/>
      <c r="W25" s="1988"/>
      <c r="X25" s="1988"/>
      <c r="Y25" s="1988"/>
      <c r="Z25" s="1988"/>
      <c r="AA25" s="1988"/>
    </row>
    <row r="26" spans="1:35" ht="21" customHeight="1">
      <c r="B26" s="1984" t="s">
        <v>679</v>
      </c>
      <c r="C26" s="1984"/>
      <c r="D26" s="1984"/>
      <c r="E26" s="1984"/>
      <c r="F26" s="1984"/>
      <c r="G26" s="1984"/>
      <c r="H26" s="1984"/>
      <c r="I26" s="1984"/>
      <c r="J26" s="1984"/>
      <c r="K26" s="1984"/>
      <c r="L26" s="1985"/>
      <c r="M26" s="1986"/>
      <c r="N26" s="1986"/>
      <c r="O26" s="1986"/>
      <c r="P26" s="1986"/>
      <c r="Q26" s="1986"/>
      <c r="R26" s="1986"/>
      <c r="S26" s="1986"/>
      <c r="T26" s="1987"/>
      <c r="U26" s="1988"/>
      <c r="V26" s="1988"/>
      <c r="W26" s="1988"/>
      <c r="X26" s="1988"/>
      <c r="Y26" s="1988"/>
      <c r="Z26" s="1988"/>
      <c r="AA26" s="1988"/>
    </row>
    <row r="27" spans="1:35" ht="21" customHeight="1">
      <c r="B27" s="1984" t="s">
        <v>680</v>
      </c>
      <c r="C27" s="1984"/>
      <c r="D27" s="1984"/>
      <c r="E27" s="1984"/>
      <c r="F27" s="1984"/>
      <c r="G27" s="1984"/>
      <c r="H27" s="1984"/>
      <c r="I27" s="1984"/>
      <c r="J27" s="1984"/>
      <c r="K27" s="1984"/>
      <c r="L27" s="1985"/>
      <c r="M27" s="1986"/>
      <c r="N27" s="1986"/>
      <c r="O27" s="1986"/>
      <c r="P27" s="1986"/>
      <c r="Q27" s="1986"/>
      <c r="R27" s="1986"/>
      <c r="S27" s="1986"/>
      <c r="T27" s="1987"/>
      <c r="U27" s="1988"/>
      <c r="V27" s="1988"/>
      <c r="W27" s="1988"/>
      <c r="X27" s="1988"/>
      <c r="Y27" s="1988"/>
      <c r="Z27" s="1988"/>
      <c r="AA27" s="1988"/>
    </row>
    <row r="28" spans="1:35" ht="21" customHeight="1">
      <c r="B28" s="1984" t="s">
        <v>681</v>
      </c>
      <c r="C28" s="1984"/>
      <c r="D28" s="1984"/>
      <c r="E28" s="1984"/>
      <c r="F28" s="1984"/>
      <c r="G28" s="1984"/>
      <c r="H28" s="1984"/>
      <c r="I28" s="1984"/>
      <c r="J28" s="1984"/>
      <c r="K28" s="1984"/>
      <c r="L28" s="1985"/>
      <c r="M28" s="1986"/>
      <c r="N28" s="1986"/>
      <c r="O28" s="1986"/>
      <c r="P28" s="1986"/>
      <c r="Q28" s="1986"/>
      <c r="R28" s="1986"/>
      <c r="S28" s="1986"/>
      <c r="T28" s="1987"/>
      <c r="U28" s="1988"/>
      <c r="V28" s="1988"/>
      <c r="W28" s="1988"/>
      <c r="X28" s="1988"/>
      <c r="Y28" s="1988"/>
      <c r="Z28" s="1988"/>
      <c r="AA28" s="1988"/>
    </row>
    <row r="29" spans="1:35" ht="21" customHeight="1">
      <c r="B29" s="1984" t="s">
        <v>682</v>
      </c>
      <c r="C29" s="1984"/>
      <c r="D29" s="1984"/>
      <c r="E29" s="1984"/>
      <c r="F29" s="1984"/>
      <c r="G29" s="1984"/>
      <c r="H29" s="1984"/>
      <c r="I29" s="1984"/>
      <c r="J29" s="1984"/>
      <c r="K29" s="1984"/>
      <c r="L29" s="1985"/>
      <c r="M29" s="1986"/>
      <c r="N29" s="1986"/>
      <c r="O29" s="1986"/>
      <c r="P29" s="1986"/>
      <c r="Q29" s="1986"/>
      <c r="R29" s="1986"/>
      <c r="S29" s="1986"/>
      <c r="T29" s="1987"/>
      <c r="U29" s="1988"/>
      <c r="V29" s="1988"/>
      <c r="W29" s="1988"/>
      <c r="X29" s="1988"/>
      <c r="Y29" s="1988"/>
      <c r="Z29" s="1988"/>
      <c r="AA29" s="1988"/>
    </row>
    <row r="30" spans="1:35" ht="21" customHeight="1">
      <c r="B30" s="1984" t="s">
        <v>683</v>
      </c>
      <c r="C30" s="1984"/>
      <c r="D30" s="1984"/>
      <c r="E30" s="1984"/>
      <c r="F30" s="1984"/>
      <c r="G30" s="1984"/>
      <c r="H30" s="1984"/>
      <c r="I30" s="1984"/>
      <c r="J30" s="1984"/>
      <c r="K30" s="1984"/>
      <c r="L30" s="1985"/>
      <c r="M30" s="1986"/>
      <c r="N30" s="1986"/>
      <c r="O30" s="1986"/>
      <c r="P30" s="1986"/>
      <c r="Q30" s="1986"/>
      <c r="R30" s="1986"/>
      <c r="S30" s="1986"/>
      <c r="T30" s="1987"/>
      <c r="U30" s="1988"/>
      <c r="V30" s="1988"/>
      <c r="W30" s="1988"/>
      <c r="X30" s="1988"/>
      <c r="Y30" s="1988"/>
      <c r="Z30" s="1988"/>
      <c r="AA30" s="1988"/>
    </row>
    <row r="31" spans="1:35" ht="21" customHeight="1">
      <c r="B31" s="1989" t="s">
        <v>221</v>
      </c>
      <c r="C31" s="1989"/>
      <c r="D31" s="1989"/>
      <c r="E31" s="1989"/>
      <c r="F31" s="1989"/>
      <c r="G31" s="1989"/>
      <c r="H31" s="1989"/>
      <c r="I31" s="1989"/>
      <c r="J31" s="1989"/>
      <c r="K31" s="1989"/>
      <c r="L31" s="1990" t="s">
        <v>172</v>
      </c>
      <c r="M31" s="1990"/>
      <c r="N31" s="1991">
        <f>SUM(L19:S30)</f>
        <v>0</v>
      </c>
      <c r="O31" s="1991"/>
      <c r="P31" s="1991"/>
      <c r="Q31" s="1991"/>
      <c r="R31" s="1991"/>
      <c r="S31" s="1991"/>
      <c r="T31" s="1990" t="s">
        <v>358</v>
      </c>
      <c r="U31" s="1990"/>
      <c r="V31" s="1992">
        <f>SUM(T19:AA30)</f>
        <v>0</v>
      </c>
      <c r="W31" s="1992"/>
      <c r="X31" s="1992"/>
      <c r="Y31" s="1992"/>
      <c r="Z31" s="1992"/>
      <c r="AA31" s="1992"/>
    </row>
    <row r="32" spans="1:35" ht="13.5" thickBot="1"/>
    <row r="33" spans="1:37" s="48" customFormat="1" ht="31.5" customHeight="1" thickBot="1">
      <c r="B33" s="1979" t="s">
        <v>983</v>
      </c>
      <c r="C33" s="1277"/>
      <c r="D33" s="1277"/>
      <c r="E33" s="1277"/>
      <c r="F33" s="1277"/>
      <c r="G33" s="1277"/>
      <c r="H33" s="1277"/>
      <c r="I33" s="1277"/>
      <c r="J33" s="1277"/>
      <c r="K33" s="1980"/>
      <c r="L33" s="1981" t="str">
        <f>IF(T16="有",ROUND(V31/N31,2),"")</f>
        <v/>
      </c>
      <c r="M33" s="1982"/>
      <c r="N33" s="1982"/>
      <c r="O33" s="1982"/>
      <c r="P33" s="1982"/>
      <c r="Q33" s="1982"/>
      <c r="R33" s="1982"/>
      <c r="S33" s="1982"/>
      <c r="T33" s="1982"/>
      <c r="U33" s="1982"/>
      <c r="V33" s="1982"/>
      <c r="W33" s="1982"/>
      <c r="X33" s="1982"/>
      <c r="Y33" s="1982"/>
      <c r="Z33" s="1982"/>
      <c r="AA33" s="1983"/>
      <c r="AB33" s="190"/>
      <c r="AC33" s="190"/>
      <c r="AD33" s="190"/>
      <c r="AE33" s="190"/>
      <c r="AF33" s="190"/>
      <c r="AG33" s="190"/>
      <c r="AH33" s="190"/>
      <c r="AI33" s="190"/>
    </row>
    <row r="35" spans="1:37" ht="37.5" customHeight="1">
      <c r="A35" s="2004" t="s">
        <v>986</v>
      </c>
      <c r="B35" s="2004"/>
      <c r="C35" s="2004"/>
      <c r="D35" s="2004"/>
      <c r="E35" s="2004"/>
      <c r="F35" s="2004"/>
      <c r="G35" s="2004"/>
      <c r="H35" s="2004"/>
      <c r="I35" s="2004"/>
      <c r="J35" s="2004"/>
      <c r="K35" s="2004"/>
      <c r="L35" s="2004"/>
      <c r="M35" s="2004"/>
      <c r="N35" s="2004"/>
      <c r="O35" s="2004"/>
      <c r="P35" s="2004"/>
      <c r="Q35" s="2004"/>
      <c r="R35" s="2004"/>
      <c r="S35" s="2004"/>
      <c r="T35" s="2004"/>
      <c r="U35" s="2004"/>
      <c r="V35" s="2004"/>
      <c r="W35" s="2004"/>
      <c r="X35" s="2004"/>
      <c r="Y35" s="2004"/>
      <c r="Z35" s="2004"/>
      <c r="AA35" s="2004"/>
      <c r="AB35" s="2004"/>
      <c r="AC35" s="2004"/>
      <c r="AD35" s="2004"/>
      <c r="AE35" s="2004"/>
      <c r="AF35" s="2004"/>
      <c r="AG35" s="2004"/>
      <c r="AH35" s="2004"/>
      <c r="AI35" s="2004"/>
      <c r="AJ35" s="2004"/>
      <c r="AK35" s="2004"/>
    </row>
    <row r="36" spans="1:37" ht="131.25" customHeight="1">
      <c r="A36" s="2005" t="s">
        <v>992</v>
      </c>
      <c r="B36" s="2005"/>
      <c r="C36" s="2005"/>
      <c r="D36" s="2005"/>
      <c r="E36" s="2005"/>
      <c r="F36" s="2005"/>
      <c r="G36" s="2005"/>
      <c r="H36" s="2005"/>
      <c r="I36" s="2005"/>
      <c r="J36" s="2005"/>
      <c r="K36" s="2005"/>
      <c r="L36" s="2005"/>
      <c r="M36" s="2005"/>
      <c r="N36" s="2005"/>
      <c r="O36" s="2005"/>
      <c r="P36" s="2005"/>
      <c r="Q36" s="2005"/>
      <c r="R36" s="2005"/>
      <c r="S36" s="2005"/>
      <c r="T36" s="2005"/>
      <c r="U36" s="2005"/>
      <c r="V36" s="2005"/>
      <c r="W36" s="2005"/>
      <c r="X36" s="2005"/>
      <c r="Y36" s="2005"/>
      <c r="Z36" s="2005"/>
      <c r="AA36" s="2005"/>
      <c r="AB36" s="2005"/>
      <c r="AC36" s="2005"/>
      <c r="AD36" s="2005"/>
      <c r="AE36" s="2005"/>
      <c r="AF36" s="2005"/>
      <c r="AG36" s="2005"/>
      <c r="AH36" s="2005"/>
      <c r="AI36" s="2005"/>
      <c r="AJ36" s="2005"/>
      <c r="AK36" s="2005"/>
    </row>
  </sheetData>
  <sheetProtection selectLockedCells="1"/>
  <mergeCells count="71">
    <mergeCell ref="A35:AK35"/>
    <mergeCell ref="A36:AK36"/>
    <mergeCell ref="L9:S10"/>
    <mergeCell ref="T9:AA10"/>
    <mergeCell ref="B9:K10"/>
    <mergeCell ref="B31:K31"/>
    <mergeCell ref="L31:M31"/>
    <mergeCell ref="N31:S31"/>
    <mergeCell ref="T31:U31"/>
    <mergeCell ref="V31:AA31"/>
    <mergeCell ref="B33:K33"/>
    <mergeCell ref="L33:AA33"/>
    <mergeCell ref="B29:K29"/>
    <mergeCell ref="L29:S29"/>
    <mergeCell ref="T29:AA29"/>
    <mergeCell ref="B30:K30"/>
    <mergeCell ref="L30:S30"/>
    <mergeCell ref="T30:AA30"/>
    <mergeCell ref="B27:K27"/>
    <mergeCell ref="L27:S27"/>
    <mergeCell ref="T27:AA27"/>
    <mergeCell ref="B28:K28"/>
    <mergeCell ref="L28:S28"/>
    <mergeCell ref="T28:AA28"/>
    <mergeCell ref="B25:K25"/>
    <mergeCell ref="L25:S25"/>
    <mergeCell ref="T25:AA25"/>
    <mergeCell ref="B26:K26"/>
    <mergeCell ref="L26:S26"/>
    <mergeCell ref="T26:AA26"/>
    <mergeCell ref="B23:K23"/>
    <mergeCell ref="L23:S23"/>
    <mergeCell ref="T23:AA23"/>
    <mergeCell ref="B24:K24"/>
    <mergeCell ref="L24:S24"/>
    <mergeCell ref="T24:AA24"/>
    <mergeCell ref="B21:K21"/>
    <mergeCell ref="L21:S21"/>
    <mergeCell ref="T21:AA21"/>
    <mergeCell ref="B22:K22"/>
    <mergeCell ref="L22:S22"/>
    <mergeCell ref="T22:AA22"/>
    <mergeCell ref="B19:K19"/>
    <mergeCell ref="L19:S19"/>
    <mergeCell ref="T19:AA19"/>
    <mergeCell ref="B20:K20"/>
    <mergeCell ref="L20:S20"/>
    <mergeCell ref="T20:AA20"/>
    <mergeCell ref="A16:P16"/>
    <mergeCell ref="Q16:S16"/>
    <mergeCell ref="T16:V16"/>
    <mergeCell ref="B18:K18"/>
    <mergeCell ref="L18:S18"/>
    <mergeCell ref="T18:AA18"/>
    <mergeCell ref="A12:P12"/>
    <mergeCell ref="Q12:S12"/>
    <mergeCell ref="T12:V12"/>
    <mergeCell ref="A13:AI13"/>
    <mergeCell ref="B14:K14"/>
    <mergeCell ref="L14:R14"/>
    <mergeCell ref="S14:AI14"/>
    <mergeCell ref="B7:K7"/>
    <mergeCell ref="L7:AA7"/>
    <mergeCell ref="B8:K8"/>
    <mergeCell ref="L8:AA8"/>
    <mergeCell ref="A2:AJ2"/>
    <mergeCell ref="A3:AJ3"/>
    <mergeCell ref="B5:K5"/>
    <mergeCell ref="L5:AA5"/>
    <mergeCell ref="B6:K6"/>
    <mergeCell ref="L6:AA6"/>
  </mergeCells>
  <phoneticPr fontId="20"/>
  <dataValidations count="1">
    <dataValidation type="list" allowBlank="1" showInputMessage="1" showErrorMessage="1" sqref="T12:V12 T16:V16" xr:uid="{B60B522E-934A-46E9-869F-6B9DAC9064CE}">
      <formula1>"　,有"</formula1>
    </dataValidation>
  </dataValidations>
  <pageMargins left="0.7" right="0.7" top="0.75" bottom="0.75" header="0.3" footer="0.3"/>
  <pageSetup paperSize="9" scale="71"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A4586-1EDC-47D3-B96C-26EA364408F1}">
  <sheetPr>
    <tabColor theme="5" tint="0.39997558519241921"/>
  </sheetPr>
  <dimension ref="A1:H47"/>
  <sheetViews>
    <sheetView showGridLines="0" view="pageBreakPreview" zoomScaleNormal="100" zoomScaleSheetLayoutView="100" workbookViewId="0">
      <selection activeCell="A3" sqref="A3:H3"/>
    </sheetView>
  </sheetViews>
  <sheetFormatPr defaultColWidth="9" defaultRowHeight="13"/>
  <cols>
    <col min="1" max="1" width="9" style="500"/>
    <col min="2" max="2" width="11.08203125" style="500" customWidth="1"/>
    <col min="3" max="6" width="9" style="500"/>
    <col min="7" max="8" width="11.5" style="500" customWidth="1"/>
    <col min="9" max="16384" width="9" style="500"/>
  </cols>
  <sheetData>
    <row r="1" spans="1:8" ht="15" customHeight="1">
      <c r="A1" s="499" t="s">
        <v>684</v>
      </c>
      <c r="G1" s="2065"/>
      <c r="H1" s="2065"/>
    </row>
    <row r="2" spans="1:8" ht="8.25" customHeight="1">
      <c r="G2" s="501"/>
      <c r="H2" s="501"/>
    </row>
    <row r="3" spans="1:8" s="502" customFormat="1" ht="24.75" customHeight="1">
      <c r="A3" s="2066" t="s">
        <v>685</v>
      </c>
      <c r="B3" s="2066"/>
      <c r="C3" s="2066"/>
      <c r="D3" s="2066"/>
      <c r="E3" s="2066"/>
      <c r="F3" s="2066"/>
      <c r="G3" s="2066"/>
      <c r="H3" s="2066"/>
    </row>
    <row r="4" spans="1:8" ht="10.5" customHeight="1" thickBot="1"/>
    <row r="5" spans="1:8" ht="15" customHeight="1">
      <c r="A5" s="2067" t="s">
        <v>475</v>
      </c>
      <c r="B5" s="2068"/>
      <c r="C5" s="2069"/>
      <c r="D5" s="2070"/>
      <c r="E5" s="2070"/>
      <c r="F5" s="2070"/>
      <c r="G5" s="2070"/>
      <c r="H5" s="2071"/>
    </row>
    <row r="6" spans="1:8" ht="15" customHeight="1">
      <c r="A6" s="2047" t="s">
        <v>587</v>
      </c>
      <c r="B6" s="2048"/>
      <c r="C6" s="2023" t="s">
        <v>686</v>
      </c>
      <c r="D6" s="2025"/>
      <c r="E6" s="2025"/>
      <c r="F6" s="2025"/>
      <c r="G6" s="2025"/>
      <c r="H6" s="2026"/>
    </row>
    <row r="7" spans="1:8" ht="15" customHeight="1">
      <c r="A7" s="2047" t="s">
        <v>476</v>
      </c>
      <c r="B7" s="2048"/>
      <c r="C7" s="2049" t="s">
        <v>687</v>
      </c>
      <c r="D7" s="2050"/>
      <c r="E7" s="2050"/>
      <c r="F7" s="2050"/>
      <c r="G7" s="2050"/>
      <c r="H7" s="2051"/>
    </row>
    <row r="8" spans="1:8" ht="15" customHeight="1">
      <c r="A8" s="2052" t="s">
        <v>688</v>
      </c>
      <c r="B8" s="503" t="s">
        <v>569</v>
      </c>
      <c r="C8" s="2054"/>
      <c r="D8" s="2055"/>
      <c r="E8" s="2056"/>
      <c r="F8" s="2057" t="s">
        <v>689</v>
      </c>
      <c r="G8" s="2059"/>
      <c r="H8" s="2060"/>
    </row>
    <row r="9" spans="1:8" ht="15" customHeight="1" thickBot="1">
      <c r="A9" s="2053"/>
      <c r="B9" s="504" t="s">
        <v>690</v>
      </c>
      <c r="C9" s="2059"/>
      <c r="D9" s="2063"/>
      <c r="E9" s="2064"/>
      <c r="F9" s="2058"/>
      <c r="G9" s="2061"/>
      <c r="H9" s="2062"/>
    </row>
    <row r="10" spans="1:8" ht="19.5" customHeight="1" thickTop="1" thickBot="1">
      <c r="A10" s="2031" t="s">
        <v>691</v>
      </c>
      <c r="B10" s="2032"/>
      <c r="C10" s="2032"/>
      <c r="D10" s="2032"/>
      <c r="E10" s="2033"/>
      <c r="F10" s="2034"/>
      <c r="G10" s="2034"/>
      <c r="H10" s="2035"/>
    </row>
    <row r="11" spans="1:8" ht="15" customHeight="1" thickTop="1">
      <c r="A11" s="505"/>
      <c r="B11" s="2036" t="s">
        <v>692</v>
      </c>
      <c r="C11" s="2037"/>
      <c r="D11" s="2037"/>
      <c r="E11" s="2037"/>
      <c r="F11" s="2037"/>
      <c r="G11" s="506">
        <f>ROUNDUP(G5*0.5,2)</f>
        <v>0</v>
      </c>
      <c r="H11" s="507" t="s">
        <v>693</v>
      </c>
    </row>
    <row r="12" spans="1:8" ht="15" customHeight="1">
      <c r="A12" s="508"/>
      <c r="B12" s="2038" t="s">
        <v>694</v>
      </c>
      <c r="C12" s="2039"/>
      <c r="D12" s="2039"/>
      <c r="E12" s="2039"/>
      <c r="F12" s="2039"/>
      <c r="G12" s="509">
        <f>COUNTA(C14:D42)</f>
        <v>0</v>
      </c>
      <c r="H12" s="510" t="s">
        <v>695</v>
      </c>
    </row>
    <row r="13" spans="1:8" ht="15" customHeight="1">
      <c r="A13" s="2040"/>
      <c r="B13" s="2042" t="s">
        <v>696</v>
      </c>
      <c r="C13" s="2043"/>
      <c r="D13" s="2044"/>
      <c r="E13" s="2042" t="s">
        <v>697</v>
      </c>
      <c r="F13" s="2043"/>
      <c r="G13" s="2043"/>
      <c r="H13" s="2045"/>
    </row>
    <row r="14" spans="1:8" ht="18" customHeight="1">
      <c r="A14" s="2040"/>
      <c r="B14" s="511">
        <v>1</v>
      </c>
      <c r="C14" s="2046"/>
      <c r="D14" s="2024"/>
      <c r="E14" s="2023"/>
      <c r="F14" s="2025"/>
      <c r="G14" s="2025"/>
      <c r="H14" s="2026"/>
    </row>
    <row r="15" spans="1:8" ht="18" customHeight="1">
      <c r="A15" s="2040"/>
      <c r="B15" s="511">
        <v>2</v>
      </c>
      <c r="C15" s="2046"/>
      <c r="D15" s="2024"/>
      <c r="E15" s="2023"/>
      <c r="F15" s="2025"/>
      <c r="G15" s="2025"/>
      <c r="H15" s="2026"/>
    </row>
    <row r="16" spans="1:8" ht="18" customHeight="1">
      <c r="A16" s="2040"/>
      <c r="B16" s="511">
        <v>3</v>
      </c>
      <c r="C16" s="2023"/>
      <c r="D16" s="2024"/>
      <c r="E16" s="2023"/>
      <c r="F16" s="2025"/>
      <c r="G16" s="2025"/>
      <c r="H16" s="2026"/>
    </row>
    <row r="17" spans="1:8" ht="18" customHeight="1">
      <c r="A17" s="2040"/>
      <c r="B17" s="511">
        <v>4</v>
      </c>
      <c r="C17" s="2023"/>
      <c r="D17" s="2024"/>
      <c r="E17" s="2023"/>
      <c r="F17" s="2025"/>
      <c r="G17" s="2025"/>
      <c r="H17" s="2026"/>
    </row>
    <row r="18" spans="1:8" ht="18" customHeight="1">
      <c r="A18" s="2040"/>
      <c r="B18" s="511">
        <v>5</v>
      </c>
      <c r="C18" s="2023"/>
      <c r="D18" s="2024"/>
      <c r="E18" s="2023"/>
      <c r="F18" s="2025"/>
      <c r="G18" s="2025"/>
      <c r="H18" s="2026"/>
    </row>
    <row r="19" spans="1:8" ht="18" customHeight="1">
      <c r="A19" s="2040"/>
      <c r="B19" s="511">
        <v>6</v>
      </c>
      <c r="C19" s="2023"/>
      <c r="D19" s="2024"/>
      <c r="E19" s="2023"/>
      <c r="F19" s="2025"/>
      <c r="G19" s="2025"/>
      <c r="H19" s="2026"/>
    </row>
    <row r="20" spans="1:8" ht="18" customHeight="1">
      <c r="A20" s="2040"/>
      <c r="B20" s="511">
        <v>7</v>
      </c>
      <c r="C20" s="2023"/>
      <c r="D20" s="2024"/>
      <c r="E20" s="2023"/>
      <c r="F20" s="2025"/>
      <c r="G20" s="2025"/>
      <c r="H20" s="2026"/>
    </row>
    <row r="21" spans="1:8" ht="18" customHeight="1">
      <c r="A21" s="2040"/>
      <c r="B21" s="511">
        <v>8</v>
      </c>
      <c r="C21" s="2023"/>
      <c r="D21" s="2024"/>
      <c r="E21" s="2023"/>
      <c r="F21" s="2025"/>
      <c r="G21" s="2025"/>
      <c r="H21" s="2026"/>
    </row>
    <row r="22" spans="1:8" ht="18" customHeight="1">
      <c r="A22" s="2040"/>
      <c r="B22" s="511">
        <v>9</v>
      </c>
      <c r="C22" s="2023"/>
      <c r="D22" s="2024"/>
      <c r="E22" s="2023"/>
      <c r="F22" s="2025"/>
      <c r="G22" s="2025"/>
      <c r="H22" s="2026"/>
    </row>
    <row r="23" spans="1:8" ht="18" customHeight="1">
      <c r="A23" s="2040"/>
      <c r="B23" s="511">
        <v>10</v>
      </c>
      <c r="C23" s="2023"/>
      <c r="D23" s="2024"/>
      <c r="E23" s="2023"/>
      <c r="F23" s="2025"/>
      <c r="G23" s="2025"/>
      <c r="H23" s="2026"/>
    </row>
    <row r="24" spans="1:8" ht="18" customHeight="1">
      <c r="A24" s="2040"/>
      <c r="B24" s="511">
        <v>11</v>
      </c>
      <c r="C24" s="2023"/>
      <c r="D24" s="2024"/>
      <c r="E24" s="2023"/>
      <c r="F24" s="2025"/>
      <c r="G24" s="2025"/>
      <c r="H24" s="2026"/>
    </row>
    <row r="25" spans="1:8" ht="18" customHeight="1">
      <c r="A25" s="2040"/>
      <c r="B25" s="511">
        <v>12</v>
      </c>
      <c r="C25" s="2023"/>
      <c r="D25" s="2024"/>
      <c r="E25" s="2023"/>
      <c r="F25" s="2025"/>
      <c r="G25" s="2025"/>
      <c r="H25" s="2026"/>
    </row>
    <row r="26" spans="1:8" ht="18" customHeight="1">
      <c r="A26" s="2040"/>
      <c r="B26" s="511">
        <v>13</v>
      </c>
      <c r="C26" s="2023"/>
      <c r="D26" s="2024"/>
      <c r="E26" s="2023"/>
      <c r="F26" s="2025"/>
      <c r="G26" s="2025"/>
      <c r="H26" s="2026"/>
    </row>
    <row r="27" spans="1:8" ht="18" customHeight="1">
      <c r="A27" s="2040"/>
      <c r="B27" s="511">
        <v>14</v>
      </c>
      <c r="C27" s="2023"/>
      <c r="D27" s="2024"/>
      <c r="E27" s="2023"/>
      <c r="F27" s="2025"/>
      <c r="G27" s="2025"/>
      <c r="H27" s="2026"/>
    </row>
    <row r="28" spans="1:8" ht="18" customHeight="1">
      <c r="A28" s="2040"/>
      <c r="B28" s="511">
        <v>15</v>
      </c>
      <c r="C28" s="2023"/>
      <c r="D28" s="2024"/>
      <c r="E28" s="2023"/>
      <c r="F28" s="2025"/>
      <c r="G28" s="2025"/>
      <c r="H28" s="2026"/>
    </row>
    <row r="29" spans="1:8" ht="18" customHeight="1">
      <c r="A29" s="2040"/>
      <c r="B29" s="511">
        <v>16</v>
      </c>
      <c r="C29" s="2023"/>
      <c r="D29" s="2024"/>
      <c r="E29" s="2023"/>
      <c r="F29" s="2025"/>
      <c r="G29" s="2025"/>
      <c r="H29" s="2026"/>
    </row>
    <row r="30" spans="1:8" ht="18" customHeight="1">
      <c r="A30" s="2040"/>
      <c r="B30" s="511">
        <v>17</v>
      </c>
      <c r="C30" s="2023"/>
      <c r="D30" s="2024"/>
      <c r="E30" s="2023"/>
      <c r="F30" s="2025"/>
      <c r="G30" s="2025"/>
      <c r="H30" s="2026"/>
    </row>
    <row r="31" spans="1:8" ht="18" customHeight="1">
      <c r="A31" s="2040"/>
      <c r="B31" s="511">
        <v>18</v>
      </c>
      <c r="C31" s="2023"/>
      <c r="D31" s="2024"/>
      <c r="E31" s="2023"/>
      <c r="F31" s="2025"/>
      <c r="G31" s="2025"/>
      <c r="H31" s="2026"/>
    </row>
    <row r="32" spans="1:8" ht="18" customHeight="1">
      <c r="A32" s="2040"/>
      <c r="B32" s="511">
        <v>19</v>
      </c>
      <c r="C32" s="2023"/>
      <c r="D32" s="2024"/>
      <c r="E32" s="2023"/>
      <c r="F32" s="2025"/>
      <c r="G32" s="2025"/>
      <c r="H32" s="2026"/>
    </row>
    <row r="33" spans="1:8" ht="18" customHeight="1">
      <c r="A33" s="2040"/>
      <c r="B33" s="511">
        <v>20</v>
      </c>
      <c r="C33" s="2023"/>
      <c r="D33" s="2024"/>
      <c r="E33" s="2023"/>
      <c r="F33" s="2025"/>
      <c r="G33" s="2025"/>
      <c r="H33" s="2026"/>
    </row>
    <row r="34" spans="1:8" ht="18" customHeight="1">
      <c r="A34" s="2040"/>
      <c r="B34" s="511">
        <v>21</v>
      </c>
      <c r="C34" s="2023"/>
      <c r="D34" s="2024"/>
      <c r="E34" s="2023"/>
      <c r="F34" s="2025"/>
      <c r="G34" s="2025"/>
      <c r="H34" s="2026"/>
    </row>
    <row r="35" spans="1:8" ht="18" customHeight="1">
      <c r="A35" s="2040"/>
      <c r="B35" s="511">
        <v>22</v>
      </c>
      <c r="C35" s="2023"/>
      <c r="D35" s="2024"/>
      <c r="E35" s="2023"/>
      <c r="F35" s="2025"/>
      <c r="G35" s="2025"/>
      <c r="H35" s="2026"/>
    </row>
    <row r="36" spans="1:8" ht="18" customHeight="1">
      <c r="A36" s="2040"/>
      <c r="B36" s="511">
        <v>23</v>
      </c>
      <c r="C36" s="2023"/>
      <c r="D36" s="2024"/>
      <c r="E36" s="2023"/>
      <c r="F36" s="2025"/>
      <c r="G36" s="2025"/>
      <c r="H36" s="2026"/>
    </row>
    <row r="37" spans="1:8" ht="18" customHeight="1">
      <c r="A37" s="2040"/>
      <c r="B37" s="511">
        <v>24</v>
      </c>
      <c r="C37" s="2023"/>
      <c r="D37" s="2024"/>
      <c r="E37" s="2023"/>
      <c r="F37" s="2025"/>
      <c r="G37" s="2025"/>
      <c r="H37" s="2026"/>
    </row>
    <row r="38" spans="1:8" ht="18" customHeight="1">
      <c r="A38" s="2040"/>
      <c r="B38" s="511">
        <v>25</v>
      </c>
      <c r="C38" s="2023"/>
      <c r="D38" s="2024"/>
      <c r="E38" s="2023"/>
      <c r="F38" s="2025"/>
      <c r="G38" s="2025"/>
      <c r="H38" s="2026"/>
    </row>
    <row r="39" spans="1:8" ht="18" customHeight="1">
      <c r="A39" s="2040"/>
      <c r="B39" s="511">
        <v>26</v>
      </c>
      <c r="C39" s="2023"/>
      <c r="D39" s="2024"/>
      <c r="E39" s="2023"/>
      <c r="F39" s="2025"/>
      <c r="G39" s="2025"/>
      <c r="H39" s="2026"/>
    </row>
    <row r="40" spans="1:8" ht="18" customHeight="1">
      <c r="A40" s="2040"/>
      <c r="B40" s="511">
        <v>27</v>
      </c>
      <c r="C40" s="2023"/>
      <c r="D40" s="2024"/>
      <c r="E40" s="2023"/>
      <c r="F40" s="2025"/>
      <c r="G40" s="2025"/>
      <c r="H40" s="2026"/>
    </row>
    <row r="41" spans="1:8" ht="18" customHeight="1">
      <c r="A41" s="2040"/>
      <c r="B41" s="511">
        <v>28</v>
      </c>
      <c r="C41" s="2023"/>
      <c r="D41" s="2024"/>
      <c r="E41" s="2023"/>
      <c r="F41" s="2025"/>
      <c r="G41" s="2025"/>
      <c r="H41" s="2026"/>
    </row>
    <row r="42" spans="1:8" ht="18" customHeight="1">
      <c r="A42" s="2040"/>
      <c r="B42" s="511">
        <v>29</v>
      </c>
      <c r="C42" s="2023"/>
      <c r="D42" s="2024"/>
      <c r="E42" s="2023"/>
      <c r="F42" s="2025"/>
      <c r="G42" s="2025"/>
      <c r="H42" s="2026"/>
    </row>
    <row r="43" spans="1:8" ht="18" customHeight="1" thickBot="1">
      <c r="A43" s="2041"/>
      <c r="B43" s="512">
        <v>30</v>
      </c>
      <c r="C43" s="2027"/>
      <c r="D43" s="2028"/>
      <c r="E43" s="2027"/>
      <c r="F43" s="2029"/>
      <c r="G43" s="2029"/>
      <c r="H43" s="2030"/>
    </row>
    <row r="44" spans="1:8" ht="15" customHeight="1">
      <c r="A44" s="513" t="s">
        <v>698</v>
      </c>
    </row>
    <row r="45" spans="1:8" ht="15" customHeight="1">
      <c r="A45" s="513" t="s">
        <v>699</v>
      </c>
    </row>
    <row r="46" spans="1:8" ht="15" customHeight="1">
      <c r="A46" s="513" t="s">
        <v>700</v>
      </c>
    </row>
    <row r="47" spans="1:8" ht="15" customHeight="1">
      <c r="A47" s="513"/>
    </row>
  </sheetData>
  <mergeCells count="80">
    <mergeCell ref="G1:H1"/>
    <mergeCell ref="A3:H3"/>
    <mergeCell ref="A5:B5"/>
    <mergeCell ref="C5:H5"/>
    <mergeCell ref="A6:B6"/>
    <mergeCell ref="C6:H6"/>
    <mergeCell ref="A7:B7"/>
    <mergeCell ref="C7:H7"/>
    <mergeCell ref="A8:A9"/>
    <mergeCell ref="C8:E8"/>
    <mergeCell ref="F8:F9"/>
    <mergeCell ref="G8:H9"/>
    <mergeCell ref="C9:E9"/>
    <mergeCell ref="A10:D10"/>
    <mergeCell ref="E10:H10"/>
    <mergeCell ref="B11:F11"/>
    <mergeCell ref="B12:F12"/>
    <mergeCell ref="A13:A43"/>
    <mergeCell ref="B13:D13"/>
    <mergeCell ref="E13:H13"/>
    <mergeCell ref="C14:D14"/>
    <mergeCell ref="E14:H14"/>
    <mergeCell ref="C15:D15"/>
    <mergeCell ref="E15:H15"/>
    <mergeCell ref="C16:D16"/>
    <mergeCell ref="E16:H16"/>
    <mergeCell ref="C17:D17"/>
    <mergeCell ref="E17:H17"/>
    <mergeCell ref="C19:D19"/>
    <mergeCell ref="E19:H19"/>
    <mergeCell ref="C20:D20"/>
    <mergeCell ref="E20:H20"/>
    <mergeCell ref="C18:D18"/>
    <mergeCell ref="E18:H18"/>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3:D43"/>
    <mergeCell ref="E43:H43"/>
    <mergeCell ref="C40:D40"/>
    <mergeCell ref="E40:H40"/>
    <mergeCell ref="C41:D41"/>
    <mergeCell ref="E41:H41"/>
    <mergeCell ref="C42:D42"/>
    <mergeCell ref="E42:H42"/>
  </mergeCells>
  <phoneticPr fontId="20"/>
  <dataValidations count="1">
    <dataValidation type="list" allowBlank="1" showInputMessage="1" showErrorMessage="1" sqref="F25:F32 H25:H32 F13:F19 H13:H19" xr:uid="{FC9BA73B-090F-431D-92AB-714446210EC2}">
      <formula1>"□,■"</formula1>
    </dataValidation>
  </dataValidations>
  <printOptions horizontalCentered="1"/>
  <pageMargins left="0.39370078740157483" right="0.39370078740157483" top="0.39370078740157483" bottom="0.39370078740157483" header="0.39370078740157483" footer="0.39370078740157483"/>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171EF-78FF-44D8-8140-014A8209770E}">
  <sheetPr>
    <tabColor theme="5" tint="0.39997558519241921"/>
  </sheetPr>
  <dimension ref="A1:I21"/>
  <sheetViews>
    <sheetView showGridLines="0" view="pageBreakPreview" zoomScaleNormal="100" zoomScaleSheetLayoutView="100" workbookViewId="0">
      <selection activeCell="A4" sqref="A4:G4"/>
    </sheetView>
  </sheetViews>
  <sheetFormatPr defaultColWidth="9" defaultRowHeight="13"/>
  <cols>
    <col min="1" max="1" width="1.25" style="414" customWidth="1"/>
    <col min="2" max="2" width="24.25" style="414" customWidth="1"/>
    <col min="3" max="3" width="4" style="414" customWidth="1"/>
    <col min="4" max="6" width="20.08203125" style="414" customWidth="1"/>
    <col min="7" max="7" width="3.08203125" style="414" customWidth="1"/>
    <col min="8" max="8" width="3.75" style="414" customWidth="1"/>
    <col min="9" max="9" width="2.5" style="414" customWidth="1"/>
    <col min="10" max="16384" width="9" style="414"/>
  </cols>
  <sheetData>
    <row r="1" spans="1:7" ht="27.75" customHeight="1">
      <c r="A1" s="413"/>
      <c r="B1" s="414" t="s">
        <v>701</v>
      </c>
    </row>
    <row r="2" spans="1:7" ht="27.75" customHeight="1">
      <c r="A2" s="413"/>
      <c r="F2" s="1481" t="s">
        <v>348</v>
      </c>
      <c r="G2" s="1481"/>
    </row>
    <row r="3" spans="1:7" ht="20.25" customHeight="1">
      <c r="A3" s="413"/>
      <c r="F3" s="316"/>
      <c r="G3" s="316"/>
    </row>
    <row r="4" spans="1:7" ht="36" customHeight="1">
      <c r="A4" s="1658" t="s">
        <v>702</v>
      </c>
      <c r="B4" s="1658"/>
      <c r="C4" s="1658"/>
      <c r="D4" s="1658"/>
      <c r="E4" s="1658"/>
      <c r="F4" s="1658"/>
      <c r="G4" s="1658"/>
    </row>
    <row r="5" spans="1:7" ht="28.5" customHeight="1">
      <c r="A5" s="415"/>
      <c r="B5" s="415"/>
      <c r="C5" s="415"/>
      <c r="D5" s="415"/>
      <c r="E5" s="415"/>
      <c r="F5" s="415"/>
      <c r="G5" s="415"/>
    </row>
    <row r="6" spans="1:7" ht="43.5" customHeight="1">
      <c r="A6" s="415"/>
      <c r="B6" s="416" t="s">
        <v>401</v>
      </c>
      <c r="C6" s="1660"/>
      <c r="D6" s="1661"/>
      <c r="E6" s="1661"/>
      <c r="F6" s="1661"/>
      <c r="G6" s="1662"/>
    </row>
    <row r="7" spans="1:7" ht="43.5" customHeight="1">
      <c r="B7" s="417" t="s">
        <v>523</v>
      </c>
      <c r="C7" s="1663" t="s">
        <v>524</v>
      </c>
      <c r="D7" s="1663"/>
      <c r="E7" s="1663"/>
      <c r="F7" s="1663"/>
      <c r="G7" s="1664"/>
    </row>
    <row r="8" spans="1:7" ht="19.5" customHeight="1">
      <c r="B8" s="2072" t="s">
        <v>703</v>
      </c>
      <c r="C8" s="514"/>
      <c r="D8" s="515"/>
      <c r="E8" s="515"/>
      <c r="F8" s="515"/>
      <c r="G8" s="516"/>
    </row>
    <row r="9" spans="1:7" ht="33" customHeight="1">
      <c r="B9" s="2073"/>
      <c r="C9" s="517"/>
      <c r="D9" s="518" t="s">
        <v>666</v>
      </c>
      <c r="E9" s="518" t="s">
        <v>704</v>
      </c>
      <c r="F9" s="518" t="s">
        <v>705</v>
      </c>
      <c r="G9" s="519"/>
    </row>
    <row r="10" spans="1:7" ht="33" customHeight="1">
      <c r="B10" s="2073"/>
      <c r="C10" s="517"/>
      <c r="D10" s="520"/>
      <c r="E10" s="520"/>
      <c r="F10" s="518" t="s">
        <v>706</v>
      </c>
      <c r="G10" s="519"/>
    </row>
    <row r="11" spans="1:7" ht="33" customHeight="1">
      <c r="B11" s="2073"/>
      <c r="C11" s="517"/>
      <c r="D11" s="520"/>
      <c r="E11" s="520"/>
      <c r="F11" s="518" t="s">
        <v>706</v>
      </c>
      <c r="G11" s="519"/>
    </row>
    <row r="12" spans="1:7" ht="33" customHeight="1">
      <c r="B12" s="2073"/>
      <c r="C12" s="517"/>
      <c r="D12" s="520"/>
      <c r="E12" s="520"/>
      <c r="F12" s="518" t="s">
        <v>706</v>
      </c>
      <c r="G12" s="519"/>
    </row>
    <row r="13" spans="1:7" ht="33" customHeight="1">
      <c r="B13" s="2073"/>
      <c r="C13" s="517"/>
      <c r="D13" s="520"/>
      <c r="E13" s="520"/>
      <c r="F13" s="518" t="s">
        <v>706</v>
      </c>
      <c r="G13" s="519"/>
    </row>
    <row r="14" spans="1:7" ht="33" customHeight="1">
      <c r="B14" s="2073"/>
      <c r="C14" s="517"/>
      <c r="D14" s="520"/>
      <c r="E14" s="520"/>
      <c r="F14" s="518" t="s">
        <v>706</v>
      </c>
      <c r="G14" s="519"/>
    </row>
    <row r="15" spans="1:7" ht="19.5" customHeight="1">
      <c r="B15" s="2074"/>
      <c r="C15" s="521"/>
      <c r="D15" s="515"/>
      <c r="E15" s="515"/>
      <c r="F15" s="515"/>
      <c r="G15" s="522"/>
    </row>
    <row r="18" spans="2:9" ht="17.25" customHeight="1">
      <c r="B18" s="420" t="s">
        <v>707</v>
      </c>
      <c r="C18" s="419"/>
      <c r="D18" s="419"/>
      <c r="E18" s="419"/>
      <c r="F18" s="419"/>
      <c r="G18" s="419"/>
      <c r="H18" s="419"/>
      <c r="I18" s="419"/>
    </row>
    <row r="19" spans="2:9" ht="36" customHeight="1">
      <c r="B19" s="1654" t="s">
        <v>708</v>
      </c>
      <c r="C19" s="2075"/>
      <c r="D19" s="2075"/>
      <c r="E19" s="2075"/>
      <c r="F19" s="2075"/>
      <c r="G19" s="2075"/>
      <c r="H19" s="419"/>
      <c r="I19" s="419"/>
    </row>
    <row r="20" spans="2:9" ht="34.5" customHeight="1">
      <c r="B20" s="1654"/>
      <c r="C20" s="1653"/>
      <c r="D20" s="1653"/>
      <c r="E20" s="1653"/>
      <c r="F20" s="1653"/>
      <c r="G20" s="1653"/>
    </row>
    <row r="21" spans="2:9">
      <c r="B21" s="420"/>
    </row>
  </sheetData>
  <mergeCells count="7">
    <mergeCell ref="B20:G20"/>
    <mergeCell ref="F2:G2"/>
    <mergeCell ref="A4:G4"/>
    <mergeCell ref="C6:G6"/>
    <mergeCell ref="C7:G7"/>
    <mergeCell ref="B8:B15"/>
    <mergeCell ref="B19:G19"/>
  </mergeCells>
  <phoneticPr fontId="20"/>
  <pageMargins left="0.7" right="0.7" top="0.75" bottom="0.75" header="0.3" footer="0.3"/>
  <pageSetup paperSize="9" scale="8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5B6A2-A40C-4F5F-BFB4-D534C7C005B6}">
  <sheetPr>
    <tabColor theme="5" tint="0.39997558519241921"/>
  </sheetPr>
  <dimension ref="A1:J20"/>
  <sheetViews>
    <sheetView showGridLines="0" view="pageBreakPreview" zoomScaleNormal="100" zoomScaleSheetLayoutView="100" workbookViewId="0">
      <selection activeCell="A3" sqref="A3:H3"/>
    </sheetView>
  </sheetViews>
  <sheetFormatPr defaultColWidth="9" defaultRowHeight="13"/>
  <cols>
    <col min="1" max="1" width="1.25" style="414" customWidth="1"/>
    <col min="2" max="2" width="24.25" style="414" customWidth="1"/>
    <col min="3" max="3" width="4" style="414" customWidth="1"/>
    <col min="4" max="7" width="15.58203125" style="414" customWidth="1"/>
    <col min="8" max="8" width="3.75" style="414" customWidth="1"/>
    <col min="9" max="9" width="2.5" style="414" customWidth="1"/>
    <col min="10" max="16384" width="9" style="414"/>
  </cols>
  <sheetData>
    <row r="1" spans="1:10" ht="27.75" customHeight="1">
      <c r="A1" s="523"/>
      <c r="B1" s="524" t="s">
        <v>709</v>
      </c>
      <c r="C1" s="525"/>
      <c r="D1" s="525"/>
      <c r="E1" s="525"/>
      <c r="F1" s="525"/>
      <c r="G1" s="525"/>
      <c r="H1" s="525"/>
      <c r="I1" s="525"/>
      <c r="J1" s="525"/>
    </row>
    <row r="2" spans="1:10" ht="27.75" customHeight="1">
      <c r="A2" s="523"/>
      <c r="B2" s="525"/>
      <c r="C2" s="525"/>
      <c r="D2" s="525"/>
      <c r="E2" s="525"/>
      <c r="F2" s="524"/>
      <c r="G2" s="526" t="s">
        <v>348</v>
      </c>
      <c r="H2" s="526"/>
      <c r="I2" s="525"/>
      <c r="J2" s="525"/>
    </row>
    <row r="3" spans="1:10" ht="20.25" customHeight="1">
      <c r="A3" s="2078" t="s">
        <v>710</v>
      </c>
      <c r="B3" s="2078"/>
      <c r="C3" s="2078"/>
      <c r="D3" s="2078"/>
      <c r="E3" s="2078"/>
      <c r="F3" s="2078"/>
      <c r="G3" s="2078"/>
      <c r="H3" s="2078"/>
      <c r="I3" s="525"/>
      <c r="J3" s="525"/>
    </row>
    <row r="4" spans="1:10" ht="36" customHeight="1">
      <c r="A4" s="527"/>
      <c r="B4" s="527"/>
      <c r="C4" s="527"/>
      <c r="D4" s="527"/>
      <c r="E4" s="527"/>
      <c r="F4" s="527"/>
      <c r="G4" s="527"/>
      <c r="H4" s="527"/>
      <c r="I4" s="525"/>
      <c r="J4" s="525"/>
    </row>
    <row r="5" spans="1:10" ht="28.5" customHeight="1">
      <c r="A5" s="527"/>
      <c r="B5" s="528" t="s">
        <v>401</v>
      </c>
      <c r="C5" s="2079"/>
      <c r="D5" s="2080"/>
      <c r="E5" s="2080"/>
      <c r="F5" s="2080"/>
      <c r="G5" s="2080"/>
      <c r="H5" s="2081"/>
      <c r="I5" s="525"/>
      <c r="J5" s="525"/>
    </row>
    <row r="6" spans="1:10" ht="43.5" customHeight="1">
      <c r="A6" s="525"/>
      <c r="B6" s="529" t="s">
        <v>523</v>
      </c>
      <c r="C6" s="2082" t="s">
        <v>524</v>
      </c>
      <c r="D6" s="2082"/>
      <c r="E6" s="2082"/>
      <c r="F6" s="2082"/>
      <c r="G6" s="2082"/>
      <c r="H6" s="2083"/>
      <c r="I6" s="525"/>
      <c r="J6" s="525"/>
    </row>
    <row r="7" spans="1:10" ht="43.5" customHeight="1">
      <c r="A7" s="525"/>
      <c r="B7" s="2084" t="s">
        <v>711</v>
      </c>
      <c r="C7" s="530"/>
      <c r="D7" s="531"/>
      <c r="E7" s="531"/>
      <c r="F7" s="531"/>
      <c r="G7" s="531"/>
      <c r="H7" s="532"/>
      <c r="I7" s="525"/>
      <c r="J7" s="525"/>
    </row>
    <row r="8" spans="1:10" ht="19.5" customHeight="1">
      <c r="A8" s="525"/>
      <c r="B8" s="2085"/>
      <c r="C8" s="533"/>
      <c r="D8" s="534"/>
      <c r="E8" s="534" t="s">
        <v>712</v>
      </c>
      <c r="F8" s="534" t="s">
        <v>713</v>
      </c>
      <c r="G8" s="534" t="s">
        <v>221</v>
      </c>
      <c r="H8" s="535"/>
      <c r="I8" s="525"/>
      <c r="J8" s="525"/>
    </row>
    <row r="9" spans="1:10" ht="33" customHeight="1" thickBot="1">
      <c r="A9" s="525"/>
      <c r="B9" s="2085"/>
      <c r="C9" s="533"/>
      <c r="D9" s="534" t="s">
        <v>714</v>
      </c>
      <c r="E9" s="536" t="s">
        <v>715</v>
      </c>
      <c r="F9" s="536" t="s">
        <v>715</v>
      </c>
      <c r="G9" s="537" t="s">
        <v>715</v>
      </c>
      <c r="H9" s="535"/>
      <c r="I9" s="525"/>
      <c r="J9" s="525"/>
    </row>
    <row r="10" spans="1:10" ht="33" customHeight="1" thickTop="1" thickBot="1">
      <c r="A10" s="525"/>
      <c r="B10" s="2085"/>
      <c r="C10" s="538"/>
      <c r="D10" s="539" t="s">
        <v>716</v>
      </c>
      <c r="E10" s="536" t="s">
        <v>715</v>
      </c>
      <c r="F10" s="540" t="s">
        <v>715</v>
      </c>
      <c r="G10" s="541" t="s">
        <v>717</v>
      </c>
      <c r="H10" s="542"/>
      <c r="I10" s="525"/>
      <c r="J10" s="525"/>
    </row>
    <row r="11" spans="1:10" ht="33" customHeight="1" thickTop="1">
      <c r="A11" s="525"/>
      <c r="B11" s="2086"/>
      <c r="C11" s="543"/>
      <c r="D11" s="531"/>
      <c r="E11" s="531"/>
      <c r="F11" s="531"/>
      <c r="G11" s="544"/>
      <c r="H11" s="545"/>
      <c r="I11" s="525"/>
      <c r="J11" s="525"/>
    </row>
    <row r="12" spans="1:10" ht="33" customHeight="1">
      <c r="A12" s="525"/>
      <c r="B12" s="2084" t="s">
        <v>718</v>
      </c>
      <c r="C12" s="530"/>
      <c r="D12" s="546"/>
      <c r="E12" s="546"/>
      <c r="F12" s="546"/>
      <c r="G12" s="546"/>
      <c r="H12" s="547"/>
      <c r="I12" s="525"/>
      <c r="J12" s="525"/>
    </row>
    <row r="13" spans="1:10" ht="33" customHeight="1">
      <c r="A13" s="525"/>
      <c r="B13" s="2085"/>
      <c r="C13" s="548" t="s">
        <v>719</v>
      </c>
      <c r="D13" s="549" t="s">
        <v>720</v>
      </c>
      <c r="E13" s="549"/>
      <c r="F13" s="550"/>
      <c r="G13" s="549" t="s">
        <v>140</v>
      </c>
      <c r="H13" s="551"/>
      <c r="I13" s="525"/>
      <c r="J13" s="525"/>
    </row>
    <row r="14" spans="1:10" ht="33" customHeight="1">
      <c r="A14" s="525"/>
      <c r="B14" s="2086"/>
      <c r="C14" s="552"/>
      <c r="D14" s="553"/>
      <c r="E14" s="553"/>
      <c r="F14" s="553"/>
      <c r="G14" s="553"/>
      <c r="H14" s="554"/>
      <c r="I14" s="525"/>
      <c r="J14" s="525"/>
    </row>
    <row r="15" spans="1:10">
      <c r="A15" s="525"/>
      <c r="B15" s="555" t="s">
        <v>707</v>
      </c>
      <c r="C15" s="556"/>
      <c r="D15" s="556"/>
      <c r="E15" s="556"/>
      <c r="F15" s="556"/>
      <c r="G15" s="556"/>
      <c r="H15" s="556"/>
      <c r="I15" s="556"/>
      <c r="J15" s="556"/>
    </row>
    <row r="16" spans="1:10" ht="45.75" customHeight="1">
      <c r="B16" s="2076" t="s">
        <v>721</v>
      </c>
      <c r="C16" s="2087"/>
      <c r="D16" s="2087"/>
      <c r="E16" s="2087"/>
      <c r="F16" s="2087"/>
      <c r="G16" s="2087"/>
      <c r="H16" s="2087"/>
      <c r="I16" s="556"/>
      <c r="J16" s="556"/>
    </row>
    <row r="17" spans="2:10" ht="17.25" customHeight="1">
      <c r="B17" s="2076"/>
      <c r="C17" s="2077"/>
      <c r="D17" s="2077"/>
      <c r="E17" s="2077"/>
      <c r="F17" s="2077"/>
      <c r="G17" s="2077"/>
      <c r="H17" s="2077"/>
      <c r="I17" s="525"/>
      <c r="J17" s="525"/>
    </row>
    <row r="18" spans="2:10" ht="36" customHeight="1">
      <c r="B18" s="555"/>
      <c r="C18" s="525"/>
      <c r="D18" s="525"/>
      <c r="E18" s="525"/>
      <c r="F18" s="525"/>
      <c r="G18" s="525"/>
      <c r="H18" s="525"/>
      <c r="I18" s="525"/>
      <c r="J18" s="525"/>
    </row>
    <row r="19" spans="2:10" ht="34.5" customHeight="1">
      <c r="B19" s="1654"/>
      <c r="C19" s="1653"/>
      <c r="D19" s="1653"/>
      <c r="E19" s="1653"/>
      <c r="F19" s="1653"/>
      <c r="G19" s="1653"/>
    </row>
    <row r="20" spans="2:10">
      <c r="B20" s="420"/>
    </row>
  </sheetData>
  <mergeCells count="8">
    <mergeCell ref="B17:H17"/>
    <mergeCell ref="B19:G19"/>
    <mergeCell ref="A3:H3"/>
    <mergeCell ref="C5:H5"/>
    <mergeCell ref="C6:H6"/>
    <mergeCell ref="B7:B11"/>
    <mergeCell ref="B12:B14"/>
    <mergeCell ref="B16:H16"/>
  </mergeCells>
  <phoneticPr fontId="20"/>
  <pageMargins left="0.7" right="0.7" top="0.75" bottom="0.75" header="0.3" footer="0.3"/>
  <pageSetup paperSize="9" scale="8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809C-EDA1-482E-A33E-EF5EF5EBDBBD}">
  <sheetPr>
    <tabColor theme="5" tint="0.39997558519241921"/>
    <pageSetUpPr fitToPage="1"/>
  </sheetPr>
  <dimension ref="A1:P48"/>
  <sheetViews>
    <sheetView showGridLines="0" view="pageBreakPreview" zoomScaleNormal="100" zoomScaleSheetLayoutView="100" workbookViewId="0">
      <selection activeCell="B3" sqref="B3:P3"/>
    </sheetView>
  </sheetViews>
  <sheetFormatPr defaultColWidth="9" defaultRowHeight="13"/>
  <cols>
    <col min="1" max="1" width="1.25" style="414" customWidth="1"/>
    <col min="2" max="14" width="2.58203125" style="414" customWidth="1"/>
    <col min="15" max="16" width="29.58203125" style="414" customWidth="1"/>
    <col min="17" max="16384" width="9" style="414"/>
  </cols>
  <sheetData>
    <row r="1" spans="1:16" ht="27.75" customHeight="1">
      <c r="A1" s="523"/>
      <c r="B1" s="557" t="s">
        <v>722</v>
      </c>
      <c r="C1" s="557"/>
      <c r="D1" s="557"/>
      <c r="E1" s="557"/>
      <c r="F1" s="557"/>
      <c r="G1" s="557"/>
      <c r="H1" s="557"/>
      <c r="I1" s="557"/>
      <c r="J1" s="557"/>
      <c r="K1" s="557"/>
      <c r="L1" s="557"/>
      <c r="M1" s="557"/>
      <c r="N1" s="557"/>
      <c r="O1" s="557"/>
      <c r="P1" s="557"/>
    </row>
    <row r="2" spans="1:16" ht="21" customHeight="1">
      <c r="A2" s="523"/>
      <c r="B2" s="2101"/>
      <c r="C2" s="2077"/>
      <c r="D2" s="2077"/>
      <c r="E2" s="2077"/>
      <c r="F2" s="2077"/>
      <c r="G2" s="2077"/>
      <c r="H2" s="2077"/>
      <c r="I2" s="2077"/>
      <c r="J2" s="2077"/>
      <c r="K2" s="2077"/>
      <c r="L2" s="2077"/>
      <c r="M2" s="2077"/>
      <c r="N2" s="2077"/>
      <c r="O2" s="2077"/>
      <c r="P2" s="2077"/>
    </row>
    <row r="3" spans="1:16" ht="36" customHeight="1">
      <c r="A3" s="48"/>
      <c r="B3" s="1711" t="s">
        <v>723</v>
      </c>
      <c r="C3" s="1711"/>
      <c r="D3" s="1711"/>
      <c r="E3" s="1711"/>
      <c r="F3" s="1711"/>
      <c r="G3" s="1711"/>
      <c r="H3" s="1711"/>
      <c r="I3" s="1711"/>
      <c r="J3" s="1711"/>
      <c r="K3" s="1711"/>
      <c r="L3" s="1711"/>
      <c r="M3" s="1711"/>
      <c r="N3" s="1711"/>
      <c r="O3" s="1711"/>
      <c r="P3" s="1711"/>
    </row>
    <row r="4" spans="1:16" ht="28.5" customHeight="1" thickBot="1">
      <c r="A4" s="527"/>
      <c r="B4" s="2102"/>
      <c r="C4" s="2103"/>
      <c r="D4" s="2103"/>
      <c r="E4" s="2103"/>
      <c r="F4" s="2103"/>
      <c r="G4" s="2103"/>
      <c r="H4" s="2103"/>
      <c r="I4" s="2103"/>
      <c r="J4" s="2103"/>
      <c r="K4" s="2103"/>
      <c r="L4" s="2103"/>
      <c r="M4" s="2103"/>
      <c r="N4" s="2103"/>
      <c r="O4" s="2103"/>
      <c r="P4" s="2103"/>
    </row>
    <row r="5" spans="1:16" ht="36" customHeight="1">
      <c r="A5" s="527"/>
      <c r="B5" s="2104" t="s">
        <v>401</v>
      </c>
      <c r="C5" s="2105"/>
      <c r="D5" s="2105"/>
      <c r="E5" s="2105"/>
      <c r="F5" s="2105"/>
      <c r="G5" s="2105"/>
      <c r="H5" s="2105"/>
      <c r="I5" s="2105"/>
      <c r="J5" s="2105"/>
      <c r="K5" s="2105"/>
      <c r="L5" s="2105"/>
      <c r="M5" s="2105"/>
      <c r="N5" s="2106"/>
      <c r="O5" s="2107"/>
      <c r="P5" s="2108"/>
    </row>
    <row r="6" spans="1:16" ht="36.75" customHeight="1">
      <c r="A6" s="549"/>
      <c r="B6" s="2096" t="s">
        <v>476</v>
      </c>
      <c r="C6" s="2097"/>
      <c r="D6" s="2097"/>
      <c r="E6" s="2097"/>
      <c r="F6" s="2097"/>
      <c r="G6" s="2097"/>
      <c r="H6" s="2097"/>
      <c r="I6" s="2097"/>
      <c r="J6" s="2097"/>
      <c r="K6" s="2097"/>
      <c r="L6" s="2097"/>
      <c r="M6" s="2097"/>
      <c r="N6" s="2098"/>
      <c r="O6" s="2099" t="s">
        <v>524</v>
      </c>
      <c r="P6" s="2100"/>
    </row>
    <row r="7" spans="1:16" ht="50.25" customHeight="1">
      <c r="A7" s="558"/>
      <c r="B7" s="1699" t="s">
        <v>478</v>
      </c>
      <c r="C7" s="1700"/>
      <c r="D7" s="1700"/>
      <c r="E7" s="1700"/>
      <c r="F7" s="1700"/>
      <c r="G7" s="1700"/>
      <c r="H7" s="1700"/>
      <c r="I7" s="1700"/>
      <c r="J7" s="1700"/>
      <c r="K7" s="1700"/>
      <c r="L7" s="1700"/>
      <c r="M7" s="1700"/>
      <c r="N7" s="1701"/>
      <c r="O7" s="1702" t="s">
        <v>479</v>
      </c>
      <c r="P7" s="1703"/>
    </row>
    <row r="8" spans="1:16" ht="54" customHeight="1">
      <c r="A8" s="558"/>
      <c r="B8" s="1704" t="s">
        <v>148</v>
      </c>
      <c r="C8" s="1705"/>
      <c r="D8" s="1705"/>
      <c r="E8" s="1705"/>
      <c r="F8" s="1705"/>
      <c r="G8" s="1705" t="s">
        <v>150</v>
      </c>
      <c r="H8" s="1705"/>
      <c r="I8" s="1705"/>
      <c r="J8" s="1705"/>
      <c r="K8" s="1705"/>
      <c r="L8" s="1705"/>
      <c r="M8" s="1705"/>
      <c r="N8" s="1705"/>
      <c r="O8" s="1706" t="s">
        <v>536</v>
      </c>
      <c r="P8" s="1709" t="s">
        <v>724</v>
      </c>
    </row>
    <row r="9" spans="1:16" ht="15.75" customHeight="1">
      <c r="A9" s="558"/>
      <c r="B9" s="1704"/>
      <c r="C9" s="1705"/>
      <c r="D9" s="1705"/>
      <c r="E9" s="1705"/>
      <c r="F9" s="1705"/>
      <c r="G9" s="1705"/>
      <c r="H9" s="1705"/>
      <c r="I9" s="1705"/>
      <c r="J9" s="1705"/>
      <c r="K9" s="1705"/>
      <c r="L9" s="1705"/>
      <c r="M9" s="1705"/>
      <c r="N9" s="1705"/>
      <c r="O9" s="1707"/>
      <c r="P9" s="1709"/>
    </row>
    <row r="10" spans="1:16" ht="41.25" hidden="1" customHeight="1">
      <c r="A10" s="558"/>
      <c r="B10" s="1704"/>
      <c r="C10" s="1705"/>
      <c r="D10" s="1705"/>
      <c r="E10" s="1705"/>
      <c r="F10" s="1705"/>
      <c r="G10" s="1705"/>
      <c r="H10" s="1705"/>
      <c r="I10" s="1705"/>
      <c r="J10" s="1705"/>
      <c r="K10" s="1705"/>
      <c r="L10" s="1705"/>
      <c r="M10" s="1705"/>
      <c r="N10" s="1705"/>
      <c r="O10" s="1708"/>
      <c r="P10" s="1709"/>
    </row>
    <row r="11" spans="1:16" ht="21" customHeight="1">
      <c r="A11" s="558"/>
      <c r="B11" s="1692"/>
      <c r="C11" s="1693"/>
      <c r="D11" s="1693"/>
      <c r="E11" s="1693"/>
      <c r="F11" s="1693"/>
      <c r="G11" s="1693"/>
      <c r="H11" s="1693"/>
      <c r="I11" s="1693"/>
      <c r="J11" s="1693"/>
      <c r="K11" s="1693"/>
      <c r="L11" s="1693"/>
      <c r="M11" s="1693"/>
      <c r="N11" s="1693"/>
      <c r="O11" s="422"/>
      <c r="P11" s="423"/>
    </row>
    <row r="12" spans="1:16" ht="21" customHeight="1">
      <c r="A12" s="558"/>
      <c r="B12" s="1692"/>
      <c r="C12" s="1693"/>
      <c r="D12" s="1693"/>
      <c r="E12" s="1693"/>
      <c r="F12" s="1693"/>
      <c r="G12" s="1693"/>
      <c r="H12" s="1693"/>
      <c r="I12" s="1693"/>
      <c r="J12" s="1693"/>
      <c r="K12" s="1693"/>
      <c r="L12" s="1693"/>
      <c r="M12" s="1693"/>
      <c r="N12" s="1693"/>
      <c r="O12" s="422"/>
      <c r="P12" s="423"/>
    </row>
    <row r="13" spans="1:16" ht="21" customHeight="1">
      <c r="A13" s="558"/>
      <c r="B13" s="1692"/>
      <c r="C13" s="1693"/>
      <c r="D13" s="1693"/>
      <c r="E13" s="1693"/>
      <c r="F13" s="1693"/>
      <c r="G13" s="1693"/>
      <c r="H13" s="1693"/>
      <c r="I13" s="1693"/>
      <c r="J13" s="1693"/>
      <c r="K13" s="1693"/>
      <c r="L13" s="1693"/>
      <c r="M13" s="1693"/>
      <c r="N13" s="1693"/>
      <c r="O13" s="422"/>
      <c r="P13" s="423"/>
    </row>
    <row r="14" spans="1:16" ht="21" customHeight="1">
      <c r="A14" s="558"/>
      <c r="B14" s="1692"/>
      <c r="C14" s="1693"/>
      <c r="D14" s="1693"/>
      <c r="E14" s="1693"/>
      <c r="F14" s="1693"/>
      <c r="G14" s="1693"/>
      <c r="H14" s="1693"/>
      <c r="I14" s="1693"/>
      <c r="J14" s="1693"/>
      <c r="K14" s="1693"/>
      <c r="L14" s="1693"/>
      <c r="M14" s="1693"/>
      <c r="N14" s="1693"/>
      <c r="O14" s="422"/>
      <c r="P14" s="424"/>
    </row>
    <row r="15" spans="1:16" ht="21" customHeight="1">
      <c r="A15" s="558"/>
      <c r="B15" s="1692"/>
      <c r="C15" s="1693"/>
      <c r="D15" s="1693"/>
      <c r="E15" s="1693"/>
      <c r="F15" s="1693"/>
      <c r="G15" s="1693"/>
      <c r="H15" s="1693"/>
      <c r="I15" s="1693"/>
      <c r="J15" s="1693"/>
      <c r="K15" s="1693"/>
      <c r="L15" s="1693"/>
      <c r="M15" s="1693"/>
      <c r="N15" s="1693"/>
      <c r="O15" s="422"/>
      <c r="P15" s="424"/>
    </row>
    <row r="16" spans="1:16" ht="21" customHeight="1">
      <c r="A16" s="558"/>
      <c r="B16" s="1692"/>
      <c r="C16" s="1693"/>
      <c r="D16" s="1693"/>
      <c r="E16" s="1693"/>
      <c r="F16" s="1693"/>
      <c r="G16" s="1693"/>
      <c r="H16" s="1693"/>
      <c r="I16" s="1693"/>
      <c r="J16" s="1693"/>
      <c r="K16" s="1693"/>
      <c r="L16" s="1693"/>
      <c r="M16" s="1693"/>
      <c r="N16" s="1693"/>
      <c r="O16" s="422"/>
      <c r="P16" s="424"/>
    </row>
    <row r="17" spans="2:16" ht="21" customHeight="1">
      <c r="B17" s="1692"/>
      <c r="C17" s="1693"/>
      <c r="D17" s="1693"/>
      <c r="E17" s="1693"/>
      <c r="F17" s="1693"/>
      <c r="G17" s="1693"/>
      <c r="H17" s="1693"/>
      <c r="I17" s="1693"/>
      <c r="J17" s="1693"/>
      <c r="K17" s="1693"/>
      <c r="L17" s="1693"/>
      <c r="M17" s="1693"/>
      <c r="N17" s="1693"/>
      <c r="O17" s="422"/>
      <c r="P17" s="424"/>
    </row>
    <row r="18" spans="2:16" ht="21" customHeight="1">
      <c r="B18" s="1692"/>
      <c r="C18" s="1693"/>
      <c r="D18" s="1693"/>
      <c r="E18" s="1693"/>
      <c r="F18" s="1693"/>
      <c r="G18" s="1693"/>
      <c r="H18" s="1693"/>
      <c r="I18" s="1693"/>
      <c r="J18" s="1693"/>
      <c r="K18" s="1693"/>
      <c r="L18" s="1693"/>
      <c r="M18" s="1693"/>
      <c r="N18" s="1693"/>
      <c r="O18" s="422"/>
      <c r="P18" s="424"/>
    </row>
    <row r="19" spans="2:16" ht="21" customHeight="1">
      <c r="B19" s="1692"/>
      <c r="C19" s="1693"/>
      <c r="D19" s="1693"/>
      <c r="E19" s="1693"/>
      <c r="F19" s="1693"/>
      <c r="G19" s="1693"/>
      <c r="H19" s="1693"/>
      <c r="I19" s="1693"/>
      <c r="J19" s="1693"/>
      <c r="K19" s="1693"/>
      <c r="L19" s="1693"/>
      <c r="M19" s="1693"/>
      <c r="N19" s="1693"/>
      <c r="O19" s="422"/>
      <c r="P19" s="424"/>
    </row>
    <row r="20" spans="2:16" ht="21" customHeight="1">
      <c r="B20" s="1673"/>
      <c r="C20" s="1674"/>
      <c r="D20" s="1674"/>
      <c r="E20" s="1674"/>
      <c r="F20" s="1674"/>
      <c r="G20" s="1674"/>
      <c r="H20" s="1674"/>
      <c r="I20" s="1674"/>
      <c r="J20" s="1674"/>
      <c r="K20" s="1674"/>
      <c r="L20" s="1674"/>
      <c r="M20" s="1674"/>
      <c r="N20" s="1674"/>
      <c r="O20" s="425"/>
      <c r="P20" s="426"/>
    </row>
    <row r="21" spans="2:16" ht="21" customHeight="1">
      <c r="B21" s="1673"/>
      <c r="C21" s="1674"/>
      <c r="D21" s="1674"/>
      <c r="E21" s="1674"/>
      <c r="F21" s="1674"/>
      <c r="G21" s="1674"/>
      <c r="H21" s="1674"/>
      <c r="I21" s="1674"/>
      <c r="J21" s="1674"/>
      <c r="K21" s="1674"/>
      <c r="L21" s="1674"/>
      <c r="M21" s="1674"/>
      <c r="N21" s="1674"/>
      <c r="O21" s="425"/>
      <c r="P21" s="426"/>
    </row>
    <row r="22" spans="2:16" ht="21" customHeight="1" thickBot="1">
      <c r="B22" s="1675"/>
      <c r="C22" s="1676"/>
      <c r="D22" s="1676"/>
      <c r="E22" s="1676"/>
      <c r="F22" s="1676"/>
      <c r="G22" s="1676"/>
      <c r="H22" s="1676"/>
      <c r="I22" s="1676"/>
      <c r="J22" s="1676"/>
      <c r="K22" s="1676"/>
      <c r="L22" s="1676"/>
      <c r="M22" s="1676"/>
      <c r="N22" s="1676"/>
      <c r="O22" s="427"/>
      <c r="P22" s="428"/>
    </row>
    <row r="23" spans="2:16" ht="13.5" thickBot="1">
      <c r="B23" s="429"/>
      <c r="C23" s="429"/>
      <c r="D23" s="429"/>
      <c r="E23" s="429"/>
      <c r="F23" s="429"/>
      <c r="G23" s="429"/>
      <c r="H23" s="429"/>
      <c r="I23" s="429"/>
      <c r="J23" s="429"/>
      <c r="K23" s="429"/>
      <c r="L23" s="429"/>
      <c r="M23" s="429"/>
      <c r="N23" s="429"/>
      <c r="O23" s="429"/>
      <c r="P23" s="429"/>
    </row>
    <row r="24" spans="2:16">
      <c r="B24" s="1677" t="s">
        <v>538</v>
      </c>
      <c r="C24" s="1678"/>
      <c r="D24" s="1678"/>
      <c r="E24" s="1678"/>
      <c r="F24" s="1678"/>
      <c r="G24" s="1678"/>
      <c r="H24" s="1678"/>
      <c r="I24" s="1678"/>
      <c r="J24" s="2089"/>
      <c r="K24" s="2089"/>
      <c r="L24" s="2089"/>
      <c r="M24" s="2089"/>
      <c r="N24" s="2090"/>
      <c r="O24" s="1685" t="s">
        <v>725</v>
      </c>
      <c r="P24" s="430"/>
    </row>
    <row r="25" spans="2:16" ht="45" customHeight="1">
      <c r="B25" s="1681"/>
      <c r="C25" s="1682"/>
      <c r="D25" s="1682"/>
      <c r="E25" s="1682"/>
      <c r="F25" s="1682"/>
      <c r="G25" s="1682"/>
      <c r="H25" s="1682"/>
      <c r="I25" s="1682"/>
      <c r="J25" s="2091"/>
      <c r="K25" s="2091"/>
      <c r="L25" s="2091"/>
      <c r="M25" s="2091"/>
      <c r="N25" s="2092"/>
      <c r="O25" s="2093"/>
      <c r="P25" s="431" t="s">
        <v>540</v>
      </c>
    </row>
    <row r="26" spans="2:16" ht="24.75" customHeight="1" thickBot="1">
      <c r="B26" s="1687"/>
      <c r="C26" s="1688"/>
      <c r="D26" s="1688"/>
      <c r="E26" s="1688"/>
      <c r="F26" s="1688"/>
      <c r="G26" s="1688"/>
      <c r="H26" s="1688"/>
      <c r="I26" s="1688"/>
      <c r="J26" s="2094"/>
      <c r="K26" s="2094"/>
      <c r="L26" s="2094"/>
      <c r="M26" s="2094"/>
      <c r="N26" s="2095"/>
      <c r="O26" s="432"/>
      <c r="P26" s="433"/>
    </row>
    <row r="27" spans="2:16" ht="7.5" customHeight="1">
      <c r="B27" s="429"/>
      <c r="C27" s="429"/>
      <c r="D27" s="429"/>
      <c r="E27" s="429"/>
      <c r="F27" s="429"/>
      <c r="G27" s="429"/>
      <c r="H27" s="429"/>
      <c r="I27" s="429"/>
      <c r="J27" s="559"/>
      <c r="K27" s="559"/>
      <c r="L27" s="559"/>
      <c r="M27" s="559"/>
      <c r="N27" s="559"/>
      <c r="O27" s="435"/>
      <c r="P27" s="435"/>
    </row>
    <row r="28" spans="2:16" ht="27" customHeight="1">
      <c r="B28" s="1691" t="s">
        <v>726</v>
      </c>
      <c r="C28" s="2088"/>
      <c r="D28" s="2088"/>
      <c r="E28" s="2088"/>
      <c r="F28" s="2088"/>
      <c r="G28" s="2088"/>
      <c r="H28" s="2088"/>
      <c r="I28" s="2088"/>
      <c r="J28" s="2088"/>
      <c r="K28" s="2088"/>
      <c r="L28" s="2088"/>
      <c r="M28" s="2088"/>
      <c r="N28" s="2088"/>
      <c r="O28" s="2088"/>
      <c r="P28" s="2088"/>
    </row>
    <row r="29" spans="2:16">
      <c r="B29" s="1691" t="s">
        <v>542</v>
      </c>
      <c r="C29" s="2088"/>
      <c r="D29" s="2088"/>
      <c r="E29" s="2088"/>
      <c r="F29" s="2088"/>
      <c r="G29" s="2088"/>
      <c r="H29" s="2088"/>
      <c r="I29" s="2088"/>
      <c r="J29" s="2088"/>
      <c r="K29" s="2088"/>
      <c r="L29" s="2088"/>
      <c r="M29" s="2088"/>
      <c r="N29" s="2088"/>
      <c r="O29" s="2088"/>
      <c r="P29" s="2088"/>
    </row>
    <row r="30" spans="2:16" ht="8.25" customHeight="1">
      <c r="B30" s="436"/>
      <c r="C30" s="560"/>
      <c r="D30" s="560"/>
      <c r="E30" s="560"/>
      <c r="F30" s="560"/>
      <c r="G30" s="560"/>
      <c r="H30" s="560"/>
      <c r="I30" s="560"/>
      <c r="J30" s="560"/>
      <c r="K30" s="560"/>
      <c r="L30" s="560"/>
      <c r="M30" s="560"/>
      <c r="N30" s="560"/>
      <c r="O30" s="560"/>
      <c r="P30" s="560"/>
    </row>
    <row r="31" spans="2:16" ht="4.5" customHeight="1">
      <c r="B31" s="1671" t="s">
        <v>727</v>
      </c>
      <c r="C31" s="2088"/>
      <c r="D31" s="2088"/>
      <c r="E31" s="2088"/>
      <c r="F31" s="2088"/>
      <c r="G31" s="2088"/>
      <c r="H31" s="2088"/>
      <c r="I31" s="2088"/>
      <c r="J31" s="2088"/>
      <c r="K31" s="2088"/>
      <c r="L31" s="2088"/>
      <c r="M31" s="2088"/>
      <c r="N31" s="2088"/>
      <c r="O31" s="2088"/>
      <c r="P31" s="2088"/>
    </row>
    <row r="32" spans="2:16">
      <c r="B32" s="2088"/>
      <c r="C32" s="2088"/>
      <c r="D32" s="2088"/>
      <c r="E32" s="2088"/>
      <c r="F32" s="2088"/>
      <c r="G32" s="2088"/>
      <c r="H32" s="2088"/>
      <c r="I32" s="2088"/>
      <c r="J32" s="2088"/>
      <c r="K32" s="2088"/>
      <c r="L32" s="2088"/>
      <c r="M32" s="2088"/>
      <c r="N32" s="2088"/>
      <c r="O32" s="2088"/>
      <c r="P32" s="2088"/>
    </row>
    <row r="33" spans="2:16">
      <c r="B33" s="2088"/>
      <c r="C33" s="2088"/>
      <c r="D33" s="2088"/>
      <c r="E33" s="2088"/>
      <c r="F33" s="2088"/>
      <c r="G33" s="2088"/>
      <c r="H33" s="2088"/>
      <c r="I33" s="2088"/>
      <c r="J33" s="2088"/>
      <c r="K33" s="2088"/>
      <c r="L33" s="2088"/>
      <c r="M33" s="2088"/>
      <c r="N33" s="2088"/>
      <c r="O33" s="2088"/>
      <c r="P33" s="2088"/>
    </row>
    <row r="34" spans="2:16">
      <c r="B34" s="2088"/>
      <c r="C34" s="2088"/>
      <c r="D34" s="2088"/>
      <c r="E34" s="2088"/>
      <c r="F34" s="2088"/>
      <c r="G34" s="2088"/>
      <c r="H34" s="2088"/>
      <c r="I34" s="2088"/>
      <c r="J34" s="2088"/>
      <c r="K34" s="2088"/>
      <c r="L34" s="2088"/>
      <c r="M34" s="2088"/>
      <c r="N34" s="2088"/>
      <c r="O34" s="2088"/>
      <c r="P34" s="2088"/>
    </row>
    <row r="35" spans="2:16" ht="69.75" customHeight="1">
      <c r="B35" s="2088"/>
      <c r="C35" s="2088"/>
      <c r="D35" s="2088"/>
      <c r="E35" s="2088"/>
      <c r="F35" s="2088"/>
      <c r="G35" s="2088"/>
      <c r="H35" s="2088"/>
      <c r="I35" s="2088"/>
      <c r="J35" s="2088"/>
      <c r="K35" s="2088"/>
      <c r="L35" s="2088"/>
      <c r="M35" s="2088"/>
      <c r="N35" s="2088"/>
      <c r="O35" s="2088"/>
      <c r="P35" s="2088"/>
    </row>
    <row r="36" spans="2:16">
      <c r="B36" s="438"/>
      <c r="C36" s="438"/>
      <c r="D36" s="438"/>
      <c r="E36" s="438"/>
      <c r="F36" s="438"/>
      <c r="G36" s="438"/>
      <c r="H36" s="438"/>
      <c r="I36" s="438"/>
      <c r="J36" s="438"/>
      <c r="K36" s="438"/>
      <c r="L36" s="438"/>
      <c r="M36" s="438"/>
      <c r="N36" s="438"/>
      <c r="O36" s="438"/>
      <c r="P36" s="438"/>
    </row>
    <row r="37" spans="2:16">
      <c r="B37" s="438"/>
      <c r="C37" s="438"/>
      <c r="D37" s="438"/>
      <c r="E37" s="438"/>
      <c r="F37" s="438"/>
      <c r="G37" s="438"/>
      <c r="H37" s="438"/>
      <c r="I37" s="438"/>
      <c r="J37" s="438"/>
      <c r="K37" s="438"/>
      <c r="L37" s="438"/>
      <c r="M37" s="438"/>
      <c r="N37" s="438"/>
      <c r="O37" s="438"/>
      <c r="P37" s="438"/>
    </row>
    <row r="38" spans="2:16">
      <c r="B38" s="438"/>
      <c r="C38" s="438"/>
      <c r="D38" s="438"/>
      <c r="E38" s="438"/>
      <c r="F38" s="438"/>
      <c r="G38" s="438"/>
      <c r="H38" s="438"/>
      <c r="I38" s="438"/>
      <c r="J38" s="438"/>
      <c r="K38" s="438"/>
      <c r="L38" s="438"/>
      <c r="M38" s="438"/>
      <c r="N38" s="438"/>
      <c r="O38" s="438"/>
      <c r="P38" s="438"/>
    </row>
    <row r="39" spans="2:16">
      <c r="B39" s="438"/>
      <c r="C39" s="438"/>
      <c r="D39" s="438"/>
      <c r="E39" s="438"/>
      <c r="F39" s="438"/>
      <c r="G39" s="438"/>
      <c r="H39" s="438"/>
      <c r="I39" s="438"/>
      <c r="J39" s="438"/>
      <c r="K39" s="438"/>
      <c r="L39" s="438"/>
      <c r="M39" s="438"/>
      <c r="N39" s="438"/>
      <c r="O39" s="438"/>
      <c r="P39" s="438"/>
    </row>
    <row r="40" spans="2:16">
      <c r="B40" s="438"/>
      <c r="C40" s="438"/>
      <c r="D40" s="438"/>
      <c r="E40" s="438"/>
      <c r="F40" s="438"/>
      <c r="G40" s="438"/>
      <c r="H40" s="438"/>
      <c r="I40" s="438"/>
      <c r="J40" s="438"/>
      <c r="K40" s="438"/>
      <c r="L40" s="438"/>
      <c r="M40" s="438"/>
      <c r="N40" s="438"/>
      <c r="O40" s="438"/>
      <c r="P40" s="438"/>
    </row>
    <row r="41" spans="2:16">
      <c r="B41" s="438"/>
      <c r="C41" s="438"/>
      <c r="D41" s="438"/>
      <c r="E41" s="438"/>
      <c r="F41" s="438"/>
      <c r="G41" s="438"/>
      <c r="H41" s="438"/>
      <c r="I41" s="438"/>
      <c r="J41" s="438"/>
      <c r="K41" s="438"/>
      <c r="L41" s="438"/>
      <c r="M41" s="438"/>
      <c r="N41" s="438"/>
      <c r="O41" s="438"/>
      <c r="P41" s="438"/>
    </row>
    <row r="42" spans="2:16">
      <c r="B42" s="558"/>
      <c r="C42" s="558"/>
      <c r="D42" s="558"/>
      <c r="E42" s="558"/>
      <c r="F42" s="558"/>
      <c r="G42" s="558"/>
      <c r="H42" s="558"/>
      <c r="I42" s="558"/>
      <c r="J42" s="558"/>
      <c r="K42" s="558"/>
      <c r="L42" s="558"/>
      <c r="M42" s="558"/>
      <c r="N42" s="558"/>
      <c r="O42" s="558"/>
      <c r="P42" s="558"/>
    </row>
    <row r="43" spans="2:16">
      <c r="B43" s="558"/>
      <c r="C43" s="558"/>
      <c r="D43" s="558"/>
      <c r="E43" s="558"/>
      <c r="F43" s="558"/>
      <c r="G43" s="558"/>
      <c r="H43" s="558"/>
      <c r="I43" s="558"/>
      <c r="J43" s="558"/>
      <c r="K43" s="558"/>
      <c r="L43" s="558"/>
      <c r="M43" s="558"/>
      <c r="N43" s="558"/>
      <c r="O43" s="558"/>
      <c r="P43" s="558"/>
    </row>
    <row r="44" spans="2:16">
      <c r="B44" s="558"/>
      <c r="C44" s="558"/>
      <c r="D44" s="558"/>
      <c r="E44" s="558"/>
      <c r="F44" s="558"/>
      <c r="G44" s="558"/>
      <c r="H44" s="558"/>
      <c r="I44" s="558"/>
      <c r="J44" s="558"/>
      <c r="K44" s="558"/>
      <c r="L44" s="558"/>
      <c r="M44" s="558"/>
      <c r="N44" s="558"/>
      <c r="O44" s="558"/>
      <c r="P44" s="558"/>
    </row>
    <row r="45" spans="2:16">
      <c r="B45" s="558"/>
      <c r="C45" s="558"/>
      <c r="D45" s="558"/>
      <c r="E45" s="558"/>
      <c r="F45" s="558"/>
      <c r="G45" s="558"/>
      <c r="H45" s="558"/>
      <c r="I45" s="558"/>
      <c r="J45" s="558"/>
      <c r="K45" s="558"/>
      <c r="L45" s="558"/>
      <c r="M45" s="558"/>
      <c r="N45" s="558"/>
      <c r="O45" s="558"/>
      <c r="P45" s="558"/>
    </row>
    <row r="46" spans="2:16">
      <c r="B46" s="558"/>
      <c r="C46" s="558"/>
      <c r="D46" s="558"/>
      <c r="E46" s="558"/>
      <c r="F46" s="558"/>
      <c r="G46" s="558"/>
      <c r="H46" s="558"/>
      <c r="I46" s="558"/>
      <c r="J46" s="558"/>
      <c r="K46" s="558"/>
      <c r="L46" s="558"/>
      <c r="M46" s="558"/>
      <c r="N46" s="558"/>
      <c r="O46" s="558"/>
      <c r="P46" s="558"/>
    </row>
    <row r="47" spans="2:16">
      <c r="B47" s="558"/>
      <c r="C47" s="558"/>
      <c r="D47" s="558"/>
      <c r="E47" s="558"/>
      <c r="F47" s="558"/>
      <c r="G47" s="558"/>
      <c r="H47" s="558"/>
      <c r="I47" s="558"/>
      <c r="J47" s="558"/>
      <c r="K47" s="558"/>
      <c r="L47" s="558"/>
      <c r="M47" s="558"/>
      <c r="N47" s="558"/>
      <c r="O47" s="558"/>
      <c r="P47" s="558"/>
    </row>
    <row r="48" spans="2:16">
      <c r="B48" s="558"/>
      <c r="C48" s="558"/>
      <c r="D48" s="558"/>
      <c r="E48" s="558"/>
      <c r="F48" s="558"/>
      <c r="G48" s="558"/>
      <c r="H48" s="558"/>
      <c r="I48" s="558"/>
      <c r="J48" s="558"/>
      <c r="K48" s="558"/>
      <c r="L48" s="558"/>
      <c r="M48" s="558"/>
      <c r="N48" s="558"/>
      <c r="O48" s="558"/>
      <c r="P48" s="558"/>
    </row>
  </sheetData>
  <mergeCells count="43">
    <mergeCell ref="B6:N6"/>
    <mergeCell ref="O6:P6"/>
    <mergeCell ref="B2:P2"/>
    <mergeCell ref="B3:P3"/>
    <mergeCell ref="B4:P4"/>
    <mergeCell ref="B5:N5"/>
    <mergeCell ref="O5:P5"/>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20"/>
  <pageMargins left="0.7" right="0.7" top="0.75" bottom="0.75" header="0.3" footer="0.3"/>
  <pageSetup paperSize="9" scale="85"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FBE0A-F0C9-4AF4-9538-053B24CD406C}">
  <sheetPr>
    <tabColor theme="5" tint="0.39997558519241921"/>
  </sheetPr>
  <dimension ref="A1:O16"/>
  <sheetViews>
    <sheetView showGridLines="0" view="pageBreakPreview" zoomScaleNormal="100" zoomScaleSheetLayoutView="100" workbookViewId="0">
      <selection activeCell="B3" sqref="B3:H3"/>
    </sheetView>
  </sheetViews>
  <sheetFormatPr defaultColWidth="9" defaultRowHeight="13"/>
  <cols>
    <col min="1" max="1" width="1.25" style="414" customWidth="1"/>
    <col min="2" max="2" width="24.25" style="414" customWidth="1"/>
    <col min="3" max="3" width="4" style="414" customWidth="1"/>
    <col min="4" max="5" width="20.08203125" style="414" customWidth="1"/>
    <col min="6" max="6" width="12.75" style="414" customWidth="1"/>
    <col min="7" max="7" width="11.25" style="414" customWidth="1"/>
    <col min="8" max="8" width="3.08203125" style="414" customWidth="1"/>
    <col min="9" max="9" width="3.75" style="414" customWidth="1"/>
    <col min="10" max="10" width="2.5" style="414" customWidth="1"/>
    <col min="11" max="16384" width="9" style="414"/>
  </cols>
  <sheetData>
    <row r="1" spans="1:15" ht="27.75" customHeight="1">
      <c r="A1" s="439"/>
      <c r="B1" s="561" t="s">
        <v>728</v>
      </c>
      <c r="C1" s="562"/>
      <c r="D1" s="562"/>
      <c r="E1" s="562"/>
      <c r="F1" s="562"/>
      <c r="G1" s="562"/>
      <c r="H1" s="562"/>
      <c r="I1" s="562"/>
      <c r="J1" s="562"/>
      <c r="K1" s="562"/>
      <c r="L1" s="562"/>
      <c r="M1" s="562"/>
      <c r="N1" s="562"/>
      <c r="O1" s="562"/>
    </row>
    <row r="2" spans="1:15" ht="14.25" customHeight="1">
      <c r="A2" s="439"/>
      <c r="B2" s="562"/>
      <c r="C2" s="562"/>
      <c r="D2" s="562"/>
      <c r="E2" s="562"/>
      <c r="F2" s="562"/>
      <c r="G2" s="562"/>
      <c r="H2" s="441" t="s">
        <v>348</v>
      </c>
      <c r="I2" s="562"/>
      <c r="J2" s="562"/>
      <c r="K2" s="562"/>
      <c r="L2" s="562"/>
      <c r="M2" s="562"/>
      <c r="N2" s="562"/>
      <c r="O2" s="562"/>
    </row>
    <row r="3" spans="1:15" ht="36" customHeight="1">
      <c r="A3" s="439"/>
      <c r="B3" s="2109" t="s">
        <v>729</v>
      </c>
      <c r="C3" s="2109"/>
      <c r="D3" s="2109"/>
      <c r="E3" s="2109"/>
      <c r="F3" s="2109"/>
      <c r="G3" s="2109"/>
      <c r="H3" s="2109"/>
      <c r="I3" s="562"/>
      <c r="J3" s="562"/>
      <c r="K3" s="562"/>
      <c r="L3" s="562"/>
      <c r="M3" s="562"/>
      <c r="N3" s="562"/>
      <c r="O3" s="562"/>
    </row>
    <row r="4" spans="1:15" ht="6" customHeight="1">
      <c r="A4" s="442"/>
      <c r="B4" s="442"/>
      <c r="C4" s="442"/>
      <c r="D4" s="442"/>
      <c r="E4" s="442"/>
      <c r="F4" s="442"/>
      <c r="G4" s="442"/>
      <c r="H4" s="562"/>
      <c r="I4" s="562"/>
      <c r="J4" s="562"/>
      <c r="K4" s="562"/>
      <c r="L4" s="562"/>
      <c r="M4" s="562"/>
      <c r="N4" s="562"/>
      <c r="O4" s="440"/>
    </row>
    <row r="5" spans="1:15" ht="36" customHeight="1">
      <c r="A5" s="442"/>
      <c r="B5" s="443" t="s">
        <v>96</v>
      </c>
      <c r="C5" s="2110"/>
      <c r="D5" s="2111"/>
      <c r="E5" s="2111"/>
      <c r="F5" s="2111"/>
      <c r="G5" s="2111"/>
      <c r="H5" s="2112"/>
      <c r="I5" s="562"/>
      <c r="J5" s="562"/>
      <c r="K5" s="562"/>
      <c r="L5" s="562"/>
      <c r="M5" s="562"/>
      <c r="N5" s="562"/>
      <c r="O5" s="562"/>
    </row>
    <row r="6" spans="1:15" ht="36" customHeight="1">
      <c r="A6" s="442"/>
      <c r="B6" s="563" t="s">
        <v>730</v>
      </c>
      <c r="C6" s="2110"/>
      <c r="D6" s="2111"/>
      <c r="E6" s="2111"/>
      <c r="F6" s="2111"/>
      <c r="G6" s="2111"/>
      <c r="H6" s="2112"/>
      <c r="I6" s="562"/>
      <c r="J6" s="562"/>
      <c r="K6" s="562"/>
      <c r="L6" s="562"/>
      <c r="M6" s="562"/>
      <c r="N6" s="562"/>
      <c r="O6" s="562"/>
    </row>
    <row r="7" spans="1:15" ht="36" customHeight="1">
      <c r="A7" s="442"/>
      <c r="B7" s="443" t="s">
        <v>546</v>
      </c>
      <c r="C7" s="2110"/>
      <c r="D7" s="2111"/>
      <c r="E7" s="2111"/>
      <c r="F7" s="2111"/>
      <c r="G7" s="2111"/>
      <c r="H7" s="2112"/>
      <c r="I7" s="562"/>
      <c r="J7" s="562"/>
      <c r="K7" s="562"/>
      <c r="L7" s="562"/>
      <c r="M7" s="562"/>
      <c r="N7" s="562"/>
      <c r="O7" s="562"/>
    </row>
    <row r="8" spans="1:15" ht="36" customHeight="1">
      <c r="A8" s="562"/>
      <c r="B8" s="444" t="s">
        <v>476</v>
      </c>
      <c r="C8" s="2113" t="s">
        <v>547</v>
      </c>
      <c r="D8" s="2114"/>
      <c r="E8" s="2114"/>
      <c r="F8" s="2114"/>
      <c r="G8" s="2114"/>
      <c r="H8" s="2115"/>
      <c r="I8" s="440"/>
      <c r="J8" s="562"/>
      <c r="K8" s="562"/>
      <c r="L8" s="562"/>
      <c r="M8" s="562"/>
      <c r="N8" s="562"/>
      <c r="O8" s="562"/>
    </row>
    <row r="9" spans="1:15" ht="50.15" customHeight="1">
      <c r="A9" s="562"/>
      <c r="B9" s="1723" t="s">
        <v>731</v>
      </c>
      <c r="C9" s="443">
        <v>1</v>
      </c>
      <c r="D9" s="1742" t="s">
        <v>732</v>
      </c>
      <c r="E9" s="1742"/>
      <c r="F9" s="2116"/>
      <c r="G9" s="2116"/>
      <c r="H9" s="2116"/>
      <c r="I9" s="562"/>
      <c r="J9" s="562"/>
      <c r="K9" s="562"/>
      <c r="L9" s="562"/>
      <c r="M9" s="562"/>
      <c r="N9" s="562"/>
      <c r="O9" s="562"/>
    </row>
    <row r="10" spans="1:15" ht="50.15" customHeight="1">
      <c r="A10" s="562"/>
      <c r="B10" s="1724"/>
      <c r="C10" s="443">
        <v>2</v>
      </c>
      <c r="D10" s="1732" t="s">
        <v>733</v>
      </c>
      <c r="E10" s="1744"/>
      <c r="F10" s="2116"/>
      <c r="G10" s="2116"/>
      <c r="H10" s="2116"/>
      <c r="I10" s="562"/>
      <c r="J10" s="562"/>
      <c r="K10" s="562"/>
      <c r="L10" s="562"/>
      <c r="M10" s="562"/>
      <c r="N10" s="562"/>
      <c r="O10" s="562"/>
    </row>
    <row r="11" spans="1:15">
      <c r="A11" s="562"/>
      <c r="B11" s="337" t="s">
        <v>529</v>
      </c>
      <c r="C11" s="562"/>
      <c r="D11" s="562"/>
      <c r="E11" s="562"/>
      <c r="F11" s="562"/>
      <c r="G11" s="562"/>
      <c r="H11" s="562"/>
      <c r="I11" s="562"/>
      <c r="J11" s="562"/>
      <c r="K11" s="562"/>
      <c r="L11" s="562"/>
      <c r="M11" s="562"/>
      <c r="N11" s="562"/>
      <c r="O11" s="562"/>
    </row>
    <row r="12" spans="1:15" ht="17.25" customHeight="1">
      <c r="A12" s="562"/>
      <c r="B12" s="1719" t="s">
        <v>734</v>
      </c>
      <c r="C12" s="1719"/>
      <c r="D12" s="1719"/>
      <c r="E12" s="1719"/>
      <c r="F12" s="1719"/>
      <c r="G12" s="1719"/>
      <c r="H12" s="1719"/>
      <c r="I12" s="562"/>
      <c r="J12" s="562"/>
      <c r="K12" s="562"/>
      <c r="L12" s="562"/>
      <c r="M12" s="562"/>
      <c r="N12" s="562"/>
      <c r="O12" s="562"/>
    </row>
    <row r="13" spans="1:15" ht="35.25" customHeight="1">
      <c r="B13" s="1656"/>
      <c r="C13" s="1656"/>
      <c r="D13" s="1656"/>
      <c r="E13" s="1656"/>
      <c r="F13" s="1656"/>
      <c r="G13" s="1656"/>
      <c r="H13" s="1656"/>
      <c r="I13" s="419"/>
      <c r="J13" s="419"/>
    </row>
    <row r="14" spans="1:15" ht="17.25" customHeight="1">
      <c r="B14" s="564"/>
      <c r="C14" s="419"/>
      <c r="D14" s="419"/>
      <c r="E14" s="419"/>
      <c r="F14" s="419"/>
      <c r="G14" s="419"/>
      <c r="H14" s="419"/>
      <c r="I14" s="419"/>
      <c r="J14" s="419"/>
    </row>
    <row r="15" spans="1:15" ht="17.25" customHeight="1">
      <c r="B15" s="564"/>
      <c r="C15" s="419"/>
      <c r="D15" s="419"/>
      <c r="E15" s="419"/>
      <c r="F15" s="419"/>
      <c r="G15" s="419"/>
      <c r="H15" s="419"/>
      <c r="I15" s="419"/>
      <c r="J15" s="419"/>
    </row>
    <row r="16" spans="1:15">
      <c r="B16" s="420"/>
    </row>
  </sheetData>
  <mergeCells count="12">
    <mergeCell ref="B12:H12"/>
    <mergeCell ref="B13:H13"/>
    <mergeCell ref="B3:H3"/>
    <mergeCell ref="C5:H5"/>
    <mergeCell ref="C6:H6"/>
    <mergeCell ref="C7:H7"/>
    <mergeCell ref="C8:H8"/>
    <mergeCell ref="B9:B10"/>
    <mergeCell ref="D9:E9"/>
    <mergeCell ref="F9:H9"/>
    <mergeCell ref="D10:E10"/>
    <mergeCell ref="F10:H10"/>
  </mergeCells>
  <phoneticPr fontId="20"/>
  <pageMargins left="0.7" right="0.7" top="0.75" bottom="0.75" header="0.3" footer="0.3"/>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F8B87-FED4-4794-ADF2-4CAAC7FFB02B}">
  <dimension ref="A1:BG172"/>
  <sheetViews>
    <sheetView view="pageBreakPreview" zoomScale="70" zoomScaleNormal="70" zoomScaleSheetLayoutView="70" workbookViewId="0">
      <selection activeCell="G5" sqref="G5:X5"/>
    </sheetView>
  </sheetViews>
  <sheetFormatPr defaultColWidth="9" defaultRowHeight="13"/>
  <cols>
    <col min="1" max="1" width="2.58203125" style="1" customWidth="1"/>
    <col min="2" max="2" width="7.5" style="1" customWidth="1"/>
    <col min="3" max="13" width="2.58203125" style="1" customWidth="1"/>
    <col min="14" max="14" width="4.58203125" style="1" customWidth="1"/>
    <col min="15" max="20" width="3.58203125" style="1" customWidth="1"/>
    <col min="21" max="26" width="3.5" style="1" customWidth="1"/>
    <col min="27" max="31" width="3.33203125" style="1" customWidth="1"/>
    <col min="32" max="36" width="5" style="1" customWidth="1"/>
    <col min="37" max="37" width="5.83203125" style="1" customWidth="1"/>
    <col min="38" max="51" width="4.5" style="1" customWidth="1"/>
    <col min="52" max="52" width="11.58203125" style="1" customWidth="1"/>
    <col min="53" max="53" width="13.58203125" style="1" customWidth="1"/>
    <col min="54" max="55" width="2.58203125" style="1" customWidth="1"/>
    <col min="56" max="56" width="4.25" style="1" customWidth="1"/>
    <col min="57" max="60" width="2.58203125" style="1" customWidth="1"/>
    <col min="61" max="61" width="9" style="1" customWidth="1"/>
    <col min="62" max="16384" width="9" style="1"/>
  </cols>
  <sheetData>
    <row r="1" spans="1:59" ht="18" customHeight="1">
      <c r="A1" s="10" t="s">
        <v>64</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8" t="s">
        <v>977</v>
      </c>
    </row>
    <row r="2" spans="1:59">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row>
    <row r="3" spans="1:59" ht="21">
      <c r="A3" s="987" t="s">
        <v>54</v>
      </c>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2"/>
    </row>
    <row r="4" spans="1:59" ht="21.5" thickBo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2"/>
    </row>
    <row r="5" spans="1:59" ht="34.5" customHeight="1" thickBot="1">
      <c r="A5" s="19" t="s">
        <v>50</v>
      </c>
      <c r="B5" s="17"/>
      <c r="C5" s="17"/>
      <c r="D5" s="17"/>
      <c r="E5" s="17"/>
      <c r="F5" s="17"/>
      <c r="G5" s="988" t="s">
        <v>58</v>
      </c>
      <c r="H5" s="989"/>
      <c r="I5" s="989"/>
      <c r="J5" s="989"/>
      <c r="K5" s="989"/>
      <c r="L5" s="989"/>
      <c r="M5" s="989"/>
      <c r="N5" s="989"/>
      <c r="O5" s="989"/>
      <c r="P5" s="989"/>
      <c r="Q5" s="989"/>
      <c r="R5" s="989"/>
      <c r="S5" s="989"/>
      <c r="T5" s="989"/>
      <c r="U5" s="989"/>
      <c r="V5" s="989"/>
      <c r="W5" s="989"/>
      <c r="X5" s="990"/>
      <c r="Z5" s="24"/>
      <c r="AA5" s="24"/>
      <c r="AB5" s="24"/>
      <c r="AC5" s="24"/>
      <c r="AD5" s="17"/>
      <c r="AE5" s="17"/>
      <c r="AF5" s="17"/>
      <c r="AG5" s="17"/>
      <c r="AH5" s="17"/>
      <c r="AI5" s="17"/>
      <c r="AJ5" s="17"/>
      <c r="AK5" s="2"/>
    </row>
    <row r="6" spans="1:59" ht="12" customHeight="1">
      <c r="A6" s="19"/>
      <c r="B6" s="17"/>
      <c r="C6" s="17"/>
      <c r="D6" s="17"/>
      <c r="E6" s="17"/>
      <c r="F6" s="17"/>
      <c r="G6" s="25"/>
      <c r="H6" s="25"/>
      <c r="I6" s="25"/>
      <c r="J6" s="25"/>
      <c r="K6" s="25"/>
      <c r="L6" s="25"/>
      <c r="M6" s="25"/>
      <c r="N6" s="25"/>
      <c r="O6" s="25"/>
      <c r="P6" s="25"/>
      <c r="Q6" s="25"/>
      <c r="R6" s="25"/>
      <c r="S6" s="25"/>
      <c r="T6" s="25"/>
      <c r="U6" s="25"/>
      <c r="V6" s="25"/>
      <c r="W6" s="25"/>
      <c r="X6" s="25"/>
      <c r="Z6" s="20"/>
      <c r="AA6" s="21"/>
      <c r="AB6" s="21"/>
      <c r="AC6" s="21"/>
      <c r="AD6" s="21"/>
      <c r="AE6" s="21"/>
      <c r="AF6" s="21"/>
      <c r="AG6" s="22"/>
      <c r="AH6" s="23"/>
      <c r="AI6" s="26"/>
      <c r="AJ6" s="26"/>
      <c r="AK6" s="26"/>
      <c r="AL6" s="26"/>
      <c r="AM6" s="26"/>
      <c r="AN6" s="26"/>
      <c r="AO6" s="26"/>
      <c r="AP6" s="26"/>
      <c r="AQ6" s="26"/>
      <c r="AR6" s="26"/>
      <c r="AS6" s="26"/>
      <c r="AT6" s="26"/>
      <c r="AU6" s="26"/>
      <c r="AV6" s="24"/>
      <c r="AW6" s="24"/>
      <c r="AX6" s="24"/>
      <c r="AY6" s="24"/>
      <c r="AZ6" s="17"/>
      <c r="BA6" s="17"/>
      <c r="BB6" s="17"/>
      <c r="BC6" s="17"/>
      <c r="BD6" s="17"/>
      <c r="BE6" s="17"/>
      <c r="BF6" s="17"/>
      <c r="BG6" s="2"/>
    </row>
    <row r="7" spans="1:59" ht="21.5" thickBot="1">
      <c r="A7" s="20" t="s">
        <v>51</v>
      </c>
      <c r="B7" s="20"/>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2"/>
    </row>
    <row r="8" spans="1:59" ht="22.5" customHeight="1">
      <c r="A8" s="991" t="s">
        <v>0</v>
      </c>
      <c r="B8" s="992"/>
      <c r="C8" s="992"/>
      <c r="D8" s="992"/>
      <c r="E8" s="992"/>
      <c r="F8" s="992"/>
      <c r="G8" s="992"/>
      <c r="H8" s="992"/>
      <c r="I8" s="992"/>
      <c r="J8" s="993"/>
      <c r="K8" s="997" t="s">
        <v>1</v>
      </c>
      <c r="L8" s="992"/>
      <c r="M8" s="992"/>
      <c r="N8" s="993"/>
      <c r="O8" s="997" t="s">
        <v>2</v>
      </c>
      <c r="P8" s="992"/>
      <c r="Q8" s="992"/>
      <c r="R8" s="992"/>
      <c r="S8" s="992"/>
      <c r="T8" s="993"/>
      <c r="U8" s="999" t="s">
        <v>3</v>
      </c>
      <c r="V8" s="1000"/>
      <c r="W8" s="1000"/>
      <c r="X8" s="1000"/>
      <c r="Y8" s="1000"/>
      <c r="Z8" s="1001"/>
      <c r="AA8" s="999" t="s">
        <v>4</v>
      </c>
      <c r="AB8" s="1000"/>
      <c r="AC8" s="1000"/>
      <c r="AD8" s="1000"/>
      <c r="AE8" s="1001"/>
      <c r="AF8" s="997" t="s">
        <v>5</v>
      </c>
      <c r="AG8" s="992"/>
      <c r="AH8" s="992"/>
      <c r="AI8" s="992"/>
      <c r="AJ8" s="992"/>
      <c r="AK8" s="992"/>
      <c r="AL8" s="992"/>
      <c r="AM8" s="992"/>
      <c r="AN8" s="992"/>
      <c r="AO8" s="992"/>
      <c r="AP8" s="992"/>
      <c r="AQ8" s="992"/>
      <c r="AR8" s="992"/>
      <c r="AS8" s="992"/>
      <c r="AT8" s="992"/>
      <c r="AU8" s="992"/>
      <c r="AV8" s="992"/>
      <c r="AW8" s="992"/>
      <c r="AX8" s="992"/>
      <c r="AY8" s="992"/>
      <c r="AZ8" s="992"/>
      <c r="BA8" s="31"/>
      <c r="BB8" s="32"/>
      <c r="BC8" s="32"/>
      <c r="BD8" s="32"/>
      <c r="BE8" s="32"/>
      <c r="BF8" s="33"/>
      <c r="BG8" s="3"/>
    </row>
    <row r="9" spans="1:59" ht="23.25" customHeight="1" thickBot="1">
      <c r="A9" s="994"/>
      <c r="B9" s="995"/>
      <c r="C9" s="995"/>
      <c r="D9" s="995"/>
      <c r="E9" s="995"/>
      <c r="F9" s="995"/>
      <c r="G9" s="995"/>
      <c r="H9" s="995"/>
      <c r="I9" s="995"/>
      <c r="J9" s="996"/>
      <c r="K9" s="998"/>
      <c r="L9" s="995"/>
      <c r="M9" s="995"/>
      <c r="N9" s="996"/>
      <c r="O9" s="998"/>
      <c r="P9" s="995"/>
      <c r="Q9" s="995"/>
      <c r="R9" s="995"/>
      <c r="S9" s="995"/>
      <c r="T9" s="996"/>
      <c r="U9" s="1002"/>
      <c r="V9" s="1003"/>
      <c r="W9" s="1003"/>
      <c r="X9" s="1003"/>
      <c r="Y9" s="1003"/>
      <c r="Z9" s="1004"/>
      <c r="AA9" s="1002"/>
      <c r="AB9" s="1003"/>
      <c r="AC9" s="1003"/>
      <c r="AD9" s="1003"/>
      <c r="AE9" s="1004"/>
      <c r="AF9" s="998"/>
      <c r="AG9" s="995"/>
      <c r="AH9" s="995"/>
      <c r="AI9" s="995"/>
      <c r="AJ9" s="995"/>
      <c r="AK9" s="995"/>
      <c r="AL9" s="995"/>
      <c r="AM9" s="995"/>
      <c r="AN9" s="995"/>
      <c r="AO9" s="995"/>
      <c r="AP9" s="995"/>
      <c r="AQ9" s="995"/>
      <c r="AR9" s="995"/>
      <c r="AS9" s="995"/>
      <c r="AT9" s="995"/>
      <c r="AU9" s="995"/>
      <c r="AV9" s="995"/>
      <c r="AW9" s="995"/>
      <c r="AX9" s="995"/>
      <c r="AY9" s="995"/>
      <c r="AZ9" s="995"/>
      <c r="BA9" s="27" t="s">
        <v>52</v>
      </c>
      <c r="BB9" s="1005" t="s">
        <v>6</v>
      </c>
      <c r="BC9" s="1006"/>
      <c r="BD9" s="1006"/>
      <c r="BE9" s="1006"/>
      <c r="BF9" s="1007"/>
      <c r="BG9" s="3"/>
    </row>
    <row r="10" spans="1:59" ht="48" customHeight="1" thickTop="1" thickBot="1">
      <c r="A10" s="1014" t="s">
        <v>7</v>
      </c>
      <c r="B10" s="1015"/>
      <c r="C10" s="1015"/>
      <c r="D10" s="1015"/>
      <c r="E10" s="1015"/>
      <c r="F10" s="1015"/>
      <c r="G10" s="1015"/>
      <c r="H10" s="1015"/>
      <c r="I10" s="1015"/>
      <c r="J10" s="1016"/>
      <c r="K10" s="1017"/>
      <c r="L10" s="1018"/>
      <c r="M10" s="1018"/>
      <c r="N10" s="1019"/>
      <c r="O10" s="1017"/>
      <c r="P10" s="1018"/>
      <c r="Q10" s="1018"/>
      <c r="R10" s="1018"/>
      <c r="S10" s="1018"/>
      <c r="T10" s="1019"/>
      <c r="U10" s="1020"/>
      <c r="V10" s="1021"/>
      <c r="W10" s="1021"/>
      <c r="X10" s="1021"/>
      <c r="Y10" s="1021"/>
      <c r="Z10" s="1022"/>
      <c r="AA10" s="1017"/>
      <c r="AB10" s="1018"/>
      <c r="AC10" s="1018"/>
      <c r="AD10" s="1018"/>
      <c r="AE10" s="1019"/>
      <c r="AF10" s="1023" t="s">
        <v>8</v>
      </c>
      <c r="AG10" s="1024"/>
      <c r="AH10" s="1024"/>
      <c r="AI10" s="1024"/>
      <c r="AJ10" s="1024"/>
      <c r="AK10" s="1025"/>
      <c r="AL10" s="1008" t="s">
        <v>55</v>
      </c>
      <c r="AM10" s="1009"/>
      <c r="AN10" s="1009"/>
      <c r="AO10" s="1009"/>
      <c r="AP10" s="1009"/>
      <c r="AQ10" s="1009"/>
      <c r="AR10" s="1009"/>
      <c r="AS10" s="1009"/>
      <c r="AT10" s="1009"/>
      <c r="AU10" s="1009"/>
      <c r="AV10" s="1009"/>
      <c r="AW10" s="1009"/>
      <c r="AX10" s="1009"/>
      <c r="AY10" s="1009"/>
      <c r="AZ10" s="1010"/>
      <c r="BA10" s="28" t="s">
        <v>53</v>
      </c>
      <c r="BB10" s="1011"/>
      <c r="BC10" s="1012"/>
      <c r="BD10" s="1012"/>
      <c r="BE10" s="1012"/>
      <c r="BF10" s="1013"/>
      <c r="BG10" s="4"/>
    </row>
    <row r="11" spans="1:59" ht="51" customHeight="1">
      <c r="A11" s="1026" t="s">
        <v>65</v>
      </c>
      <c r="B11" s="918" t="s">
        <v>29</v>
      </c>
      <c r="C11" s="919"/>
      <c r="D11" s="919"/>
      <c r="E11" s="919"/>
      <c r="F11" s="919"/>
      <c r="G11" s="919"/>
      <c r="H11" s="919"/>
      <c r="I11" s="919"/>
      <c r="J11" s="920"/>
      <c r="K11" s="924">
        <v>6</v>
      </c>
      <c r="L11" s="925"/>
      <c r="M11" s="925"/>
      <c r="N11" s="926"/>
      <c r="O11" s="933"/>
      <c r="P11" s="934"/>
      <c r="Q11" s="934"/>
      <c r="R11" s="934"/>
      <c r="S11" s="934"/>
      <c r="T11" s="935"/>
      <c r="U11" s="933"/>
      <c r="V11" s="942"/>
      <c r="W11" s="942"/>
      <c r="X11" s="942"/>
      <c r="Y11" s="942"/>
      <c r="Z11" s="943"/>
      <c r="AA11" s="944" t="s">
        <v>71</v>
      </c>
      <c r="AB11" s="945"/>
      <c r="AC11" s="945"/>
      <c r="AD11" s="945"/>
      <c r="AE11" s="946"/>
      <c r="AF11" s="914" t="s">
        <v>16</v>
      </c>
      <c r="AG11" s="914"/>
      <c r="AH11" s="914"/>
      <c r="AI11" s="914"/>
      <c r="AJ11" s="914"/>
      <c r="AK11" s="915"/>
      <c r="AL11" s="955" t="s">
        <v>21</v>
      </c>
      <c r="AM11" s="953"/>
      <c r="AN11" s="953"/>
      <c r="AO11" s="953"/>
      <c r="AP11" s="953"/>
      <c r="AQ11" s="953"/>
      <c r="AR11" s="953"/>
      <c r="AS11" s="953"/>
      <c r="AT11" s="953"/>
      <c r="AU11" s="953"/>
      <c r="AV11" s="953"/>
      <c r="AW11" s="953"/>
      <c r="AX11" s="953"/>
      <c r="AY11" s="953"/>
      <c r="AZ11" s="954"/>
      <c r="BA11" s="39" t="s">
        <v>56</v>
      </c>
      <c r="BB11" s="1033"/>
      <c r="BC11" s="1033"/>
      <c r="BD11" s="1033"/>
      <c r="BE11" s="1033"/>
      <c r="BF11" s="1034"/>
      <c r="BG11" s="4"/>
    </row>
    <row r="12" spans="1:59" ht="46.5" customHeight="1">
      <c r="A12" s="1026"/>
      <c r="B12" s="921"/>
      <c r="C12" s="922"/>
      <c r="D12" s="922"/>
      <c r="E12" s="922"/>
      <c r="F12" s="922"/>
      <c r="G12" s="922"/>
      <c r="H12" s="922"/>
      <c r="I12" s="922"/>
      <c r="J12" s="923"/>
      <c r="K12" s="927"/>
      <c r="L12" s="928"/>
      <c r="M12" s="928"/>
      <c r="N12" s="929"/>
      <c r="O12" s="936"/>
      <c r="P12" s="937"/>
      <c r="Q12" s="937"/>
      <c r="R12" s="937"/>
      <c r="S12" s="937"/>
      <c r="T12" s="938"/>
      <c r="U12" s="936"/>
      <c r="V12" s="940"/>
      <c r="W12" s="940"/>
      <c r="X12" s="940"/>
      <c r="Y12" s="940"/>
      <c r="Z12" s="941"/>
      <c r="AA12" s="947"/>
      <c r="AB12" s="948"/>
      <c r="AC12" s="948"/>
      <c r="AD12" s="948"/>
      <c r="AE12" s="949"/>
      <c r="AF12" s="963" t="s">
        <v>45</v>
      </c>
      <c r="AG12" s="964"/>
      <c r="AH12" s="964"/>
      <c r="AI12" s="964"/>
      <c r="AJ12" s="964"/>
      <c r="AK12" s="965"/>
      <c r="AL12" s="959" t="s">
        <v>30</v>
      </c>
      <c r="AM12" s="953"/>
      <c r="AN12" s="953"/>
      <c r="AO12" s="953"/>
      <c r="AP12" s="953"/>
      <c r="AQ12" s="953"/>
      <c r="AR12" s="953"/>
      <c r="AS12" s="953"/>
      <c r="AT12" s="953"/>
      <c r="AU12" s="953"/>
      <c r="AV12" s="953"/>
      <c r="AW12" s="953"/>
      <c r="AX12" s="953"/>
      <c r="AY12" s="953"/>
      <c r="AZ12" s="954"/>
      <c r="BA12" s="40" t="s">
        <v>57</v>
      </c>
      <c r="BB12" s="1033"/>
      <c r="BC12" s="1033"/>
      <c r="BD12" s="1033"/>
      <c r="BE12" s="1033"/>
      <c r="BF12" s="1034"/>
      <c r="BG12" s="3"/>
    </row>
    <row r="13" spans="1:59" ht="22" customHeight="1">
      <c r="A13" s="1026"/>
      <c r="B13" s="921"/>
      <c r="C13" s="922"/>
      <c r="D13" s="922"/>
      <c r="E13" s="922"/>
      <c r="F13" s="922"/>
      <c r="G13" s="922"/>
      <c r="H13" s="922"/>
      <c r="I13" s="922"/>
      <c r="J13" s="923"/>
      <c r="K13" s="927"/>
      <c r="L13" s="928"/>
      <c r="M13" s="928"/>
      <c r="N13" s="929"/>
      <c r="O13" s="936"/>
      <c r="P13" s="937"/>
      <c r="Q13" s="937"/>
      <c r="R13" s="937"/>
      <c r="S13" s="937"/>
      <c r="T13" s="938"/>
      <c r="U13" s="936"/>
      <c r="V13" s="940"/>
      <c r="W13" s="940"/>
      <c r="X13" s="940"/>
      <c r="Y13" s="940"/>
      <c r="Z13" s="941"/>
      <c r="AA13" s="947"/>
      <c r="AB13" s="948"/>
      <c r="AC13" s="948"/>
      <c r="AD13" s="948"/>
      <c r="AE13" s="949"/>
      <c r="AF13" s="914" t="s">
        <v>13</v>
      </c>
      <c r="AG13" s="914"/>
      <c r="AH13" s="914"/>
      <c r="AI13" s="914"/>
      <c r="AJ13" s="914"/>
      <c r="AK13" s="915"/>
      <c r="AL13" s="966" t="s">
        <v>9</v>
      </c>
      <c r="AM13" s="967"/>
      <c r="AN13" s="967"/>
      <c r="AO13" s="967"/>
      <c r="AP13" s="967"/>
      <c r="AQ13" s="967"/>
      <c r="AR13" s="967"/>
      <c r="AS13" s="967"/>
      <c r="AT13" s="967"/>
      <c r="AU13" s="967"/>
      <c r="AV13" s="967"/>
      <c r="AW13" s="967"/>
      <c r="AX13" s="967"/>
      <c r="AY13" s="967"/>
      <c r="AZ13" s="968"/>
      <c r="BA13" s="29" t="s">
        <v>57</v>
      </c>
      <c r="BB13" s="1035"/>
      <c r="BC13" s="1033"/>
      <c r="BD13" s="1033"/>
      <c r="BE13" s="1033"/>
      <c r="BF13" s="1034"/>
      <c r="BG13" s="3"/>
    </row>
    <row r="14" spans="1:59" ht="22" customHeight="1">
      <c r="A14" s="1026"/>
      <c r="B14" s="921"/>
      <c r="C14" s="922"/>
      <c r="D14" s="922"/>
      <c r="E14" s="922"/>
      <c r="F14" s="922"/>
      <c r="G14" s="922"/>
      <c r="H14" s="922"/>
      <c r="I14" s="922"/>
      <c r="J14" s="923"/>
      <c r="K14" s="927"/>
      <c r="L14" s="928"/>
      <c r="M14" s="928"/>
      <c r="N14" s="929"/>
      <c r="O14" s="936"/>
      <c r="P14" s="937"/>
      <c r="Q14" s="937"/>
      <c r="R14" s="937"/>
      <c r="S14" s="937"/>
      <c r="T14" s="938"/>
      <c r="U14" s="936"/>
      <c r="V14" s="940"/>
      <c r="W14" s="940"/>
      <c r="X14" s="940"/>
      <c r="Y14" s="940"/>
      <c r="Z14" s="941"/>
      <c r="AA14" s="947"/>
      <c r="AB14" s="948"/>
      <c r="AC14" s="948"/>
      <c r="AD14" s="948"/>
      <c r="AE14" s="949"/>
      <c r="AF14" s="915" t="s">
        <v>14</v>
      </c>
      <c r="AG14" s="916"/>
      <c r="AH14" s="916"/>
      <c r="AI14" s="916"/>
      <c r="AJ14" s="916"/>
      <c r="AK14" s="916"/>
      <c r="AL14" s="955" t="s">
        <v>9</v>
      </c>
      <c r="AM14" s="953"/>
      <c r="AN14" s="953"/>
      <c r="AO14" s="953"/>
      <c r="AP14" s="953"/>
      <c r="AQ14" s="953"/>
      <c r="AR14" s="953"/>
      <c r="AS14" s="953"/>
      <c r="AT14" s="953"/>
      <c r="AU14" s="953"/>
      <c r="AV14" s="953"/>
      <c r="AW14" s="953"/>
      <c r="AX14" s="953"/>
      <c r="AY14" s="953"/>
      <c r="AZ14" s="954"/>
      <c r="BA14" s="29" t="s">
        <v>57</v>
      </c>
      <c r="BB14" s="1033"/>
      <c r="BC14" s="1033"/>
      <c r="BD14" s="1033"/>
      <c r="BE14" s="1033"/>
      <c r="BF14" s="1034"/>
      <c r="BG14" s="5"/>
    </row>
    <row r="15" spans="1:59" ht="22" customHeight="1">
      <c r="A15" s="1026"/>
      <c r="B15" s="921"/>
      <c r="C15" s="922"/>
      <c r="D15" s="922"/>
      <c r="E15" s="922"/>
      <c r="F15" s="922"/>
      <c r="G15" s="922"/>
      <c r="H15" s="922"/>
      <c r="I15" s="922"/>
      <c r="J15" s="923"/>
      <c r="K15" s="927"/>
      <c r="L15" s="928"/>
      <c r="M15" s="928"/>
      <c r="N15" s="929"/>
      <c r="O15" s="936"/>
      <c r="P15" s="937"/>
      <c r="Q15" s="937"/>
      <c r="R15" s="937"/>
      <c r="S15" s="937"/>
      <c r="T15" s="938"/>
      <c r="U15" s="936"/>
      <c r="V15" s="940"/>
      <c r="W15" s="940"/>
      <c r="X15" s="940"/>
      <c r="Y15" s="940"/>
      <c r="Z15" s="941"/>
      <c r="AA15" s="947"/>
      <c r="AB15" s="948"/>
      <c r="AC15" s="948"/>
      <c r="AD15" s="948"/>
      <c r="AE15" s="949"/>
      <c r="AF15" s="969" t="s">
        <v>66</v>
      </c>
      <c r="AG15" s="970"/>
      <c r="AH15" s="970"/>
      <c r="AI15" s="970"/>
      <c r="AJ15" s="970"/>
      <c r="AK15" s="971"/>
      <c r="AL15" s="972" t="s">
        <v>23</v>
      </c>
      <c r="AM15" s="973"/>
      <c r="AN15" s="973"/>
      <c r="AO15" s="973"/>
      <c r="AP15" s="973"/>
      <c r="AQ15" s="973"/>
      <c r="AR15" s="973"/>
      <c r="AS15" s="973"/>
      <c r="AT15" s="973"/>
      <c r="AU15" s="973"/>
      <c r="AV15" s="973"/>
      <c r="AW15" s="973"/>
      <c r="AX15" s="973"/>
      <c r="AY15" s="973"/>
      <c r="AZ15" s="974"/>
      <c r="BA15" s="29" t="s">
        <v>57</v>
      </c>
      <c r="BB15" s="1035"/>
      <c r="BC15" s="1033"/>
      <c r="BD15" s="1033"/>
      <c r="BE15" s="1033"/>
      <c r="BF15" s="1034"/>
      <c r="BG15" s="3"/>
    </row>
    <row r="16" spans="1:59" ht="22" customHeight="1">
      <c r="A16" s="1026"/>
      <c r="B16" s="921"/>
      <c r="C16" s="922"/>
      <c r="D16" s="922"/>
      <c r="E16" s="922"/>
      <c r="F16" s="922"/>
      <c r="G16" s="922"/>
      <c r="H16" s="922"/>
      <c r="I16" s="922"/>
      <c r="J16" s="923"/>
      <c r="K16" s="927"/>
      <c r="L16" s="928"/>
      <c r="M16" s="928"/>
      <c r="N16" s="929"/>
      <c r="O16" s="936"/>
      <c r="P16" s="937"/>
      <c r="Q16" s="937"/>
      <c r="R16" s="937"/>
      <c r="S16" s="937"/>
      <c r="T16" s="938"/>
      <c r="U16" s="936"/>
      <c r="V16" s="940"/>
      <c r="W16" s="940"/>
      <c r="X16" s="940"/>
      <c r="Y16" s="940"/>
      <c r="Z16" s="941"/>
      <c r="AA16" s="947"/>
      <c r="AB16" s="948"/>
      <c r="AC16" s="948"/>
      <c r="AD16" s="948"/>
      <c r="AE16" s="949"/>
      <c r="AF16" s="969" t="s">
        <v>67</v>
      </c>
      <c r="AG16" s="970"/>
      <c r="AH16" s="970"/>
      <c r="AI16" s="970"/>
      <c r="AJ16" s="970"/>
      <c r="AK16" s="971"/>
      <c r="AL16" s="972" t="s">
        <v>23</v>
      </c>
      <c r="AM16" s="973"/>
      <c r="AN16" s="973"/>
      <c r="AO16" s="973"/>
      <c r="AP16" s="973"/>
      <c r="AQ16" s="973"/>
      <c r="AR16" s="973"/>
      <c r="AS16" s="973"/>
      <c r="AT16" s="973"/>
      <c r="AU16" s="973"/>
      <c r="AV16" s="973"/>
      <c r="AW16" s="973"/>
      <c r="AX16" s="973"/>
      <c r="AY16" s="973"/>
      <c r="AZ16" s="974"/>
      <c r="BA16" s="29" t="s">
        <v>57</v>
      </c>
      <c r="BB16" s="1035"/>
      <c r="BC16" s="1033"/>
      <c r="BD16" s="1033"/>
      <c r="BE16" s="1033"/>
      <c r="BF16" s="1034"/>
      <c r="BG16" s="3"/>
    </row>
    <row r="17" spans="1:59" ht="22" customHeight="1">
      <c r="A17" s="1026"/>
      <c r="B17" s="921"/>
      <c r="C17" s="922"/>
      <c r="D17" s="922"/>
      <c r="E17" s="922"/>
      <c r="F17" s="922"/>
      <c r="G17" s="922"/>
      <c r="H17" s="922"/>
      <c r="I17" s="922"/>
      <c r="J17" s="923"/>
      <c r="K17" s="927"/>
      <c r="L17" s="928"/>
      <c r="M17" s="928"/>
      <c r="N17" s="929"/>
      <c r="O17" s="936"/>
      <c r="P17" s="937"/>
      <c r="Q17" s="937"/>
      <c r="R17" s="937"/>
      <c r="S17" s="937"/>
      <c r="T17" s="938"/>
      <c r="U17" s="936"/>
      <c r="V17" s="940"/>
      <c r="W17" s="940"/>
      <c r="X17" s="940"/>
      <c r="Y17" s="940"/>
      <c r="Z17" s="941"/>
      <c r="AA17" s="947"/>
      <c r="AB17" s="948"/>
      <c r="AC17" s="948"/>
      <c r="AD17" s="948"/>
      <c r="AE17" s="949"/>
      <c r="AF17" s="969" t="s">
        <v>68</v>
      </c>
      <c r="AG17" s="970"/>
      <c r="AH17" s="970"/>
      <c r="AI17" s="970"/>
      <c r="AJ17" s="970"/>
      <c r="AK17" s="971"/>
      <c r="AL17" s="972" t="s">
        <v>23</v>
      </c>
      <c r="AM17" s="973"/>
      <c r="AN17" s="973"/>
      <c r="AO17" s="973"/>
      <c r="AP17" s="973"/>
      <c r="AQ17" s="973"/>
      <c r="AR17" s="973"/>
      <c r="AS17" s="973"/>
      <c r="AT17" s="973"/>
      <c r="AU17" s="973"/>
      <c r="AV17" s="973"/>
      <c r="AW17" s="973"/>
      <c r="AX17" s="973"/>
      <c r="AY17" s="973"/>
      <c r="AZ17" s="974"/>
      <c r="BA17" s="29" t="s">
        <v>57</v>
      </c>
      <c r="BB17" s="1035"/>
      <c r="BC17" s="1033"/>
      <c r="BD17" s="1033"/>
      <c r="BE17" s="1033"/>
      <c r="BF17" s="1034"/>
      <c r="BG17" s="3"/>
    </row>
    <row r="18" spans="1:59" ht="22" customHeight="1">
      <c r="A18" s="1026"/>
      <c r="B18" s="921"/>
      <c r="C18" s="922"/>
      <c r="D18" s="922"/>
      <c r="E18" s="922"/>
      <c r="F18" s="922"/>
      <c r="G18" s="922"/>
      <c r="H18" s="922"/>
      <c r="I18" s="922"/>
      <c r="J18" s="923"/>
      <c r="K18" s="927"/>
      <c r="L18" s="928"/>
      <c r="M18" s="928"/>
      <c r="N18" s="929"/>
      <c r="O18" s="936"/>
      <c r="P18" s="937"/>
      <c r="Q18" s="937"/>
      <c r="R18" s="937"/>
      <c r="S18" s="937"/>
      <c r="T18" s="938"/>
      <c r="U18" s="936"/>
      <c r="V18" s="940"/>
      <c r="W18" s="940"/>
      <c r="X18" s="940"/>
      <c r="Y18" s="940"/>
      <c r="Z18" s="941"/>
      <c r="AA18" s="947"/>
      <c r="AB18" s="948"/>
      <c r="AC18" s="948"/>
      <c r="AD18" s="948"/>
      <c r="AE18" s="949"/>
      <c r="AF18" s="969" t="s">
        <v>69</v>
      </c>
      <c r="AG18" s="970"/>
      <c r="AH18" s="970"/>
      <c r="AI18" s="970"/>
      <c r="AJ18" s="970"/>
      <c r="AK18" s="971"/>
      <c r="AL18" s="972" t="s">
        <v>23</v>
      </c>
      <c r="AM18" s="973"/>
      <c r="AN18" s="973"/>
      <c r="AO18" s="973"/>
      <c r="AP18" s="973"/>
      <c r="AQ18" s="973"/>
      <c r="AR18" s="973"/>
      <c r="AS18" s="973"/>
      <c r="AT18" s="973"/>
      <c r="AU18" s="973"/>
      <c r="AV18" s="973"/>
      <c r="AW18" s="973"/>
      <c r="AX18" s="973"/>
      <c r="AY18" s="973"/>
      <c r="AZ18" s="974"/>
      <c r="BA18" s="29" t="s">
        <v>57</v>
      </c>
      <c r="BB18" s="1035"/>
      <c r="BC18" s="1033"/>
      <c r="BD18" s="1033"/>
      <c r="BE18" s="1033"/>
      <c r="BF18" s="1034"/>
      <c r="BG18" s="3"/>
    </row>
    <row r="19" spans="1:59" ht="22" customHeight="1">
      <c r="A19" s="1026"/>
      <c r="B19" s="921"/>
      <c r="C19" s="922"/>
      <c r="D19" s="922"/>
      <c r="E19" s="922"/>
      <c r="F19" s="922"/>
      <c r="G19" s="922"/>
      <c r="H19" s="922"/>
      <c r="I19" s="922"/>
      <c r="J19" s="923"/>
      <c r="K19" s="927"/>
      <c r="L19" s="928"/>
      <c r="M19" s="928"/>
      <c r="N19" s="929"/>
      <c r="O19" s="936"/>
      <c r="P19" s="937"/>
      <c r="Q19" s="937"/>
      <c r="R19" s="937"/>
      <c r="S19" s="937"/>
      <c r="T19" s="938"/>
      <c r="U19" s="936"/>
      <c r="V19" s="940"/>
      <c r="W19" s="940"/>
      <c r="X19" s="940"/>
      <c r="Y19" s="940"/>
      <c r="Z19" s="941"/>
      <c r="AA19" s="947"/>
      <c r="AB19" s="948"/>
      <c r="AC19" s="948"/>
      <c r="AD19" s="948"/>
      <c r="AE19" s="949"/>
      <c r="AF19" s="915" t="s">
        <v>17</v>
      </c>
      <c r="AG19" s="916"/>
      <c r="AH19" s="916"/>
      <c r="AI19" s="916"/>
      <c r="AJ19" s="916"/>
      <c r="AK19" s="916"/>
      <c r="AL19" s="955" t="s">
        <v>12</v>
      </c>
      <c r="AM19" s="953"/>
      <c r="AN19" s="953"/>
      <c r="AO19" s="953"/>
      <c r="AP19" s="953"/>
      <c r="AQ19" s="953"/>
      <c r="AR19" s="953"/>
      <c r="AS19" s="953"/>
      <c r="AT19" s="953"/>
      <c r="AU19" s="953"/>
      <c r="AV19" s="953"/>
      <c r="AW19" s="953"/>
      <c r="AX19" s="953"/>
      <c r="AY19" s="953"/>
      <c r="AZ19" s="954"/>
      <c r="BA19" s="30" t="s">
        <v>59</v>
      </c>
      <c r="BB19" s="1035">
        <v>45383</v>
      </c>
      <c r="BC19" s="1033"/>
      <c r="BD19" s="1033"/>
      <c r="BE19" s="1033"/>
      <c r="BF19" s="1034"/>
      <c r="BG19" s="3"/>
    </row>
    <row r="20" spans="1:59" ht="22" customHeight="1">
      <c r="A20" s="1026"/>
      <c r="B20" s="921"/>
      <c r="C20" s="922"/>
      <c r="D20" s="922"/>
      <c r="E20" s="922"/>
      <c r="F20" s="922"/>
      <c r="G20" s="922"/>
      <c r="H20" s="922"/>
      <c r="I20" s="922"/>
      <c r="J20" s="923"/>
      <c r="K20" s="927"/>
      <c r="L20" s="928"/>
      <c r="M20" s="928"/>
      <c r="N20" s="929"/>
      <c r="O20" s="936"/>
      <c r="P20" s="937"/>
      <c r="Q20" s="937"/>
      <c r="R20" s="937"/>
      <c r="S20" s="937"/>
      <c r="T20" s="938"/>
      <c r="U20" s="936"/>
      <c r="V20" s="940"/>
      <c r="W20" s="940"/>
      <c r="X20" s="940"/>
      <c r="Y20" s="940"/>
      <c r="Z20" s="941"/>
      <c r="AA20" s="947"/>
      <c r="AB20" s="948"/>
      <c r="AC20" s="948"/>
      <c r="AD20" s="948"/>
      <c r="AE20" s="949"/>
      <c r="AF20" s="915" t="s">
        <v>18</v>
      </c>
      <c r="AG20" s="916"/>
      <c r="AH20" s="916"/>
      <c r="AI20" s="916"/>
      <c r="AJ20" s="916"/>
      <c r="AK20" s="916"/>
      <c r="AL20" s="955" t="s">
        <v>70</v>
      </c>
      <c r="AM20" s="953"/>
      <c r="AN20" s="953"/>
      <c r="AO20" s="953"/>
      <c r="AP20" s="953"/>
      <c r="AQ20" s="953"/>
      <c r="AR20" s="953"/>
      <c r="AS20" s="953"/>
      <c r="AT20" s="953"/>
      <c r="AU20" s="953"/>
      <c r="AV20" s="953"/>
      <c r="AW20" s="953"/>
      <c r="AX20" s="953"/>
      <c r="AY20" s="953"/>
      <c r="AZ20" s="954"/>
      <c r="BA20" s="34" t="s">
        <v>59</v>
      </c>
      <c r="BB20" s="1035">
        <v>45383</v>
      </c>
      <c r="BC20" s="1033"/>
      <c r="BD20" s="1033"/>
      <c r="BE20" s="1033"/>
      <c r="BF20" s="1034"/>
      <c r="BG20" s="3"/>
    </row>
    <row r="21" spans="1:59" ht="22" customHeight="1">
      <c r="A21" s="1026"/>
      <c r="B21" s="921"/>
      <c r="C21" s="922"/>
      <c r="D21" s="922"/>
      <c r="E21" s="922"/>
      <c r="F21" s="922"/>
      <c r="G21" s="922"/>
      <c r="H21" s="922"/>
      <c r="I21" s="922"/>
      <c r="J21" s="923"/>
      <c r="K21" s="927"/>
      <c r="L21" s="928"/>
      <c r="M21" s="928"/>
      <c r="N21" s="929"/>
      <c r="O21" s="936"/>
      <c r="P21" s="937"/>
      <c r="Q21" s="937"/>
      <c r="R21" s="937"/>
      <c r="S21" s="937"/>
      <c r="T21" s="938"/>
      <c r="U21" s="936"/>
      <c r="V21" s="940"/>
      <c r="W21" s="940"/>
      <c r="X21" s="940"/>
      <c r="Y21" s="940"/>
      <c r="Z21" s="941"/>
      <c r="AA21" s="947"/>
      <c r="AB21" s="948"/>
      <c r="AC21" s="948"/>
      <c r="AD21" s="948"/>
      <c r="AE21" s="949"/>
      <c r="AF21" s="913" t="s">
        <v>31</v>
      </c>
      <c r="AG21" s="914"/>
      <c r="AH21" s="914"/>
      <c r="AI21" s="914"/>
      <c r="AJ21" s="914"/>
      <c r="AK21" s="915"/>
      <c r="AL21" s="959" t="s">
        <v>9</v>
      </c>
      <c r="AM21" s="960"/>
      <c r="AN21" s="960"/>
      <c r="AO21" s="960"/>
      <c r="AP21" s="960"/>
      <c r="AQ21" s="960"/>
      <c r="AR21" s="960"/>
      <c r="AS21" s="960"/>
      <c r="AT21" s="960"/>
      <c r="AU21" s="960"/>
      <c r="AV21" s="960"/>
      <c r="AW21" s="960"/>
      <c r="AX21" s="960"/>
      <c r="AY21" s="960"/>
      <c r="AZ21" s="961"/>
      <c r="BA21" s="29" t="s">
        <v>57</v>
      </c>
      <c r="BB21" s="909"/>
      <c r="BC21" s="910"/>
      <c r="BD21" s="910"/>
      <c r="BE21" s="910"/>
      <c r="BF21" s="911"/>
      <c r="BG21" s="4"/>
    </row>
    <row r="22" spans="1:59" ht="42" customHeight="1">
      <c r="A22" s="1026"/>
      <c r="B22" s="921"/>
      <c r="C22" s="922"/>
      <c r="D22" s="922"/>
      <c r="E22" s="922"/>
      <c r="F22" s="922"/>
      <c r="G22" s="922"/>
      <c r="H22" s="922"/>
      <c r="I22" s="922"/>
      <c r="J22" s="923"/>
      <c r="K22" s="927"/>
      <c r="L22" s="928"/>
      <c r="M22" s="928"/>
      <c r="N22" s="929"/>
      <c r="O22" s="936"/>
      <c r="P22" s="937"/>
      <c r="Q22" s="937"/>
      <c r="R22" s="937"/>
      <c r="S22" s="937"/>
      <c r="T22" s="938"/>
      <c r="U22" s="936"/>
      <c r="V22" s="940"/>
      <c r="W22" s="940"/>
      <c r="X22" s="940"/>
      <c r="Y22" s="940"/>
      <c r="Z22" s="941"/>
      <c r="AA22" s="947"/>
      <c r="AB22" s="948"/>
      <c r="AC22" s="948"/>
      <c r="AD22" s="948"/>
      <c r="AE22" s="949"/>
      <c r="AF22" s="914" t="s">
        <v>27</v>
      </c>
      <c r="AG22" s="914"/>
      <c r="AH22" s="914"/>
      <c r="AI22" s="914"/>
      <c r="AJ22" s="914"/>
      <c r="AK22" s="915"/>
      <c r="AL22" s="962" t="s">
        <v>28</v>
      </c>
      <c r="AM22" s="914"/>
      <c r="AN22" s="914"/>
      <c r="AO22" s="914"/>
      <c r="AP22" s="914"/>
      <c r="AQ22" s="914"/>
      <c r="AR22" s="914"/>
      <c r="AS22" s="914"/>
      <c r="AT22" s="914"/>
      <c r="AU22" s="914"/>
      <c r="AV22" s="914"/>
      <c r="AW22" s="914"/>
      <c r="AX22" s="914"/>
      <c r="AY22" s="914"/>
      <c r="AZ22" s="915"/>
      <c r="BA22" s="34" t="s">
        <v>61</v>
      </c>
      <c r="BB22" s="1035">
        <v>45383</v>
      </c>
      <c r="BC22" s="1033"/>
      <c r="BD22" s="1033"/>
      <c r="BE22" s="1033"/>
      <c r="BF22" s="1034"/>
      <c r="BG22" s="3"/>
    </row>
    <row r="23" spans="1:59" ht="44.25" customHeight="1">
      <c r="A23" s="1026"/>
      <c r="B23" s="921"/>
      <c r="C23" s="922"/>
      <c r="D23" s="922"/>
      <c r="E23" s="922"/>
      <c r="F23" s="922"/>
      <c r="G23" s="922"/>
      <c r="H23" s="922"/>
      <c r="I23" s="922"/>
      <c r="J23" s="923"/>
      <c r="K23" s="927"/>
      <c r="L23" s="928"/>
      <c r="M23" s="928"/>
      <c r="N23" s="929"/>
      <c r="O23" s="936"/>
      <c r="P23" s="937"/>
      <c r="Q23" s="937"/>
      <c r="R23" s="937"/>
      <c r="S23" s="937"/>
      <c r="T23" s="938"/>
      <c r="U23" s="936"/>
      <c r="V23" s="940"/>
      <c r="W23" s="940"/>
      <c r="X23" s="940"/>
      <c r="Y23" s="940"/>
      <c r="Z23" s="941"/>
      <c r="AA23" s="947"/>
      <c r="AB23" s="948"/>
      <c r="AC23" s="948"/>
      <c r="AD23" s="948"/>
      <c r="AE23" s="949"/>
      <c r="AF23" s="913" t="s">
        <v>42</v>
      </c>
      <c r="AG23" s="914"/>
      <c r="AH23" s="914"/>
      <c r="AI23" s="914"/>
      <c r="AJ23" s="914"/>
      <c r="AK23" s="915"/>
      <c r="AL23" s="959" t="s">
        <v>40</v>
      </c>
      <c r="AM23" s="960"/>
      <c r="AN23" s="960"/>
      <c r="AO23" s="960"/>
      <c r="AP23" s="960"/>
      <c r="AQ23" s="960"/>
      <c r="AR23" s="960"/>
      <c r="AS23" s="960"/>
      <c r="AT23" s="960"/>
      <c r="AU23" s="960"/>
      <c r="AV23" s="960"/>
      <c r="AW23" s="960"/>
      <c r="AX23" s="960"/>
      <c r="AY23" s="960"/>
      <c r="AZ23" s="961"/>
      <c r="BA23" s="38" t="s">
        <v>60</v>
      </c>
      <c r="BB23" s="909"/>
      <c r="BC23" s="910"/>
      <c r="BD23" s="910"/>
      <c r="BE23" s="910"/>
      <c r="BF23" s="911"/>
      <c r="BG23" s="5"/>
    </row>
    <row r="24" spans="1:59" ht="22.75" customHeight="1">
      <c r="A24" s="1026"/>
      <c r="B24" s="921"/>
      <c r="C24" s="922"/>
      <c r="D24" s="922"/>
      <c r="E24" s="922"/>
      <c r="F24" s="922"/>
      <c r="G24" s="922"/>
      <c r="H24" s="922"/>
      <c r="I24" s="922"/>
      <c r="J24" s="923"/>
      <c r="K24" s="927"/>
      <c r="L24" s="928"/>
      <c r="M24" s="928"/>
      <c r="N24" s="929"/>
      <c r="O24" s="936"/>
      <c r="P24" s="937"/>
      <c r="Q24" s="937"/>
      <c r="R24" s="937"/>
      <c r="S24" s="937"/>
      <c r="T24" s="938"/>
      <c r="U24" s="936"/>
      <c r="V24" s="940"/>
      <c r="W24" s="940"/>
      <c r="X24" s="940"/>
      <c r="Y24" s="940"/>
      <c r="Z24" s="941"/>
      <c r="AA24" s="947"/>
      <c r="AB24" s="948"/>
      <c r="AC24" s="948"/>
      <c r="AD24" s="948"/>
      <c r="AE24" s="949"/>
      <c r="AF24" s="975" t="s">
        <v>32</v>
      </c>
      <c r="AG24" s="976"/>
      <c r="AH24" s="976"/>
      <c r="AI24" s="976"/>
      <c r="AJ24" s="976"/>
      <c r="AK24" s="977"/>
      <c r="AL24" s="959" t="s">
        <v>9</v>
      </c>
      <c r="AM24" s="960"/>
      <c r="AN24" s="960"/>
      <c r="AO24" s="960"/>
      <c r="AP24" s="960"/>
      <c r="AQ24" s="960"/>
      <c r="AR24" s="960"/>
      <c r="AS24" s="960"/>
      <c r="AT24" s="960"/>
      <c r="AU24" s="960"/>
      <c r="AV24" s="960"/>
      <c r="AW24" s="960"/>
      <c r="AX24" s="960"/>
      <c r="AY24" s="960"/>
      <c r="AZ24" s="961"/>
      <c r="BA24" s="29" t="s">
        <v>57</v>
      </c>
      <c r="BB24" s="909"/>
      <c r="BC24" s="910"/>
      <c r="BD24" s="910"/>
      <c r="BE24" s="910"/>
      <c r="BF24" s="911"/>
      <c r="BG24" s="4"/>
    </row>
    <row r="25" spans="1:59" ht="22" customHeight="1">
      <c r="A25" s="1026"/>
      <c r="B25" s="921"/>
      <c r="C25" s="922"/>
      <c r="D25" s="922"/>
      <c r="E25" s="922"/>
      <c r="F25" s="922"/>
      <c r="G25" s="922"/>
      <c r="H25" s="922"/>
      <c r="I25" s="922"/>
      <c r="J25" s="923"/>
      <c r="K25" s="927"/>
      <c r="L25" s="928"/>
      <c r="M25" s="928"/>
      <c r="N25" s="929"/>
      <c r="O25" s="936"/>
      <c r="P25" s="937"/>
      <c r="Q25" s="937"/>
      <c r="R25" s="937"/>
      <c r="S25" s="937"/>
      <c r="T25" s="938"/>
      <c r="U25" s="939"/>
      <c r="V25" s="940"/>
      <c r="W25" s="940"/>
      <c r="X25" s="940"/>
      <c r="Y25" s="940"/>
      <c r="Z25" s="941"/>
      <c r="AA25" s="947"/>
      <c r="AB25" s="948"/>
      <c r="AC25" s="948"/>
      <c r="AD25" s="948"/>
      <c r="AE25" s="948"/>
      <c r="AF25" s="913" t="s">
        <v>46</v>
      </c>
      <c r="AG25" s="914"/>
      <c r="AH25" s="914"/>
      <c r="AI25" s="914"/>
      <c r="AJ25" s="914"/>
      <c r="AK25" s="915"/>
      <c r="AL25" s="953" t="s">
        <v>23</v>
      </c>
      <c r="AM25" s="953"/>
      <c r="AN25" s="953"/>
      <c r="AO25" s="953"/>
      <c r="AP25" s="953"/>
      <c r="AQ25" s="953"/>
      <c r="AR25" s="953"/>
      <c r="AS25" s="953"/>
      <c r="AT25" s="953"/>
      <c r="AU25" s="953"/>
      <c r="AV25" s="953"/>
      <c r="AW25" s="953"/>
      <c r="AX25" s="953"/>
      <c r="AY25" s="953"/>
      <c r="AZ25" s="954"/>
      <c r="BA25" s="29" t="s">
        <v>57</v>
      </c>
      <c r="BB25" s="1033"/>
      <c r="BC25" s="1033"/>
      <c r="BD25" s="1033"/>
      <c r="BE25" s="1033"/>
      <c r="BF25" s="1034"/>
      <c r="BG25" s="3"/>
    </row>
    <row r="26" spans="1:59" ht="22" customHeight="1">
      <c r="A26" s="1026"/>
      <c r="B26" s="921"/>
      <c r="C26" s="922"/>
      <c r="D26" s="922"/>
      <c r="E26" s="922"/>
      <c r="F26" s="922"/>
      <c r="G26" s="922"/>
      <c r="H26" s="922"/>
      <c r="I26" s="922"/>
      <c r="J26" s="923"/>
      <c r="K26" s="927"/>
      <c r="L26" s="928"/>
      <c r="M26" s="928"/>
      <c r="N26" s="929"/>
      <c r="O26" s="936"/>
      <c r="P26" s="937"/>
      <c r="Q26" s="937"/>
      <c r="R26" s="937"/>
      <c r="S26" s="937"/>
      <c r="T26" s="938"/>
      <c r="U26" s="939"/>
      <c r="V26" s="940"/>
      <c r="W26" s="940"/>
      <c r="X26" s="940"/>
      <c r="Y26" s="940"/>
      <c r="Z26" s="941"/>
      <c r="AA26" s="947"/>
      <c r="AB26" s="948"/>
      <c r="AC26" s="948"/>
      <c r="AD26" s="948"/>
      <c r="AE26" s="949"/>
      <c r="AF26" s="985" t="s">
        <v>22</v>
      </c>
      <c r="AG26" s="986"/>
      <c r="AH26" s="986"/>
      <c r="AI26" s="986"/>
      <c r="AJ26" s="986"/>
      <c r="AK26" s="986"/>
      <c r="AL26" s="955" t="s">
        <v>23</v>
      </c>
      <c r="AM26" s="953"/>
      <c r="AN26" s="953"/>
      <c r="AO26" s="953"/>
      <c r="AP26" s="953"/>
      <c r="AQ26" s="953"/>
      <c r="AR26" s="953"/>
      <c r="AS26" s="953"/>
      <c r="AT26" s="953"/>
      <c r="AU26" s="953"/>
      <c r="AV26" s="953"/>
      <c r="AW26" s="953"/>
      <c r="AX26" s="953"/>
      <c r="AY26" s="953"/>
      <c r="AZ26" s="954"/>
      <c r="BA26" s="29" t="s">
        <v>57</v>
      </c>
      <c r="BB26" s="1033"/>
      <c r="BC26" s="1033"/>
      <c r="BD26" s="1033"/>
      <c r="BE26" s="1033"/>
      <c r="BF26" s="1034"/>
      <c r="BG26" s="3"/>
    </row>
    <row r="27" spans="1:59" ht="22.75" customHeight="1">
      <c r="A27" s="1026"/>
      <c r="B27" s="921"/>
      <c r="C27" s="922"/>
      <c r="D27" s="922"/>
      <c r="E27" s="922"/>
      <c r="F27" s="922"/>
      <c r="G27" s="922"/>
      <c r="H27" s="922"/>
      <c r="I27" s="922"/>
      <c r="J27" s="923"/>
      <c r="K27" s="927"/>
      <c r="L27" s="928"/>
      <c r="M27" s="928"/>
      <c r="N27" s="929"/>
      <c r="O27" s="936"/>
      <c r="P27" s="937"/>
      <c r="Q27" s="937"/>
      <c r="R27" s="937"/>
      <c r="S27" s="937"/>
      <c r="T27" s="938"/>
      <c r="U27" s="939"/>
      <c r="V27" s="940"/>
      <c r="W27" s="940"/>
      <c r="X27" s="940"/>
      <c r="Y27" s="940"/>
      <c r="Z27" s="941"/>
      <c r="AA27" s="947"/>
      <c r="AB27" s="948"/>
      <c r="AC27" s="948"/>
      <c r="AD27" s="948"/>
      <c r="AE27" s="949"/>
      <c r="AF27" s="913" t="s">
        <v>25</v>
      </c>
      <c r="AG27" s="914"/>
      <c r="AH27" s="914"/>
      <c r="AI27" s="914"/>
      <c r="AJ27" s="914"/>
      <c r="AK27" s="915"/>
      <c r="AL27" s="959" t="s">
        <v>38</v>
      </c>
      <c r="AM27" s="960"/>
      <c r="AN27" s="960"/>
      <c r="AO27" s="960"/>
      <c r="AP27" s="960"/>
      <c r="AQ27" s="960"/>
      <c r="AR27" s="960"/>
      <c r="AS27" s="960"/>
      <c r="AT27" s="960"/>
      <c r="AU27" s="960"/>
      <c r="AV27" s="960"/>
      <c r="AW27" s="960"/>
      <c r="AX27" s="960"/>
      <c r="AY27" s="960"/>
      <c r="AZ27" s="961"/>
      <c r="BA27" s="29" t="s">
        <v>57</v>
      </c>
      <c r="BB27" s="909"/>
      <c r="BC27" s="910"/>
      <c r="BD27" s="910"/>
      <c r="BE27" s="910"/>
      <c r="BF27" s="911"/>
      <c r="BG27" s="4"/>
    </row>
    <row r="28" spans="1:59" ht="22.75" customHeight="1">
      <c r="A28" s="1026"/>
      <c r="B28" s="921"/>
      <c r="C28" s="922"/>
      <c r="D28" s="922"/>
      <c r="E28" s="922"/>
      <c r="F28" s="922"/>
      <c r="G28" s="922"/>
      <c r="H28" s="922"/>
      <c r="I28" s="922"/>
      <c r="J28" s="923"/>
      <c r="K28" s="927"/>
      <c r="L28" s="928"/>
      <c r="M28" s="928"/>
      <c r="N28" s="929"/>
      <c r="O28" s="936"/>
      <c r="P28" s="937"/>
      <c r="Q28" s="937"/>
      <c r="R28" s="937"/>
      <c r="S28" s="937"/>
      <c r="T28" s="938"/>
      <c r="U28" s="939"/>
      <c r="V28" s="940"/>
      <c r="W28" s="940"/>
      <c r="X28" s="940"/>
      <c r="Y28" s="940"/>
      <c r="Z28" s="941"/>
      <c r="AA28" s="947"/>
      <c r="AB28" s="948"/>
      <c r="AC28" s="948"/>
      <c r="AD28" s="948"/>
      <c r="AE28" s="949"/>
      <c r="AF28" s="913" t="s">
        <v>26</v>
      </c>
      <c r="AG28" s="914"/>
      <c r="AH28" s="914"/>
      <c r="AI28" s="914"/>
      <c r="AJ28" s="914"/>
      <c r="AK28" s="915"/>
      <c r="AL28" s="959" t="s">
        <v>23</v>
      </c>
      <c r="AM28" s="960"/>
      <c r="AN28" s="960"/>
      <c r="AO28" s="960"/>
      <c r="AP28" s="960"/>
      <c r="AQ28" s="960"/>
      <c r="AR28" s="960"/>
      <c r="AS28" s="960"/>
      <c r="AT28" s="960"/>
      <c r="AU28" s="960"/>
      <c r="AV28" s="960"/>
      <c r="AW28" s="960"/>
      <c r="AX28" s="960"/>
      <c r="AY28" s="960"/>
      <c r="AZ28" s="961"/>
      <c r="BA28" s="29" t="s">
        <v>57</v>
      </c>
      <c r="BB28" s="909"/>
      <c r="BC28" s="910"/>
      <c r="BD28" s="910"/>
      <c r="BE28" s="910"/>
      <c r="BF28" s="911"/>
      <c r="BG28" s="4"/>
    </row>
    <row r="29" spans="1:59" ht="22.75" customHeight="1">
      <c r="A29" s="1026"/>
      <c r="B29" s="921"/>
      <c r="C29" s="922"/>
      <c r="D29" s="922"/>
      <c r="E29" s="922"/>
      <c r="F29" s="922"/>
      <c r="G29" s="922"/>
      <c r="H29" s="922"/>
      <c r="I29" s="922"/>
      <c r="J29" s="923"/>
      <c r="K29" s="927"/>
      <c r="L29" s="928"/>
      <c r="M29" s="928"/>
      <c r="N29" s="929"/>
      <c r="O29" s="936"/>
      <c r="P29" s="937"/>
      <c r="Q29" s="937"/>
      <c r="R29" s="937"/>
      <c r="S29" s="937"/>
      <c r="T29" s="938"/>
      <c r="U29" s="939"/>
      <c r="V29" s="940"/>
      <c r="W29" s="940"/>
      <c r="X29" s="940"/>
      <c r="Y29" s="940"/>
      <c r="Z29" s="941"/>
      <c r="AA29" s="947"/>
      <c r="AB29" s="948"/>
      <c r="AC29" s="948"/>
      <c r="AD29" s="948"/>
      <c r="AE29" s="949"/>
      <c r="AF29" s="913" t="s">
        <v>41</v>
      </c>
      <c r="AG29" s="914"/>
      <c r="AH29" s="914"/>
      <c r="AI29" s="914"/>
      <c r="AJ29" s="914"/>
      <c r="AK29" s="915"/>
      <c r="AL29" s="959" t="s">
        <v>38</v>
      </c>
      <c r="AM29" s="960"/>
      <c r="AN29" s="960"/>
      <c r="AO29" s="960"/>
      <c r="AP29" s="960"/>
      <c r="AQ29" s="960"/>
      <c r="AR29" s="960"/>
      <c r="AS29" s="960"/>
      <c r="AT29" s="960"/>
      <c r="AU29" s="960"/>
      <c r="AV29" s="960"/>
      <c r="AW29" s="960"/>
      <c r="AX29" s="960"/>
      <c r="AY29" s="960"/>
      <c r="AZ29" s="961"/>
      <c r="BA29" s="29" t="s">
        <v>57</v>
      </c>
      <c r="BB29" s="35"/>
      <c r="BC29" s="36"/>
      <c r="BD29" s="36"/>
      <c r="BE29" s="36"/>
      <c r="BF29" s="37"/>
      <c r="BG29" s="4"/>
    </row>
    <row r="30" spans="1:59" ht="22" customHeight="1">
      <c r="A30" s="1026"/>
      <c r="B30" s="921"/>
      <c r="C30" s="922"/>
      <c r="D30" s="922"/>
      <c r="E30" s="922"/>
      <c r="F30" s="922"/>
      <c r="G30" s="922"/>
      <c r="H30" s="922"/>
      <c r="I30" s="922"/>
      <c r="J30" s="923"/>
      <c r="K30" s="927"/>
      <c r="L30" s="928"/>
      <c r="M30" s="928"/>
      <c r="N30" s="929"/>
      <c r="O30" s="936"/>
      <c r="P30" s="937"/>
      <c r="Q30" s="937"/>
      <c r="R30" s="937"/>
      <c r="S30" s="937"/>
      <c r="T30" s="938"/>
      <c r="U30" s="939"/>
      <c r="V30" s="940"/>
      <c r="W30" s="940"/>
      <c r="X30" s="940"/>
      <c r="Y30" s="940"/>
      <c r="Z30" s="941"/>
      <c r="AA30" s="947"/>
      <c r="AB30" s="948"/>
      <c r="AC30" s="948"/>
      <c r="AD30" s="948"/>
      <c r="AE30" s="949"/>
      <c r="AF30" s="913" t="s">
        <v>47</v>
      </c>
      <c r="AG30" s="914"/>
      <c r="AH30" s="914"/>
      <c r="AI30" s="914"/>
      <c r="AJ30" s="914"/>
      <c r="AK30" s="915"/>
      <c r="AL30" s="955" t="s">
        <v>23</v>
      </c>
      <c r="AM30" s="953"/>
      <c r="AN30" s="953"/>
      <c r="AO30" s="953"/>
      <c r="AP30" s="953"/>
      <c r="AQ30" s="953"/>
      <c r="AR30" s="953"/>
      <c r="AS30" s="953"/>
      <c r="AT30" s="953"/>
      <c r="AU30" s="953"/>
      <c r="AV30" s="953"/>
      <c r="AW30" s="953"/>
      <c r="AX30" s="953"/>
      <c r="AY30" s="953"/>
      <c r="AZ30" s="954"/>
      <c r="BA30" s="29" t="s">
        <v>57</v>
      </c>
      <c r="BB30" s="909"/>
      <c r="BC30" s="910"/>
      <c r="BD30" s="910"/>
      <c r="BE30" s="910"/>
      <c r="BF30" s="911"/>
      <c r="BG30" s="3"/>
    </row>
    <row r="31" spans="1:59" ht="22" customHeight="1">
      <c r="A31" s="1026"/>
      <c r="B31" s="921"/>
      <c r="C31" s="922"/>
      <c r="D31" s="922"/>
      <c r="E31" s="922"/>
      <c r="F31" s="922"/>
      <c r="G31" s="922"/>
      <c r="H31" s="922"/>
      <c r="I31" s="922"/>
      <c r="J31" s="923"/>
      <c r="K31" s="927"/>
      <c r="L31" s="928"/>
      <c r="M31" s="928"/>
      <c r="N31" s="929"/>
      <c r="O31" s="936"/>
      <c r="P31" s="937"/>
      <c r="Q31" s="937"/>
      <c r="R31" s="937"/>
      <c r="S31" s="937"/>
      <c r="T31" s="938"/>
      <c r="U31" s="939"/>
      <c r="V31" s="940"/>
      <c r="W31" s="940"/>
      <c r="X31" s="940"/>
      <c r="Y31" s="940"/>
      <c r="Z31" s="941"/>
      <c r="AA31" s="947"/>
      <c r="AB31" s="948"/>
      <c r="AC31" s="948"/>
      <c r="AD31" s="948"/>
      <c r="AE31" s="949"/>
      <c r="AF31" s="915" t="s">
        <v>24</v>
      </c>
      <c r="AG31" s="916"/>
      <c r="AH31" s="916"/>
      <c r="AI31" s="916"/>
      <c r="AJ31" s="916"/>
      <c r="AK31" s="916"/>
      <c r="AL31" s="955" t="s">
        <v>23</v>
      </c>
      <c r="AM31" s="953"/>
      <c r="AN31" s="953"/>
      <c r="AO31" s="953"/>
      <c r="AP31" s="953"/>
      <c r="AQ31" s="953"/>
      <c r="AR31" s="953"/>
      <c r="AS31" s="953"/>
      <c r="AT31" s="953"/>
      <c r="AU31" s="953"/>
      <c r="AV31" s="953"/>
      <c r="AW31" s="953"/>
      <c r="AX31" s="953"/>
      <c r="AY31" s="953"/>
      <c r="AZ31" s="954"/>
      <c r="BA31" s="29" t="s">
        <v>57</v>
      </c>
      <c r="BB31" s="1033"/>
      <c r="BC31" s="1033"/>
      <c r="BD31" s="1033"/>
      <c r="BE31" s="1033"/>
      <c r="BF31" s="1034"/>
      <c r="BG31" s="3"/>
    </row>
    <row r="32" spans="1:59" ht="22" customHeight="1">
      <c r="A32" s="1026"/>
      <c r="B32" s="921"/>
      <c r="C32" s="922"/>
      <c r="D32" s="922"/>
      <c r="E32" s="922"/>
      <c r="F32" s="922"/>
      <c r="G32" s="922"/>
      <c r="H32" s="922"/>
      <c r="I32" s="922"/>
      <c r="J32" s="923"/>
      <c r="K32" s="927"/>
      <c r="L32" s="928"/>
      <c r="M32" s="928"/>
      <c r="N32" s="929"/>
      <c r="O32" s="936"/>
      <c r="P32" s="937"/>
      <c r="Q32" s="937"/>
      <c r="R32" s="937"/>
      <c r="S32" s="937"/>
      <c r="T32" s="938"/>
      <c r="U32" s="939"/>
      <c r="V32" s="940"/>
      <c r="W32" s="940"/>
      <c r="X32" s="940"/>
      <c r="Y32" s="940"/>
      <c r="Z32" s="941"/>
      <c r="AA32" s="947"/>
      <c r="AB32" s="948"/>
      <c r="AC32" s="948"/>
      <c r="AD32" s="948"/>
      <c r="AE32" s="949"/>
      <c r="AF32" s="913" t="s">
        <v>43</v>
      </c>
      <c r="AG32" s="914"/>
      <c r="AH32" s="914"/>
      <c r="AI32" s="914"/>
      <c r="AJ32" s="914"/>
      <c r="AK32" s="915"/>
      <c r="AL32" s="955" t="s">
        <v>38</v>
      </c>
      <c r="AM32" s="953"/>
      <c r="AN32" s="953"/>
      <c r="AO32" s="953"/>
      <c r="AP32" s="953"/>
      <c r="AQ32" s="953"/>
      <c r="AR32" s="953"/>
      <c r="AS32" s="953"/>
      <c r="AT32" s="953"/>
      <c r="AU32" s="953"/>
      <c r="AV32" s="953"/>
      <c r="AW32" s="953"/>
      <c r="AX32" s="953"/>
      <c r="AY32" s="953"/>
      <c r="AZ32" s="954"/>
      <c r="BA32" s="29" t="s">
        <v>57</v>
      </c>
      <c r="BB32" s="909"/>
      <c r="BC32" s="910"/>
      <c r="BD32" s="910"/>
      <c r="BE32" s="910"/>
      <c r="BF32" s="911"/>
      <c r="BG32" s="5"/>
    </row>
    <row r="33" spans="1:59" ht="22" customHeight="1">
      <c r="A33" s="1026"/>
      <c r="B33" s="921"/>
      <c r="C33" s="922"/>
      <c r="D33" s="922"/>
      <c r="E33" s="922"/>
      <c r="F33" s="922"/>
      <c r="G33" s="922"/>
      <c r="H33" s="922"/>
      <c r="I33" s="922"/>
      <c r="J33" s="923"/>
      <c r="K33" s="927"/>
      <c r="L33" s="928"/>
      <c r="M33" s="928"/>
      <c r="N33" s="929"/>
      <c r="O33" s="936"/>
      <c r="P33" s="937"/>
      <c r="Q33" s="937"/>
      <c r="R33" s="937"/>
      <c r="S33" s="937"/>
      <c r="T33" s="938"/>
      <c r="U33" s="939"/>
      <c r="V33" s="940"/>
      <c r="W33" s="940"/>
      <c r="X33" s="940"/>
      <c r="Y33" s="940"/>
      <c r="Z33" s="941"/>
      <c r="AA33" s="947"/>
      <c r="AB33" s="948"/>
      <c r="AC33" s="948"/>
      <c r="AD33" s="948"/>
      <c r="AE33" s="949"/>
      <c r="AF33" s="969" t="s">
        <v>72</v>
      </c>
      <c r="AG33" s="970"/>
      <c r="AH33" s="970"/>
      <c r="AI33" s="970"/>
      <c r="AJ33" s="970"/>
      <c r="AK33" s="979"/>
      <c r="AL33" s="978" t="s">
        <v>73</v>
      </c>
      <c r="AM33" s="973"/>
      <c r="AN33" s="973"/>
      <c r="AO33" s="973"/>
      <c r="AP33" s="973"/>
      <c r="AQ33" s="973"/>
      <c r="AR33" s="973"/>
      <c r="AS33" s="973"/>
      <c r="AT33" s="973"/>
      <c r="AU33" s="973"/>
      <c r="AV33" s="973"/>
      <c r="AW33" s="973"/>
      <c r="AX33" s="973"/>
      <c r="AY33" s="973"/>
      <c r="AZ33" s="974"/>
      <c r="BA33" s="34" t="s">
        <v>62</v>
      </c>
      <c r="BB33" s="1035"/>
      <c r="BC33" s="1033"/>
      <c r="BD33" s="1033"/>
      <c r="BE33" s="1033"/>
      <c r="BF33" s="1034"/>
      <c r="BG33" s="5"/>
    </row>
    <row r="34" spans="1:59" ht="22" customHeight="1">
      <c r="A34" s="1026"/>
      <c r="B34" s="921"/>
      <c r="C34" s="922"/>
      <c r="D34" s="922"/>
      <c r="E34" s="922"/>
      <c r="F34" s="922"/>
      <c r="G34" s="922"/>
      <c r="H34" s="922"/>
      <c r="I34" s="922"/>
      <c r="J34" s="923"/>
      <c r="K34" s="927"/>
      <c r="L34" s="928"/>
      <c r="M34" s="928"/>
      <c r="N34" s="929"/>
      <c r="O34" s="936"/>
      <c r="P34" s="937"/>
      <c r="Q34" s="937"/>
      <c r="R34" s="937"/>
      <c r="S34" s="937"/>
      <c r="T34" s="938"/>
      <c r="U34" s="939"/>
      <c r="V34" s="940"/>
      <c r="W34" s="940"/>
      <c r="X34" s="940"/>
      <c r="Y34" s="940"/>
      <c r="Z34" s="941"/>
      <c r="AA34" s="947"/>
      <c r="AB34" s="948"/>
      <c r="AC34" s="948"/>
      <c r="AD34" s="948"/>
      <c r="AE34" s="949"/>
      <c r="AF34" s="969" t="s">
        <v>74</v>
      </c>
      <c r="AG34" s="970"/>
      <c r="AH34" s="970"/>
      <c r="AI34" s="970"/>
      <c r="AJ34" s="970"/>
      <c r="AK34" s="979"/>
      <c r="AL34" s="978" t="s">
        <v>23</v>
      </c>
      <c r="AM34" s="973"/>
      <c r="AN34" s="973"/>
      <c r="AO34" s="973"/>
      <c r="AP34" s="973"/>
      <c r="AQ34" s="973"/>
      <c r="AR34" s="973"/>
      <c r="AS34" s="973"/>
      <c r="AT34" s="973"/>
      <c r="AU34" s="973"/>
      <c r="AV34" s="973"/>
      <c r="AW34" s="973"/>
      <c r="AX34" s="973"/>
      <c r="AY34" s="973"/>
      <c r="AZ34" s="974"/>
      <c r="BA34" s="34" t="s">
        <v>57</v>
      </c>
      <c r="BB34" s="1035"/>
      <c r="BC34" s="1033"/>
      <c r="BD34" s="1033"/>
      <c r="BE34" s="1033"/>
      <c r="BF34" s="1034"/>
      <c r="BG34" s="5"/>
    </row>
    <row r="35" spans="1:59" ht="22" customHeight="1">
      <c r="A35" s="1026"/>
      <c r="B35" s="921"/>
      <c r="C35" s="922"/>
      <c r="D35" s="922"/>
      <c r="E35" s="922"/>
      <c r="F35" s="922"/>
      <c r="G35" s="922"/>
      <c r="H35" s="922"/>
      <c r="I35" s="922"/>
      <c r="J35" s="923"/>
      <c r="K35" s="927"/>
      <c r="L35" s="928"/>
      <c r="M35" s="928"/>
      <c r="N35" s="929"/>
      <c r="O35" s="936"/>
      <c r="P35" s="937"/>
      <c r="Q35" s="937"/>
      <c r="R35" s="937"/>
      <c r="S35" s="937"/>
      <c r="T35" s="938"/>
      <c r="U35" s="939"/>
      <c r="V35" s="940"/>
      <c r="W35" s="940"/>
      <c r="X35" s="940"/>
      <c r="Y35" s="940"/>
      <c r="Z35" s="941"/>
      <c r="AA35" s="947"/>
      <c r="AB35" s="948"/>
      <c r="AC35" s="948"/>
      <c r="AD35" s="948"/>
      <c r="AE35" s="949"/>
      <c r="AF35" s="969" t="s">
        <v>75</v>
      </c>
      <c r="AG35" s="970"/>
      <c r="AH35" s="970"/>
      <c r="AI35" s="970"/>
      <c r="AJ35" s="970"/>
      <c r="AK35" s="971"/>
      <c r="AL35" s="972" t="s">
        <v>76</v>
      </c>
      <c r="AM35" s="973"/>
      <c r="AN35" s="973"/>
      <c r="AO35" s="973"/>
      <c r="AP35" s="973"/>
      <c r="AQ35" s="973"/>
      <c r="AR35" s="973"/>
      <c r="AS35" s="973"/>
      <c r="AT35" s="973"/>
      <c r="AU35" s="973"/>
      <c r="AV35" s="973"/>
      <c r="AW35" s="973"/>
      <c r="AX35" s="973"/>
      <c r="AY35" s="973"/>
      <c r="AZ35" s="974"/>
      <c r="BA35" s="34" t="s">
        <v>60</v>
      </c>
      <c r="BB35" s="1035"/>
      <c r="BC35" s="1033"/>
      <c r="BD35" s="1033"/>
      <c r="BE35" s="1033"/>
      <c r="BF35" s="1034"/>
      <c r="BG35" s="5"/>
    </row>
    <row r="36" spans="1:59" ht="22" customHeight="1">
      <c r="A36" s="1026"/>
      <c r="B36" s="921"/>
      <c r="C36" s="922"/>
      <c r="D36" s="922"/>
      <c r="E36" s="922"/>
      <c r="F36" s="922"/>
      <c r="G36" s="922"/>
      <c r="H36" s="922"/>
      <c r="I36" s="922"/>
      <c r="J36" s="923"/>
      <c r="K36" s="930"/>
      <c r="L36" s="931"/>
      <c r="M36" s="931"/>
      <c r="N36" s="932"/>
      <c r="O36" s="939"/>
      <c r="P36" s="940"/>
      <c r="Q36" s="940"/>
      <c r="R36" s="940"/>
      <c r="S36" s="940"/>
      <c r="T36" s="941"/>
      <c r="U36" s="939"/>
      <c r="V36" s="940"/>
      <c r="W36" s="940"/>
      <c r="X36" s="940"/>
      <c r="Y36" s="940"/>
      <c r="Z36" s="941"/>
      <c r="AA36" s="950"/>
      <c r="AB36" s="951"/>
      <c r="AC36" s="951"/>
      <c r="AD36" s="951"/>
      <c r="AE36" s="952"/>
      <c r="AF36" s="914" t="s">
        <v>994</v>
      </c>
      <c r="AG36" s="914"/>
      <c r="AH36" s="914"/>
      <c r="AI36" s="914"/>
      <c r="AJ36" s="914"/>
      <c r="AK36" s="915"/>
      <c r="AL36" s="966" t="s">
        <v>995</v>
      </c>
      <c r="AM36" s="967"/>
      <c r="AN36" s="967"/>
      <c r="AO36" s="967"/>
      <c r="AP36" s="967"/>
      <c r="AQ36" s="967"/>
      <c r="AR36" s="967"/>
      <c r="AS36" s="967"/>
      <c r="AT36" s="967"/>
      <c r="AU36" s="967"/>
      <c r="AV36" s="967"/>
      <c r="AW36" s="967"/>
      <c r="AX36" s="967"/>
      <c r="AY36" s="967"/>
      <c r="AZ36" s="968"/>
      <c r="BA36" s="29" t="s">
        <v>57</v>
      </c>
      <c r="BB36" s="1033"/>
      <c r="BC36" s="1033"/>
      <c r="BD36" s="1033"/>
      <c r="BE36" s="1033"/>
      <c r="BF36" s="1034"/>
      <c r="BG36" s="3"/>
    </row>
    <row r="37" spans="1:59" ht="21.75" customHeight="1">
      <c r="A37" s="1026"/>
      <c r="B37" s="921"/>
      <c r="C37" s="922"/>
      <c r="D37" s="922"/>
      <c r="E37" s="922"/>
      <c r="F37" s="922"/>
      <c r="G37" s="922"/>
      <c r="H37" s="922"/>
      <c r="I37" s="922"/>
      <c r="J37" s="923"/>
      <c r="K37" s="930"/>
      <c r="L37" s="931"/>
      <c r="M37" s="931"/>
      <c r="N37" s="932"/>
      <c r="O37" s="939"/>
      <c r="P37" s="940"/>
      <c r="Q37" s="940"/>
      <c r="R37" s="940"/>
      <c r="S37" s="940"/>
      <c r="T37" s="941"/>
      <c r="U37" s="939"/>
      <c r="V37" s="940"/>
      <c r="W37" s="940"/>
      <c r="X37" s="940"/>
      <c r="Y37" s="940"/>
      <c r="Z37" s="941"/>
      <c r="AA37" s="950"/>
      <c r="AB37" s="951"/>
      <c r="AC37" s="951"/>
      <c r="AD37" s="951"/>
      <c r="AE37" s="952"/>
      <c r="AF37" s="914" t="s">
        <v>15</v>
      </c>
      <c r="AG37" s="914"/>
      <c r="AH37" s="914"/>
      <c r="AI37" s="914"/>
      <c r="AJ37" s="914"/>
      <c r="AK37" s="915"/>
      <c r="AL37" s="966" t="s">
        <v>10</v>
      </c>
      <c r="AM37" s="967"/>
      <c r="AN37" s="967"/>
      <c r="AO37" s="967"/>
      <c r="AP37" s="967"/>
      <c r="AQ37" s="967"/>
      <c r="AR37" s="967"/>
      <c r="AS37" s="967"/>
      <c r="AT37" s="967"/>
      <c r="AU37" s="967"/>
      <c r="AV37" s="967"/>
      <c r="AW37" s="967"/>
      <c r="AX37" s="967"/>
      <c r="AY37" s="967"/>
      <c r="AZ37" s="968"/>
      <c r="BA37" s="29" t="s">
        <v>62</v>
      </c>
      <c r="BB37" s="1033"/>
      <c r="BC37" s="1033"/>
      <c r="BD37" s="1033"/>
      <c r="BE37" s="1033"/>
      <c r="BF37" s="1034"/>
      <c r="BG37" s="3"/>
    </row>
    <row r="38" spans="1:59" ht="22" customHeight="1">
      <c r="A38" s="1026"/>
      <c r="B38" s="921"/>
      <c r="C38" s="922"/>
      <c r="D38" s="922"/>
      <c r="E38" s="922"/>
      <c r="F38" s="922"/>
      <c r="G38" s="922"/>
      <c r="H38" s="922"/>
      <c r="I38" s="922"/>
      <c r="J38" s="923"/>
      <c r="K38" s="930"/>
      <c r="L38" s="931"/>
      <c r="M38" s="931"/>
      <c r="N38" s="932"/>
      <c r="O38" s="939"/>
      <c r="P38" s="940"/>
      <c r="Q38" s="940"/>
      <c r="R38" s="940"/>
      <c r="S38" s="940"/>
      <c r="T38" s="941"/>
      <c r="U38" s="939"/>
      <c r="V38" s="940"/>
      <c r="W38" s="940"/>
      <c r="X38" s="940"/>
      <c r="Y38" s="940"/>
      <c r="Z38" s="941"/>
      <c r="AA38" s="950"/>
      <c r="AB38" s="951"/>
      <c r="AC38" s="951"/>
      <c r="AD38" s="951"/>
      <c r="AE38" s="952"/>
      <c r="AF38" s="969" t="s">
        <v>77</v>
      </c>
      <c r="AG38" s="970"/>
      <c r="AH38" s="970"/>
      <c r="AI38" s="970"/>
      <c r="AJ38" s="970"/>
      <c r="AK38" s="979"/>
      <c r="AL38" s="1027" t="s">
        <v>23</v>
      </c>
      <c r="AM38" s="1028"/>
      <c r="AN38" s="1028"/>
      <c r="AO38" s="1028"/>
      <c r="AP38" s="1028"/>
      <c r="AQ38" s="1028"/>
      <c r="AR38" s="1028"/>
      <c r="AS38" s="1028"/>
      <c r="AT38" s="1028"/>
      <c r="AU38" s="1028"/>
      <c r="AV38" s="1028"/>
      <c r="AW38" s="1028"/>
      <c r="AX38" s="1028"/>
      <c r="AY38" s="1028"/>
      <c r="AZ38" s="1029"/>
      <c r="BA38" s="34" t="s">
        <v>57</v>
      </c>
      <c r="BB38" s="1035"/>
      <c r="BC38" s="1033"/>
      <c r="BD38" s="1033"/>
      <c r="BE38" s="1033"/>
      <c r="BF38" s="1034"/>
      <c r="BG38" s="3"/>
    </row>
    <row r="39" spans="1:59" ht="22" customHeight="1">
      <c r="A39" s="1026"/>
      <c r="B39" s="921"/>
      <c r="C39" s="922"/>
      <c r="D39" s="922"/>
      <c r="E39" s="922"/>
      <c r="F39" s="922"/>
      <c r="G39" s="922"/>
      <c r="H39" s="922"/>
      <c r="I39" s="922"/>
      <c r="J39" s="923"/>
      <c r="K39" s="930"/>
      <c r="L39" s="931"/>
      <c r="M39" s="931"/>
      <c r="N39" s="932"/>
      <c r="O39" s="939"/>
      <c r="P39" s="940"/>
      <c r="Q39" s="940"/>
      <c r="R39" s="940"/>
      <c r="S39" s="940"/>
      <c r="T39" s="941"/>
      <c r="U39" s="939"/>
      <c r="V39" s="940"/>
      <c r="W39" s="940"/>
      <c r="X39" s="940"/>
      <c r="Y39" s="940"/>
      <c r="Z39" s="941"/>
      <c r="AA39" s="950"/>
      <c r="AB39" s="951"/>
      <c r="AC39" s="951"/>
      <c r="AD39" s="951"/>
      <c r="AE39" s="952"/>
      <c r="AF39" s="913" t="s">
        <v>11</v>
      </c>
      <c r="AG39" s="914"/>
      <c r="AH39" s="914"/>
      <c r="AI39" s="914"/>
      <c r="AJ39" s="914"/>
      <c r="AK39" s="915"/>
      <c r="AL39" s="955" t="s">
        <v>10</v>
      </c>
      <c r="AM39" s="953"/>
      <c r="AN39" s="953"/>
      <c r="AO39" s="953"/>
      <c r="AP39" s="953"/>
      <c r="AQ39" s="953"/>
      <c r="AR39" s="953"/>
      <c r="AS39" s="953"/>
      <c r="AT39" s="953"/>
      <c r="AU39" s="953"/>
      <c r="AV39" s="953"/>
      <c r="AW39" s="953"/>
      <c r="AX39" s="953"/>
      <c r="AY39" s="953"/>
      <c r="AZ39" s="954"/>
      <c r="BA39" s="34" t="s">
        <v>62</v>
      </c>
      <c r="BB39" s="909"/>
      <c r="BC39" s="910"/>
      <c r="BD39" s="910"/>
      <c r="BE39" s="910"/>
      <c r="BF39" s="911"/>
      <c r="BG39" s="3"/>
    </row>
    <row r="40" spans="1:59" ht="22" customHeight="1">
      <c r="A40" s="1026"/>
      <c r="B40" s="921"/>
      <c r="C40" s="922"/>
      <c r="D40" s="922"/>
      <c r="E40" s="922"/>
      <c r="F40" s="922"/>
      <c r="G40" s="922"/>
      <c r="H40" s="922"/>
      <c r="I40" s="922"/>
      <c r="J40" s="923"/>
      <c r="K40" s="930"/>
      <c r="L40" s="931"/>
      <c r="M40" s="931"/>
      <c r="N40" s="932"/>
      <c r="O40" s="939"/>
      <c r="P40" s="940"/>
      <c r="Q40" s="940"/>
      <c r="R40" s="940"/>
      <c r="S40" s="940"/>
      <c r="T40" s="941"/>
      <c r="U40" s="939"/>
      <c r="V40" s="940"/>
      <c r="W40" s="940"/>
      <c r="X40" s="940"/>
      <c r="Y40" s="940"/>
      <c r="Z40" s="941"/>
      <c r="AA40" s="950"/>
      <c r="AB40" s="951"/>
      <c r="AC40" s="951"/>
      <c r="AD40" s="951"/>
      <c r="AE40" s="952"/>
      <c r="AF40" s="1030" t="s">
        <v>78</v>
      </c>
      <c r="AG40" s="1031"/>
      <c r="AH40" s="1031"/>
      <c r="AI40" s="1031"/>
      <c r="AJ40" s="1031"/>
      <c r="AK40" s="1032"/>
      <c r="AL40" s="978" t="s">
        <v>81</v>
      </c>
      <c r="AM40" s="973"/>
      <c r="AN40" s="973"/>
      <c r="AO40" s="973"/>
      <c r="AP40" s="973"/>
      <c r="AQ40" s="973"/>
      <c r="AR40" s="973"/>
      <c r="AS40" s="973"/>
      <c r="AT40" s="973"/>
      <c r="AU40" s="973"/>
      <c r="AV40" s="973"/>
      <c r="AW40" s="973"/>
      <c r="AX40" s="973"/>
      <c r="AY40" s="973"/>
      <c r="AZ40" s="974"/>
      <c r="BA40" s="34" t="s">
        <v>60</v>
      </c>
      <c r="BB40" s="1035"/>
      <c r="BC40" s="1033"/>
      <c r="BD40" s="1033"/>
      <c r="BE40" s="1033"/>
      <c r="BF40" s="1034"/>
      <c r="BG40" s="3"/>
    </row>
    <row r="41" spans="1:59" ht="22" customHeight="1">
      <c r="A41" s="1026"/>
      <c r="B41" s="921"/>
      <c r="C41" s="922"/>
      <c r="D41" s="922"/>
      <c r="E41" s="922"/>
      <c r="F41" s="922"/>
      <c r="G41" s="922"/>
      <c r="H41" s="922"/>
      <c r="I41" s="922"/>
      <c r="J41" s="923"/>
      <c r="K41" s="930"/>
      <c r="L41" s="931"/>
      <c r="M41" s="931"/>
      <c r="N41" s="932"/>
      <c r="O41" s="939"/>
      <c r="P41" s="940"/>
      <c r="Q41" s="940"/>
      <c r="R41" s="940"/>
      <c r="S41" s="940"/>
      <c r="T41" s="941"/>
      <c r="U41" s="939"/>
      <c r="V41" s="940"/>
      <c r="W41" s="940"/>
      <c r="X41" s="940"/>
      <c r="Y41" s="940"/>
      <c r="Z41" s="941"/>
      <c r="AA41" s="950"/>
      <c r="AB41" s="951"/>
      <c r="AC41" s="951"/>
      <c r="AD41" s="951"/>
      <c r="AE41" s="952"/>
      <c r="AF41" s="969" t="s">
        <v>79</v>
      </c>
      <c r="AG41" s="970"/>
      <c r="AH41" s="970"/>
      <c r="AI41" s="970"/>
      <c r="AJ41" s="970"/>
      <c r="AK41" s="979"/>
      <c r="AL41" s="978" t="s">
        <v>23</v>
      </c>
      <c r="AM41" s="973"/>
      <c r="AN41" s="973"/>
      <c r="AO41" s="973"/>
      <c r="AP41" s="973"/>
      <c r="AQ41" s="973"/>
      <c r="AR41" s="973"/>
      <c r="AS41" s="973"/>
      <c r="AT41" s="973"/>
      <c r="AU41" s="973"/>
      <c r="AV41" s="973"/>
      <c r="AW41" s="973"/>
      <c r="AX41" s="973"/>
      <c r="AY41" s="973"/>
      <c r="AZ41" s="974"/>
      <c r="BA41" s="34" t="s">
        <v>57</v>
      </c>
      <c r="BB41" s="1035"/>
      <c r="BC41" s="1033"/>
      <c r="BD41" s="1033"/>
      <c r="BE41" s="1033"/>
      <c r="BF41" s="1034"/>
      <c r="BG41" s="3"/>
    </row>
    <row r="42" spans="1:59" ht="21.75" customHeight="1" thickBot="1">
      <c r="A42" s="1026"/>
      <c r="B42" s="921"/>
      <c r="C42" s="922"/>
      <c r="D42" s="922"/>
      <c r="E42" s="922"/>
      <c r="F42" s="922"/>
      <c r="G42" s="922"/>
      <c r="H42" s="922"/>
      <c r="I42" s="922"/>
      <c r="J42" s="923"/>
      <c r="K42" s="930"/>
      <c r="L42" s="931"/>
      <c r="M42" s="931"/>
      <c r="N42" s="932"/>
      <c r="O42" s="939"/>
      <c r="P42" s="940"/>
      <c r="Q42" s="940"/>
      <c r="R42" s="940"/>
      <c r="S42" s="940"/>
      <c r="T42" s="941"/>
      <c r="U42" s="939"/>
      <c r="V42" s="940"/>
      <c r="W42" s="940"/>
      <c r="X42" s="940"/>
      <c r="Y42" s="940"/>
      <c r="Z42" s="941"/>
      <c r="AA42" s="950"/>
      <c r="AB42" s="951"/>
      <c r="AC42" s="951"/>
      <c r="AD42" s="951"/>
      <c r="AE42" s="952"/>
      <c r="AF42" s="969" t="s">
        <v>80</v>
      </c>
      <c r="AG42" s="970"/>
      <c r="AH42" s="970"/>
      <c r="AI42" s="970"/>
      <c r="AJ42" s="970"/>
      <c r="AK42" s="979"/>
      <c r="AL42" s="978" t="s">
        <v>23</v>
      </c>
      <c r="AM42" s="973"/>
      <c r="AN42" s="973"/>
      <c r="AO42" s="973"/>
      <c r="AP42" s="973"/>
      <c r="AQ42" s="973"/>
      <c r="AR42" s="973"/>
      <c r="AS42" s="973"/>
      <c r="AT42" s="973"/>
      <c r="AU42" s="973"/>
      <c r="AV42" s="973"/>
      <c r="AW42" s="973"/>
      <c r="AX42" s="973"/>
      <c r="AY42" s="973"/>
      <c r="AZ42" s="974"/>
      <c r="BA42" s="34" t="s">
        <v>57</v>
      </c>
      <c r="BB42" s="1035"/>
      <c r="BC42" s="1033"/>
      <c r="BD42" s="1033"/>
      <c r="BE42" s="1033"/>
      <c r="BF42" s="1034"/>
      <c r="BG42" s="3"/>
    </row>
    <row r="43" spans="1:59" ht="11.25" customHeight="1">
      <c r="A43" s="8"/>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6"/>
    </row>
    <row r="44" spans="1:59" ht="9" customHeight="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row>
    <row r="45" spans="1:59" ht="26.25" customHeight="1">
      <c r="A45" s="12" t="s">
        <v>34</v>
      </c>
      <c r="B45" s="12"/>
      <c r="C45" s="12" t="s">
        <v>35</v>
      </c>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6"/>
    </row>
    <row r="46" spans="1:59" ht="22.5" customHeight="1">
      <c r="A46" s="12" t="s">
        <v>48</v>
      </c>
      <c r="B46" s="13"/>
      <c r="C46" s="912" t="s">
        <v>36</v>
      </c>
      <c r="D46" s="912"/>
      <c r="E46" s="912"/>
      <c r="F46" s="912"/>
      <c r="G46" s="912"/>
      <c r="H46" s="912"/>
      <c r="I46" s="912"/>
      <c r="J46" s="912"/>
      <c r="K46" s="912"/>
      <c r="L46" s="912"/>
      <c r="M46" s="912"/>
      <c r="N46" s="912"/>
      <c r="O46" s="912"/>
      <c r="P46" s="912"/>
      <c r="Q46" s="912"/>
      <c r="R46" s="912"/>
      <c r="S46" s="912"/>
      <c r="T46" s="912"/>
      <c r="U46" s="912"/>
      <c r="V46" s="912"/>
      <c r="W46" s="912"/>
      <c r="X46" s="912"/>
      <c r="Y46" s="912"/>
      <c r="Z46" s="912"/>
      <c r="AA46" s="912"/>
      <c r="AB46" s="912"/>
      <c r="AC46" s="912"/>
      <c r="AD46" s="912"/>
      <c r="AE46" s="912"/>
      <c r="AF46" s="912"/>
      <c r="AG46" s="912"/>
      <c r="AH46" s="912"/>
      <c r="AI46" s="912"/>
      <c r="AJ46" s="912"/>
      <c r="AK46" s="912"/>
      <c r="AL46" s="912"/>
      <c r="AM46" s="912"/>
      <c r="AN46" s="912"/>
      <c r="AO46" s="912"/>
      <c r="AP46" s="912"/>
      <c r="AQ46" s="912"/>
      <c r="AR46" s="912"/>
      <c r="AS46" s="912"/>
      <c r="AT46" s="912"/>
      <c r="AU46" s="912"/>
      <c r="AV46" s="912"/>
      <c r="AW46" s="912"/>
      <c r="AX46" s="912"/>
      <c r="AY46" s="912"/>
      <c r="AZ46" s="912"/>
      <c r="BA46" s="912"/>
      <c r="BB46" s="912"/>
      <c r="BC46" s="912"/>
      <c r="BD46" s="912"/>
      <c r="BE46" s="912"/>
      <c r="BF46" s="912"/>
    </row>
    <row r="47" spans="1:59" ht="22.5" customHeight="1">
      <c r="A47" s="12"/>
      <c r="B47" s="13"/>
      <c r="C47" s="912"/>
      <c r="D47" s="912"/>
      <c r="E47" s="912"/>
      <c r="F47" s="912"/>
      <c r="G47" s="912"/>
      <c r="H47" s="912"/>
      <c r="I47" s="912"/>
      <c r="J47" s="912"/>
      <c r="K47" s="912"/>
      <c r="L47" s="912"/>
      <c r="M47" s="912"/>
      <c r="N47" s="912"/>
      <c r="O47" s="912"/>
      <c r="P47" s="912"/>
      <c r="Q47" s="912"/>
      <c r="R47" s="912"/>
      <c r="S47" s="912"/>
      <c r="T47" s="912"/>
      <c r="U47" s="912"/>
      <c r="V47" s="912"/>
      <c r="W47" s="912"/>
      <c r="X47" s="912"/>
      <c r="Y47" s="912"/>
      <c r="Z47" s="912"/>
      <c r="AA47" s="912"/>
      <c r="AB47" s="912"/>
      <c r="AC47" s="912"/>
      <c r="AD47" s="912"/>
      <c r="AE47" s="912"/>
      <c r="AF47" s="912"/>
      <c r="AG47" s="912"/>
      <c r="AH47" s="912"/>
      <c r="AI47" s="912"/>
      <c r="AJ47" s="912"/>
      <c r="AK47" s="912"/>
      <c r="AL47" s="912"/>
      <c r="AM47" s="912"/>
      <c r="AN47" s="912"/>
      <c r="AO47" s="912"/>
      <c r="AP47" s="912"/>
      <c r="AQ47" s="912"/>
      <c r="AR47" s="912"/>
      <c r="AS47" s="912"/>
      <c r="AT47" s="912"/>
      <c r="AU47" s="912"/>
      <c r="AV47" s="912"/>
      <c r="AW47" s="912"/>
      <c r="AX47" s="912"/>
      <c r="AY47" s="912"/>
      <c r="AZ47" s="912"/>
      <c r="BA47" s="912"/>
      <c r="BB47" s="912"/>
      <c r="BC47" s="912"/>
      <c r="BD47" s="912"/>
      <c r="BE47" s="912"/>
      <c r="BF47" s="912"/>
    </row>
    <row r="48" spans="1:59" ht="27.75" customHeight="1">
      <c r="A48" s="15" t="s">
        <v>49</v>
      </c>
      <c r="B48" s="16"/>
      <c r="C48" s="912" t="s">
        <v>37</v>
      </c>
      <c r="D48" s="912"/>
      <c r="E48" s="912"/>
      <c r="F48" s="912"/>
      <c r="G48" s="912"/>
      <c r="H48" s="912"/>
      <c r="I48" s="912"/>
      <c r="J48" s="912"/>
      <c r="K48" s="912"/>
      <c r="L48" s="912"/>
      <c r="M48" s="912"/>
      <c r="N48" s="912"/>
      <c r="O48" s="912"/>
      <c r="P48" s="912"/>
      <c r="Q48" s="912"/>
      <c r="R48" s="912"/>
      <c r="S48" s="912"/>
      <c r="T48" s="912"/>
      <c r="U48" s="912"/>
      <c r="V48" s="912"/>
      <c r="W48" s="912"/>
      <c r="X48" s="912"/>
      <c r="Y48" s="912"/>
      <c r="Z48" s="912"/>
      <c r="AA48" s="912"/>
      <c r="AB48" s="912"/>
      <c r="AC48" s="912"/>
      <c r="AD48" s="912"/>
      <c r="AE48" s="912"/>
      <c r="AF48" s="912"/>
      <c r="AG48" s="912"/>
      <c r="AH48" s="912"/>
      <c r="AI48" s="912"/>
      <c r="AJ48" s="912"/>
      <c r="AK48" s="912"/>
      <c r="AL48" s="912"/>
      <c r="AM48" s="912"/>
      <c r="AN48" s="912"/>
      <c r="AO48" s="912"/>
      <c r="AP48" s="912"/>
      <c r="AQ48" s="912"/>
      <c r="AR48" s="912"/>
      <c r="AS48" s="912"/>
      <c r="AT48" s="912"/>
      <c r="AU48" s="912"/>
      <c r="AV48" s="912"/>
      <c r="AW48" s="912"/>
      <c r="AX48" s="912"/>
      <c r="AY48" s="912"/>
      <c r="AZ48" s="912"/>
      <c r="BA48" s="912"/>
      <c r="BB48" s="912"/>
      <c r="BC48" s="912"/>
      <c r="BD48" s="912"/>
      <c r="BE48" s="912"/>
      <c r="BF48" s="14"/>
    </row>
    <row r="49" spans="1:58" ht="36.5" customHeight="1">
      <c r="A49" s="793" t="s">
        <v>976</v>
      </c>
      <c r="C49" s="917" t="s">
        <v>996</v>
      </c>
      <c r="D49" s="917"/>
      <c r="E49" s="917"/>
      <c r="F49" s="917"/>
      <c r="G49" s="917"/>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7"/>
      <c r="AY49" s="917"/>
      <c r="AZ49" s="917"/>
      <c r="BA49" s="917"/>
      <c r="BB49" s="917"/>
      <c r="BC49" s="917"/>
      <c r="BD49" s="917"/>
      <c r="BE49" s="7"/>
      <c r="BF49" s="7"/>
    </row>
    <row r="50" spans="1:58">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row>
    <row r="51" spans="1:58">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row>
    <row r="52" spans="1:58">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row>
    <row r="53" spans="1:58">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row>
    <row r="54" spans="1:58">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row>
    <row r="55" spans="1:58">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row>
    <row r="56" spans="1:58">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row>
    <row r="57" spans="1:58">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row>
    <row r="58" spans="1:58">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row>
    <row r="59" spans="1:58">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row>
    <row r="60" spans="1:58">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row>
    <row r="61" spans="1:58">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row>
    <row r="62" spans="1:58">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row>
    <row r="63" spans="1:58">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row>
    <row r="64" spans="1:58">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row>
    <row r="65" spans="3:58">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row>
    <row r="66" spans="3:58">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row>
    <row r="67" spans="3:58">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row>
    <row r="68" spans="3:58">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row>
    <row r="69" spans="3:58">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row>
    <row r="70" spans="3:58">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row>
    <row r="71" spans="3:58">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row>
    <row r="72" spans="3:58">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row>
    <row r="73" spans="3:58">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row>
    <row r="74" spans="3:58">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row>
    <row r="75" spans="3:58">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row>
    <row r="76" spans="3:58">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row>
    <row r="77" spans="3:58">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row>
    <row r="78" spans="3:58">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row>
    <row r="79" spans="3:58">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row>
    <row r="80" spans="3:58">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row>
    <row r="81" spans="3:58">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row>
    <row r="82" spans="3:58">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row>
    <row r="83" spans="3:58">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row>
    <row r="84" spans="3:58">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row>
    <row r="85" spans="3:58">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row>
    <row r="86" spans="3:58">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row>
    <row r="87" spans="3:58">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row>
    <row r="88" spans="3:58">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row>
    <row r="89" spans="3:58">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row>
    <row r="90" spans="3:58">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row>
    <row r="91" spans="3:58">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row>
    <row r="92" spans="3:58">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row>
    <row r="93" spans="3:58">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row>
    <row r="94" spans="3:58">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row>
    <row r="95" spans="3:58">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row>
    <row r="96" spans="3:58">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row>
    <row r="97" spans="3:58">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row>
    <row r="98" spans="3:58">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row>
    <row r="99" spans="3:58">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row>
    <row r="100" spans="3:58">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row>
    <row r="101" spans="3:58">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row>
    <row r="102" spans="3:58">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row>
    <row r="103" spans="3:58">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row>
    <row r="104" spans="3:58">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row>
    <row r="105" spans="3:58">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row>
    <row r="106" spans="3:58">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row>
    <row r="107" spans="3:58">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row>
    <row r="108" spans="3:58">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row>
    <row r="109" spans="3:58">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row>
    <row r="110" spans="3:58">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row>
    <row r="111" spans="3:58">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row>
    <row r="112" spans="3:58">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row>
    <row r="113" spans="3:58">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row>
    <row r="114" spans="3:58">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row>
    <row r="115" spans="3:58">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row>
    <row r="116" spans="3:58">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row>
    <row r="117" spans="3:58">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row>
    <row r="118" spans="3:58">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row>
    <row r="119" spans="3:58">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row>
    <row r="120" spans="3:58">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row>
    <row r="121" spans="3:58">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row>
    <row r="122" spans="3:58">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row>
    <row r="123" spans="3:58">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row>
    <row r="124" spans="3:58">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row>
    <row r="125" spans="3:58">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row>
    <row r="126" spans="3:58">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row>
    <row r="127" spans="3:58">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row>
    <row r="128" spans="3:58">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row>
    <row r="129" spans="3:58">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row>
    <row r="130" spans="3:58">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row>
    <row r="131" spans="3:58">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row>
    <row r="132" spans="3:58">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row>
    <row r="133" spans="3:58">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row>
    <row r="134" spans="3:58">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row>
    <row r="135" spans="3:58">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row>
    <row r="136" spans="3:58">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row>
    <row r="137" spans="3:58">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row>
    <row r="138" spans="3:58">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row>
    <row r="139" spans="3:58">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row>
    <row r="140" spans="3:58">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row>
    <row r="141" spans="3:58">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row>
    <row r="142" spans="3:58">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row>
    <row r="143" spans="3:58">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row>
    <row r="144" spans="3:58">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row>
    <row r="145" spans="3:58">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row>
    <row r="146" spans="3:58">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row>
    <row r="147" spans="3:58">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row>
    <row r="148" spans="3:58">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row>
    <row r="149" spans="3:58">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row>
    <row r="150" spans="3:58">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row>
    <row r="151" spans="3:58">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row>
    <row r="152" spans="3:58">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row>
    <row r="153" spans="3:58">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row>
    <row r="154" spans="3:58">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row>
    <row r="155" spans="3:58">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row>
    <row r="156" spans="3:58">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row>
    <row r="157" spans="3:58">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row>
    <row r="158" spans="3:58">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row>
    <row r="159" spans="3:58">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row>
    <row r="160" spans="3:58">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row>
    <row r="161" spans="3:58">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row>
    <row r="162" spans="3:58">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row>
    <row r="163" spans="3:58">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row>
    <row r="164" spans="3:58">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row>
    <row r="165" spans="3:58">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row>
    <row r="166" spans="3:58">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row>
    <row r="167" spans="3:58">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row>
    <row r="168" spans="3:58">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row>
    <row r="169" spans="3:58">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row>
    <row r="170" spans="3:58">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row>
    <row r="171" spans="3:58">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row>
    <row r="172" spans="3:58">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row>
  </sheetData>
  <mergeCells count="121">
    <mergeCell ref="AL42:AZ42"/>
    <mergeCell ref="BB42:BF42"/>
    <mergeCell ref="AF38:AK38"/>
    <mergeCell ref="AL38:AZ38"/>
    <mergeCell ref="BB38:BF38"/>
    <mergeCell ref="AF35:AK35"/>
    <mergeCell ref="AL35:AZ35"/>
    <mergeCell ref="BB35:BF35"/>
    <mergeCell ref="AF39:AK39"/>
    <mergeCell ref="AL39:AZ39"/>
    <mergeCell ref="BB39:BF39"/>
    <mergeCell ref="AF36:AK36"/>
    <mergeCell ref="AL36:AZ36"/>
    <mergeCell ref="BB36:BF36"/>
    <mergeCell ref="AF34:AK34"/>
    <mergeCell ref="AL34:AZ34"/>
    <mergeCell ref="BB34:BF34"/>
    <mergeCell ref="AF26:AK26"/>
    <mergeCell ref="C46:BF47"/>
    <mergeCell ref="C48:BE48"/>
    <mergeCell ref="AF37:AK37"/>
    <mergeCell ref="AL37:AZ37"/>
    <mergeCell ref="BB37:BF37"/>
    <mergeCell ref="AF40:AK40"/>
    <mergeCell ref="AL40:AZ40"/>
    <mergeCell ref="BB40:BF40"/>
    <mergeCell ref="AF41:AK41"/>
    <mergeCell ref="AL41:AZ41"/>
    <mergeCell ref="BB41:BF41"/>
    <mergeCell ref="AF42:AK42"/>
    <mergeCell ref="BB26:BF26"/>
    <mergeCell ref="AF27:AK27"/>
    <mergeCell ref="AL27:AZ27"/>
    <mergeCell ref="BB27:BF27"/>
    <mergeCell ref="AF28:AK28"/>
    <mergeCell ref="AL28:AZ28"/>
    <mergeCell ref="BB28:BF28"/>
    <mergeCell ref="AF32:AK32"/>
    <mergeCell ref="AL32:AZ32"/>
    <mergeCell ref="BB32:BF32"/>
    <mergeCell ref="AF30:AK30"/>
    <mergeCell ref="AL30:AZ30"/>
    <mergeCell ref="BB30:BF30"/>
    <mergeCell ref="AF33:AK33"/>
    <mergeCell ref="AL33:AZ33"/>
    <mergeCell ref="BB33:BF33"/>
    <mergeCell ref="BB25:BF25"/>
    <mergeCell ref="AF22:AK22"/>
    <mergeCell ref="AL22:AZ22"/>
    <mergeCell ref="BB22:BF22"/>
    <mergeCell ref="AF23:AK23"/>
    <mergeCell ref="AL23:AZ23"/>
    <mergeCell ref="BB23:BF23"/>
    <mergeCell ref="AF31:AK31"/>
    <mergeCell ref="AL31:AZ31"/>
    <mergeCell ref="BB31:BF31"/>
    <mergeCell ref="AF29:AK29"/>
    <mergeCell ref="AL29:AZ29"/>
    <mergeCell ref="BB24:BF24"/>
    <mergeCell ref="BB20:BF20"/>
    <mergeCell ref="AF21:AK21"/>
    <mergeCell ref="AL21:AZ21"/>
    <mergeCell ref="BB21:BF21"/>
    <mergeCell ref="AF14:AK14"/>
    <mergeCell ref="AL14:AZ14"/>
    <mergeCell ref="BB14:BF14"/>
    <mergeCell ref="AF19:AK19"/>
    <mergeCell ref="AL19:AZ19"/>
    <mergeCell ref="BB19:BF19"/>
    <mergeCell ref="AF15:AK15"/>
    <mergeCell ref="AL15:AZ15"/>
    <mergeCell ref="AF16:AK16"/>
    <mergeCell ref="AL16:AZ16"/>
    <mergeCell ref="AF17:AK17"/>
    <mergeCell ref="AL17:AZ17"/>
    <mergeCell ref="AF18:AK18"/>
    <mergeCell ref="AL18:AZ18"/>
    <mergeCell ref="BB15:BF15"/>
    <mergeCell ref="BB16:BF16"/>
    <mergeCell ref="BB17:BF17"/>
    <mergeCell ref="BB18:BF18"/>
    <mergeCell ref="BB11:BF11"/>
    <mergeCell ref="AF12:AK12"/>
    <mergeCell ref="AL12:AZ12"/>
    <mergeCell ref="BB12:BF12"/>
    <mergeCell ref="AF13:AK13"/>
    <mergeCell ref="AL13:AZ13"/>
    <mergeCell ref="BB13:BF13"/>
    <mergeCell ref="AL10:AZ10"/>
    <mergeCell ref="BB10:BF10"/>
    <mergeCell ref="U10:Z10"/>
    <mergeCell ref="AA10:AE10"/>
    <mergeCell ref="AF10:AK10"/>
    <mergeCell ref="AF20:AK20"/>
    <mergeCell ref="AL20:AZ20"/>
    <mergeCell ref="AF25:AK25"/>
    <mergeCell ref="AL25:AZ25"/>
    <mergeCell ref="AL26:AZ26"/>
    <mergeCell ref="AF24:AK24"/>
    <mergeCell ref="AL24:AZ24"/>
    <mergeCell ref="C49:BD49"/>
    <mergeCell ref="A3:BF3"/>
    <mergeCell ref="G5:X5"/>
    <mergeCell ref="A8:J9"/>
    <mergeCell ref="K8:N9"/>
    <mergeCell ref="O8:T9"/>
    <mergeCell ref="U8:Z9"/>
    <mergeCell ref="AA8:AE9"/>
    <mergeCell ref="AF8:AZ9"/>
    <mergeCell ref="BB9:BF9"/>
    <mergeCell ref="A11:A42"/>
    <mergeCell ref="B11:J42"/>
    <mergeCell ref="K11:N42"/>
    <mergeCell ref="O11:T42"/>
    <mergeCell ref="U11:Z42"/>
    <mergeCell ref="AA11:AE42"/>
    <mergeCell ref="AF11:AK11"/>
    <mergeCell ref="AL11:AZ11"/>
    <mergeCell ref="A10:J10"/>
    <mergeCell ref="K10:N10"/>
    <mergeCell ref="O10:T10"/>
  </mergeCells>
  <phoneticPr fontId="20"/>
  <conditionalFormatting sqref="AF36:AK36">
    <cfRule type="expression" dxfId="99" priority="1">
      <formula>OR($BA$36="２．Ⅰ",$BA$36="３．Ⅱ",$BA$36="４．Ⅲ",$BA$36="５．Ⅳ",$BA$36="６．Ⅴ")</formula>
    </cfRule>
  </conditionalFormatting>
  <dataValidations count="13">
    <dataValidation type="list" allowBlank="1" showInputMessage="1" showErrorMessage="1" sqref="BA23" xr:uid="{B8A530D1-D343-4668-BC01-166458A7A950}">
      <formula1>"１．なし,２．Ⅳ,３．Ⅴ,４．Ⅵ,５．Ⅳ・Ⅴ,６．Ⅳ・Ⅵ,７．Ⅴ・Ⅵ,８．Ⅳ・Ⅴ・Ⅵ"</formula1>
    </dataValidation>
    <dataValidation type="list" allowBlank="1" showInputMessage="1" showErrorMessage="1" sqref="BA22" xr:uid="{01D99F95-8F71-421E-AAC9-CD73C25BFAA8}">
      <formula1>"１．なし,２．Ⅰ,３．Ⅱ,４．Ⅲ,５．Ⅰ・Ⅱ,６．Ⅰ・Ⅲ,７．Ⅱ・Ⅲ,８．Ⅰ・Ⅱ・Ⅲ"</formula1>
    </dataValidation>
    <dataValidation type="list" allowBlank="1" showInputMessage="1" showErrorMessage="1" sqref="BA19" xr:uid="{764246CA-8A22-4396-B3CB-42F65DDC26F7}">
      <formula1>"１．なし,２．Ⅰ,３．Ⅱ,４．Ⅲ"</formula1>
    </dataValidation>
    <dataValidation type="list" allowBlank="1" showInputMessage="1" showErrorMessage="1" sqref="BA33 BA37 BA39" xr:uid="{E5764243-B104-4CC3-89B8-1D7C9FD5DCDF}">
      <formula1>"１．非該当,２．該当"</formula1>
    </dataValidation>
    <dataValidation type="list" allowBlank="1" showInputMessage="1" showErrorMessage="1" sqref="BA13:BA18 BA21 BA24:BA32 BA36 BA34 BA41:BA42 BA38" xr:uid="{962CE876-48B9-45FF-851C-3BCF05D6D599}">
      <formula1>"１．なし　,２．あり"</formula1>
    </dataValidation>
    <dataValidation type="list" allowBlank="1" showInputMessage="1" showErrorMessage="1" sqref="BA12" xr:uid="{CFEDCDE9-4351-43A2-A90D-D04C648E8A6B}">
      <formula1>"１．なし　,２．定員8人以上　,３．定員21人以上,４．定員21人以上"</formula1>
    </dataValidation>
    <dataValidation type="list" allowBlank="1" showInputMessage="1" showErrorMessage="1" sqref="BA11" xr:uid="{F2116596-8E10-4F51-93E9-9EB9DC5F2597}">
      <formula1>"１．介護サービス包括型,２．外部サービス利用型,３．日中サービス支援型"</formula1>
    </dataValidation>
    <dataValidation type="list" allowBlank="1" showInputMessage="1" showErrorMessage="1" sqref="BA10" xr:uid="{7E1E6AD6-1BF8-4F08-B898-CD2204702843}">
      <formula1>"１．一級地,２．二級地,３．三級地,４．四級地,５．五級地  ,６．六級地,７．七級地,８．その他"</formula1>
    </dataValidation>
    <dataValidation type="list" allowBlank="1" showInputMessage="1" showErrorMessage="1" sqref="AA11:AE14 AA19:AE42" xr:uid="{8FF327C4-6DFF-4619-8406-478DF7DEEB7F}">
      <formula1>"１．5：1,２．6：1,３．10：1,４．旧Ⅰ型,５．旧Ⅱ型,６．旧日中支援Ⅰ型,７．旧日中支援Ⅱ型,"</formula1>
    </dataValidation>
    <dataValidation type="list" allowBlank="1" showInputMessage="1" showErrorMessage="1" sqref="O15:Z18" xr:uid="{859251C0-BFB1-4C57-8810-52173073AD53}">
      <formula1>"１．40人以下,２．41人以上50人以下,３．51人以上60人以下,４．61人以上70人以下,５．71人以上80人以下,６．81人以上"</formula1>
    </dataValidation>
    <dataValidation type="list" allowBlank="1" showInputMessage="1" showErrorMessage="1" sqref="BA20" xr:uid="{1BB12EB0-866D-468F-8D1C-F5F63E7546A6}">
      <formula1>"１．なし　,２．Ⅰ,３．Ⅱ"</formula1>
    </dataValidation>
    <dataValidation type="list" allowBlank="1" showInputMessage="1" showErrorMessage="1" sqref="BA35" xr:uid="{8A4DFCBC-CD27-4B84-B240-F7B9ED4D4E92}">
      <formula1>"１．なし,２．7.5:1,３．12:1,４．20:1,５．30:1"</formula1>
    </dataValidation>
    <dataValidation type="list" allowBlank="1" showInputMessage="1" showErrorMessage="1" sqref="BA40" xr:uid="{263A93EC-D5BE-4091-AFC7-EB0DFF70CDEF}">
      <formula1>"１．なし,２．Ⅰ,３．Ⅱ,４．Ⅰ・Ⅱ"</formula1>
    </dataValidation>
  </dataValidations>
  <printOptions horizontalCentered="1"/>
  <pageMargins left="0.15748031496062992" right="0.15748031496062992" top="0.35433070866141736" bottom="0.27559055118110237" header="0.15748031496062992" footer="0.19685039370078741"/>
  <pageSetup paperSize="9" scale="35" fitToHeight="2" orientation="landscape"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2EE29-BAC2-4CC1-A83E-ECF46EF07576}">
  <sheetPr>
    <tabColor theme="3" tint="0.79998168889431442"/>
    <pageSetUpPr fitToPage="1"/>
  </sheetPr>
  <dimension ref="A1:J42"/>
  <sheetViews>
    <sheetView showGridLines="0" view="pageBreakPreview" zoomScaleNormal="86" zoomScaleSheetLayoutView="100" workbookViewId="0">
      <selection activeCell="B3" sqref="B3:J3"/>
    </sheetView>
  </sheetViews>
  <sheetFormatPr defaultRowHeight="13"/>
  <cols>
    <col min="1" max="1" width="2.5" style="565" customWidth="1"/>
    <col min="2" max="2" width="18.25" style="565" customWidth="1"/>
    <col min="3" max="3" width="17.25" style="565" customWidth="1"/>
    <col min="4" max="4" width="18" style="565" customWidth="1"/>
    <col min="5" max="5" width="29.5" style="565" customWidth="1"/>
    <col min="6" max="6" width="5.08203125" style="565" customWidth="1"/>
    <col min="7" max="7" width="8.75" style="565" customWidth="1"/>
    <col min="8" max="8" width="16.33203125" style="565" customWidth="1"/>
    <col min="9" max="10" width="16.08203125" style="565" customWidth="1"/>
    <col min="11" max="11" width="2.08203125" style="565" customWidth="1"/>
    <col min="12" max="260" width="9" style="565"/>
    <col min="261" max="261" width="20.08203125" style="565" customWidth="1"/>
    <col min="262" max="262" width="18.83203125" style="565" customWidth="1"/>
    <col min="263" max="263" width="8.83203125" style="565" customWidth="1"/>
    <col min="264" max="264" width="18.83203125" style="565" customWidth="1"/>
    <col min="265" max="265" width="12.58203125" style="565" customWidth="1"/>
    <col min="266" max="266" width="22.83203125" style="565" customWidth="1"/>
    <col min="267" max="516" width="9" style="565"/>
    <col min="517" max="517" width="20.08203125" style="565" customWidth="1"/>
    <col min="518" max="518" width="18.83203125" style="565" customWidth="1"/>
    <col min="519" max="519" width="8.83203125" style="565" customWidth="1"/>
    <col min="520" max="520" width="18.83203125" style="565" customWidth="1"/>
    <col min="521" max="521" width="12.58203125" style="565" customWidth="1"/>
    <col min="522" max="522" width="22.83203125" style="565" customWidth="1"/>
    <col min="523" max="772" width="9" style="565"/>
    <col min="773" max="773" width="20.08203125" style="565" customWidth="1"/>
    <col min="774" max="774" width="18.83203125" style="565" customWidth="1"/>
    <col min="775" max="775" width="8.83203125" style="565" customWidth="1"/>
    <col min="776" max="776" width="18.83203125" style="565" customWidth="1"/>
    <col min="777" max="777" width="12.58203125" style="565" customWidth="1"/>
    <col min="778" max="778" width="22.83203125" style="565" customWidth="1"/>
    <col min="779" max="1028" width="9" style="565"/>
    <col min="1029" max="1029" width="20.08203125" style="565" customWidth="1"/>
    <col min="1030" max="1030" width="18.83203125" style="565" customWidth="1"/>
    <col min="1031" max="1031" width="8.83203125" style="565" customWidth="1"/>
    <col min="1032" max="1032" width="18.83203125" style="565" customWidth="1"/>
    <col min="1033" max="1033" width="12.58203125" style="565" customWidth="1"/>
    <col min="1034" max="1034" width="22.83203125" style="565" customWidth="1"/>
    <col min="1035" max="1284" width="9" style="565"/>
    <col min="1285" max="1285" width="20.08203125" style="565" customWidth="1"/>
    <col min="1286" max="1286" width="18.83203125" style="565" customWidth="1"/>
    <col min="1287" max="1287" width="8.83203125" style="565" customWidth="1"/>
    <col min="1288" max="1288" width="18.83203125" style="565" customWidth="1"/>
    <col min="1289" max="1289" width="12.58203125" style="565" customWidth="1"/>
    <col min="1290" max="1290" width="22.83203125" style="565" customWidth="1"/>
    <col min="1291" max="1540" width="9" style="565"/>
    <col min="1541" max="1541" width="20.08203125" style="565" customWidth="1"/>
    <col min="1542" max="1542" width="18.83203125" style="565" customWidth="1"/>
    <col min="1543" max="1543" width="8.83203125" style="565" customWidth="1"/>
    <col min="1544" max="1544" width="18.83203125" style="565" customWidth="1"/>
    <col min="1545" max="1545" width="12.58203125" style="565" customWidth="1"/>
    <col min="1546" max="1546" width="22.83203125" style="565" customWidth="1"/>
    <col min="1547" max="1796" width="9" style="565"/>
    <col min="1797" max="1797" width="20.08203125" style="565" customWidth="1"/>
    <col min="1798" max="1798" width="18.83203125" style="565" customWidth="1"/>
    <col min="1799" max="1799" width="8.83203125" style="565" customWidth="1"/>
    <col min="1800" max="1800" width="18.83203125" style="565" customWidth="1"/>
    <col min="1801" max="1801" width="12.58203125" style="565" customWidth="1"/>
    <col min="1802" max="1802" width="22.83203125" style="565" customWidth="1"/>
    <col min="1803" max="2052" width="9" style="565"/>
    <col min="2053" max="2053" width="20.08203125" style="565" customWidth="1"/>
    <col min="2054" max="2054" width="18.83203125" style="565" customWidth="1"/>
    <col min="2055" max="2055" width="8.83203125" style="565" customWidth="1"/>
    <col min="2056" max="2056" width="18.83203125" style="565" customWidth="1"/>
    <col min="2057" max="2057" width="12.58203125" style="565" customWidth="1"/>
    <col min="2058" max="2058" width="22.83203125" style="565" customWidth="1"/>
    <col min="2059" max="2308" width="9" style="565"/>
    <col min="2309" max="2309" width="20.08203125" style="565" customWidth="1"/>
    <col min="2310" max="2310" width="18.83203125" style="565" customWidth="1"/>
    <col min="2311" max="2311" width="8.83203125" style="565" customWidth="1"/>
    <col min="2312" max="2312" width="18.83203125" style="565" customWidth="1"/>
    <col min="2313" max="2313" width="12.58203125" style="565" customWidth="1"/>
    <col min="2314" max="2314" width="22.83203125" style="565" customWidth="1"/>
    <col min="2315" max="2564" width="9" style="565"/>
    <col min="2565" max="2565" width="20.08203125" style="565" customWidth="1"/>
    <col min="2566" max="2566" width="18.83203125" style="565" customWidth="1"/>
    <col min="2567" max="2567" width="8.83203125" style="565" customWidth="1"/>
    <col min="2568" max="2568" width="18.83203125" style="565" customWidth="1"/>
    <col min="2569" max="2569" width="12.58203125" style="565" customWidth="1"/>
    <col min="2570" max="2570" width="22.83203125" style="565" customWidth="1"/>
    <col min="2571" max="2820" width="9" style="565"/>
    <col min="2821" max="2821" width="20.08203125" style="565" customWidth="1"/>
    <col min="2822" max="2822" width="18.83203125" style="565" customWidth="1"/>
    <col min="2823" max="2823" width="8.83203125" style="565" customWidth="1"/>
    <col min="2824" max="2824" width="18.83203125" style="565" customWidth="1"/>
    <col min="2825" max="2825" width="12.58203125" style="565" customWidth="1"/>
    <col min="2826" max="2826" width="22.83203125" style="565" customWidth="1"/>
    <col min="2827" max="3076" width="9" style="565"/>
    <col min="3077" max="3077" width="20.08203125" style="565" customWidth="1"/>
    <col min="3078" max="3078" width="18.83203125" style="565" customWidth="1"/>
    <col min="3079" max="3079" width="8.83203125" style="565" customWidth="1"/>
    <col min="3080" max="3080" width="18.83203125" style="565" customWidth="1"/>
    <col min="3081" max="3081" width="12.58203125" style="565" customWidth="1"/>
    <col min="3082" max="3082" width="22.83203125" style="565" customWidth="1"/>
    <col min="3083" max="3332" width="9" style="565"/>
    <col min="3333" max="3333" width="20.08203125" style="565" customWidth="1"/>
    <col min="3334" max="3334" width="18.83203125" style="565" customWidth="1"/>
    <col min="3335" max="3335" width="8.83203125" style="565" customWidth="1"/>
    <col min="3336" max="3336" width="18.83203125" style="565" customWidth="1"/>
    <col min="3337" max="3337" width="12.58203125" style="565" customWidth="1"/>
    <col min="3338" max="3338" width="22.83203125" style="565" customWidth="1"/>
    <col min="3339" max="3588" width="9" style="565"/>
    <col min="3589" max="3589" width="20.08203125" style="565" customWidth="1"/>
    <col min="3590" max="3590" width="18.83203125" style="565" customWidth="1"/>
    <col min="3591" max="3591" width="8.83203125" style="565" customWidth="1"/>
    <col min="3592" max="3592" width="18.83203125" style="565" customWidth="1"/>
    <col min="3593" max="3593" width="12.58203125" style="565" customWidth="1"/>
    <col min="3594" max="3594" width="22.83203125" style="565" customWidth="1"/>
    <col min="3595" max="3844" width="9" style="565"/>
    <col min="3845" max="3845" width="20.08203125" style="565" customWidth="1"/>
    <col min="3846" max="3846" width="18.83203125" style="565" customWidth="1"/>
    <col min="3847" max="3847" width="8.83203125" style="565" customWidth="1"/>
    <col min="3848" max="3848" width="18.83203125" style="565" customWidth="1"/>
    <col min="3849" max="3849" width="12.58203125" style="565" customWidth="1"/>
    <col min="3850" max="3850" width="22.83203125" style="565" customWidth="1"/>
    <col min="3851" max="4100" width="9" style="565"/>
    <col min="4101" max="4101" width="20.08203125" style="565" customWidth="1"/>
    <col min="4102" max="4102" width="18.83203125" style="565" customWidth="1"/>
    <col min="4103" max="4103" width="8.83203125" style="565" customWidth="1"/>
    <col min="4104" max="4104" width="18.83203125" style="565" customWidth="1"/>
    <col min="4105" max="4105" width="12.58203125" style="565" customWidth="1"/>
    <col min="4106" max="4106" width="22.83203125" style="565" customWidth="1"/>
    <col min="4107" max="4356" width="9" style="565"/>
    <col min="4357" max="4357" width="20.08203125" style="565" customWidth="1"/>
    <col min="4358" max="4358" width="18.83203125" style="565" customWidth="1"/>
    <col min="4359" max="4359" width="8.83203125" style="565" customWidth="1"/>
    <col min="4360" max="4360" width="18.83203125" style="565" customWidth="1"/>
    <col min="4361" max="4361" width="12.58203125" style="565" customWidth="1"/>
    <col min="4362" max="4362" width="22.83203125" style="565" customWidth="1"/>
    <col min="4363" max="4612" width="9" style="565"/>
    <col min="4613" max="4613" width="20.08203125" style="565" customWidth="1"/>
    <col min="4614" max="4614" width="18.83203125" style="565" customWidth="1"/>
    <col min="4615" max="4615" width="8.83203125" style="565" customWidth="1"/>
    <col min="4616" max="4616" width="18.83203125" style="565" customWidth="1"/>
    <col min="4617" max="4617" width="12.58203125" style="565" customWidth="1"/>
    <col min="4618" max="4618" width="22.83203125" style="565" customWidth="1"/>
    <col min="4619" max="4868" width="9" style="565"/>
    <col min="4869" max="4869" width="20.08203125" style="565" customWidth="1"/>
    <col min="4870" max="4870" width="18.83203125" style="565" customWidth="1"/>
    <col min="4871" max="4871" width="8.83203125" style="565" customWidth="1"/>
    <col min="4872" max="4872" width="18.83203125" style="565" customWidth="1"/>
    <col min="4873" max="4873" width="12.58203125" style="565" customWidth="1"/>
    <col min="4874" max="4874" width="22.83203125" style="565" customWidth="1"/>
    <col min="4875" max="5124" width="9" style="565"/>
    <col min="5125" max="5125" width="20.08203125" style="565" customWidth="1"/>
    <col min="5126" max="5126" width="18.83203125" style="565" customWidth="1"/>
    <col min="5127" max="5127" width="8.83203125" style="565" customWidth="1"/>
    <col min="5128" max="5128" width="18.83203125" style="565" customWidth="1"/>
    <col min="5129" max="5129" width="12.58203125" style="565" customWidth="1"/>
    <col min="5130" max="5130" width="22.83203125" style="565" customWidth="1"/>
    <col min="5131" max="5380" width="9" style="565"/>
    <col min="5381" max="5381" width="20.08203125" style="565" customWidth="1"/>
    <col min="5382" max="5382" width="18.83203125" style="565" customWidth="1"/>
    <col min="5383" max="5383" width="8.83203125" style="565" customWidth="1"/>
    <col min="5384" max="5384" width="18.83203125" style="565" customWidth="1"/>
    <col min="5385" max="5385" width="12.58203125" style="565" customWidth="1"/>
    <col min="5386" max="5386" width="22.83203125" style="565" customWidth="1"/>
    <col min="5387" max="5636" width="9" style="565"/>
    <col min="5637" max="5637" width="20.08203125" style="565" customWidth="1"/>
    <col min="5638" max="5638" width="18.83203125" style="565" customWidth="1"/>
    <col min="5639" max="5639" width="8.83203125" style="565" customWidth="1"/>
    <col min="5640" max="5640" width="18.83203125" style="565" customWidth="1"/>
    <col min="5641" max="5641" width="12.58203125" style="565" customWidth="1"/>
    <col min="5642" max="5642" width="22.83203125" style="565" customWidth="1"/>
    <col min="5643" max="5892" width="9" style="565"/>
    <col min="5893" max="5893" width="20.08203125" style="565" customWidth="1"/>
    <col min="5894" max="5894" width="18.83203125" style="565" customWidth="1"/>
    <col min="5895" max="5895" width="8.83203125" style="565" customWidth="1"/>
    <col min="5896" max="5896" width="18.83203125" style="565" customWidth="1"/>
    <col min="5897" max="5897" width="12.58203125" style="565" customWidth="1"/>
    <col min="5898" max="5898" width="22.83203125" style="565" customWidth="1"/>
    <col min="5899" max="6148" width="9" style="565"/>
    <col min="6149" max="6149" width="20.08203125" style="565" customWidth="1"/>
    <col min="6150" max="6150" width="18.83203125" style="565" customWidth="1"/>
    <col min="6151" max="6151" width="8.83203125" style="565" customWidth="1"/>
    <col min="6152" max="6152" width="18.83203125" style="565" customWidth="1"/>
    <col min="6153" max="6153" width="12.58203125" style="565" customWidth="1"/>
    <col min="6154" max="6154" width="22.83203125" style="565" customWidth="1"/>
    <col min="6155" max="6404" width="9" style="565"/>
    <col min="6405" max="6405" width="20.08203125" style="565" customWidth="1"/>
    <col min="6406" max="6406" width="18.83203125" style="565" customWidth="1"/>
    <col min="6407" max="6407" width="8.83203125" style="565" customWidth="1"/>
    <col min="6408" max="6408" width="18.83203125" style="565" customWidth="1"/>
    <col min="6409" max="6409" width="12.58203125" style="565" customWidth="1"/>
    <col min="6410" max="6410" width="22.83203125" style="565" customWidth="1"/>
    <col min="6411" max="6660" width="9" style="565"/>
    <col min="6661" max="6661" width="20.08203125" style="565" customWidth="1"/>
    <col min="6662" max="6662" width="18.83203125" style="565" customWidth="1"/>
    <col min="6663" max="6663" width="8.83203125" style="565" customWidth="1"/>
    <col min="6664" max="6664" width="18.83203125" style="565" customWidth="1"/>
    <col min="6665" max="6665" width="12.58203125" style="565" customWidth="1"/>
    <col min="6666" max="6666" width="22.83203125" style="565" customWidth="1"/>
    <col min="6667" max="6916" width="9" style="565"/>
    <col min="6917" max="6917" width="20.08203125" style="565" customWidth="1"/>
    <col min="6918" max="6918" width="18.83203125" style="565" customWidth="1"/>
    <col min="6919" max="6919" width="8.83203125" style="565" customWidth="1"/>
    <col min="6920" max="6920" width="18.83203125" style="565" customWidth="1"/>
    <col min="6921" max="6921" width="12.58203125" style="565" customWidth="1"/>
    <col min="6922" max="6922" width="22.83203125" style="565" customWidth="1"/>
    <col min="6923" max="7172" width="9" style="565"/>
    <col min="7173" max="7173" width="20.08203125" style="565" customWidth="1"/>
    <col min="7174" max="7174" width="18.83203125" style="565" customWidth="1"/>
    <col min="7175" max="7175" width="8.83203125" style="565" customWidth="1"/>
    <col min="7176" max="7176" width="18.83203125" style="565" customWidth="1"/>
    <col min="7177" max="7177" width="12.58203125" style="565" customWidth="1"/>
    <col min="7178" max="7178" width="22.83203125" style="565" customWidth="1"/>
    <col min="7179" max="7428" width="9" style="565"/>
    <col min="7429" max="7429" width="20.08203125" style="565" customWidth="1"/>
    <col min="7430" max="7430" width="18.83203125" style="565" customWidth="1"/>
    <col min="7431" max="7431" width="8.83203125" style="565" customWidth="1"/>
    <col min="7432" max="7432" width="18.83203125" style="565" customWidth="1"/>
    <col min="7433" max="7433" width="12.58203125" style="565" customWidth="1"/>
    <col min="7434" max="7434" width="22.83203125" style="565" customWidth="1"/>
    <col min="7435" max="7684" width="9" style="565"/>
    <col min="7685" max="7685" width="20.08203125" style="565" customWidth="1"/>
    <col min="7686" max="7686" width="18.83203125" style="565" customWidth="1"/>
    <col min="7687" max="7687" width="8.83203125" style="565" customWidth="1"/>
    <col min="7688" max="7688" width="18.83203125" style="565" customWidth="1"/>
    <col min="7689" max="7689" width="12.58203125" style="565" customWidth="1"/>
    <col min="7690" max="7690" width="22.83203125" style="565" customWidth="1"/>
    <col min="7691" max="7940" width="9" style="565"/>
    <col min="7941" max="7941" width="20.08203125" style="565" customWidth="1"/>
    <col min="7942" max="7942" width="18.83203125" style="565" customWidth="1"/>
    <col min="7943" max="7943" width="8.83203125" style="565" customWidth="1"/>
    <col min="7944" max="7944" width="18.83203125" style="565" customWidth="1"/>
    <col min="7945" max="7945" width="12.58203125" style="565" customWidth="1"/>
    <col min="7946" max="7946" width="22.83203125" style="565" customWidth="1"/>
    <col min="7947" max="8196" width="9" style="565"/>
    <col min="8197" max="8197" width="20.08203125" style="565" customWidth="1"/>
    <col min="8198" max="8198" width="18.83203125" style="565" customWidth="1"/>
    <col min="8199" max="8199" width="8.83203125" style="565" customWidth="1"/>
    <col min="8200" max="8200" width="18.83203125" style="565" customWidth="1"/>
    <col min="8201" max="8201" width="12.58203125" style="565" customWidth="1"/>
    <col min="8202" max="8202" width="22.83203125" style="565" customWidth="1"/>
    <col min="8203" max="8452" width="9" style="565"/>
    <col min="8453" max="8453" width="20.08203125" style="565" customWidth="1"/>
    <col min="8454" max="8454" width="18.83203125" style="565" customWidth="1"/>
    <col min="8455" max="8455" width="8.83203125" style="565" customWidth="1"/>
    <col min="8456" max="8456" width="18.83203125" style="565" customWidth="1"/>
    <col min="8457" max="8457" width="12.58203125" style="565" customWidth="1"/>
    <col min="8458" max="8458" width="22.83203125" style="565" customWidth="1"/>
    <col min="8459" max="8708" width="9" style="565"/>
    <col min="8709" max="8709" width="20.08203125" style="565" customWidth="1"/>
    <col min="8710" max="8710" width="18.83203125" style="565" customWidth="1"/>
    <col min="8711" max="8711" width="8.83203125" style="565" customWidth="1"/>
    <col min="8712" max="8712" width="18.83203125" style="565" customWidth="1"/>
    <col min="8713" max="8713" width="12.58203125" style="565" customWidth="1"/>
    <col min="8714" max="8714" width="22.83203125" style="565" customWidth="1"/>
    <col min="8715" max="8964" width="9" style="565"/>
    <col min="8965" max="8965" width="20.08203125" style="565" customWidth="1"/>
    <col min="8966" max="8966" width="18.83203125" style="565" customWidth="1"/>
    <col min="8967" max="8967" width="8.83203125" style="565" customWidth="1"/>
    <col min="8968" max="8968" width="18.83203125" style="565" customWidth="1"/>
    <col min="8969" max="8969" width="12.58203125" style="565" customWidth="1"/>
    <col min="8970" max="8970" width="22.83203125" style="565" customWidth="1"/>
    <col min="8971" max="9220" width="9" style="565"/>
    <col min="9221" max="9221" width="20.08203125" style="565" customWidth="1"/>
    <col min="9222" max="9222" width="18.83203125" style="565" customWidth="1"/>
    <col min="9223" max="9223" width="8.83203125" style="565" customWidth="1"/>
    <col min="9224" max="9224" width="18.83203125" style="565" customWidth="1"/>
    <col min="9225" max="9225" width="12.58203125" style="565" customWidth="1"/>
    <col min="9226" max="9226" width="22.83203125" style="565" customWidth="1"/>
    <col min="9227" max="9476" width="9" style="565"/>
    <col min="9477" max="9477" width="20.08203125" style="565" customWidth="1"/>
    <col min="9478" max="9478" width="18.83203125" style="565" customWidth="1"/>
    <col min="9479" max="9479" width="8.83203125" style="565" customWidth="1"/>
    <col min="9480" max="9480" width="18.83203125" style="565" customWidth="1"/>
    <col min="9481" max="9481" width="12.58203125" style="565" customWidth="1"/>
    <col min="9482" max="9482" width="22.83203125" style="565" customWidth="1"/>
    <col min="9483" max="9732" width="9" style="565"/>
    <col min="9733" max="9733" width="20.08203125" style="565" customWidth="1"/>
    <col min="9734" max="9734" width="18.83203125" style="565" customWidth="1"/>
    <col min="9735" max="9735" width="8.83203125" style="565" customWidth="1"/>
    <col min="9736" max="9736" width="18.83203125" style="565" customWidth="1"/>
    <col min="9737" max="9737" width="12.58203125" style="565" customWidth="1"/>
    <col min="9738" max="9738" width="22.83203125" style="565" customWidth="1"/>
    <col min="9739" max="9988" width="9" style="565"/>
    <col min="9989" max="9989" width="20.08203125" style="565" customWidth="1"/>
    <col min="9990" max="9990" width="18.83203125" style="565" customWidth="1"/>
    <col min="9991" max="9991" width="8.83203125" style="565" customWidth="1"/>
    <col min="9992" max="9992" width="18.83203125" style="565" customWidth="1"/>
    <col min="9993" max="9993" width="12.58203125" style="565" customWidth="1"/>
    <col min="9994" max="9994" width="22.83203125" style="565" customWidth="1"/>
    <col min="9995" max="10244" width="9" style="565"/>
    <col min="10245" max="10245" width="20.08203125" style="565" customWidth="1"/>
    <col min="10246" max="10246" width="18.83203125" style="565" customWidth="1"/>
    <col min="10247" max="10247" width="8.83203125" style="565" customWidth="1"/>
    <col min="10248" max="10248" width="18.83203125" style="565" customWidth="1"/>
    <col min="10249" max="10249" width="12.58203125" style="565" customWidth="1"/>
    <col min="10250" max="10250" width="22.83203125" style="565" customWidth="1"/>
    <col min="10251" max="10500" width="9" style="565"/>
    <col min="10501" max="10501" width="20.08203125" style="565" customWidth="1"/>
    <col min="10502" max="10502" width="18.83203125" style="565" customWidth="1"/>
    <col min="10503" max="10503" width="8.83203125" style="565" customWidth="1"/>
    <col min="10504" max="10504" width="18.83203125" style="565" customWidth="1"/>
    <col min="10505" max="10505" width="12.58203125" style="565" customWidth="1"/>
    <col min="10506" max="10506" width="22.83203125" style="565" customWidth="1"/>
    <col min="10507" max="10756" width="9" style="565"/>
    <col min="10757" max="10757" width="20.08203125" style="565" customWidth="1"/>
    <col min="10758" max="10758" width="18.83203125" style="565" customWidth="1"/>
    <col min="10759" max="10759" width="8.83203125" style="565" customWidth="1"/>
    <col min="10760" max="10760" width="18.83203125" style="565" customWidth="1"/>
    <col min="10761" max="10761" width="12.58203125" style="565" customWidth="1"/>
    <col min="10762" max="10762" width="22.83203125" style="565" customWidth="1"/>
    <col min="10763" max="11012" width="9" style="565"/>
    <col min="11013" max="11013" width="20.08203125" style="565" customWidth="1"/>
    <col min="11014" max="11014" width="18.83203125" style="565" customWidth="1"/>
    <col min="11015" max="11015" width="8.83203125" style="565" customWidth="1"/>
    <col min="11016" max="11016" width="18.83203125" style="565" customWidth="1"/>
    <col min="11017" max="11017" width="12.58203125" style="565" customWidth="1"/>
    <col min="11018" max="11018" width="22.83203125" style="565" customWidth="1"/>
    <col min="11019" max="11268" width="9" style="565"/>
    <col min="11269" max="11269" width="20.08203125" style="565" customWidth="1"/>
    <col min="11270" max="11270" width="18.83203125" style="565" customWidth="1"/>
    <col min="11271" max="11271" width="8.83203125" style="565" customWidth="1"/>
    <col min="11272" max="11272" width="18.83203125" style="565" customWidth="1"/>
    <col min="11273" max="11273" width="12.58203125" style="565" customWidth="1"/>
    <col min="11274" max="11274" width="22.83203125" style="565" customWidth="1"/>
    <col min="11275" max="11524" width="9" style="565"/>
    <col min="11525" max="11525" width="20.08203125" style="565" customWidth="1"/>
    <col min="11526" max="11526" width="18.83203125" style="565" customWidth="1"/>
    <col min="11527" max="11527" width="8.83203125" style="565" customWidth="1"/>
    <col min="11528" max="11528" width="18.83203125" style="565" customWidth="1"/>
    <col min="11529" max="11529" width="12.58203125" style="565" customWidth="1"/>
    <col min="11530" max="11530" width="22.83203125" style="565" customWidth="1"/>
    <col min="11531" max="11780" width="9" style="565"/>
    <col min="11781" max="11781" width="20.08203125" style="565" customWidth="1"/>
    <col min="11782" max="11782" width="18.83203125" style="565" customWidth="1"/>
    <col min="11783" max="11783" width="8.83203125" style="565" customWidth="1"/>
    <col min="11784" max="11784" width="18.83203125" style="565" customWidth="1"/>
    <col min="11785" max="11785" width="12.58203125" style="565" customWidth="1"/>
    <col min="11786" max="11786" width="22.83203125" style="565" customWidth="1"/>
    <col min="11787" max="12036" width="9" style="565"/>
    <col min="12037" max="12037" width="20.08203125" style="565" customWidth="1"/>
    <col min="12038" max="12038" width="18.83203125" style="565" customWidth="1"/>
    <col min="12039" max="12039" width="8.83203125" style="565" customWidth="1"/>
    <col min="12040" max="12040" width="18.83203125" style="565" customWidth="1"/>
    <col min="12041" max="12041" width="12.58203125" style="565" customWidth="1"/>
    <col min="12042" max="12042" width="22.83203125" style="565" customWidth="1"/>
    <col min="12043" max="12292" width="9" style="565"/>
    <col min="12293" max="12293" width="20.08203125" style="565" customWidth="1"/>
    <col min="12294" max="12294" width="18.83203125" style="565" customWidth="1"/>
    <col min="12295" max="12295" width="8.83203125" style="565" customWidth="1"/>
    <col min="12296" max="12296" width="18.83203125" style="565" customWidth="1"/>
    <col min="12297" max="12297" width="12.58203125" style="565" customWidth="1"/>
    <col min="12298" max="12298" width="22.83203125" style="565" customWidth="1"/>
    <col min="12299" max="12548" width="9" style="565"/>
    <col min="12549" max="12549" width="20.08203125" style="565" customWidth="1"/>
    <col min="12550" max="12550" width="18.83203125" style="565" customWidth="1"/>
    <col min="12551" max="12551" width="8.83203125" style="565" customWidth="1"/>
    <col min="12552" max="12552" width="18.83203125" style="565" customWidth="1"/>
    <col min="12553" max="12553" width="12.58203125" style="565" customWidth="1"/>
    <col min="12554" max="12554" width="22.83203125" style="565" customWidth="1"/>
    <col min="12555" max="12804" width="9" style="565"/>
    <col min="12805" max="12805" width="20.08203125" style="565" customWidth="1"/>
    <col min="12806" max="12806" width="18.83203125" style="565" customWidth="1"/>
    <col min="12807" max="12807" width="8.83203125" style="565" customWidth="1"/>
    <col min="12808" max="12808" width="18.83203125" style="565" customWidth="1"/>
    <col min="12809" max="12809" width="12.58203125" style="565" customWidth="1"/>
    <col min="12810" max="12810" width="22.83203125" style="565" customWidth="1"/>
    <col min="12811" max="13060" width="9" style="565"/>
    <col min="13061" max="13061" width="20.08203125" style="565" customWidth="1"/>
    <col min="13062" max="13062" width="18.83203125" style="565" customWidth="1"/>
    <col min="13063" max="13063" width="8.83203125" style="565" customWidth="1"/>
    <col min="13064" max="13064" width="18.83203125" style="565" customWidth="1"/>
    <col min="13065" max="13065" width="12.58203125" style="565" customWidth="1"/>
    <col min="13066" max="13066" width="22.83203125" style="565" customWidth="1"/>
    <col min="13067" max="13316" width="9" style="565"/>
    <col min="13317" max="13317" width="20.08203125" style="565" customWidth="1"/>
    <col min="13318" max="13318" width="18.83203125" style="565" customWidth="1"/>
    <col min="13319" max="13319" width="8.83203125" style="565" customWidth="1"/>
    <col min="13320" max="13320" width="18.83203125" style="565" customWidth="1"/>
    <col min="13321" max="13321" width="12.58203125" style="565" customWidth="1"/>
    <col min="13322" max="13322" width="22.83203125" style="565" customWidth="1"/>
    <col min="13323" max="13572" width="9" style="565"/>
    <col min="13573" max="13573" width="20.08203125" style="565" customWidth="1"/>
    <col min="13574" max="13574" width="18.83203125" style="565" customWidth="1"/>
    <col min="13575" max="13575" width="8.83203125" style="565" customWidth="1"/>
    <col min="13576" max="13576" width="18.83203125" style="565" customWidth="1"/>
    <col min="13577" max="13577" width="12.58203125" style="565" customWidth="1"/>
    <col min="13578" max="13578" width="22.83203125" style="565" customWidth="1"/>
    <col min="13579" max="13828" width="9" style="565"/>
    <col min="13829" max="13829" width="20.08203125" style="565" customWidth="1"/>
    <col min="13830" max="13830" width="18.83203125" style="565" customWidth="1"/>
    <col min="13831" max="13831" width="8.83203125" style="565" customWidth="1"/>
    <col min="13832" max="13832" width="18.83203125" style="565" customWidth="1"/>
    <col min="13833" max="13833" width="12.58203125" style="565" customWidth="1"/>
    <col min="13834" max="13834" width="22.83203125" style="565" customWidth="1"/>
    <col min="13835" max="14084" width="9" style="565"/>
    <col min="14085" max="14085" width="20.08203125" style="565" customWidth="1"/>
    <col min="14086" max="14086" width="18.83203125" style="565" customWidth="1"/>
    <col min="14087" max="14087" width="8.83203125" style="565" customWidth="1"/>
    <col min="14088" max="14088" width="18.83203125" style="565" customWidth="1"/>
    <col min="14089" max="14089" width="12.58203125" style="565" customWidth="1"/>
    <col min="14090" max="14090" width="22.83203125" style="565" customWidth="1"/>
    <col min="14091" max="14340" width="9" style="565"/>
    <col min="14341" max="14341" width="20.08203125" style="565" customWidth="1"/>
    <col min="14342" max="14342" width="18.83203125" style="565" customWidth="1"/>
    <col min="14343" max="14343" width="8.83203125" style="565" customWidth="1"/>
    <col min="14344" max="14344" width="18.83203125" style="565" customWidth="1"/>
    <col min="14345" max="14345" width="12.58203125" style="565" customWidth="1"/>
    <col min="14346" max="14346" width="22.83203125" style="565" customWidth="1"/>
    <col min="14347" max="14596" width="9" style="565"/>
    <col min="14597" max="14597" width="20.08203125" style="565" customWidth="1"/>
    <col min="14598" max="14598" width="18.83203125" style="565" customWidth="1"/>
    <col min="14599" max="14599" width="8.83203125" style="565" customWidth="1"/>
    <col min="14600" max="14600" width="18.83203125" style="565" customWidth="1"/>
    <col min="14601" max="14601" width="12.58203125" style="565" customWidth="1"/>
    <col min="14602" max="14602" width="22.83203125" style="565" customWidth="1"/>
    <col min="14603" max="14852" width="9" style="565"/>
    <col min="14853" max="14853" width="20.08203125" style="565" customWidth="1"/>
    <col min="14854" max="14854" width="18.83203125" style="565" customWidth="1"/>
    <col min="14855" max="14855" width="8.83203125" style="565" customWidth="1"/>
    <col min="14856" max="14856" width="18.83203125" style="565" customWidth="1"/>
    <col min="14857" max="14857" width="12.58203125" style="565" customWidth="1"/>
    <col min="14858" max="14858" width="22.83203125" style="565" customWidth="1"/>
    <col min="14859" max="15108" width="9" style="565"/>
    <col min="15109" max="15109" width="20.08203125" style="565" customWidth="1"/>
    <col min="15110" max="15110" width="18.83203125" style="565" customWidth="1"/>
    <col min="15111" max="15111" width="8.83203125" style="565" customWidth="1"/>
    <col min="15112" max="15112" width="18.83203125" style="565" customWidth="1"/>
    <col min="15113" max="15113" width="12.58203125" style="565" customWidth="1"/>
    <col min="15114" max="15114" width="22.83203125" style="565" customWidth="1"/>
    <col min="15115" max="15364" width="9" style="565"/>
    <col min="15365" max="15365" width="20.08203125" style="565" customWidth="1"/>
    <col min="15366" max="15366" width="18.83203125" style="565" customWidth="1"/>
    <col min="15367" max="15367" width="8.83203125" style="565" customWidth="1"/>
    <col min="15368" max="15368" width="18.83203125" style="565" customWidth="1"/>
    <col min="15369" max="15369" width="12.58203125" style="565" customWidth="1"/>
    <col min="15370" max="15370" width="22.83203125" style="565" customWidth="1"/>
    <col min="15371" max="15620" width="9" style="565"/>
    <col min="15621" max="15621" width="20.08203125" style="565" customWidth="1"/>
    <col min="15622" max="15622" width="18.83203125" style="565" customWidth="1"/>
    <col min="15623" max="15623" width="8.83203125" style="565" customWidth="1"/>
    <col min="15624" max="15624" width="18.83203125" style="565" customWidth="1"/>
    <col min="15625" max="15625" width="12.58203125" style="565" customWidth="1"/>
    <col min="15626" max="15626" width="22.83203125" style="565" customWidth="1"/>
    <col min="15627" max="15876" width="9" style="565"/>
    <col min="15877" max="15877" width="20.08203125" style="565" customWidth="1"/>
    <col min="15878" max="15878" width="18.83203125" style="565" customWidth="1"/>
    <col min="15879" max="15879" width="8.83203125" style="565" customWidth="1"/>
    <col min="15880" max="15880" width="18.83203125" style="565" customWidth="1"/>
    <col min="15881" max="15881" width="12.58203125" style="565" customWidth="1"/>
    <col min="15882" max="15882" width="22.83203125" style="565" customWidth="1"/>
    <col min="15883" max="16132" width="9" style="565"/>
    <col min="16133" max="16133" width="20.08203125" style="565" customWidth="1"/>
    <col min="16134" max="16134" width="18.83203125" style="565" customWidth="1"/>
    <col min="16135" max="16135" width="8.83203125" style="565" customWidth="1"/>
    <col min="16136" max="16136" width="18.83203125" style="565" customWidth="1"/>
    <col min="16137" max="16137" width="12.58203125" style="565" customWidth="1"/>
    <col min="16138" max="16138" width="22.83203125" style="565" customWidth="1"/>
    <col min="16139" max="16384" width="9" style="565"/>
  </cols>
  <sheetData>
    <row r="1" spans="1:10" ht="18.75" customHeight="1">
      <c r="I1" s="2177"/>
      <c r="J1" s="2177"/>
    </row>
    <row r="2" spans="1:10" ht="36.75" customHeight="1">
      <c r="B2" s="566" t="s">
        <v>735</v>
      </c>
      <c r="I2" s="2177" t="s">
        <v>736</v>
      </c>
      <c r="J2" s="2177"/>
    </row>
    <row r="3" spans="1:10" ht="32.25" customHeight="1">
      <c r="B3" s="2178" t="s">
        <v>737</v>
      </c>
      <c r="C3" s="2178"/>
      <c r="D3" s="2178"/>
      <c r="E3" s="2178"/>
      <c r="F3" s="2178"/>
      <c r="G3" s="2178"/>
      <c r="H3" s="2178"/>
      <c r="I3" s="2178"/>
      <c r="J3" s="2178"/>
    </row>
    <row r="4" spans="1:10" ht="15" customHeight="1" thickBot="1"/>
    <row r="5" spans="1:10" ht="36.75" customHeight="1">
      <c r="A5" s="567"/>
      <c r="B5" s="568" t="s">
        <v>475</v>
      </c>
      <c r="C5" s="2179"/>
      <c r="D5" s="2180"/>
      <c r="E5" s="2180"/>
      <c r="F5" s="2180"/>
      <c r="G5" s="2180"/>
      <c r="H5" s="2180"/>
      <c r="I5" s="2180"/>
      <c r="J5" s="2181"/>
    </row>
    <row r="6" spans="1:10" ht="36.75" customHeight="1" thickBot="1">
      <c r="A6" s="567"/>
      <c r="B6" s="569" t="s">
        <v>476</v>
      </c>
      <c r="C6" s="2182" t="s">
        <v>738</v>
      </c>
      <c r="D6" s="2183"/>
      <c r="E6" s="2183"/>
      <c r="F6" s="2183"/>
      <c r="G6" s="2183"/>
      <c r="H6" s="2183"/>
      <c r="I6" s="2183"/>
      <c r="J6" s="2184"/>
    </row>
    <row r="7" spans="1:10" ht="16.5" customHeight="1">
      <c r="A7" s="567"/>
      <c r="B7" s="567"/>
      <c r="C7" s="567"/>
      <c r="D7" s="567"/>
      <c r="E7" s="567"/>
      <c r="F7" s="567"/>
      <c r="G7" s="567"/>
      <c r="H7" s="567"/>
      <c r="I7" s="567"/>
      <c r="J7" s="567"/>
    </row>
    <row r="8" spans="1:10" ht="16.5" customHeight="1" thickBot="1">
      <c r="A8" s="567"/>
      <c r="B8" s="567" t="s">
        <v>739</v>
      </c>
      <c r="C8" s="567"/>
      <c r="D8" s="567"/>
      <c r="E8" s="567"/>
      <c r="F8" s="567"/>
      <c r="G8" s="567"/>
      <c r="H8" s="567"/>
      <c r="I8" s="567"/>
      <c r="J8" s="567"/>
    </row>
    <row r="9" spans="1:10" ht="80.25" customHeight="1">
      <c r="A9" s="567"/>
      <c r="B9" s="2174" t="s">
        <v>740</v>
      </c>
      <c r="C9" s="2175"/>
      <c r="D9" s="2175"/>
      <c r="E9" s="2175"/>
      <c r="F9" s="2175"/>
      <c r="G9" s="2175"/>
      <c r="H9" s="2175"/>
      <c r="I9" s="2175"/>
      <c r="J9" s="2176"/>
    </row>
    <row r="10" spans="1:10" ht="21" customHeight="1">
      <c r="A10" s="567"/>
      <c r="B10" s="2152" t="s">
        <v>741</v>
      </c>
      <c r="C10" s="2155" t="s">
        <v>742</v>
      </c>
      <c r="D10" s="2156"/>
      <c r="E10" s="2157"/>
      <c r="F10" s="2164" t="s">
        <v>743</v>
      </c>
      <c r="G10" s="2166" t="s">
        <v>744</v>
      </c>
      <c r="H10" s="2167"/>
      <c r="I10" s="2167"/>
      <c r="J10" s="2168"/>
    </row>
    <row r="11" spans="1:10" ht="36.75" customHeight="1">
      <c r="A11" s="567"/>
      <c r="B11" s="2153"/>
      <c r="C11" s="2158"/>
      <c r="D11" s="2159"/>
      <c r="E11" s="2160"/>
      <c r="F11" s="2165"/>
      <c r="G11" s="2158"/>
      <c r="H11" s="2159"/>
      <c r="I11" s="2159"/>
      <c r="J11" s="2169"/>
    </row>
    <row r="12" spans="1:10" ht="36.75" customHeight="1">
      <c r="A12" s="567"/>
      <c r="B12" s="2153"/>
      <c r="C12" s="2158"/>
      <c r="D12" s="2159"/>
      <c r="E12" s="2160"/>
      <c r="F12" s="2165"/>
      <c r="G12" s="2170" t="s">
        <v>745</v>
      </c>
      <c r="H12" s="2170"/>
      <c r="I12" s="2170" t="s">
        <v>746</v>
      </c>
      <c r="J12" s="2171"/>
    </row>
    <row r="13" spans="1:10" ht="36.75" customHeight="1">
      <c r="A13" s="567"/>
      <c r="B13" s="2153"/>
      <c r="C13" s="2158"/>
      <c r="D13" s="2159"/>
      <c r="E13" s="2160"/>
      <c r="F13" s="2165"/>
      <c r="G13" s="2172" t="s">
        <v>747</v>
      </c>
      <c r="H13" s="2172"/>
      <c r="I13" s="2170" t="s">
        <v>748</v>
      </c>
      <c r="J13" s="2171"/>
    </row>
    <row r="14" spans="1:10" ht="21" customHeight="1">
      <c r="A14" s="567"/>
      <c r="B14" s="2153"/>
      <c r="C14" s="2158"/>
      <c r="D14" s="2159"/>
      <c r="E14" s="2160"/>
      <c r="F14" s="2164" t="s">
        <v>749</v>
      </c>
      <c r="G14" s="2166" t="s">
        <v>744</v>
      </c>
      <c r="H14" s="2167"/>
      <c r="I14" s="2167"/>
      <c r="J14" s="2168"/>
    </row>
    <row r="15" spans="1:10" ht="36.75" customHeight="1">
      <c r="A15" s="567"/>
      <c r="B15" s="2153"/>
      <c r="C15" s="2158"/>
      <c r="D15" s="2159"/>
      <c r="E15" s="2160"/>
      <c r="F15" s="2165"/>
      <c r="G15" s="2158"/>
      <c r="H15" s="2159"/>
      <c r="I15" s="2159"/>
      <c r="J15" s="2169"/>
    </row>
    <row r="16" spans="1:10" ht="36.75" customHeight="1">
      <c r="A16" s="567"/>
      <c r="B16" s="2153"/>
      <c r="C16" s="2158"/>
      <c r="D16" s="2159"/>
      <c r="E16" s="2160"/>
      <c r="F16" s="2165"/>
      <c r="G16" s="2170" t="s">
        <v>745</v>
      </c>
      <c r="H16" s="2170"/>
      <c r="I16" s="2170" t="s">
        <v>746</v>
      </c>
      <c r="J16" s="2171"/>
    </row>
    <row r="17" spans="1:10" ht="36.75" customHeight="1">
      <c r="A17" s="567"/>
      <c r="B17" s="2154"/>
      <c r="C17" s="2161"/>
      <c r="D17" s="2162"/>
      <c r="E17" s="2163"/>
      <c r="F17" s="2173"/>
      <c r="G17" s="2172" t="s">
        <v>747</v>
      </c>
      <c r="H17" s="2172"/>
      <c r="I17" s="2170" t="s">
        <v>748</v>
      </c>
      <c r="J17" s="2171"/>
    </row>
    <row r="18" spans="1:10" ht="29.25" customHeight="1">
      <c r="A18" s="567"/>
      <c r="B18" s="2136" t="s">
        <v>750</v>
      </c>
      <c r="C18" s="2138" t="s">
        <v>751</v>
      </c>
      <c r="D18" s="2139"/>
      <c r="E18" s="2140"/>
      <c r="F18" s="2144" t="s">
        <v>752</v>
      </c>
      <c r="G18" s="2139"/>
      <c r="H18" s="2139"/>
      <c r="I18" s="2138" t="s">
        <v>753</v>
      </c>
      <c r="J18" s="2145"/>
    </row>
    <row r="19" spans="1:10" ht="30.75" customHeight="1" thickBot="1">
      <c r="A19" s="567"/>
      <c r="B19" s="2137"/>
      <c r="C19" s="2141"/>
      <c r="D19" s="2142"/>
      <c r="E19" s="2143"/>
      <c r="F19" s="2142"/>
      <c r="G19" s="2142"/>
      <c r="H19" s="2142"/>
      <c r="I19" s="2141"/>
      <c r="J19" s="2146"/>
    </row>
    <row r="20" spans="1:10" ht="30.75" customHeight="1" thickBot="1">
      <c r="A20" s="567"/>
      <c r="B20" s="570" t="s">
        <v>754</v>
      </c>
      <c r="C20" s="567"/>
      <c r="D20" s="567"/>
      <c r="E20" s="571" t="str">
        <f t="array" ref="E20">IF(AND(2&gt;=I22:I24,8&lt;=I22:I24),"規定されている定員を超過しています。","")</f>
        <v/>
      </c>
      <c r="F20" s="571"/>
      <c r="G20" s="571"/>
      <c r="H20" s="571"/>
      <c r="I20" s="567"/>
      <c r="J20" s="567"/>
    </row>
    <row r="21" spans="1:10" ht="46.5" customHeight="1" thickBot="1">
      <c r="A21" s="567"/>
      <c r="B21" s="2147"/>
      <c r="C21" s="2148"/>
      <c r="D21" s="2149" t="s">
        <v>755</v>
      </c>
      <c r="E21" s="2150"/>
      <c r="F21" s="2150"/>
      <c r="G21" s="2150"/>
      <c r="H21" s="2151"/>
      <c r="I21" s="572" t="s">
        <v>756</v>
      </c>
      <c r="J21" s="573" t="s">
        <v>757</v>
      </c>
    </row>
    <row r="22" spans="1:10" ht="29.25" customHeight="1">
      <c r="A22" s="567"/>
      <c r="B22" s="2117" t="s">
        <v>758</v>
      </c>
      <c r="C22" s="574" t="s">
        <v>759</v>
      </c>
      <c r="D22" s="2127"/>
      <c r="E22" s="2128"/>
      <c r="F22" s="2128"/>
      <c r="G22" s="2128"/>
      <c r="H22" s="2129"/>
      <c r="I22" s="575"/>
      <c r="J22" s="576"/>
    </row>
    <row r="23" spans="1:10" ht="29.25" customHeight="1">
      <c r="A23" s="567"/>
      <c r="B23" s="2118"/>
      <c r="C23" s="577" t="s">
        <v>760</v>
      </c>
      <c r="D23" s="2130"/>
      <c r="E23" s="2131"/>
      <c r="F23" s="2131"/>
      <c r="G23" s="2131"/>
      <c r="H23" s="2132"/>
      <c r="I23" s="578"/>
      <c r="J23" s="579"/>
    </row>
    <row r="24" spans="1:10" ht="29.25" customHeight="1" thickBot="1">
      <c r="A24" s="567"/>
      <c r="B24" s="2118"/>
      <c r="C24" s="580" t="s">
        <v>761</v>
      </c>
      <c r="D24" s="2133"/>
      <c r="E24" s="2134"/>
      <c r="F24" s="2134"/>
      <c r="G24" s="2134"/>
      <c r="H24" s="2135"/>
      <c r="I24" s="581"/>
      <c r="J24" s="582"/>
    </row>
    <row r="25" spans="1:10" ht="29.25" customHeight="1" thickBot="1">
      <c r="A25" s="567"/>
      <c r="B25" s="2119"/>
      <c r="C25" s="2126" t="s">
        <v>762</v>
      </c>
      <c r="D25" s="2126"/>
      <c r="E25" s="2126"/>
      <c r="F25" s="2126"/>
      <c r="G25" s="2126"/>
      <c r="H25" s="2126"/>
      <c r="I25" s="583">
        <f>SUM(I22:I24)</f>
        <v>0</v>
      </c>
      <c r="J25" s="584">
        <f>SUM(J22:J24)</f>
        <v>0</v>
      </c>
    </row>
    <row r="26" spans="1:10" ht="29.25" customHeight="1" thickBot="1">
      <c r="A26" s="567"/>
      <c r="B26" s="585"/>
      <c r="C26" s="585"/>
      <c r="D26" s="586"/>
      <c r="E26" s="586"/>
      <c r="F26" s="586"/>
      <c r="G26" s="586"/>
      <c r="H26" s="586"/>
      <c r="I26" s="587" t="str">
        <f>(IF(OR(I25&lt;=1,I25&gt;=8),"↑住居の定員が規定の定員数を満たしていません。",""))</f>
        <v>↑住居の定員が規定の定員数を満たしていません。</v>
      </c>
      <c r="J26" s="588"/>
    </row>
    <row r="27" spans="1:10" ht="29.25" customHeight="1">
      <c r="A27" s="567"/>
      <c r="B27" s="2117" t="s">
        <v>763</v>
      </c>
      <c r="C27" s="589" t="s">
        <v>759</v>
      </c>
      <c r="D27" s="2127"/>
      <c r="E27" s="2128"/>
      <c r="F27" s="2128"/>
      <c r="G27" s="2128"/>
      <c r="H27" s="2129"/>
      <c r="I27" s="575"/>
      <c r="J27" s="576">
        <v>1</v>
      </c>
    </row>
    <row r="28" spans="1:10" ht="29.25" customHeight="1">
      <c r="A28" s="567"/>
      <c r="B28" s="2118"/>
      <c r="C28" s="590" t="s">
        <v>760</v>
      </c>
      <c r="D28" s="2130"/>
      <c r="E28" s="2131"/>
      <c r="F28" s="2131"/>
      <c r="G28" s="2131"/>
      <c r="H28" s="2132"/>
      <c r="I28" s="578"/>
      <c r="J28" s="579"/>
    </row>
    <row r="29" spans="1:10" ht="29.25" customHeight="1" thickBot="1">
      <c r="A29" s="567"/>
      <c r="B29" s="2118"/>
      <c r="C29" s="591" t="s">
        <v>761</v>
      </c>
      <c r="D29" s="2133"/>
      <c r="E29" s="2134"/>
      <c r="F29" s="2134"/>
      <c r="G29" s="2134"/>
      <c r="H29" s="2135"/>
      <c r="I29" s="581"/>
      <c r="J29" s="582"/>
    </row>
    <row r="30" spans="1:10" ht="29.25" customHeight="1" thickBot="1">
      <c r="A30" s="567"/>
      <c r="B30" s="2119"/>
      <c r="C30" s="2126" t="s">
        <v>762</v>
      </c>
      <c r="D30" s="2126"/>
      <c r="E30" s="2126"/>
      <c r="F30" s="2126"/>
      <c r="G30" s="2126"/>
      <c r="H30" s="2126"/>
      <c r="I30" s="583">
        <f>SUM(I27:I29)</f>
        <v>0</v>
      </c>
      <c r="J30" s="584">
        <f>SUM(J27:J29)</f>
        <v>1</v>
      </c>
    </row>
    <row r="31" spans="1:10" ht="29.25" customHeight="1" thickBot="1">
      <c r="A31" s="567"/>
      <c r="B31" s="585"/>
      <c r="C31" s="585"/>
      <c r="D31" s="586"/>
      <c r="E31" s="586"/>
      <c r="F31" s="586"/>
      <c r="G31" s="586"/>
      <c r="H31" s="586"/>
      <c r="I31" s="587" t="str">
        <f>(IF(OR(I30&lt;=1,I30&gt;=8),"↑住居の定員が規定の定員数を満たしていません。",""))</f>
        <v>↑住居の定員が規定の定員数を満たしていません。</v>
      </c>
      <c r="J31" s="588"/>
    </row>
    <row r="32" spans="1:10" ht="29.25" customHeight="1">
      <c r="A32" s="567"/>
      <c r="B32" s="2117" t="s">
        <v>764</v>
      </c>
      <c r="C32" s="589" t="s">
        <v>759</v>
      </c>
      <c r="D32" s="2120"/>
      <c r="E32" s="2121"/>
      <c r="F32" s="2121"/>
      <c r="G32" s="2121"/>
      <c r="H32" s="2121"/>
      <c r="I32" s="575"/>
      <c r="J32" s="576">
        <v>1</v>
      </c>
    </row>
    <row r="33" spans="1:10" ht="29.25" customHeight="1">
      <c r="A33" s="567"/>
      <c r="B33" s="2118"/>
      <c r="C33" s="590" t="s">
        <v>760</v>
      </c>
      <c r="D33" s="2122"/>
      <c r="E33" s="2123"/>
      <c r="F33" s="2123"/>
      <c r="G33" s="2123"/>
      <c r="H33" s="2123"/>
      <c r="I33" s="578"/>
      <c r="J33" s="579"/>
    </row>
    <row r="34" spans="1:10" ht="29.25" customHeight="1" thickBot="1">
      <c r="A34" s="567"/>
      <c r="B34" s="2118"/>
      <c r="C34" s="591" t="s">
        <v>761</v>
      </c>
      <c r="D34" s="2124"/>
      <c r="E34" s="2125"/>
      <c r="F34" s="2125"/>
      <c r="G34" s="2125"/>
      <c r="H34" s="2125"/>
      <c r="I34" s="581"/>
      <c r="J34" s="582"/>
    </row>
    <row r="35" spans="1:10" ht="29.25" customHeight="1" thickBot="1">
      <c r="A35" s="567"/>
      <c r="B35" s="2119"/>
      <c r="C35" s="2126" t="s">
        <v>762</v>
      </c>
      <c r="D35" s="2126"/>
      <c r="E35" s="2126"/>
      <c r="F35" s="2126"/>
      <c r="G35" s="2126"/>
      <c r="H35" s="2126"/>
      <c r="I35" s="583">
        <f>SUM(I32:I34)</f>
        <v>0</v>
      </c>
      <c r="J35" s="584">
        <f>SUM(J32:J34)</f>
        <v>1</v>
      </c>
    </row>
    <row r="36" spans="1:10" ht="29.25" customHeight="1" thickBot="1">
      <c r="A36" s="567"/>
      <c r="B36" s="585"/>
      <c r="C36" s="585"/>
      <c r="D36" s="586"/>
      <c r="E36" s="586"/>
      <c r="F36" s="586"/>
      <c r="G36" s="586"/>
      <c r="H36" s="586"/>
      <c r="I36" s="587" t="str">
        <f>(IF(OR(I35&lt;=1,I35&gt;=8),"↑住居の定員が規定の定員数を満たしていません。",""))</f>
        <v>↑住居の定員が規定の定員数を満たしていません。</v>
      </c>
      <c r="J36" s="588"/>
    </row>
    <row r="37" spans="1:10" ht="29.25" customHeight="1">
      <c r="A37" s="567"/>
      <c r="B37" s="2117" t="s">
        <v>765</v>
      </c>
      <c r="C37" s="589" t="s">
        <v>759</v>
      </c>
      <c r="D37" s="2120"/>
      <c r="E37" s="2121"/>
      <c r="F37" s="2121"/>
      <c r="G37" s="2121"/>
      <c r="H37" s="2121"/>
      <c r="I37" s="575"/>
      <c r="J37" s="576">
        <v>1</v>
      </c>
    </row>
    <row r="38" spans="1:10" ht="29.25" customHeight="1">
      <c r="A38" s="567"/>
      <c r="B38" s="2118"/>
      <c r="C38" s="590" t="s">
        <v>760</v>
      </c>
      <c r="D38" s="2122"/>
      <c r="E38" s="2123"/>
      <c r="F38" s="2123"/>
      <c r="G38" s="2123"/>
      <c r="H38" s="2123"/>
      <c r="I38" s="578"/>
      <c r="J38" s="579"/>
    </row>
    <row r="39" spans="1:10" ht="29.25" customHeight="1" thickBot="1">
      <c r="A39" s="567"/>
      <c r="B39" s="2118"/>
      <c r="C39" s="591" t="s">
        <v>761</v>
      </c>
      <c r="D39" s="2124"/>
      <c r="E39" s="2125"/>
      <c r="F39" s="2125"/>
      <c r="G39" s="2125"/>
      <c r="H39" s="2125"/>
      <c r="I39" s="581"/>
      <c r="J39" s="582"/>
    </row>
    <row r="40" spans="1:10" ht="29.25" customHeight="1" thickBot="1">
      <c r="A40" s="567"/>
      <c r="B40" s="2119"/>
      <c r="C40" s="2126" t="s">
        <v>762</v>
      </c>
      <c r="D40" s="2126"/>
      <c r="E40" s="2126"/>
      <c r="F40" s="2126"/>
      <c r="G40" s="2126"/>
      <c r="H40" s="2126"/>
      <c r="I40" s="583">
        <f>SUM(I37:I39)</f>
        <v>0</v>
      </c>
      <c r="J40" s="584">
        <f>SUM(J37:J39)</f>
        <v>1</v>
      </c>
    </row>
    <row r="41" spans="1:10" ht="29.25" customHeight="1">
      <c r="B41" s="567"/>
      <c r="C41" s="567"/>
      <c r="D41" s="567"/>
      <c r="E41" s="567"/>
      <c r="F41" s="567"/>
      <c r="G41" s="567"/>
      <c r="H41" s="567"/>
      <c r="I41" s="587" t="str">
        <f>(IF(OR(I40&lt;=1,I40&gt;=8),"↑住居の定員が規定の定員数を満たしていません。",""))</f>
        <v>↑住居の定員が規定の定員数を満たしていません。</v>
      </c>
      <c r="J41" s="567"/>
    </row>
    <row r="42" spans="1:10" ht="14">
      <c r="B42" s="567" t="s">
        <v>766</v>
      </c>
      <c r="C42" s="567"/>
      <c r="D42" s="567"/>
      <c r="E42" s="567"/>
      <c r="F42" s="567"/>
      <c r="G42" s="567"/>
      <c r="H42" s="567"/>
      <c r="I42" s="567"/>
      <c r="J42" s="567"/>
    </row>
  </sheetData>
  <mergeCells count="48">
    <mergeCell ref="B9:J9"/>
    <mergeCell ref="I1:J1"/>
    <mergeCell ref="I2:J2"/>
    <mergeCell ref="B3:J3"/>
    <mergeCell ref="C5:J5"/>
    <mergeCell ref="C6:J6"/>
    <mergeCell ref="B10:B17"/>
    <mergeCell ref="C10:E17"/>
    <mergeCell ref="F10:F13"/>
    <mergeCell ref="G10:J10"/>
    <mergeCell ref="G11:J11"/>
    <mergeCell ref="G12:H12"/>
    <mergeCell ref="I12:J12"/>
    <mergeCell ref="G13:H13"/>
    <mergeCell ref="I13:J13"/>
    <mergeCell ref="F14:F17"/>
    <mergeCell ref="G14:J14"/>
    <mergeCell ref="G15:J15"/>
    <mergeCell ref="G16:H16"/>
    <mergeCell ref="I16:J16"/>
    <mergeCell ref="G17:H17"/>
    <mergeCell ref="I17:J17"/>
    <mergeCell ref="B18:B19"/>
    <mergeCell ref="C18:E19"/>
    <mergeCell ref="F18:H19"/>
    <mergeCell ref="I18:J19"/>
    <mergeCell ref="B21:C21"/>
    <mergeCell ref="D21:H21"/>
    <mergeCell ref="B27:B30"/>
    <mergeCell ref="D27:H27"/>
    <mergeCell ref="D28:H28"/>
    <mergeCell ref="D29:H29"/>
    <mergeCell ref="C30:H30"/>
    <mergeCell ref="B22:B25"/>
    <mergeCell ref="D22:H22"/>
    <mergeCell ref="D23:H23"/>
    <mergeCell ref="D24:H24"/>
    <mergeCell ref="C25:H25"/>
    <mergeCell ref="B37:B40"/>
    <mergeCell ref="D37:H37"/>
    <mergeCell ref="D38:H38"/>
    <mergeCell ref="D39:H39"/>
    <mergeCell ref="C40:H40"/>
    <mergeCell ref="B32:B35"/>
    <mergeCell ref="D32:H32"/>
    <mergeCell ref="D33:H33"/>
    <mergeCell ref="D34:H34"/>
    <mergeCell ref="C35:H35"/>
  </mergeCells>
  <phoneticPr fontId="20"/>
  <conditionalFormatting sqref="I22">
    <cfRule type="cellIs" dxfId="16" priority="4" operator="notBetween">
      <formula>2</formula>
      <formula>7</formula>
    </cfRule>
  </conditionalFormatting>
  <conditionalFormatting sqref="I27">
    <cfRule type="cellIs" dxfId="15" priority="3" operator="notBetween">
      <formula>2</formula>
      <formula>7</formula>
    </cfRule>
  </conditionalFormatting>
  <conditionalFormatting sqref="I32">
    <cfRule type="cellIs" dxfId="14" priority="2" operator="notBetween">
      <formula>2</formula>
      <formula>7</formula>
    </cfRule>
  </conditionalFormatting>
  <conditionalFormatting sqref="I37">
    <cfRule type="cellIs" dxfId="13" priority="1" operator="notBetween">
      <formula>2</formula>
      <formula>7</formula>
    </cfRule>
  </conditionalFormatting>
  <pageMargins left="0.75" right="0.75" top="1" bottom="1" header="0.51200000000000001" footer="0.51200000000000001"/>
  <pageSetup paperSize="9" scale="5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E5DFD-5D06-4521-B74C-8696260733E1}">
  <sheetPr>
    <tabColor theme="3" tint="0.79998168889431442"/>
  </sheetPr>
  <dimension ref="A1:BD57"/>
  <sheetViews>
    <sheetView view="pageBreakPreview" zoomScale="115" zoomScaleNormal="115" zoomScaleSheetLayoutView="115" workbookViewId="0"/>
  </sheetViews>
  <sheetFormatPr defaultColWidth="8.83203125" defaultRowHeight="12"/>
  <cols>
    <col min="1" max="56" width="1.75" style="179" customWidth="1"/>
    <col min="57" max="59" width="8.83203125" style="179" customWidth="1"/>
    <col min="60" max="16384" width="8.83203125" style="179"/>
  </cols>
  <sheetData>
    <row r="1" spans="1:56" ht="13.9" customHeight="1">
      <c r="A1" s="179" t="s">
        <v>767</v>
      </c>
    </row>
    <row r="2" spans="1:56" ht="13.9" customHeight="1">
      <c r="AP2" s="2233" t="s">
        <v>768</v>
      </c>
      <c r="AQ2" s="2233"/>
      <c r="AR2" s="2233"/>
      <c r="AS2" s="2234"/>
      <c r="AT2" s="2234"/>
      <c r="AU2" s="2233" t="s">
        <v>769</v>
      </c>
      <c r="AV2" s="2233"/>
      <c r="AW2" s="2234"/>
      <c r="AX2" s="2234"/>
      <c r="AY2" s="2233" t="s">
        <v>770</v>
      </c>
      <c r="AZ2" s="2233"/>
      <c r="BA2" s="2234"/>
      <c r="BB2" s="2234"/>
      <c r="BC2" s="2233" t="s">
        <v>771</v>
      </c>
      <c r="BD2" s="2233"/>
    </row>
    <row r="3" spans="1:56" ht="13.9" customHeight="1"/>
    <row r="4" spans="1:56" ht="13.9" customHeight="1">
      <c r="Q4" s="179" t="s">
        <v>335</v>
      </c>
    </row>
    <row r="5" spans="1:56" ht="13.9" customHeight="1"/>
    <row r="6" spans="1:56" ht="13.9" customHeight="1">
      <c r="C6" s="179" t="s">
        <v>772</v>
      </c>
      <c r="AI6" s="179" t="s">
        <v>773</v>
      </c>
    </row>
    <row r="7" spans="1:56" ht="13.9" customHeight="1">
      <c r="E7" s="2191" t="s">
        <v>774</v>
      </c>
      <c r="F7" s="2191"/>
      <c r="G7" s="2191"/>
      <c r="H7" s="2191"/>
      <c r="I7" s="2191"/>
      <c r="J7" s="2191"/>
      <c r="K7" s="2191"/>
      <c r="L7" s="2231"/>
      <c r="M7" s="2231"/>
      <c r="N7" s="2231"/>
      <c r="O7" s="2231"/>
      <c r="P7" s="2231"/>
      <c r="Q7" s="2231"/>
      <c r="R7" s="2231"/>
      <c r="S7" s="2231"/>
      <c r="T7" s="2231"/>
      <c r="U7" s="2231"/>
      <c r="V7" s="2231"/>
      <c r="W7" s="2231"/>
      <c r="X7" s="2231"/>
      <c r="Y7" s="2231"/>
      <c r="Z7" s="2231"/>
      <c r="AA7" s="2231"/>
      <c r="AB7" s="2231"/>
      <c r="AC7" s="2231"/>
      <c r="AD7" s="2231"/>
      <c r="AK7" s="2229"/>
      <c r="AL7" s="2229"/>
      <c r="AM7" s="2229"/>
      <c r="AN7" s="2191" t="s">
        <v>775</v>
      </c>
      <c r="AO7" s="2191"/>
      <c r="AP7" s="2191"/>
      <c r="AQ7" s="2191"/>
      <c r="AR7" s="2191"/>
      <c r="AS7" s="2191"/>
      <c r="AT7" s="2191"/>
      <c r="AU7" s="2191"/>
      <c r="AV7" s="2191"/>
      <c r="AW7" s="2191"/>
      <c r="AX7" s="2191"/>
      <c r="AY7" s="2191"/>
    </row>
    <row r="8" spans="1:56" ht="13.9" customHeight="1">
      <c r="E8" s="2191" t="s">
        <v>776</v>
      </c>
      <c r="F8" s="2191"/>
      <c r="G8" s="2191"/>
      <c r="H8" s="2191"/>
      <c r="I8" s="2191"/>
      <c r="J8" s="2191"/>
      <c r="K8" s="2191"/>
      <c r="L8" s="2231"/>
      <c r="M8" s="2231"/>
      <c r="N8" s="2231"/>
      <c r="O8" s="2231"/>
      <c r="P8" s="2231"/>
      <c r="Q8" s="2231"/>
      <c r="R8" s="2231"/>
      <c r="S8" s="2231"/>
      <c r="T8" s="2231"/>
      <c r="U8" s="2231"/>
      <c r="V8" s="2231"/>
      <c r="W8" s="2231"/>
      <c r="X8" s="2231"/>
      <c r="Y8" s="2231"/>
      <c r="Z8" s="2231"/>
      <c r="AA8" s="2231"/>
      <c r="AB8" s="2231"/>
      <c r="AC8" s="2231"/>
      <c r="AD8" s="2231"/>
      <c r="AK8" s="2229"/>
      <c r="AL8" s="2229"/>
      <c r="AM8" s="2229"/>
      <c r="AN8" s="2191" t="s">
        <v>777</v>
      </c>
      <c r="AO8" s="2191"/>
      <c r="AP8" s="2191"/>
      <c r="AQ8" s="2191"/>
      <c r="AR8" s="2191"/>
      <c r="AS8" s="2191"/>
      <c r="AT8" s="2191"/>
      <c r="AU8" s="2191"/>
      <c r="AV8" s="2191"/>
      <c r="AW8" s="2191"/>
      <c r="AX8" s="2191"/>
      <c r="AY8" s="2191"/>
    </row>
    <row r="9" spans="1:56" ht="13.9" customHeight="1">
      <c r="E9" s="2191" t="s">
        <v>263</v>
      </c>
      <c r="F9" s="2191"/>
      <c r="G9" s="2191"/>
      <c r="H9" s="2191"/>
      <c r="I9" s="2191"/>
      <c r="J9" s="2191"/>
      <c r="K9" s="2191"/>
      <c r="L9" s="2231"/>
      <c r="M9" s="2231"/>
      <c r="N9" s="2231"/>
      <c r="O9" s="2231"/>
      <c r="P9" s="2231"/>
      <c r="Q9" s="2231"/>
      <c r="R9" s="2231"/>
      <c r="S9" s="2231"/>
      <c r="T9" s="2231"/>
      <c r="U9" s="2231"/>
      <c r="V9" s="2191" t="s">
        <v>264</v>
      </c>
      <c r="W9" s="2191"/>
      <c r="X9" s="2191"/>
      <c r="Y9" s="2232"/>
      <c r="Z9" s="2232"/>
      <c r="AA9" s="2232"/>
      <c r="AB9" s="2232"/>
      <c r="AC9" s="2191" t="s">
        <v>778</v>
      </c>
      <c r="AD9" s="2191"/>
      <c r="AJ9" s="592"/>
      <c r="AK9" s="593" t="s">
        <v>779</v>
      </c>
      <c r="AL9" s="592"/>
      <c r="AM9" s="592"/>
      <c r="AN9" s="592"/>
      <c r="AO9" s="592"/>
      <c r="AP9" s="592"/>
      <c r="AQ9" s="592"/>
      <c r="AR9" s="592"/>
      <c r="AS9" s="592"/>
      <c r="AT9" s="592"/>
      <c r="AU9" s="592"/>
    </row>
    <row r="10" spans="1:56" ht="13.9" customHeight="1">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H10" s="592"/>
      <c r="AI10" s="592"/>
      <c r="AJ10" s="592"/>
      <c r="AK10" s="594" t="str">
        <f>IF(COUNTIF(AK6:AM8,"○")&gt;1,"いづれか１つを選択してください。","")</f>
        <v/>
      </c>
      <c r="AL10" s="592"/>
      <c r="AM10" s="592"/>
      <c r="AN10" s="592"/>
      <c r="AO10" s="592"/>
      <c r="AP10" s="592"/>
      <c r="AQ10" s="592"/>
      <c r="AR10" s="592"/>
      <c r="AS10" s="592"/>
      <c r="AT10" s="592"/>
      <c r="AU10" s="592"/>
    </row>
    <row r="11" spans="1:56" ht="13.9" customHeight="1">
      <c r="C11" s="179" t="s">
        <v>780</v>
      </c>
      <c r="AH11" s="179" t="s">
        <v>781</v>
      </c>
    </row>
    <row r="12" spans="1:56" ht="13.9" customHeight="1">
      <c r="E12" s="2229"/>
      <c r="F12" s="2229"/>
      <c r="G12" s="2229"/>
      <c r="H12" s="2230" t="s">
        <v>782</v>
      </c>
      <c r="I12" s="2230"/>
      <c r="J12" s="2230"/>
      <c r="K12" s="2230"/>
      <c r="L12" s="2230"/>
      <c r="M12" s="2230"/>
      <c r="N12" s="2230"/>
      <c r="O12" s="2230"/>
      <c r="P12" s="2230"/>
      <c r="Q12" s="2230"/>
      <c r="R12" s="2230"/>
      <c r="S12" s="2230"/>
      <c r="T12" s="2230"/>
      <c r="U12" s="2230"/>
      <c r="V12" s="2230"/>
      <c r="W12" s="2230"/>
      <c r="X12" s="2230"/>
      <c r="Y12" s="2230"/>
      <c r="Z12" s="2230"/>
      <c r="AA12" s="2230"/>
      <c r="AB12" s="2230"/>
      <c r="AC12" s="2230"/>
      <c r="AD12" s="2230"/>
      <c r="AE12" s="2230"/>
      <c r="AF12" s="2230"/>
      <c r="AI12" s="595"/>
      <c r="AK12" s="2203" t="s">
        <v>783</v>
      </c>
      <c r="AL12" s="2204"/>
      <c r="AM12" s="2204"/>
      <c r="AN12" s="2205"/>
      <c r="AO12" s="2227"/>
      <c r="AP12" s="2228"/>
      <c r="AQ12" s="2228"/>
      <c r="AR12" s="2199" t="s">
        <v>778</v>
      </c>
      <c r="AS12" s="2200"/>
      <c r="AT12" s="2223" t="s">
        <v>784</v>
      </c>
      <c r="AU12" s="2199"/>
      <c r="AV12" s="2199"/>
      <c r="AW12" s="2200"/>
      <c r="AX12" s="2227"/>
      <c r="AY12" s="2228"/>
      <c r="AZ12" s="2228"/>
      <c r="BA12" s="2199" t="s">
        <v>778</v>
      </c>
      <c r="BB12" s="2200"/>
    </row>
    <row r="13" spans="1:56" ht="13.9" customHeight="1">
      <c r="E13" s="2229"/>
      <c r="F13" s="2229"/>
      <c r="G13" s="2229"/>
      <c r="H13" s="2230" t="s">
        <v>785</v>
      </c>
      <c r="I13" s="2230"/>
      <c r="J13" s="2230"/>
      <c r="K13" s="2230"/>
      <c r="L13" s="2230"/>
      <c r="M13" s="2230"/>
      <c r="N13" s="2230"/>
      <c r="O13" s="2230"/>
      <c r="P13" s="2230"/>
      <c r="Q13" s="2230"/>
      <c r="R13" s="2230"/>
      <c r="S13" s="2230"/>
      <c r="T13" s="2230"/>
      <c r="U13" s="2230"/>
      <c r="V13" s="2230"/>
      <c r="W13" s="2230"/>
      <c r="X13" s="2230"/>
      <c r="Y13" s="2230"/>
      <c r="Z13" s="2230"/>
      <c r="AA13" s="2230"/>
      <c r="AB13" s="2230"/>
      <c r="AC13" s="2230"/>
      <c r="AD13" s="2230"/>
      <c r="AE13" s="2230"/>
      <c r="AF13" s="2230"/>
      <c r="AH13" s="595" t="str">
        <f>IF(E12="○","→","")</f>
        <v/>
      </c>
      <c r="AI13" s="595"/>
      <c r="AK13" s="2223" t="s">
        <v>786</v>
      </c>
      <c r="AL13" s="2199"/>
      <c r="AM13" s="2199"/>
      <c r="AN13" s="2200"/>
      <c r="AO13" s="2227"/>
      <c r="AP13" s="2228"/>
      <c r="AQ13" s="2228"/>
      <c r="AR13" s="2199" t="s">
        <v>778</v>
      </c>
      <c r="AS13" s="2200"/>
      <c r="AT13" s="2223" t="s">
        <v>787</v>
      </c>
      <c r="AU13" s="2199"/>
      <c r="AV13" s="2199"/>
      <c r="AW13" s="2200"/>
      <c r="AX13" s="2227"/>
      <c r="AY13" s="2228"/>
      <c r="AZ13" s="2228"/>
      <c r="BA13" s="2199" t="s">
        <v>778</v>
      </c>
      <c r="BB13" s="2200"/>
    </row>
    <row r="14" spans="1:56" ht="13.9" customHeight="1">
      <c r="E14" s="2229"/>
      <c r="F14" s="2229"/>
      <c r="G14" s="2229"/>
      <c r="H14" s="2230" t="s">
        <v>788</v>
      </c>
      <c r="I14" s="2230"/>
      <c r="J14" s="2230"/>
      <c r="K14" s="2230"/>
      <c r="L14" s="2230"/>
      <c r="M14" s="2230"/>
      <c r="N14" s="2230"/>
      <c r="O14" s="2230"/>
      <c r="P14" s="2230"/>
      <c r="Q14" s="2230"/>
      <c r="R14" s="2230"/>
      <c r="S14" s="2230"/>
      <c r="T14" s="2230"/>
      <c r="U14" s="2230"/>
      <c r="V14" s="2230"/>
      <c r="W14" s="2230"/>
      <c r="X14" s="2230"/>
      <c r="Y14" s="2230"/>
      <c r="Z14" s="2230"/>
      <c r="AA14" s="2230"/>
      <c r="AB14" s="2230"/>
      <c r="AC14" s="2230"/>
      <c r="AD14" s="2230"/>
      <c r="AE14" s="2230"/>
      <c r="AF14" s="2230"/>
      <c r="AH14" s="595"/>
      <c r="AI14" s="595"/>
      <c r="AK14" s="2223" t="s">
        <v>789</v>
      </c>
      <c r="AL14" s="2199"/>
      <c r="AM14" s="2199"/>
      <c r="AN14" s="2200"/>
      <c r="AO14" s="2227"/>
      <c r="AP14" s="2228"/>
      <c r="AQ14" s="2228"/>
      <c r="AR14" s="2199" t="s">
        <v>778</v>
      </c>
      <c r="AS14" s="2200"/>
      <c r="AT14" s="2223" t="s">
        <v>790</v>
      </c>
      <c r="AU14" s="2199"/>
      <c r="AV14" s="2199"/>
      <c r="AW14" s="2200"/>
      <c r="AX14" s="2227"/>
      <c r="AY14" s="2228"/>
      <c r="AZ14" s="2228"/>
      <c r="BA14" s="2199" t="s">
        <v>778</v>
      </c>
      <c r="BB14" s="2200"/>
    </row>
    <row r="15" spans="1:56" ht="13.9" customHeight="1">
      <c r="E15" s="300" t="s">
        <v>791</v>
      </c>
      <c r="AT15" s="2223" t="s">
        <v>792</v>
      </c>
      <c r="AU15" s="2199"/>
      <c r="AV15" s="2199"/>
      <c r="AW15" s="2200"/>
      <c r="AX15" s="2224">
        <f>AO12+AO13+AO14+AX12+AX13+AX14</f>
        <v>0</v>
      </c>
      <c r="AY15" s="2225"/>
      <c r="AZ15" s="2225"/>
      <c r="BA15" s="2199" t="s">
        <v>778</v>
      </c>
      <c r="BB15" s="2200"/>
    </row>
    <row r="16" spans="1:56" ht="13.9" customHeight="1">
      <c r="E16" s="300" t="s">
        <v>793</v>
      </c>
      <c r="AD16" s="596" t="str">
        <f>IF(OR(E13="○",E14="○"),"↓","")</f>
        <v/>
      </c>
      <c r="AE16" s="313"/>
      <c r="AR16" s="592"/>
      <c r="AS16" s="592"/>
      <c r="AT16" s="597"/>
      <c r="AU16" s="597"/>
      <c r="AV16" s="597"/>
      <c r="AW16" s="597"/>
      <c r="AX16" s="597"/>
      <c r="AY16" s="597"/>
      <c r="AZ16" s="597"/>
      <c r="BA16" s="597"/>
      <c r="BB16" s="598" t="str">
        <f>IF(AND(AX15&lt;&gt;Y9,E12="○"),"「１　事業者名簿」の定員数と想定される利用者数が一致しません。","")</f>
        <v/>
      </c>
    </row>
    <row r="17" spans="3:53" ht="13.9" customHeight="1">
      <c r="E17" s="594" t="str">
        <f>IF(COUNTIF(E12:G14,"○")&gt;1,"いずれか１つを選択してください。","")</f>
        <v/>
      </c>
      <c r="AD17" s="595"/>
      <c r="AE17" s="595"/>
      <c r="AR17" s="592"/>
      <c r="AS17" s="592"/>
      <c r="AT17" s="592"/>
      <c r="AU17" s="592"/>
      <c r="AV17" s="592"/>
      <c r="AW17" s="592"/>
      <c r="AX17" s="592"/>
      <c r="AY17" s="592"/>
      <c r="AZ17" s="592"/>
    </row>
    <row r="18" spans="3:53" ht="13.9" customHeight="1">
      <c r="C18" s="179" t="s">
        <v>794</v>
      </c>
    </row>
    <row r="19" spans="3:53" ht="13.9" customHeight="1">
      <c r="E19" s="2191"/>
      <c r="F19" s="2191"/>
      <c r="G19" s="2191"/>
      <c r="H19" s="2191"/>
      <c r="I19" s="2191"/>
      <c r="J19" s="2191" t="s">
        <v>795</v>
      </c>
      <c r="K19" s="2191"/>
      <c r="L19" s="2191"/>
      <c r="M19" s="2191"/>
      <c r="N19" s="2191"/>
      <c r="O19" s="2191"/>
      <c r="P19" s="2191" t="s">
        <v>796</v>
      </c>
      <c r="Q19" s="2191"/>
      <c r="R19" s="2191"/>
      <c r="S19" s="2191"/>
      <c r="T19" s="2191"/>
      <c r="U19" s="2191"/>
      <c r="V19" s="2191"/>
      <c r="W19" s="2191"/>
      <c r="X19" s="2191"/>
      <c r="Y19" s="2191"/>
      <c r="Z19" s="2191"/>
      <c r="AA19" s="2191"/>
      <c r="AB19" s="2191"/>
      <c r="AC19" s="2191"/>
      <c r="AD19" s="2191"/>
      <c r="AE19" s="2191"/>
      <c r="AF19" s="2191"/>
      <c r="AG19" s="2191"/>
      <c r="AH19" s="2191"/>
      <c r="AI19" s="2191"/>
      <c r="AJ19" s="2191"/>
      <c r="AK19" s="2191"/>
      <c r="AL19" s="2191"/>
      <c r="AM19" s="2191"/>
      <c r="AN19" s="2191"/>
      <c r="AO19" s="2191"/>
      <c r="AP19" s="2191"/>
      <c r="AQ19" s="2191"/>
      <c r="AR19" s="2191"/>
      <c r="AS19" s="2191"/>
      <c r="AT19" s="2191"/>
      <c r="AU19" s="2191"/>
      <c r="AV19" s="2191"/>
      <c r="AW19" s="2191"/>
      <c r="AX19" s="2191"/>
    </row>
    <row r="20" spans="3:53" ht="13.9" customHeight="1">
      <c r="E20" s="2191"/>
      <c r="F20" s="2191"/>
      <c r="G20" s="2191"/>
      <c r="H20" s="2191"/>
      <c r="I20" s="2191"/>
      <c r="J20" s="2191"/>
      <c r="K20" s="2191"/>
      <c r="L20" s="2191"/>
      <c r="M20" s="2191"/>
      <c r="N20" s="2191"/>
      <c r="O20" s="2191"/>
      <c r="P20" s="2226" t="s">
        <v>783</v>
      </c>
      <c r="Q20" s="2226"/>
      <c r="R20" s="2226"/>
      <c r="S20" s="2226"/>
      <c r="T20" s="2226"/>
      <c r="U20" s="2191" t="s">
        <v>786</v>
      </c>
      <c r="V20" s="2191"/>
      <c r="W20" s="2191"/>
      <c r="X20" s="2191"/>
      <c r="Y20" s="2191"/>
      <c r="Z20" s="2191" t="s">
        <v>789</v>
      </c>
      <c r="AA20" s="2191"/>
      <c r="AB20" s="2191"/>
      <c r="AC20" s="2191"/>
      <c r="AD20" s="2191"/>
      <c r="AE20" s="2191" t="s">
        <v>784</v>
      </c>
      <c r="AF20" s="2191"/>
      <c r="AG20" s="2191"/>
      <c r="AH20" s="2191"/>
      <c r="AI20" s="2191"/>
      <c r="AJ20" s="2191" t="s">
        <v>787</v>
      </c>
      <c r="AK20" s="2191"/>
      <c r="AL20" s="2191"/>
      <c r="AM20" s="2191"/>
      <c r="AN20" s="2191"/>
      <c r="AO20" s="2191" t="s">
        <v>790</v>
      </c>
      <c r="AP20" s="2191"/>
      <c r="AQ20" s="2191"/>
      <c r="AR20" s="2191"/>
      <c r="AS20" s="2191"/>
      <c r="AT20" s="2191" t="s">
        <v>797</v>
      </c>
      <c r="AU20" s="2191"/>
      <c r="AV20" s="2191"/>
      <c r="AW20" s="2191"/>
      <c r="AX20" s="2191"/>
    </row>
    <row r="21" spans="3:53" ht="13.9" customHeight="1">
      <c r="E21" s="2191" t="s">
        <v>798</v>
      </c>
      <c r="F21" s="2191"/>
      <c r="G21" s="2191"/>
      <c r="H21" s="2191"/>
      <c r="I21" s="2191"/>
      <c r="J21" s="2221">
        <v>30</v>
      </c>
      <c r="K21" s="2222"/>
      <c r="L21" s="2222"/>
      <c r="M21" s="2222"/>
      <c r="N21" s="2209" t="s">
        <v>771</v>
      </c>
      <c r="O21" s="2210"/>
      <c r="P21" s="2219">
        <v>0</v>
      </c>
      <c r="Q21" s="2220"/>
      <c r="R21" s="2220"/>
      <c r="S21" s="2209" t="s">
        <v>778</v>
      </c>
      <c r="T21" s="2210"/>
      <c r="U21" s="2215">
        <v>0</v>
      </c>
      <c r="V21" s="2216"/>
      <c r="W21" s="2216"/>
      <c r="X21" s="2199" t="s">
        <v>778</v>
      </c>
      <c r="Y21" s="2200"/>
      <c r="Z21" s="2219">
        <v>0</v>
      </c>
      <c r="AA21" s="2220"/>
      <c r="AB21" s="2220"/>
      <c r="AC21" s="2209" t="s">
        <v>778</v>
      </c>
      <c r="AD21" s="2210"/>
      <c r="AE21" s="2215">
        <v>0</v>
      </c>
      <c r="AF21" s="2216"/>
      <c r="AG21" s="2216"/>
      <c r="AH21" s="2199" t="s">
        <v>778</v>
      </c>
      <c r="AI21" s="2200"/>
      <c r="AJ21" s="2215">
        <v>0</v>
      </c>
      <c r="AK21" s="2216"/>
      <c r="AL21" s="2216"/>
      <c r="AM21" s="2199" t="s">
        <v>778</v>
      </c>
      <c r="AN21" s="2200"/>
      <c r="AO21" s="2215">
        <v>0</v>
      </c>
      <c r="AP21" s="2216"/>
      <c r="AQ21" s="2216"/>
      <c r="AR21" s="2199" t="s">
        <v>778</v>
      </c>
      <c r="AS21" s="2200"/>
      <c r="AT21" s="2211">
        <f t="shared" ref="AT21:AT32" si="0">P21+U21+Z21+AE21+AJ21+AO21</f>
        <v>0</v>
      </c>
      <c r="AU21" s="2212"/>
      <c r="AV21" s="2212"/>
      <c r="AW21" s="2199" t="s">
        <v>778</v>
      </c>
      <c r="AX21" s="2200"/>
    </row>
    <row r="22" spans="3:53" ht="13.9" customHeight="1">
      <c r="E22" s="2191" t="s">
        <v>799</v>
      </c>
      <c r="F22" s="2191"/>
      <c r="G22" s="2191"/>
      <c r="H22" s="2191"/>
      <c r="I22" s="2191"/>
      <c r="J22" s="2221">
        <v>31</v>
      </c>
      <c r="K22" s="2222"/>
      <c r="L22" s="2222"/>
      <c r="M22" s="2222"/>
      <c r="N22" s="2209" t="s">
        <v>771</v>
      </c>
      <c r="O22" s="2210"/>
      <c r="P22" s="2219">
        <v>0</v>
      </c>
      <c r="Q22" s="2220"/>
      <c r="R22" s="2220"/>
      <c r="S22" s="2209" t="s">
        <v>778</v>
      </c>
      <c r="T22" s="2210"/>
      <c r="U22" s="2215">
        <v>0</v>
      </c>
      <c r="V22" s="2216"/>
      <c r="W22" s="2216"/>
      <c r="X22" s="2199" t="s">
        <v>778</v>
      </c>
      <c r="Y22" s="2200"/>
      <c r="Z22" s="2219">
        <v>0</v>
      </c>
      <c r="AA22" s="2220"/>
      <c r="AB22" s="2220"/>
      <c r="AC22" s="2209" t="s">
        <v>778</v>
      </c>
      <c r="AD22" s="2210"/>
      <c r="AE22" s="2215">
        <v>0</v>
      </c>
      <c r="AF22" s="2216"/>
      <c r="AG22" s="2216"/>
      <c r="AH22" s="2199" t="s">
        <v>778</v>
      </c>
      <c r="AI22" s="2200"/>
      <c r="AJ22" s="2215">
        <v>0</v>
      </c>
      <c r="AK22" s="2216"/>
      <c r="AL22" s="2216"/>
      <c r="AM22" s="2199" t="s">
        <v>778</v>
      </c>
      <c r="AN22" s="2200"/>
      <c r="AO22" s="2215">
        <v>0</v>
      </c>
      <c r="AP22" s="2216"/>
      <c r="AQ22" s="2216"/>
      <c r="AR22" s="2199" t="s">
        <v>778</v>
      </c>
      <c r="AS22" s="2200"/>
      <c r="AT22" s="2211">
        <f t="shared" si="0"/>
        <v>0</v>
      </c>
      <c r="AU22" s="2212"/>
      <c r="AV22" s="2212"/>
      <c r="AW22" s="2199" t="s">
        <v>778</v>
      </c>
      <c r="AX22" s="2200"/>
    </row>
    <row r="23" spans="3:53" ht="13.9" customHeight="1">
      <c r="E23" s="2191" t="s">
        <v>800</v>
      </c>
      <c r="F23" s="2191"/>
      <c r="G23" s="2191"/>
      <c r="H23" s="2191"/>
      <c r="I23" s="2191"/>
      <c r="J23" s="2221">
        <v>30</v>
      </c>
      <c r="K23" s="2222"/>
      <c r="L23" s="2222"/>
      <c r="M23" s="2222"/>
      <c r="N23" s="2209" t="s">
        <v>771</v>
      </c>
      <c r="O23" s="2210"/>
      <c r="P23" s="2219">
        <v>0</v>
      </c>
      <c r="Q23" s="2220"/>
      <c r="R23" s="2220"/>
      <c r="S23" s="2209" t="s">
        <v>778</v>
      </c>
      <c r="T23" s="2210"/>
      <c r="U23" s="2215">
        <v>0</v>
      </c>
      <c r="V23" s="2216"/>
      <c r="W23" s="2216"/>
      <c r="X23" s="2199" t="s">
        <v>778</v>
      </c>
      <c r="Y23" s="2200"/>
      <c r="Z23" s="2219">
        <v>0</v>
      </c>
      <c r="AA23" s="2220"/>
      <c r="AB23" s="2220"/>
      <c r="AC23" s="2209" t="s">
        <v>778</v>
      </c>
      <c r="AD23" s="2210"/>
      <c r="AE23" s="2215">
        <v>0</v>
      </c>
      <c r="AF23" s="2216"/>
      <c r="AG23" s="2216"/>
      <c r="AH23" s="2199" t="s">
        <v>778</v>
      </c>
      <c r="AI23" s="2200"/>
      <c r="AJ23" s="2215">
        <v>0</v>
      </c>
      <c r="AK23" s="2216"/>
      <c r="AL23" s="2216"/>
      <c r="AM23" s="2199" t="s">
        <v>778</v>
      </c>
      <c r="AN23" s="2200"/>
      <c r="AO23" s="2215">
        <v>0</v>
      </c>
      <c r="AP23" s="2216"/>
      <c r="AQ23" s="2216"/>
      <c r="AR23" s="2199" t="s">
        <v>778</v>
      </c>
      <c r="AS23" s="2200"/>
      <c r="AT23" s="2211">
        <f t="shared" si="0"/>
        <v>0</v>
      </c>
      <c r="AU23" s="2212"/>
      <c r="AV23" s="2212"/>
      <c r="AW23" s="2199" t="s">
        <v>778</v>
      </c>
      <c r="AX23" s="2200"/>
    </row>
    <row r="24" spans="3:53" ht="13.9" customHeight="1">
      <c r="E24" s="2191" t="s">
        <v>801</v>
      </c>
      <c r="F24" s="2191"/>
      <c r="G24" s="2191"/>
      <c r="H24" s="2191"/>
      <c r="I24" s="2191"/>
      <c r="J24" s="2221">
        <v>31</v>
      </c>
      <c r="K24" s="2222"/>
      <c r="L24" s="2222"/>
      <c r="M24" s="2222"/>
      <c r="N24" s="2209" t="s">
        <v>771</v>
      </c>
      <c r="O24" s="2210"/>
      <c r="P24" s="2219">
        <v>0</v>
      </c>
      <c r="Q24" s="2220"/>
      <c r="R24" s="2220"/>
      <c r="S24" s="2209" t="s">
        <v>778</v>
      </c>
      <c r="T24" s="2210"/>
      <c r="U24" s="2215">
        <v>0</v>
      </c>
      <c r="V24" s="2216"/>
      <c r="W24" s="2216"/>
      <c r="X24" s="2199" t="s">
        <v>778</v>
      </c>
      <c r="Y24" s="2200"/>
      <c r="Z24" s="2219">
        <v>0</v>
      </c>
      <c r="AA24" s="2220"/>
      <c r="AB24" s="2220"/>
      <c r="AC24" s="2209" t="s">
        <v>778</v>
      </c>
      <c r="AD24" s="2210"/>
      <c r="AE24" s="2215">
        <v>0</v>
      </c>
      <c r="AF24" s="2216"/>
      <c r="AG24" s="2216"/>
      <c r="AH24" s="2199" t="s">
        <v>778</v>
      </c>
      <c r="AI24" s="2200"/>
      <c r="AJ24" s="2215">
        <v>0</v>
      </c>
      <c r="AK24" s="2216"/>
      <c r="AL24" s="2216"/>
      <c r="AM24" s="2199" t="s">
        <v>778</v>
      </c>
      <c r="AN24" s="2200"/>
      <c r="AO24" s="2215">
        <v>0</v>
      </c>
      <c r="AP24" s="2216"/>
      <c r="AQ24" s="2216"/>
      <c r="AR24" s="2199" t="s">
        <v>778</v>
      </c>
      <c r="AS24" s="2200"/>
      <c r="AT24" s="2211">
        <f t="shared" si="0"/>
        <v>0</v>
      </c>
      <c r="AU24" s="2212"/>
      <c r="AV24" s="2212"/>
      <c r="AW24" s="2199" t="s">
        <v>778</v>
      </c>
      <c r="AX24" s="2200"/>
    </row>
    <row r="25" spans="3:53" ht="13.9" customHeight="1">
      <c r="E25" s="2191" t="s">
        <v>802</v>
      </c>
      <c r="F25" s="2191"/>
      <c r="G25" s="2191"/>
      <c r="H25" s="2191"/>
      <c r="I25" s="2191"/>
      <c r="J25" s="2221">
        <v>30</v>
      </c>
      <c r="K25" s="2222"/>
      <c r="L25" s="2222"/>
      <c r="M25" s="2222"/>
      <c r="N25" s="2209" t="s">
        <v>771</v>
      </c>
      <c r="O25" s="2210"/>
      <c r="P25" s="2219">
        <v>0</v>
      </c>
      <c r="Q25" s="2220"/>
      <c r="R25" s="2220"/>
      <c r="S25" s="2209" t="s">
        <v>778</v>
      </c>
      <c r="T25" s="2210"/>
      <c r="U25" s="2215">
        <v>0</v>
      </c>
      <c r="V25" s="2216"/>
      <c r="W25" s="2216"/>
      <c r="X25" s="2199" t="s">
        <v>778</v>
      </c>
      <c r="Y25" s="2200"/>
      <c r="Z25" s="2219">
        <v>0</v>
      </c>
      <c r="AA25" s="2220"/>
      <c r="AB25" s="2220"/>
      <c r="AC25" s="2209" t="s">
        <v>778</v>
      </c>
      <c r="AD25" s="2210"/>
      <c r="AE25" s="2215">
        <v>0</v>
      </c>
      <c r="AF25" s="2216"/>
      <c r="AG25" s="2216"/>
      <c r="AH25" s="2199" t="s">
        <v>778</v>
      </c>
      <c r="AI25" s="2200"/>
      <c r="AJ25" s="2215">
        <v>0</v>
      </c>
      <c r="AK25" s="2216"/>
      <c r="AL25" s="2216"/>
      <c r="AM25" s="2199" t="s">
        <v>778</v>
      </c>
      <c r="AN25" s="2200"/>
      <c r="AO25" s="2215">
        <v>0</v>
      </c>
      <c r="AP25" s="2216"/>
      <c r="AQ25" s="2216"/>
      <c r="AR25" s="2199" t="s">
        <v>778</v>
      </c>
      <c r="AS25" s="2200"/>
      <c r="AT25" s="2211">
        <f t="shared" si="0"/>
        <v>0</v>
      </c>
      <c r="AU25" s="2212"/>
      <c r="AV25" s="2212"/>
      <c r="AW25" s="2199" t="s">
        <v>778</v>
      </c>
      <c r="AX25" s="2200"/>
    </row>
    <row r="26" spans="3:53" ht="13.9" customHeight="1">
      <c r="E26" s="2191" t="s">
        <v>803</v>
      </c>
      <c r="F26" s="2191"/>
      <c r="G26" s="2191"/>
      <c r="H26" s="2191"/>
      <c r="I26" s="2191"/>
      <c r="J26" s="2221">
        <v>30</v>
      </c>
      <c r="K26" s="2222"/>
      <c r="L26" s="2222"/>
      <c r="M26" s="2222"/>
      <c r="N26" s="2209" t="s">
        <v>771</v>
      </c>
      <c r="O26" s="2210"/>
      <c r="P26" s="2219">
        <v>0</v>
      </c>
      <c r="Q26" s="2220"/>
      <c r="R26" s="2220"/>
      <c r="S26" s="2209" t="s">
        <v>778</v>
      </c>
      <c r="T26" s="2210"/>
      <c r="U26" s="2215">
        <v>0</v>
      </c>
      <c r="V26" s="2216"/>
      <c r="W26" s="2216"/>
      <c r="X26" s="2199" t="s">
        <v>778</v>
      </c>
      <c r="Y26" s="2200"/>
      <c r="Z26" s="2219">
        <v>0</v>
      </c>
      <c r="AA26" s="2220"/>
      <c r="AB26" s="2220"/>
      <c r="AC26" s="2209" t="s">
        <v>778</v>
      </c>
      <c r="AD26" s="2210"/>
      <c r="AE26" s="2215">
        <v>0</v>
      </c>
      <c r="AF26" s="2216"/>
      <c r="AG26" s="2216"/>
      <c r="AH26" s="2199" t="s">
        <v>778</v>
      </c>
      <c r="AI26" s="2200"/>
      <c r="AJ26" s="2215">
        <v>0</v>
      </c>
      <c r="AK26" s="2216"/>
      <c r="AL26" s="2216"/>
      <c r="AM26" s="2199" t="s">
        <v>778</v>
      </c>
      <c r="AN26" s="2200"/>
      <c r="AO26" s="2215">
        <v>0</v>
      </c>
      <c r="AP26" s="2216"/>
      <c r="AQ26" s="2216"/>
      <c r="AR26" s="2199" t="s">
        <v>778</v>
      </c>
      <c r="AS26" s="2200"/>
      <c r="AT26" s="2211">
        <f t="shared" si="0"/>
        <v>0</v>
      </c>
      <c r="AU26" s="2212"/>
      <c r="AV26" s="2212"/>
      <c r="AW26" s="2199" t="s">
        <v>778</v>
      </c>
      <c r="AX26" s="2200"/>
    </row>
    <row r="27" spans="3:53" ht="13.9" customHeight="1">
      <c r="E27" s="2191" t="s">
        <v>804</v>
      </c>
      <c r="F27" s="2191"/>
      <c r="G27" s="2191"/>
      <c r="H27" s="2191"/>
      <c r="I27" s="2191"/>
      <c r="J27" s="2221">
        <v>31</v>
      </c>
      <c r="K27" s="2222"/>
      <c r="L27" s="2222"/>
      <c r="M27" s="2222"/>
      <c r="N27" s="2209" t="s">
        <v>771</v>
      </c>
      <c r="O27" s="2210"/>
      <c r="P27" s="2219">
        <v>0</v>
      </c>
      <c r="Q27" s="2220"/>
      <c r="R27" s="2220"/>
      <c r="S27" s="2209" t="s">
        <v>778</v>
      </c>
      <c r="T27" s="2210"/>
      <c r="U27" s="2215">
        <v>0</v>
      </c>
      <c r="V27" s="2216"/>
      <c r="W27" s="2216"/>
      <c r="X27" s="2199" t="s">
        <v>778</v>
      </c>
      <c r="Y27" s="2200"/>
      <c r="Z27" s="2219">
        <v>0</v>
      </c>
      <c r="AA27" s="2220"/>
      <c r="AB27" s="2220"/>
      <c r="AC27" s="2209" t="s">
        <v>778</v>
      </c>
      <c r="AD27" s="2210"/>
      <c r="AE27" s="2215">
        <v>0</v>
      </c>
      <c r="AF27" s="2216"/>
      <c r="AG27" s="2216"/>
      <c r="AH27" s="2199" t="s">
        <v>778</v>
      </c>
      <c r="AI27" s="2200"/>
      <c r="AJ27" s="2215">
        <v>0</v>
      </c>
      <c r="AK27" s="2216"/>
      <c r="AL27" s="2216"/>
      <c r="AM27" s="2199" t="s">
        <v>778</v>
      </c>
      <c r="AN27" s="2200"/>
      <c r="AO27" s="2215">
        <v>0</v>
      </c>
      <c r="AP27" s="2216"/>
      <c r="AQ27" s="2216"/>
      <c r="AR27" s="2199" t="s">
        <v>778</v>
      </c>
      <c r="AS27" s="2200"/>
      <c r="AT27" s="2211">
        <f t="shared" si="0"/>
        <v>0</v>
      </c>
      <c r="AU27" s="2212"/>
      <c r="AV27" s="2212"/>
      <c r="AW27" s="2199" t="s">
        <v>778</v>
      </c>
      <c r="AX27" s="2200"/>
    </row>
    <row r="28" spans="3:53" ht="13.9" customHeight="1">
      <c r="E28" s="2191" t="s">
        <v>805</v>
      </c>
      <c r="F28" s="2191"/>
      <c r="G28" s="2191"/>
      <c r="H28" s="2191"/>
      <c r="I28" s="2191"/>
      <c r="J28" s="2221">
        <v>30</v>
      </c>
      <c r="K28" s="2222"/>
      <c r="L28" s="2222"/>
      <c r="M28" s="2222"/>
      <c r="N28" s="2209" t="s">
        <v>771</v>
      </c>
      <c r="O28" s="2210"/>
      <c r="P28" s="2219">
        <v>0</v>
      </c>
      <c r="Q28" s="2220"/>
      <c r="R28" s="2220"/>
      <c r="S28" s="2209" t="s">
        <v>778</v>
      </c>
      <c r="T28" s="2210"/>
      <c r="U28" s="2215">
        <v>0</v>
      </c>
      <c r="V28" s="2216"/>
      <c r="W28" s="2216"/>
      <c r="X28" s="2199" t="s">
        <v>778</v>
      </c>
      <c r="Y28" s="2200"/>
      <c r="Z28" s="2219">
        <v>0</v>
      </c>
      <c r="AA28" s="2220"/>
      <c r="AB28" s="2220"/>
      <c r="AC28" s="2209" t="s">
        <v>778</v>
      </c>
      <c r="AD28" s="2210"/>
      <c r="AE28" s="2215">
        <v>0</v>
      </c>
      <c r="AF28" s="2216"/>
      <c r="AG28" s="2216"/>
      <c r="AH28" s="2199" t="s">
        <v>778</v>
      </c>
      <c r="AI28" s="2200"/>
      <c r="AJ28" s="2215">
        <v>0</v>
      </c>
      <c r="AK28" s="2216"/>
      <c r="AL28" s="2216"/>
      <c r="AM28" s="2199" t="s">
        <v>778</v>
      </c>
      <c r="AN28" s="2200"/>
      <c r="AO28" s="2215">
        <v>0</v>
      </c>
      <c r="AP28" s="2216"/>
      <c r="AQ28" s="2216"/>
      <c r="AR28" s="2199" t="s">
        <v>778</v>
      </c>
      <c r="AS28" s="2200"/>
      <c r="AT28" s="2211">
        <f t="shared" si="0"/>
        <v>0</v>
      </c>
      <c r="AU28" s="2212"/>
      <c r="AV28" s="2212"/>
      <c r="AW28" s="2199" t="s">
        <v>778</v>
      </c>
      <c r="AX28" s="2200"/>
    </row>
    <row r="29" spans="3:53" ht="13.9" customHeight="1">
      <c r="E29" s="2191" t="s">
        <v>806</v>
      </c>
      <c r="F29" s="2191"/>
      <c r="G29" s="2191"/>
      <c r="H29" s="2191"/>
      <c r="I29" s="2191"/>
      <c r="J29" s="2221">
        <v>31</v>
      </c>
      <c r="K29" s="2222"/>
      <c r="L29" s="2222"/>
      <c r="M29" s="2222"/>
      <c r="N29" s="2209" t="s">
        <v>771</v>
      </c>
      <c r="O29" s="2210"/>
      <c r="P29" s="2219">
        <v>0</v>
      </c>
      <c r="Q29" s="2220"/>
      <c r="R29" s="2220"/>
      <c r="S29" s="2209" t="s">
        <v>778</v>
      </c>
      <c r="T29" s="2210"/>
      <c r="U29" s="2215">
        <v>0</v>
      </c>
      <c r="V29" s="2216"/>
      <c r="W29" s="2216"/>
      <c r="X29" s="2199" t="s">
        <v>778</v>
      </c>
      <c r="Y29" s="2200"/>
      <c r="Z29" s="2219">
        <v>0</v>
      </c>
      <c r="AA29" s="2220"/>
      <c r="AB29" s="2220"/>
      <c r="AC29" s="2209" t="s">
        <v>778</v>
      </c>
      <c r="AD29" s="2210"/>
      <c r="AE29" s="2215">
        <v>0</v>
      </c>
      <c r="AF29" s="2216"/>
      <c r="AG29" s="2216"/>
      <c r="AH29" s="2199" t="s">
        <v>778</v>
      </c>
      <c r="AI29" s="2200"/>
      <c r="AJ29" s="2215">
        <v>0</v>
      </c>
      <c r="AK29" s="2216"/>
      <c r="AL29" s="2216"/>
      <c r="AM29" s="2199" t="s">
        <v>778</v>
      </c>
      <c r="AN29" s="2200"/>
      <c r="AO29" s="2215">
        <v>0</v>
      </c>
      <c r="AP29" s="2216"/>
      <c r="AQ29" s="2216"/>
      <c r="AR29" s="2199" t="s">
        <v>778</v>
      </c>
      <c r="AS29" s="2200"/>
      <c r="AT29" s="2211">
        <f t="shared" si="0"/>
        <v>0</v>
      </c>
      <c r="AU29" s="2212"/>
      <c r="AV29" s="2212"/>
      <c r="AW29" s="2199" t="s">
        <v>778</v>
      </c>
      <c r="AX29" s="2200"/>
      <c r="BA29" s="599"/>
    </row>
    <row r="30" spans="3:53" ht="13.9" customHeight="1">
      <c r="E30" s="2191" t="s">
        <v>807</v>
      </c>
      <c r="F30" s="2191"/>
      <c r="G30" s="2191"/>
      <c r="H30" s="2191"/>
      <c r="I30" s="2191"/>
      <c r="J30" s="2221">
        <v>30</v>
      </c>
      <c r="K30" s="2222"/>
      <c r="L30" s="2222"/>
      <c r="M30" s="2222"/>
      <c r="N30" s="2209" t="s">
        <v>771</v>
      </c>
      <c r="O30" s="2210"/>
      <c r="P30" s="2219">
        <v>0</v>
      </c>
      <c r="Q30" s="2220"/>
      <c r="R30" s="2220"/>
      <c r="S30" s="2209" t="s">
        <v>778</v>
      </c>
      <c r="T30" s="2210"/>
      <c r="U30" s="2215">
        <v>0</v>
      </c>
      <c r="V30" s="2216"/>
      <c r="W30" s="2216"/>
      <c r="X30" s="2199" t="s">
        <v>778</v>
      </c>
      <c r="Y30" s="2200"/>
      <c r="Z30" s="2219">
        <v>0</v>
      </c>
      <c r="AA30" s="2220"/>
      <c r="AB30" s="2220"/>
      <c r="AC30" s="2209" t="s">
        <v>778</v>
      </c>
      <c r="AD30" s="2210"/>
      <c r="AE30" s="2215">
        <v>0</v>
      </c>
      <c r="AF30" s="2216"/>
      <c r="AG30" s="2216"/>
      <c r="AH30" s="2199" t="s">
        <v>778</v>
      </c>
      <c r="AI30" s="2200"/>
      <c r="AJ30" s="2215">
        <v>0</v>
      </c>
      <c r="AK30" s="2216"/>
      <c r="AL30" s="2216"/>
      <c r="AM30" s="2199" t="s">
        <v>778</v>
      </c>
      <c r="AN30" s="2200"/>
      <c r="AO30" s="2215">
        <v>0</v>
      </c>
      <c r="AP30" s="2216"/>
      <c r="AQ30" s="2216"/>
      <c r="AR30" s="2199" t="s">
        <v>778</v>
      </c>
      <c r="AS30" s="2200"/>
      <c r="AT30" s="2211">
        <f t="shared" si="0"/>
        <v>0</v>
      </c>
      <c r="AU30" s="2212"/>
      <c r="AV30" s="2212"/>
      <c r="AW30" s="2199" t="s">
        <v>778</v>
      </c>
      <c r="AX30" s="2200"/>
    </row>
    <row r="31" spans="3:53" ht="13.9" customHeight="1">
      <c r="E31" s="2191" t="s">
        <v>808</v>
      </c>
      <c r="F31" s="2191"/>
      <c r="G31" s="2191"/>
      <c r="H31" s="2191"/>
      <c r="I31" s="2191"/>
      <c r="J31" s="2221">
        <v>27</v>
      </c>
      <c r="K31" s="2222"/>
      <c r="L31" s="2222"/>
      <c r="M31" s="2222"/>
      <c r="N31" s="2209" t="s">
        <v>771</v>
      </c>
      <c r="O31" s="2210"/>
      <c r="P31" s="2219">
        <v>0</v>
      </c>
      <c r="Q31" s="2220"/>
      <c r="R31" s="2220"/>
      <c r="S31" s="2209" t="s">
        <v>778</v>
      </c>
      <c r="T31" s="2210"/>
      <c r="U31" s="2215">
        <v>0</v>
      </c>
      <c r="V31" s="2216"/>
      <c r="W31" s="2216"/>
      <c r="X31" s="2199" t="s">
        <v>778</v>
      </c>
      <c r="Y31" s="2200"/>
      <c r="Z31" s="2219">
        <v>0</v>
      </c>
      <c r="AA31" s="2220"/>
      <c r="AB31" s="2220"/>
      <c r="AC31" s="2209" t="s">
        <v>778</v>
      </c>
      <c r="AD31" s="2210"/>
      <c r="AE31" s="2215">
        <v>0</v>
      </c>
      <c r="AF31" s="2216"/>
      <c r="AG31" s="2216"/>
      <c r="AH31" s="2199" t="s">
        <v>778</v>
      </c>
      <c r="AI31" s="2200"/>
      <c r="AJ31" s="2215">
        <v>0</v>
      </c>
      <c r="AK31" s="2216"/>
      <c r="AL31" s="2216"/>
      <c r="AM31" s="2199" t="s">
        <v>778</v>
      </c>
      <c r="AN31" s="2200"/>
      <c r="AO31" s="2215">
        <v>0</v>
      </c>
      <c r="AP31" s="2216"/>
      <c r="AQ31" s="2216"/>
      <c r="AR31" s="2199" t="s">
        <v>778</v>
      </c>
      <c r="AS31" s="2200"/>
      <c r="AT31" s="2211">
        <f t="shared" si="0"/>
        <v>0</v>
      </c>
      <c r="AU31" s="2212"/>
      <c r="AV31" s="2212"/>
      <c r="AW31" s="2199" t="s">
        <v>778</v>
      </c>
      <c r="AX31" s="2200"/>
    </row>
    <row r="32" spans="3:53" ht="13.9" customHeight="1">
      <c r="E32" s="2191" t="s">
        <v>809</v>
      </c>
      <c r="F32" s="2191"/>
      <c r="G32" s="2191"/>
      <c r="H32" s="2191"/>
      <c r="I32" s="2191"/>
      <c r="J32" s="2221">
        <v>31</v>
      </c>
      <c r="K32" s="2222"/>
      <c r="L32" s="2222"/>
      <c r="M32" s="2222"/>
      <c r="N32" s="2209" t="s">
        <v>771</v>
      </c>
      <c r="O32" s="2210"/>
      <c r="P32" s="2219">
        <v>0</v>
      </c>
      <c r="Q32" s="2220"/>
      <c r="R32" s="2220"/>
      <c r="S32" s="2209" t="s">
        <v>778</v>
      </c>
      <c r="T32" s="2210"/>
      <c r="U32" s="2215">
        <v>0</v>
      </c>
      <c r="V32" s="2216"/>
      <c r="W32" s="2216"/>
      <c r="X32" s="2199" t="s">
        <v>778</v>
      </c>
      <c r="Y32" s="2200"/>
      <c r="Z32" s="2219">
        <v>0</v>
      </c>
      <c r="AA32" s="2220"/>
      <c r="AB32" s="2220"/>
      <c r="AC32" s="2209" t="s">
        <v>778</v>
      </c>
      <c r="AD32" s="2210"/>
      <c r="AE32" s="2215">
        <v>0</v>
      </c>
      <c r="AF32" s="2216"/>
      <c r="AG32" s="2216"/>
      <c r="AH32" s="2199" t="s">
        <v>778</v>
      </c>
      <c r="AI32" s="2200"/>
      <c r="AJ32" s="2215">
        <v>0</v>
      </c>
      <c r="AK32" s="2216"/>
      <c r="AL32" s="2216"/>
      <c r="AM32" s="2199" t="s">
        <v>778</v>
      </c>
      <c r="AN32" s="2200"/>
      <c r="AO32" s="2215">
        <v>0</v>
      </c>
      <c r="AP32" s="2216"/>
      <c r="AQ32" s="2216"/>
      <c r="AR32" s="2199" t="s">
        <v>778</v>
      </c>
      <c r="AS32" s="2200"/>
      <c r="AT32" s="2211">
        <f t="shared" si="0"/>
        <v>0</v>
      </c>
      <c r="AU32" s="2212"/>
      <c r="AV32" s="2212"/>
      <c r="AW32" s="2199" t="s">
        <v>778</v>
      </c>
      <c r="AX32" s="2200"/>
    </row>
    <row r="33" spans="5:50" ht="13.9" customHeight="1">
      <c r="E33" s="2191" t="s">
        <v>797</v>
      </c>
      <c r="F33" s="2191"/>
      <c r="G33" s="2191"/>
      <c r="H33" s="2191"/>
      <c r="I33" s="2191"/>
      <c r="J33" s="2217">
        <f>SUM(J21:M32)</f>
        <v>362</v>
      </c>
      <c r="K33" s="2218"/>
      <c r="L33" s="2218"/>
      <c r="M33" s="2218"/>
      <c r="N33" s="2209" t="s">
        <v>771</v>
      </c>
      <c r="O33" s="2210"/>
      <c r="P33" s="2213">
        <f>SUM(P21:R32)</f>
        <v>0</v>
      </c>
      <c r="Q33" s="2214"/>
      <c r="R33" s="2214"/>
      <c r="S33" s="2209" t="s">
        <v>778</v>
      </c>
      <c r="T33" s="2210"/>
      <c r="U33" s="2211">
        <f>SUM(U21:W32)</f>
        <v>0</v>
      </c>
      <c r="V33" s="2212"/>
      <c r="W33" s="2212"/>
      <c r="X33" s="2199" t="s">
        <v>778</v>
      </c>
      <c r="Y33" s="2200"/>
      <c r="Z33" s="2213">
        <f>SUM(Z21:AB32)</f>
        <v>0</v>
      </c>
      <c r="AA33" s="2214"/>
      <c r="AB33" s="2214"/>
      <c r="AC33" s="2209" t="s">
        <v>778</v>
      </c>
      <c r="AD33" s="2210"/>
      <c r="AE33" s="2211">
        <f>SUM(AE21:AG32)</f>
        <v>0</v>
      </c>
      <c r="AF33" s="2212"/>
      <c r="AG33" s="2212"/>
      <c r="AH33" s="2199" t="s">
        <v>778</v>
      </c>
      <c r="AI33" s="2200"/>
      <c r="AJ33" s="2211">
        <f>SUM(AJ21:AL32)</f>
        <v>0</v>
      </c>
      <c r="AK33" s="2212"/>
      <c r="AL33" s="2212"/>
      <c r="AM33" s="2199" t="s">
        <v>778</v>
      </c>
      <c r="AN33" s="2200"/>
      <c r="AO33" s="2211">
        <f>SUM(AO21:AQ32)</f>
        <v>0</v>
      </c>
      <c r="AP33" s="2212"/>
      <c r="AQ33" s="2212"/>
      <c r="AR33" s="2199" t="s">
        <v>778</v>
      </c>
      <c r="AS33" s="2200"/>
      <c r="AT33" s="2211">
        <f>SUM(AT21:AV32)</f>
        <v>0</v>
      </c>
      <c r="AU33" s="2212"/>
      <c r="AV33" s="2212"/>
      <c r="AW33" s="2199" t="s">
        <v>778</v>
      </c>
      <c r="AX33" s="2200"/>
    </row>
    <row r="34" spans="5:50" ht="13.9" customHeight="1">
      <c r="E34" s="2203" t="s">
        <v>810</v>
      </c>
      <c r="F34" s="2204"/>
      <c r="G34" s="2204"/>
      <c r="H34" s="2204"/>
      <c r="I34" s="2205"/>
      <c r="J34" s="2206"/>
      <c r="K34" s="2207"/>
      <c r="L34" s="2207"/>
      <c r="M34" s="2207"/>
      <c r="N34" s="2207"/>
      <c r="O34" s="2208"/>
      <c r="P34" s="2197">
        <f>IFERROR(ROUNDUP(P33/$J$33,1),"0")</f>
        <v>0</v>
      </c>
      <c r="Q34" s="2198"/>
      <c r="R34" s="2198"/>
      <c r="S34" s="2209" t="s">
        <v>778</v>
      </c>
      <c r="T34" s="2210"/>
      <c r="U34" s="2197">
        <f>IFERROR(ROUNDUP(U33/$J$33,1),"0")</f>
        <v>0</v>
      </c>
      <c r="V34" s="2198"/>
      <c r="W34" s="2198"/>
      <c r="X34" s="2199" t="s">
        <v>778</v>
      </c>
      <c r="Y34" s="2200"/>
      <c r="Z34" s="2197">
        <f>IFERROR(ROUNDUP(Z33/$J$33,1),"0")</f>
        <v>0</v>
      </c>
      <c r="AA34" s="2198"/>
      <c r="AB34" s="2198"/>
      <c r="AC34" s="2199" t="s">
        <v>778</v>
      </c>
      <c r="AD34" s="2200"/>
      <c r="AE34" s="2197">
        <f>IFERROR(ROUNDUP(AE33/$J$33,1),"0")</f>
        <v>0</v>
      </c>
      <c r="AF34" s="2198"/>
      <c r="AG34" s="2198"/>
      <c r="AH34" s="2199" t="s">
        <v>778</v>
      </c>
      <c r="AI34" s="2200"/>
      <c r="AJ34" s="2197">
        <f>IFERROR(ROUNDUP(AJ33/$J$33,1),"0")</f>
        <v>0</v>
      </c>
      <c r="AK34" s="2198"/>
      <c r="AL34" s="2198"/>
      <c r="AM34" s="2199" t="s">
        <v>778</v>
      </c>
      <c r="AN34" s="2200"/>
      <c r="AO34" s="2197">
        <f>IFERROR(ROUNDUP(AO33/$J$33,1),"0")</f>
        <v>0</v>
      </c>
      <c r="AP34" s="2198"/>
      <c r="AQ34" s="2198"/>
      <c r="AR34" s="2199" t="s">
        <v>778</v>
      </c>
      <c r="AS34" s="2200"/>
      <c r="AT34" s="2201">
        <f>P34+U34+Z34+AE34+AJ34+AO34</f>
        <v>0</v>
      </c>
      <c r="AU34" s="2202"/>
      <c r="AV34" s="2202"/>
      <c r="AW34" s="2199" t="s">
        <v>778</v>
      </c>
      <c r="AX34" s="2200"/>
    </row>
    <row r="35" spans="5:50" ht="13.9" customHeight="1">
      <c r="E35" s="300" t="s">
        <v>811</v>
      </c>
      <c r="AX35" s="600" t="str">
        <f>IFERROR(IF(AT34&gt;Y9,"「１　事業者名等」の定員数を超過しています。",""),"")</f>
        <v/>
      </c>
    </row>
    <row r="36" spans="5:50" ht="13.9" customHeight="1">
      <c r="E36" s="300" t="s">
        <v>812</v>
      </c>
    </row>
    <row r="37" spans="5:50" ht="13.9" customHeight="1">
      <c r="E37" s="300" t="s">
        <v>813</v>
      </c>
    </row>
    <row r="38" spans="5:50" ht="13.9" customHeight="1">
      <c r="E38" s="300" t="s">
        <v>814</v>
      </c>
    </row>
    <row r="39" spans="5:50" ht="13.9" customHeight="1">
      <c r="E39" s="300" t="s">
        <v>815</v>
      </c>
    </row>
    <row r="40" spans="5:50" ht="13.9" customHeight="1">
      <c r="E40" s="300" t="s">
        <v>816</v>
      </c>
    </row>
    <row r="41" spans="5:50" ht="13.9" customHeight="1">
      <c r="E41" s="300"/>
    </row>
    <row r="42" spans="5:50" ht="13.9" customHeight="1">
      <c r="E42" s="300"/>
    </row>
    <row r="43" spans="5:50" ht="13.9" customHeight="1">
      <c r="G43" s="179" t="s">
        <v>817</v>
      </c>
      <c r="AD43" s="179" t="s">
        <v>818</v>
      </c>
    </row>
    <row r="44" spans="5:50" ht="13.9" customHeight="1">
      <c r="I44" s="2191"/>
      <c r="J44" s="2191"/>
      <c r="K44" s="2191"/>
      <c r="L44" s="2191"/>
      <c r="M44" s="2191"/>
      <c r="N44" s="2191"/>
      <c r="O44" s="2191"/>
      <c r="P44" s="2191"/>
      <c r="Q44" s="2191"/>
      <c r="R44" s="2191"/>
      <c r="S44" s="2191"/>
      <c r="T44" s="2191"/>
      <c r="U44" s="2191" t="s">
        <v>819</v>
      </c>
      <c r="V44" s="2191"/>
      <c r="W44" s="2191"/>
      <c r="X44" s="2191"/>
      <c r="Y44" s="2191"/>
      <c r="Z44" s="2191"/>
      <c r="AF44" s="2191"/>
      <c r="AG44" s="2191"/>
      <c r="AH44" s="2191"/>
      <c r="AI44" s="2191"/>
      <c r="AJ44" s="2191"/>
      <c r="AK44" s="2191"/>
      <c r="AL44" s="2191"/>
      <c r="AM44" s="2191"/>
      <c r="AN44" s="2191"/>
      <c r="AO44" s="2191"/>
      <c r="AP44" s="2191"/>
      <c r="AQ44" s="2191"/>
      <c r="AR44" s="2191" t="s">
        <v>819</v>
      </c>
      <c r="AS44" s="2191"/>
      <c r="AT44" s="2191"/>
      <c r="AU44" s="2191"/>
      <c r="AV44" s="2191"/>
      <c r="AW44" s="2191"/>
    </row>
    <row r="45" spans="5:50" ht="13.9" customHeight="1">
      <c r="I45" s="2191" t="s">
        <v>820</v>
      </c>
      <c r="J45" s="2191"/>
      <c r="K45" s="2191"/>
      <c r="L45" s="2191"/>
      <c r="M45" s="2191"/>
      <c r="N45" s="2191"/>
      <c r="O45" s="2191"/>
      <c r="P45" s="2191"/>
      <c r="Q45" s="2191"/>
      <c r="R45" s="2191"/>
      <c r="S45" s="2191"/>
      <c r="T45" s="2191"/>
      <c r="U45" s="2192" t="str">
        <f>IF(AND(OR(AK7="○",AK8="○"),E12="○"),ROUNDUP(AX15*0.9/7,0),IF(AND(OR(AK7="○",AK8="○"),OR(E13="○",E14="○")),ROUNDUP(AT34/7,0),""))</f>
        <v/>
      </c>
      <c r="V45" s="2193"/>
      <c r="W45" s="2193"/>
      <c r="X45" s="2194"/>
      <c r="Y45" s="2195" t="s">
        <v>821</v>
      </c>
      <c r="Z45" s="2195"/>
      <c r="AF45" s="2191" t="s">
        <v>820</v>
      </c>
      <c r="AG45" s="2191"/>
      <c r="AH45" s="2191"/>
      <c r="AI45" s="2191"/>
      <c r="AJ45" s="2191"/>
      <c r="AK45" s="2191"/>
      <c r="AL45" s="2191"/>
      <c r="AM45" s="2191"/>
      <c r="AN45" s="2191"/>
      <c r="AO45" s="2191"/>
      <c r="AP45" s="2191"/>
      <c r="AQ45" s="2191"/>
      <c r="AR45" s="2196"/>
      <c r="AS45" s="2196"/>
      <c r="AT45" s="2196"/>
      <c r="AU45" s="2196"/>
      <c r="AV45" s="2195" t="s">
        <v>821</v>
      </c>
      <c r="AW45" s="2195"/>
    </row>
    <row r="46" spans="5:50" ht="13.9" customHeight="1">
      <c r="E46" s="300"/>
      <c r="I46" s="300"/>
      <c r="AF46" s="300"/>
    </row>
    <row r="47" spans="5:50" ht="13.9" customHeight="1">
      <c r="E47" s="300"/>
      <c r="G47" s="179" t="s">
        <v>822</v>
      </c>
    </row>
    <row r="48" spans="5:50" ht="13.9" customHeight="1" thickBot="1">
      <c r="E48" s="300"/>
    </row>
    <row r="49" spans="29:47" ht="13.9" customHeight="1">
      <c r="AC49" s="601"/>
      <c r="AD49" s="2185" t="str">
        <f>(IF(OR(U45&lt;=AR45),"可","規定の員数を満たしていません。"))</f>
        <v>可</v>
      </c>
      <c r="AE49" s="2186"/>
      <c r="AF49" s="2186"/>
      <c r="AG49" s="2186"/>
      <c r="AH49" s="2186"/>
      <c r="AI49" s="2186"/>
      <c r="AJ49" s="2186"/>
      <c r="AK49" s="2186"/>
      <c r="AL49" s="2186"/>
      <c r="AM49" s="2186"/>
      <c r="AN49" s="2186"/>
      <c r="AO49" s="2186"/>
      <c r="AP49" s="2186"/>
      <c r="AQ49" s="2186"/>
      <c r="AR49" s="2186"/>
      <c r="AS49" s="2186"/>
      <c r="AT49" s="2186"/>
      <c r="AU49" s="2187"/>
    </row>
    <row r="50" spans="29:47" ht="13.9" customHeight="1" thickBot="1">
      <c r="AD50" s="2188"/>
      <c r="AE50" s="2189"/>
      <c r="AF50" s="2189"/>
      <c r="AG50" s="2189"/>
      <c r="AH50" s="2189"/>
      <c r="AI50" s="2189"/>
      <c r="AJ50" s="2189"/>
      <c r="AK50" s="2189"/>
      <c r="AL50" s="2189"/>
      <c r="AM50" s="2189"/>
      <c r="AN50" s="2189"/>
      <c r="AO50" s="2189"/>
      <c r="AP50" s="2189"/>
      <c r="AQ50" s="2189"/>
      <c r="AR50" s="2189"/>
      <c r="AS50" s="2189"/>
      <c r="AT50" s="2189"/>
      <c r="AU50" s="2190"/>
    </row>
    <row r="51" spans="29:47" ht="13.9" customHeight="1"/>
    <row r="52" spans="29:47" ht="13.9" customHeight="1"/>
    <row r="53" spans="29:47" ht="13.9" customHeight="1"/>
    <row r="54" spans="29:47" ht="13.9" customHeight="1"/>
    <row r="55" spans="29:47" ht="13.9" customHeight="1"/>
    <row r="56" spans="29:47" ht="13.9" customHeight="1"/>
    <row r="57" spans="29: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0"/>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list" allowBlank="1" showInputMessage="1" showErrorMessage="1" sqref="E12:G14 AH10 AK7:AM8" xr:uid="{D0D14B2B-641C-494B-92E1-004CF96D9F23}">
      <formula1>$Q$3:$Q$4</formula1>
    </dataValidation>
    <dataValidation type="whole" allowBlank="1" showInputMessage="1" showErrorMessage="1" error="入力月の月日数を超過しています" sqref="J21:M21 J23:M23 J26:M26 J28:M28" xr:uid="{FE0215C6-EF1B-4564-9694-55EA6778E8F4}">
      <formula1>0</formula1>
      <formula2>30</formula2>
    </dataValidation>
    <dataValidation type="whole" allowBlank="1" showInputMessage="1" showErrorMessage="1" error="入力月の月日数を超過しています" sqref="J31:M31" xr:uid="{FA3FD71B-E4AB-4D6B-B5BD-737A0BDD4A69}">
      <formula1>0</formula1>
      <formula2>29</formula2>
    </dataValidation>
    <dataValidation type="whole" allowBlank="1" showInputMessage="1" showErrorMessage="1" error="入力月の月日数を超過しています" sqref="J22:M22 J24:M25 J27:M27 J29:M30 J32:M32" xr:uid="{F4B63408-661A-4833-B252-F2F08F0BDEAB}">
      <formula1>0</formula1>
      <formula2>31</formula2>
    </dataValidation>
  </dataValidations>
  <printOptions horizontalCentered="1" verticalCentered="1"/>
  <pageMargins left="0.25" right="0.25" top="0.75" bottom="0.75" header="0.3" footer="0.3"/>
  <pageSetup paperSize="9" scale="93"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30392-BB55-4F1C-B924-1C927AFF1559}">
  <sheetPr>
    <tabColor theme="3" tint="0.79998168889431442"/>
  </sheetPr>
  <dimension ref="A1:BD57"/>
  <sheetViews>
    <sheetView view="pageBreakPreview" zoomScale="115" zoomScaleNormal="115" zoomScaleSheetLayoutView="115" workbookViewId="0"/>
  </sheetViews>
  <sheetFormatPr defaultColWidth="8.83203125" defaultRowHeight="12"/>
  <cols>
    <col min="1" max="56" width="1.75" style="179" customWidth="1"/>
    <col min="57" max="59" width="8.83203125" style="179" customWidth="1"/>
    <col min="60" max="16384" width="8.83203125" style="179"/>
  </cols>
  <sheetData>
    <row r="1" spans="1:56" ht="13.9" customHeight="1">
      <c r="A1" s="179" t="s">
        <v>767</v>
      </c>
    </row>
    <row r="2" spans="1:56" ht="13.9" customHeight="1">
      <c r="AP2" s="2233" t="s">
        <v>768</v>
      </c>
      <c r="AQ2" s="2233"/>
      <c r="AR2" s="2233"/>
      <c r="AS2" s="2234"/>
      <c r="AT2" s="2234"/>
      <c r="AU2" s="2233" t="s">
        <v>769</v>
      </c>
      <c r="AV2" s="2233"/>
      <c r="AW2" s="2234"/>
      <c r="AX2" s="2234"/>
      <c r="AY2" s="2233" t="s">
        <v>770</v>
      </c>
      <c r="AZ2" s="2233"/>
      <c r="BA2" s="2234"/>
      <c r="BB2" s="2234"/>
      <c r="BC2" s="2233" t="s">
        <v>771</v>
      </c>
      <c r="BD2" s="2233"/>
    </row>
    <row r="3" spans="1:56" ht="13.9" customHeight="1"/>
    <row r="4" spans="1:56" ht="13.9" customHeight="1">
      <c r="Q4" s="179" t="s">
        <v>335</v>
      </c>
    </row>
    <row r="5" spans="1:56" ht="13.9" customHeight="1"/>
    <row r="6" spans="1:56" ht="13.9" customHeight="1">
      <c r="C6" s="179" t="s">
        <v>772</v>
      </c>
      <c r="AI6" s="179" t="s">
        <v>773</v>
      </c>
    </row>
    <row r="7" spans="1:56" ht="13.9" customHeight="1">
      <c r="E7" s="2191" t="s">
        <v>774</v>
      </c>
      <c r="F7" s="2191"/>
      <c r="G7" s="2191"/>
      <c r="H7" s="2191"/>
      <c r="I7" s="2191"/>
      <c r="J7" s="2191"/>
      <c r="K7" s="2191"/>
      <c r="L7" s="2231"/>
      <c r="M7" s="2231"/>
      <c r="N7" s="2231"/>
      <c r="O7" s="2231"/>
      <c r="P7" s="2231"/>
      <c r="Q7" s="2231"/>
      <c r="R7" s="2231"/>
      <c r="S7" s="2231"/>
      <c r="T7" s="2231"/>
      <c r="U7" s="2231"/>
      <c r="V7" s="2231"/>
      <c r="W7" s="2231"/>
      <c r="X7" s="2231"/>
      <c r="Y7" s="2231"/>
      <c r="Z7" s="2231"/>
      <c r="AA7" s="2231"/>
      <c r="AB7" s="2231"/>
      <c r="AC7" s="2231"/>
      <c r="AD7" s="2231"/>
      <c r="AK7" s="2229" t="s">
        <v>335</v>
      </c>
      <c r="AL7" s="2229"/>
      <c r="AM7" s="2229"/>
      <c r="AN7" s="2191" t="s">
        <v>775</v>
      </c>
      <c r="AO7" s="2191"/>
      <c r="AP7" s="2191"/>
      <c r="AQ7" s="2191"/>
      <c r="AR7" s="2191"/>
      <c r="AS7" s="2191"/>
      <c r="AT7" s="2191"/>
      <c r="AU7" s="2191"/>
      <c r="AV7" s="2191"/>
      <c r="AW7" s="2191"/>
      <c r="AX7" s="2191"/>
      <c r="AY7" s="2191"/>
    </row>
    <row r="8" spans="1:56" ht="13.9" customHeight="1">
      <c r="E8" s="2191" t="s">
        <v>776</v>
      </c>
      <c r="F8" s="2191"/>
      <c r="G8" s="2191"/>
      <c r="H8" s="2191"/>
      <c r="I8" s="2191"/>
      <c r="J8" s="2191"/>
      <c r="K8" s="2191"/>
      <c r="L8" s="2231"/>
      <c r="M8" s="2231"/>
      <c r="N8" s="2231"/>
      <c r="O8" s="2231"/>
      <c r="P8" s="2231"/>
      <c r="Q8" s="2231"/>
      <c r="R8" s="2231"/>
      <c r="S8" s="2231"/>
      <c r="T8" s="2231"/>
      <c r="U8" s="2231"/>
      <c r="V8" s="2231"/>
      <c r="W8" s="2231"/>
      <c r="X8" s="2231"/>
      <c r="Y8" s="2231"/>
      <c r="Z8" s="2231"/>
      <c r="AA8" s="2231"/>
      <c r="AB8" s="2231"/>
      <c r="AC8" s="2231"/>
      <c r="AD8" s="2231"/>
      <c r="AK8" s="2229"/>
      <c r="AL8" s="2229"/>
      <c r="AM8" s="2229"/>
      <c r="AN8" s="2191" t="s">
        <v>777</v>
      </c>
      <c r="AO8" s="2191"/>
      <c r="AP8" s="2191"/>
      <c r="AQ8" s="2191"/>
      <c r="AR8" s="2191"/>
      <c r="AS8" s="2191"/>
      <c r="AT8" s="2191"/>
      <c r="AU8" s="2191"/>
      <c r="AV8" s="2191"/>
      <c r="AW8" s="2191"/>
      <c r="AX8" s="2191"/>
      <c r="AY8" s="2191"/>
    </row>
    <row r="9" spans="1:56" ht="13.9" customHeight="1">
      <c r="E9" s="2191" t="s">
        <v>263</v>
      </c>
      <c r="F9" s="2191"/>
      <c r="G9" s="2191"/>
      <c r="H9" s="2191"/>
      <c r="I9" s="2191"/>
      <c r="J9" s="2191"/>
      <c r="K9" s="2191"/>
      <c r="L9" s="2231"/>
      <c r="M9" s="2231"/>
      <c r="N9" s="2231"/>
      <c r="O9" s="2231"/>
      <c r="P9" s="2231"/>
      <c r="Q9" s="2231"/>
      <c r="R9" s="2231"/>
      <c r="S9" s="2231"/>
      <c r="T9" s="2231"/>
      <c r="U9" s="2231"/>
      <c r="V9" s="2191" t="s">
        <v>264</v>
      </c>
      <c r="W9" s="2191"/>
      <c r="X9" s="2191"/>
      <c r="Y9" s="2232">
        <v>14</v>
      </c>
      <c r="Z9" s="2232"/>
      <c r="AA9" s="2232"/>
      <c r="AB9" s="2232"/>
      <c r="AC9" s="2191" t="s">
        <v>778</v>
      </c>
      <c r="AD9" s="2191"/>
      <c r="AJ9" s="592"/>
      <c r="AK9" s="593" t="s">
        <v>779</v>
      </c>
      <c r="AL9" s="592"/>
      <c r="AM9" s="592"/>
      <c r="AN9" s="592"/>
      <c r="AO9" s="592"/>
      <c r="AP9" s="592"/>
      <c r="AQ9" s="592"/>
      <c r="AR9" s="592"/>
      <c r="AS9" s="592"/>
      <c r="AT9" s="592"/>
      <c r="AU9" s="592"/>
    </row>
    <row r="10" spans="1:56" ht="13.9" customHeight="1">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H10" s="592"/>
      <c r="AI10" s="592"/>
      <c r="AJ10" s="592"/>
      <c r="AK10" s="594" t="str">
        <f>IF(COUNTIF(AK6:AM8,"○")&gt;1,"いづれか１つを選択してください。","")</f>
        <v/>
      </c>
      <c r="AL10" s="592"/>
      <c r="AM10" s="592"/>
      <c r="AN10" s="592"/>
      <c r="AO10" s="592"/>
      <c r="AP10" s="592"/>
      <c r="AQ10" s="592"/>
      <c r="AR10" s="592"/>
      <c r="AS10" s="592"/>
      <c r="AT10" s="592"/>
      <c r="AU10" s="592"/>
    </row>
    <row r="11" spans="1:56" ht="13.9" customHeight="1">
      <c r="C11" s="179" t="s">
        <v>780</v>
      </c>
      <c r="AH11" s="179" t="s">
        <v>781</v>
      </c>
    </row>
    <row r="12" spans="1:56" ht="13.9" customHeight="1">
      <c r="E12" s="2229" t="s">
        <v>335</v>
      </c>
      <c r="F12" s="2229"/>
      <c r="G12" s="2229"/>
      <c r="H12" s="2230" t="s">
        <v>782</v>
      </c>
      <c r="I12" s="2230"/>
      <c r="J12" s="2230"/>
      <c r="K12" s="2230"/>
      <c r="L12" s="2230"/>
      <c r="M12" s="2230"/>
      <c r="N12" s="2230"/>
      <c r="O12" s="2230"/>
      <c r="P12" s="2230"/>
      <c r="Q12" s="2230"/>
      <c r="R12" s="2230"/>
      <c r="S12" s="2230"/>
      <c r="T12" s="2230"/>
      <c r="U12" s="2230"/>
      <c r="V12" s="2230"/>
      <c r="W12" s="2230"/>
      <c r="X12" s="2230"/>
      <c r="Y12" s="2230"/>
      <c r="Z12" s="2230"/>
      <c r="AA12" s="2230"/>
      <c r="AB12" s="2230"/>
      <c r="AC12" s="2230"/>
      <c r="AD12" s="2230"/>
      <c r="AE12" s="2230"/>
      <c r="AF12" s="2230"/>
      <c r="AI12" s="595"/>
      <c r="AK12" s="2203" t="s">
        <v>783</v>
      </c>
      <c r="AL12" s="2204"/>
      <c r="AM12" s="2204"/>
      <c r="AN12" s="2205"/>
      <c r="AO12" s="2227"/>
      <c r="AP12" s="2228"/>
      <c r="AQ12" s="2228"/>
      <c r="AR12" s="2199" t="s">
        <v>778</v>
      </c>
      <c r="AS12" s="2200"/>
      <c r="AT12" s="2223" t="s">
        <v>784</v>
      </c>
      <c r="AU12" s="2199"/>
      <c r="AV12" s="2199"/>
      <c r="AW12" s="2200"/>
      <c r="AX12" s="2227">
        <v>3</v>
      </c>
      <c r="AY12" s="2228"/>
      <c r="AZ12" s="2228"/>
      <c r="BA12" s="2199" t="s">
        <v>778</v>
      </c>
      <c r="BB12" s="2200"/>
    </row>
    <row r="13" spans="1:56" ht="13.9" customHeight="1">
      <c r="E13" s="2229"/>
      <c r="F13" s="2229"/>
      <c r="G13" s="2229"/>
      <c r="H13" s="2230" t="s">
        <v>785</v>
      </c>
      <c r="I13" s="2230"/>
      <c r="J13" s="2230"/>
      <c r="K13" s="2230"/>
      <c r="L13" s="2230"/>
      <c r="M13" s="2230"/>
      <c r="N13" s="2230"/>
      <c r="O13" s="2230"/>
      <c r="P13" s="2230"/>
      <c r="Q13" s="2230"/>
      <c r="R13" s="2230"/>
      <c r="S13" s="2230"/>
      <c r="T13" s="2230"/>
      <c r="U13" s="2230"/>
      <c r="V13" s="2230"/>
      <c r="W13" s="2230"/>
      <c r="X13" s="2230"/>
      <c r="Y13" s="2230"/>
      <c r="Z13" s="2230"/>
      <c r="AA13" s="2230"/>
      <c r="AB13" s="2230"/>
      <c r="AC13" s="2230"/>
      <c r="AD13" s="2230"/>
      <c r="AE13" s="2230"/>
      <c r="AF13" s="2230"/>
      <c r="AH13" s="595" t="str">
        <f>IF(E12="○","→","")</f>
        <v>→</v>
      </c>
      <c r="AI13" s="595"/>
      <c r="AK13" s="2223" t="s">
        <v>786</v>
      </c>
      <c r="AL13" s="2199"/>
      <c r="AM13" s="2199"/>
      <c r="AN13" s="2200"/>
      <c r="AO13" s="2227"/>
      <c r="AP13" s="2228"/>
      <c r="AQ13" s="2228"/>
      <c r="AR13" s="2199" t="s">
        <v>778</v>
      </c>
      <c r="AS13" s="2200"/>
      <c r="AT13" s="2223" t="s">
        <v>787</v>
      </c>
      <c r="AU13" s="2199"/>
      <c r="AV13" s="2199"/>
      <c r="AW13" s="2200"/>
      <c r="AX13" s="2227">
        <v>1</v>
      </c>
      <c r="AY13" s="2228"/>
      <c r="AZ13" s="2228"/>
      <c r="BA13" s="2199" t="s">
        <v>778</v>
      </c>
      <c r="BB13" s="2200"/>
    </row>
    <row r="14" spans="1:56" ht="13.9" customHeight="1">
      <c r="E14" s="2229"/>
      <c r="F14" s="2229"/>
      <c r="G14" s="2229"/>
      <c r="H14" s="2230" t="s">
        <v>788</v>
      </c>
      <c r="I14" s="2230"/>
      <c r="J14" s="2230"/>
      <c r="K14" s="2230"/>
      <c r="L14" s="2230"/>
      <c r="M14" s="2230"/>
      <c r="N14" s="2230"/>
      <c r="O14" s="2230"/>
      <c r="P14" s="2230"/>
      <c r="Q14" s="2230"/>
      <c r="R14" s="2230"/>
      <c r="S14" s="2230"/>
      <c r="T14" s="2230"/>
      <c r="U14" s="2230"/>
      <c r="V14" s="2230"/>
      <c r="W14" s="2230"/>
      <c r="X14" s="2230"/>
      <c r="Y14" s="2230"/>
      <c r="Z14" s="2230"/>
      <c r="AA14" s="2230"/>
      <c r="AB14" s="2230"/>
      <c r="AC14" s="2230"/>
      <c r="AD14" s="2230"/>
      <c r="AE14" s="2230"/>
      <c r="AF14" s="2230"/>
      <c r="AH14" s="595"/>
      <c r="AI14" s="595"/>
      <c r="AK14" s="2223" t="s">
        <v>789</v>
      </c>
      <c r="AL14" s="2199"/>
      <c r="AM14" s="2199"/>
      <c r="AN14" s="2200"/>
      <c r="AO14" s="2227">
        <v>3</v>
      </c>
      <c r="AP14" s="2228"/>
      <c r="AQ14" s="2228"/>
      <c r="AR14" s="2199" t="s">
        <v>778</v>
      </c>
      <c r="AS14" s="2200"/>
      <c r="AT14" s="2223" t="s">
        <v>790</v>
      </c>
      <c r="AU14" s="2199"/>
      <c r="AV14" s="2199"/>
      <c r="AW14" s="2200"/>
      <c r="AX14" s="2227"/>
      <c r="AY14" s="2228"/>
      <c r="AZ14" s="2228"/>
      <c r="BA14" s="2199" t="s">
        <v>778</v>
      </c>
      <c r="BB14" s="2200"/>
    </row>
    <row r="15" spans="1:56" ht="13.9" customHeight="1">
      <c r="E15" s="300" t="s">
        <v>791</v>
      </c>
      <c r="AT15" s="2223" t="s">
        <v>792</v>
      </c>
      <c r="AU15" s="2199"/>
      <c r="AV15" s="2199"/>
      <c r="AW15" s="2200"/>
      <c r="AX15" s="2224">
        <f>AO12+AO13+AO14+AX12+AX13+AX14</f>
        <v>7</v>
      </c>
      <c r="AY15" s="2225"/>
      <c r="AZ15" s="2225"/>
      <c r="BA15" s="2199" t="s">
        <v>778</v>
      </c>
      <c r="BB15" s="2200"/>
    </row>
    <row r="16" spans="1:56" ht="13.9" customHeight="1">
      <c r="E16" s="300" t="s">
        <v>793</v>
      </c>
      <c r="AD16" s="596" t="str">
        <f>IF(OR(E13="○",E14="○"),"↓","")</f>
        <v/>
      </c>
      <c r="AE16" s="313"/>
      <c r="AR16" s="592"/>
      <c r="AS16" s="592"/>
      <c r="AT16" s="597"/>
      <c r="AU16" s="597"/>
      <c r="AV16" s="597"/>
      <c r="AW16" s="597"/>
      <c r="AX16" s="597"/>
      <c r="AY16" s="597"/>
      <c r="AZ16" s="597"/>
      <c r="BA16" s="597"/>
      <c r="BB16" s="598" t="str">
        <f>IF(AND(AX15&lt;&gt;Y9,E12="○"),"「１　事業者名簿」の定員数と想定される利用者数が一致しません。","")</f>
        <v>「１　事業者名簿」の定員数と想定される利用者数が一致しません。</v>
      </c>
    </row>
    <row r="17" spans="3:53" ht="13.9" customHeight="1">
      <c r="E17" s="594" t="str">
        <f>IF(COUNTIF(E12:G14,"○")&gt;1,"いずれか１つを選択してください。","")</f>
        <v/>
      </c>
      <c r="AD17" s="595"/>
      <c r="AE17" s="595"/>
      <c r="AR17" s="592"/>
      <c r="AS17" s="592"/>
      <c r="AT17" s="592"/>
      <c r="AU17" s="592"/>
      <c r="AV17" s="592"/>
      <c r="AW17" s="592"/>
      <c r="AX17" s="592"/>
      <c r="AY17" s="592"/>
      <c r="AZ17" s="592"/>
    </row>
    <row r="18" spans="3:53" ht="13.9" customHeight="1">
      <c r="C18" s="179" t="s">
        <v>794</v>
      </c>
    </row>
    <row r="19" spans="3:53" ht="13.9" customHeight="1">
      <c r="E19" s="2191"/>
      <c r="F19" s="2191"/>
      <c r="G19" s="2191"/>
      <c r="H19" s="2191"/>
      <c r="I19" s="2191"/>
      <c r="J19" s="2191" t="s">
        <v>795</v>
      </c>
      <c r="K19" s="2191"/>
      <c r="L19" s="2191"/>
      <c r="M19" s="2191"/>
      <c r="N19" s="2191"/>
      <c r="O19" s="2191"/>
      <c r="P19" s="2191" t="s">
        <v>796</v>
      </c>
      <c r="Q19" s="2191"/>
      <c r="R19" s="2191"/>
      <c r="S19" s="2191"/>
      <c r="T19" s="2191"/>
      <c r="U19" s="2191"/>
      <c r="V19" s="2191"/>
      <c r="W19" s="2191"/>
      <c r="X19" s="2191"/>
      <c r="Y19" s="2191"/>
      <c r="Z19" s="2191"/>
      <c r="AA19" s="2191"/>
      <c r="AB19" s="2191"/>
      <c r="AC19" s="2191"/>
      <c r="AD19" s="2191"/>
      <c r="AE19" s="2191"/>
      <c r="AF19" s="2191"/>
      <c r="AG19" s="2191"/>
      <c r="AH19" s="2191"/>
      <c r="AI19" s="2191"/>
      <c r="AJ19" s="2191"/>
      <c r="AK19" s="2191"/>
      <c r="AL19" s="2191"/>
      <c r="AM19" s="2191"/>
      <c r="AN19" s="2191"/>
      <c r="AO19" s="2191"/>
      <c r="AP19" s="2191"/>
      <c r="AQ19" s="2191"/>
      <c r="AR19" s="2191"/>
      <c r="AS19" s="2191"/>
      <c r="AT19" s="2191"/>
      <c r="AU19" s="2191"/>
      <c r="AV19" s="2191"/>
      <c r="AW19" s="2191"/>
      <c r="AX19" s="2191"/>
    </row>
    <row r="20" spans="3:53" ht="13.9" customHeight="1">
      <c r="E20" s="2191"/>
      <c r="F20" s="2191"/>
      <c r="G20" s="2191"/>
      <c r="H20" s="2191"/>
      <c r="I20" s="2191"/>
      <c r="J20" s="2191"/>
      <c r="K20" s="2191"/>
      <c r="L20" s="2191"/>
      <c r="M20" s="2191"/>
      <c r="N20" s="2191"/>
      <c r="O20" s="2191"/>
      <c r="P20" s="2226" t="s">
        <v>783</v>
      </c>
      <c r="Q20" s="2226"/>
      <c r="R20" s="2226"/>
      <c r="S20" s="2226"/>
      <c r="T20" s="2226"/>
      <c r="U20" s="2191" t="s">
        <v>786</v>
      </c>
      <c r="V20" s="2191"/>
      <c r="W20" s="2191"/>
      <c r="X20" s="2191"/>
      <c r="Y20" s="2191"/>
      <c r="Z20" s="2191" t="s">
        <v>789</v>
      </c>
      <c r="AA20" s="2191"/>
      <c r="AB20" s="2191"/>
      <c r="AC20" s="2191"/>
      <c r="AD20" s="2191"/>
      <c r="AE20" s="2191" t="s">
        <v>784</v>
      </c>
      <c r="AF20" s="2191"/>
      <c r="AG20" s="2191"/>
      <c r="AH20" s="2191"/>
      <c r="AI20" s="2191"/>
      <c r="AJ20" s="2191" t="s">
        <v>787</v>
      </c>
      <c r="AK20" s="2191"/>
      <c r="AL20" s="2191"/>
      <c r="AM20" s="2191"/>
      <c r="AN20" s="2191"/>
      <c r="AO20" s="2191" t="s">
        <v>790</v>
      </c>
      <c r="AP20" s="2191"/>
      <c r="AQ20" s="2191"/>
      <c r="AR20" s="2191"/>
      <c r="AS20" s="2191"/>
      <c r="AT20" s="2191" t="s">
        <v>797</v>
      </c>
      <c r="AU20" s="2191"/>
      <c r="AV20" s="2191"/>
      <c r="AW20" s="2191"/>
      <c r="AX20" s="2191"/>
    </row>
    <row r="21" spans="3:53" ht="13.9" customHeight="1">
      <c r="E21" s="2191" t="s">
        <v>798</v>
      </c>
      <c r="F21" s="2191"/>
      <c r="G21" s="2191"/>
      <c r="H21" s="2191"/>
      <c r="I21" s="2191"/>
      <c r="J21" s="2221">
        <v>30</v>
      </c>
      <c r="K21" s="2222"/>
      <c r="L21" s="2222"/>
      <c r="M21" s="2222"/>
      <c r="N21" s="2209" t="s">
        <v>771</v>
      </c>
      <c r="O21" s="2210"/>
      <c r="P21" s="2219">
        <v>0</v>
      </c>
      <c r="Q21" s="2220"/>
      <c r="R21" s="2220"/>
      <c r="S21" s="2209" t="s">
        <v>778</v>
      </c>
      <c r="T21" s="2210"/>
      <c r="U21" s="2215">
        <v>0</v>
      </c>
      <c r="V21" s="2216"/>
      <c r="W21" s="2216"/>
      <c r="X21" s="2199" t="s">
        <v>778</v>
      </c>
      <c r="Y21" s="2200"/>
      <c r="Z21" s="2215">
        <v>210</v>
      </c>
      <c r="AA21" s="2216"/>
      <c r="AB21" s="2216"/>
      <c r="AC21" s="2199" t="s">
        <v>778</v>
      </c>
      <c r="AD21" s="2200"/>
      <c r="AE21" s="2215">
        <v>210</v>
      </c>
      <c r="AF21" s="2216"/>
      <c r="AG21" s="2216"/>
      <c r="AH21" s="2199" t="s">
        <v>778</v>
      </c>
      <c r="AI21" s="2200"/>
      <c r="AJ21" s="2215">
        <v>0</v>
      </c>
      <c r="AK21" s="2216"/>
      <c r="AL21" s="2216"/>
      <c r="AM21" s="2199" t="s">
        <v>778</v>
      </c>
      <c r="AN21" s="2200"/>
      <c r="AO21" s="2215">
        <v>0</v>
      </c>
      <c r="AP21" s="2216"/>
      <c r="AQ21" s="2216"/>
      <c r="AR21" s="2199" t="s">
        <v>778</v>
      </c>
      <c r="AS21" s="2200"/>
      <c r="AT21" s="2211">
        <f t="shared" ref="AT21:AT32" si="0">P21+U21+Z21+AE21+AJ21+AO21</f>
        <v>420</v>
      </c>
      <c r="AU21" s="2212"/>
      <c r="AV21" s="2212"/>
      <c r="AW21" s="2199" t="s">
        <v>778</v>
      </c>
      <c r="AX21" s="2200"/>
    </row>
    <row r="22" spans="3:53" ht="13.9" customHeight="1">
      <c r="E22" s="2191" t="s">
        <v>799</v>
      </c>
      <c r="F22" s="2191"/>
      <c r="G22" s="2191"/>
      <c r="H22" s="2191"/>
      <c r="I22" s="2191"/>
      <c r="J22" s="2221">
        <v>31</v>
      </c>
      <c r="K22" s="2222"/>
      <c r="L22" s="2222"/>
      <c r="M22" s="2222"/>
      <c r="N22" s="2209" t="s">
        <v>771</v>
      </c>
      <c r="O22" s="2210"/>
      <c r="P22" s="2219">
        <v>0</v>
      </c>
      <c r="Q22" s="2220"/>
      <c r="R22" s="2220"/>
      <c r="S22" s="2209" t="s">
        <v>778</v>
      </c>
      <c r="T22" s="2210"/>
      <c r="U22" s="2215">
        <v>0</v>
      </c>
      <c r="V22" s="2216"/>
      <c r="W22" s="2216"/>
      <c r="X22" s="2199" t="s">
        <v>778</v>
      </c>
      <c r="Y22" s="2200"/>
      <c r="Z22" s="2215">
        <v>210</v>
      </c>
      <c r="AA22" s="2216"/>
      <c r="AB22" s="2216"/>
      <c r="AC22" s="2199" t="s">
        <v>778</v>
      </c>
      <c r="AD22" s="2200"/>
      <c r="AE22" s="2215">
        <v>210</v>
      </c>
      <c r="AF22" s="2216"/>
      <c r="AG22" s="2216"/>
      <c r="AH22" s="2199" t="s">
        <v>778</v>
      </c>
      <c r="AI22" s="2200"/>
      <c r="AJ22" s="2215">
        <v>0</v>
      </c>
      <c r="AK22" s="2216"/>
      <c r="AL22" s="2216"/>
      <c r="AM22" s="2199" t="s">
        <v>778</v>
      </c>
      <c r="AN22" s="2200"/>
      <c r="AO22" s="2215">
        <v>0</v>
      </c>
      <c r="AP22" s="2216"/>
      <c r="AQ22" s="2216"/>
      <c r="AR22" s="2199" t="s">
        <v>778</v>
      </c>
      <c r="AS22" s="2200"/>
      <c r="AT22" s="2211">
        <f t="shared" si="0"/>
        <v>420</v>
      </c>
      <c r="AU22" s="2212"/>
      <c r="AV22" s="2212"/>
      <c r="AW22" s="2199" t="s">
        <v>778</v>
      </c>
      <c r="AX22" s="2200"/>
    </row>
    <row r="23" spans="3:53" ht="13.9" customHeight="1">
      <c r="E23" s="2191" t="s">
        <v>800</v>
      </c>
      <c r="F23" s="2191"/>
      <c r="G23" s="2191"/>
      <c r="H23" s="2191"/>
      <c r="I23" s="2191"/>
      <c r="J23" s="2221">
        <v>30</v>
      </c>
      <c r="K23" s="2222"/>
      <c r="L23" s="2222"/>
      <c r="M23" s="2222"/>
      <c r="N23" s="2209" t="s">
        <v>771</v>
      </c>
      <c r="O23" s="2210"/>
      <c r="P23" s="2219">
        <v>0</v>
      </c>
      <c r="Q23" s="2220"/>
      <c r="R23" s="2220"/>
      <c r="S23" s="2209" t="s">
        <v>778</v>
      </c>
      <c r="T23" s="2210"/>
      <c r="U23" s="2215">
        <v>0</v>
      </c>
      <c r="V23" s="2216"/>
      <c r="W23" s="2216"/>
      <c r="X23" s="2199" t="s">
        <v>778</v>
      </c>
      <c r="Y23" s="2200"/>
      <c r="Z23" s="2215">
        <v>210</v>
      </c>
      <c r="AA23" s="2216"/>
      <c r="AB23" s="2216"/>
      <c r="AC23" s="2199" t="s">
        <v>778</v>
      </c>
      <c r="AD23" s="2200"/>
      <c r="AE23" s="2215">
        <v>210</v>
      </c>
      <c r="AF23" s="2216"/>
      <c r="AG23" s="2216"/>
      <c r="AH23" s="2199" t="s">
        <v>778</v>
      </c>
      <c r="AI23" s="2200"/>
      <c r="AJ23" s="2215">
        <v>0</v>
      </c>
      <c r="AK23" s="2216"/>
      <c r="AL23" s="2216"/>
      <c r="AM23" s="2199" t="s">
        <v>778</v>
      </c>
      <c r="AN23" s="2200"/>
      <c r="AO23" s="2215">
        <v>0</v>
      </c>
      <c r="AP23" s="2216"/>
      <c r="AQ23" s="2216"/>
      <c r="AR23" s="2199" t="s">
        <v>778</v>
      </c>
      <c r="AS23" s="2200"/>
      <c r="AT23" s="2211">
        <f t="shared" si="0"/>
        <v>420</v>
      </c>
      <c r="AU23" s="2212"/>
      <c r="AV23" s="2212"/>
      <c r="AW23" s="2199" t="s">
        <v>778</v>
      </c>
      <c r="AX23" s="2200"/>
    </row>
    <row r="24" spans="3:53" ht="13.9" customHeight="1">
      <c r="E24" s="2191" t="s">
        <v>801</v>
      </c>
      <c r="F24" s="2191"/>
      <c r="G24" s="2191"/>
      <c r="H24" s="2191"/>
      <c r="I24" s="2191"/>
      <c r="J24" s="2221">
        <v>31</v>
      </c>
      <c r="K24" s="2222"/>
      <c r="L24" s="2222"/>
      <c r="M24" s="2222"/>
      <c r="N24" s="2209" t="s">
        <v>771</v>
      </c>
      <c r="O24" s="2210"/>
      <c r="P24" s="2219">
        <v>0</v>
      </c>
      <c r="Q24" s="2220"/>
      <c r="R24" s="2220"/>
      <c r="S24" s="2209" t="s">
        <v>778</v>
      </c>
      <c r="T24" s="2210"/>
      <c r="U24" s="2215">
        <v>0</v>
      </c>
      <c r="V24" s="2216"/>
      <c r="W24" s="2216"/>
      <c r="X24" s="2199" t="s">
        <v>778</v>
      </c>
      <c r="Y24" s="2200"/>
      <c r="Z24" s="2215">
        <v>210</v>
      </c>
      <c r="AA24" s="2216"/>
      <c r="AB24" s="2216"/>
      <c r="AC24" s="2199" t="s">
        <v>778</v>
      </c>
      <c r="AD24" s="2200"/>
      <c r="AE24" s="2215">
        <v>210</v>
      </c>
      <c r="AF24" s="2216"/>
      <c r="AG24" s="2216"/>
      <c r="AH24" s="2199" t="s">
        <v>778</v>
      </c>
      <c r="AI24" s="2200"/>
      <c r="AJ24" s="2215">
        <v>0</v>
      </c>
      <c r="AK24" s="2216"/>
      <c r="AL24" s="2216"/>
      <c r="AM24" s="2199" t="s">
        <v>778</v>
      </c>
      <c r="AN24" s="2200"/>
      <c r="AO24" s="2215">
        <v>0</v>
      </c>
      <c r="AP24" s="2216"/>
      <c r="AQ24" s="2216"/>
      <c r="AR24" s="2199" t="s">
        <v>778</v>
      </c>
      <c r="AS24" s="2200"/>
      <c r="AT24" s="2211">
        <f t="shared" si="0"/>
        <v>420</v>
      </c>
      <c r="AU24" s="2212"/>
      <c r="AV24" s="2212"/>
      <c r="AW24" s="2199" t="s">
        <v>778</v>
      </c>
      <c r="AX24" s="2200"/>
    </row>
    <row r="25" spans="3:53" ht="13.9" customHeight="1">
      <c r="E25" s="2191" t="s">
        <v>802</v>
      </c>
      <c r="F25" s="2191"/>
      <c r="G25" s="2191"/>
      <c r="H25" s="2191"/>
      <c r="I25" s="2191"/>
      <c r="J25" s="2221">
        <v>30</v>
      </c>
      <c r="K25" s="2222"/>
      <c r="L25" s="2222"/>
      <c r="M25" s="2222"/>
      <c r="N25" s="2209" t="s">
        <v>771</v>
      </c>
      <c r="O25" s="2210"/>
      <c r="P25" s="2219">
        <v>0</v>
      </c>
      <c r="Q25" s="2220"/>
      <c r="R25" s="2220"/>
      <c r="S25" s="2209" t="s">
        <v>778</v>
      </c>
      <c r="T25" s="2210"/>
      <c r="U25" s="2215">
        <v>0</v>
      </c>
      <c r="V25" s="2216"/>
      <c r="W25" s="2216"/>
      <c r="X25" s="2199" t="s">
        <v>778</v>
      </c>
      <c r="Y25" s="2200"/>
      <c r="Z25" s="2215">
        <v>210</v>
      </c>
      <c r="AA25" s="2216"/>
      <c r="AB25" s="2216"/>
      <c r="AC25" s="2199" t="s">
        <v>778</v>
      </c>
      <c r="AD25" s="2200"/>
      <c r="AE25" s="2215">
        <v>210</v>
      </c>
      <c r="AF25" s="2216"/>
      <c r="AG25" s="2216"/>
      <c r="AH25" s="2199" t="s">
        <v>778</v>
      </c>
      <c r="AI25" s="2200"/>
      <c r="AJ25" s="2215">
        <v>0</v>
      </c>
      <c r="AK25" s="2216"/>
      <c r="AL25" s="2216"/>
      <c r="AM25" s="2199" t="s">
        <v>778</v>
      </c>
      <c r="AN25" s="2200"/>
      <c r="AO25" s="2215">
        <v>0</v>
      </c>
      <c r="AP25" s="2216"/>
      <c r="AQ25" s="2216"/>
      <c r="AR25" s="2199" t="s">
        <v>778</v>
      </c>
      <c r="AS25" s="2200"/>
      <c r="AT25" s="2211">
        <f t="shared" si="0"/>
        <v>420</v>
      </c>
      <c r="AU25" s="2212"/>
      <c r="AV25" s="2212"/>
      <c r="AW25" s="2199" t="s">
        <v>778</v>
      </c>
      <c r="AX25" s="2200"/>
    </row>
    <row r="26" spans="3:53" ht="13.9" customHeight="1">
      <c r="E26" s="2191" t="s">
        <v>803</v>
      </c>
      <c r="F26" s="2191"/>
      <c r="G26" s="2191"/>
      <c r="H26" s="2191"/>
      <c r="I26" s="2191"/>
      <c r="J26" s="2221">
        <v>30</v>
      </c>
      <c r="K26" s="2222"/>
      <c r="L26" s="2222"/>
      <c r="M26" s="2222"/>
      <c r="N26" s="2209" t="s">
        <v>771</v>
      </c>
      <c r="O26" s="2210"/>
      <c r="P26" s="2219">
        <v>0</v>
      </c>
      <c r="Q26" s="2220"/>
      <c r="R26" s="2220"/>
      <c r="S26" s="2209" t="s">
        <v>778</v>
      </c>
      <c r="T26" s="2210"/>
      <c r="U26" s="2215">
        <v>0</v>
      </c>
      <c r="V26" s="2216"/>
      <c r="W26" s="2216"/>
      <c r="X26" s="2199" t="s">
        <v>778</v>
      </c>
      <c r="Y26" s="2200"/>
      <c r="Z26" s="2215">
        <v>210</v>
      </c>
      <c r="AA26" s="2216"/>
      <c r="AB26" s="2216"/>
      <c r="AC26" s="2199" t="s">
        <v>778</v>
      </c>
      <c r="AD26" s="2200"/>
      <c r="AE26" s="2215">
        <v>210</v>
      </c>
      <c r="AF26" s="2216"/>
      <c r="AG26" s="2216"/>
      <c r="AH26" s="2199" t="s">
        <v>778</v>
      </c>
      <c r="AI26" s="2200"/>
      <c r="AJ26" s="2215">
        <v>0</v>
      </c>
      <c r="AK26" s="2216"/>
      <c r="AL26" s="2216"/>
      <c r="AM26" s="2199" t="s">
        <v>778</v>
      </c>
      <c r="AN26" s="2200"/>
      <c r="AO26" s="2215">
        <v>0</v>
      </c>
      <c r="AP26" s="2216"/>
      <c r="AQ26" s="2216"/>
      <c r="AR26" s="2199" t="s">
        <v>778</v>
      </c>
      <c r="AS26" s="2200"/>
      <c r="AT26" s="2211">
        <f t="shared" si="0"/>
        <v>420</v>
      </c>
      <c r="AU26" s="2212"/>
      <c r="AV26" s="2212"/>
      <c r="AW26" s="2199" t="s">
        <v>778</v>
      </c>
      <c r="AX26" s="2200"/>
    </row>
    <row r="27" spans="3:53" ht="13.9" customHeight="1">
      <c r="E27" s="2191" t="s">
        <v>804</v>
      </c>
      <c r="F27" s="2191"/>
      <c r="G27" s="2191"/>
      <c r="H27" s="2191"/>
      <c r="I27" s="2191"/>
      <c r="J27" s="2221">
        <v>31</v>
      </c>
      <c r="K27" s="2222"/>
      <c r="L27" s="2222"/>
      <c r="M27" s="2222"/>
      <c r="N27" s="2209" t="s">
        <v>771</v>
      </c>
      <c r="O27" s="2210"/>
      <c r="P27" s="2219">
        <v>0</v>
      </c>
      <c r="Q27" s="2220"/>
      <c r="R27" s="2220"/>
      <c r="S27" s="2209" t="s">
        <v>778</v>
      </c>
      <c r="T27" s="2210"/>
      <c r="U27" s="2215">
        <v>0</v>
      </c>
      <c r="V27" s="2216"/>
      <c r="W27" s="2216"/>
      <c r="X27" s="2199" t="s">
        <v>778</v>
      </c>
      <c r="Y27" s="2200"/>
      <c r="Z27" s="2215">
        <v>210</v>
      </c>
      <c r="AA27" s="2216"/>
      <c r="AB27" s="2216"/>
      <c r="AC27" s="2199" t="s">
        <v>778</v>
      </c>
      <c r="AD27" s="2200"/>
      <c r="AE27" s="2215">
        <v>210</v>
      </c>
      <c r="AF27" s="2216"/>
      <c r="AG27" s="2216"/>
      <c r="AH27" s="2199" t="s">
        <v>778</v>
      </c>
      <c r="AI27" s="2200"/>
      <c r="AJ27" s="2215">
        <v>0</v>
      </c>
      <c r="AK27" s="2216"/>
      <c r="AL27" s="2216"/>
      <c r="AM27" s="2199" t="s">
        <v>778</v>
      </c>
      <c r="AN27" s="2200"/>
      <c r="AO27" s="2215">
        <v>0</v>
      </c>
      <c r="AP27" s="2216"/>
      <c r="AQ27" s="2216"/>
      <c r="AR27" s="2199" t="s">
        <v>778</v>
      </c>
      <c r="AS27" s="2200"/>
      <c r="AT27" s="2211">
        <f t="shared" si="0"/>
        <v>420</v>
      </c>
      <c r="AU27" s="2212"/>
      <c r="AV27" s="2212"/>
      <c r="AW27" s="2199" t="s">
        <v>778</v>
      </c>
      <c r="AX27" s="2200"/>
    </row>
    <row r="28" spans="3:53" ht="13.9" customHeight="1">
      <c r="E28" s="2191" t="s">
        <v>805</v>
      </c>
      <c r="F28" s="2191"/>
      <c r="G28" s="2191"/>
      <c r="H28" s="2191"/>
      <c r="I28" s="2191"/>
      <c r="J28" s="2221">
        <v>30</v>
      </c>
      <c r="K28" s="2222"/>
      <c r="L28" s="2222"/>
      <c r="M28" s="2222"/>
      <c r="N28" s="2209" t="s">
        <v>771</v>
      </c>
      <c r="O28" s="2210"/>
      <c r="P28" s="2219">
        <v>0</v>
      </c>
      <c r="Q28" s="2220"/>
      <c r="R28" s="2220"/>
      <c r="S28" s="2209" t="s">
        <v>778</v>
      </c>
      <c r="T28" s="2210"/>
      <c r="U28" s="2215">
        <v>0</v>
      </c>
      <c r="V28" s="2216"/>
      <c r="W28" s="2216"/>
      <c r="X28" s="2199" t="s">
        <v>778</v>
      </c>
      <c r="Y28" s="2200"/>
      <c r="Z28" s="2215">
        <v>210</v>
      </c>
      <c r="AA28" s="2216"/>
      <c r="AB28" s="2216"/>
      <c r="AC28" s="2199" t="s">
        <v>778</v>
      </c>
      <c r="AD28" s="2200"/>
      <c r="AE28" s="2215">
        <v>210</v>
      </c>
      <c r="AF28" s="2216"/>
      <c r="AG28" s="2216"/>
      <c r="AH28" s="2199" t="s">
        <v>778</v>
      </c>
      <c r="AI28" s="2200"/>
      <c r="AJ28" s="2215">
        <v>0</v>
      </c>
      <c r="AK28" s="2216"/>
      <c r="AL28" s="2216"/>
      <c r="AM28" s="2199" t="s">
        <v>778</v>
      </c>
      <c r="AN28" s="2200"/>
      <c r="AO28" s="2215">
        <v>0</v>
      </c>
      <c r="AP28" s="2216"/>
      <c r="AQ28" s="2216"/>
      <c r="AR28" s="2199" t="s">
        <v>778</v>
      </c>
      <c r="AS28" s="2200"/>
      <c r="AT28" s="2211">
        <f t="shared" si="0"/>
        <v>420</v>
      </c>
      <c r="AU28" s="2212"/>
      <c r="AV28" s="2212"/>
      <c r="AW28" s="2199" t="s">
        <v>778</v>
      </c>
      <c r="AX28" s="2200"/>
    </row>
    <row r="29" spans="3:53" ht="13.9" customHeight="1">
      <c r="E29" s="2191" t="s">
        <v>806</v>
      </c>
      <c r="F29" s="2191"/>
      <c r="G29" s="2191"/>
      <c r="H29" s="2191"/>
      <c r="I29" s="2191"/>
      <c r="J29" s="2221">
        <v>31</v>
      </c>
      <c r="K29" s="2222"/>
      <c r="L29" s="2222"/>
      <c r="M29" s="2222"/>
      <c r="N29" s="2209" t="s">
        <v>771</v>
      </c>
      <c r="O29" s="2210"/>
      <c r="P29" s="2219">
        <v>0</v>
      </c>
      <c r="Q29" s="2220"/>
      <c r="R29" s="2220"/>
      <c r="S29" s="2209" t="s">
        <v>778</v>
      </c>
      <c r="T29" s="2210"/>
      <c r="U29" s="2215">
        <v>0</v>
      </c>
      <c r="V29" s="2216"/>
      <c r="W29" s="2216"/>
      <c r="X29" s="2199" t="s">
        <v>778</v>
      </c>
      <c r="Y29" s="2200"/>
      <c r="Z29" s="2215">
        <v>210</v>
      </c>
      <c r="AA29" s="2216"/>
      <c r="AB29" s="2216"/>
      <c r="AC29" s="2199" t="s">
        <v>778</v>
      </c>
      <c r="AD29" s="2200"/>
      <c r="AE29" s="2215">
        <v>210</v>
      </c>
      <c r="AF29" s="2216"/>
      <c r="AG29" s="2216"/>
      <c r="AH29" s="2199" t="s">
        <v>778</v>
      </c>
      <c r="AI29" s="2200"/>
      <c r="AJ29" s="2215">
        <v>0</v>
      </c>
      <c r="AK29" s="2216"/>
      <c r="AL29" s="2216"/>
      <c r="AM29" s="2199" t="s">
        <v>778</v>
      </c>
      <c r="AN29" s="2200"/>
      <c r="AO29" s="2215">
        <v>0</v>
      </c>
      <c r="AP29" s="2216"/>
      <c r="AQ29" s="2216"/>
      <c r="AR29" s="2199" t="s">
        <v>778</v>
      </c>
      <c r="AS29" s="2200"/>
      <c r="AT29" s="2211">
        <f t="shared" si="0"/>
        <v>420</v>
      </c>
      <c r="AU29" s="2212"/>
      <c r="AV29" s="2212"/>
      <c r="AW29" s="2199" t="s">
        <v>778</v>
      </c>
      <c r="AX29" s="2200"/>
      <c r="BA29" s="599"/>
    </row>
    <row r="30" spans="3:53" ht="13.9" customHeight="1">
      <c r="E30" s="2191" t="s">
        <v>807</v>
      </c>
      <c r="F30" s="2191"/>
      <c r="G30" s="2191"/>
      <c r="H30" s="2191"/>
      <c r="I30" s="2191"/>
      <c r="J30" s="2221">
        <v>30</v>
      </c>
      <c r="K30" s="2222"/>
      <c r="L30" s="2222"/>
      <c r="M30" s="2222"/>
      <c r="N30" s="2209" t="s">
        <v>771</v>
      </c>
      <c r="O30" s="2210"/>
      <c r="P30" s="2219">
        <v>0</v>
      </c>
      <c r="Q30" s="2220"/>
      <c r="R30" s="2220"/>
      <c r="S30" s="2209" t="s">
        <v>778</v>
      </c>
      <c r="T30" s="2210"/>
      <c r="U30" s="2215">
        <v>0</v>
      </c>
      <c r="V30" s="2216"/>
      <c r="W30" s="2216"/>
      <c r="X30" s="2199" t="s">
        <v>778</v>
      </c>
      <c r="Y30" s="2200"/>
      <c r="Z30" s="2215">
        <v>210</v>
      </c>
      <c r="AA30" s="2216"/>
      <c r="AB30" s="2216"/>
      <c r="AC30" s="2199" t="s">
        <v>778</v>
      </c>
      <c r="AD30" s="2200"/>
      <c r="AE30" s="2215">
        <v>210</v>
      </c>
      <c r="AF30" s="2216"/>
      <c r="AG30" s="2216"/>
      <c r="AH30" s="2199" t="s">
        <v>778</v>
      </c>
      <c r="AI30" s="2200"/>
      <c r="AJ30" s="2215">
        <v>0</v>
      </c>
      <c r="AK30" s="2216"/>
      <c r="AL30" s="2216"/>
      <c r="AM30" s="2199" t="s">
        <v>778</v>
      </c>
      <c r="AN30" s="2200"/>
      <c r="AO30" s="2215">
        <v>0</v>
      </c>
      <c r="AP30" s="2216"/>
      <c r="AQ30" s="2216"/>
      <c r="AR30" s="2199" t="s">
        <v>778</v>
      </c>
      <c r="AS30" s="2200"/>
      <c r="AT30" s="2211">
        <f t="shared" si="0"/>
        <v>420</v>
      </c>
      <c r="AU30" s="2212"/>
      <c r="AV30" s="2212"/>
      <c r="AW30" s="2199" t="s">
        <v>778</v>
      </c>
      <c r="AX30" s="2200"/>
    </row>
    <row r="31" spans="3:53" ht="13.9" customHeight="1">
      <c r="E31" s="2191" t="s">
        <v>808</v>
      </c>
      <c r="F31" s="2191"/>
      <c r="G31" s="2191"/>
      <c r="H31" s="2191"/>
      <c r="I31" s="2191"/>
      <c r="J31" s="2221">
        <v>27</v>
      </c>
      <c r="K31" s="2222"/>
      <c r="L31" s="2222"/>
      <c r="M31" s="2222"/>
      <c r="N31" s="2209" t="s">
        <v>771</v>
      </c>
      <c r="O31" s="2210"/>
      <c r="P31" s="2219">
        <v>0</v>
      </c>
      <c r="Q31" s="2220"/>
      <c r="R31" s="2220"/>
      <c r="S31" s="2209" t="s">
        <v>778</v>
      </c>
      <c r="T31" s="2210"/>
      <c r="U31" s="2215">
        <v>0</v>
      </c>
      <c r="V31" s="2216"/>
      <c r="W31" s="2216"/>
      <c r="X31" s="2199" t="s">
        <v>778</v>
      </c>
      <c r="Y31" s="2200"/>
      <c r="Z31" s="2215">
        <v>210</v>
      </c>
      <c r="AA31" s="2216"/>
      <c r="AB31" s="2216"/>
      <c r="AC31" s="2199" t="s">
        <v>778</v>
      </c>
      <c r="AD31" s="2200"/>
      <c r="AE31" s="2215">
        <v>210</v>
      </c>
      <c r="AF31" s="2216"/>
      <c r="AG31" s="2216"/>
      <c r="AH31" s="2199" t="s">
        <v>778</v>
      </c>
      <c r="AI31" s="2200"/>
      <c r="AJ31" s="2215">
        <v>0</v>
      </c>
      <c r="AK31" s="2216"/>
      <c r="AL31" s="2216"/>
      <c r="AM31" s="2199" t="s">
        <v>778</v>
      </c>
      <c r="AN31" s="2200"/>
      <c r="AO31" s="2215">
        <v>0</v>
      </c>
      <c r="AP31" s="2216"/>
      <c r="AQ31" s="2216"/>
      <c r="AR31" s="2199" t="s">
        <v>778</v>
      </c>
      <c r="AS31" s="2200"/>
      <c r="AT31" s="2211">
        <f t="shared" si="0"/>
        <v>420</v>
      </c>
      <c r="AU31" s="2212"/>
      <c r="AV31" s="2212"/>
      <c r="AW31" s="2199" t="s">
        <v>778</v>
      </c>
      <c r="AX31" s="2200"/>
    </row>
    <row r="32" spans="3:53" ht="13.9" customHeight="1">
      <c r="E32" s="2191" t="s">
        <v>809</v>
      </c>
      <c r="F32" s="2191"/>
      <c r="G32" s="2191"/>
      <c r="H32" s="2191"/>
      <c r="I32" s="2191"/>
      <c r="J32" s="2221">
        <v>31</v>
      </c>
      <c r="K32" s="2222"/>
      <c r="L32" s="2222"/>
      <c r="M32" s="2222"/>
      <c r="N32" s="2209" t="s">
        <v>771</v>
      </c>
      <c r="O32" s="2210"/>
      <c r="P32" s="2219">
        <v>0</v>
      </c>
      <c r="Q32" s="2220"/>
      <c r="R32" s="2220"/>
      <c r="S32" s="2209" t="s">
        <v>778</v>
      </c>
      <c r="T32" s="2210"/>
      <c r="U32" s="2215">
        <v>0</v>
      </c>
      <c r="V32" s="2216"/>
      <c r="W32" s="2216"/>
      <c r="X32" s="2199" t="s">
        <v>778</v>
      </c>
      <c r="Y32" s="2200"/>
      <c r="Z32" s="2215">
        <v>210</v>
      </c>
      <c r="AA32" s="2216"/>
      <c r="AB32" s="2216"/>
      <c r="AC32" s="2199" t="s">
        <v>778</v>
      </c>
      <c r="AD32" s="2200"/>
      <c r="AE32" s="2215">
        <v>210</v>
      </c>
      <c r="AF32" s="2216"/>
      <c r="AG32" s="2216"/>
      <c r="AH32" s="2199" t="s">
        <v>778</v>
      </c>
      <c r="AI32" s="2200"/>
      <c r="AJ32" s="2215">
        <v>0</v>
      </c>
      <c r="AK32" s="2216"/>
      <c r="AL32" s="2216"/>
      <c r="AM32" s="2199" t="s">
        <v>778</v>
      </c>
      <c r="AN32" s="2200"/>
      <c r="AO32" s="2215">
        <v>0</v>
      </c>
      <c r="AP32" s="2216"/>
      <c r="AQ32" s="2216"/>
      <c r="AR32" s="2199" t="s">
        <v>778</v>
      </c>
      <c r="AS32" s="2200"/>
      <c r="AT32" s="2211">
        <f t="shared" si="0"/>
        <v>420</v>
      </c>
      <c r="AU32" s="2212"/>
      <c r="AV32" s="2212"/>
      <c r="AW32" s="2199" t="s">
        <v>778</v>
      </c>
      <c r="AX32" s="2200"/>
    </row>
    <row r="33" spans="5:50" ht="13.9" customHeight="1">
      <c r="E33" s="2191" t="s">
        <v>797</v>
      </c>
      <c r="F33" s="2191"/>
      <c r="G33" s="2191"/>
      <c r="H33" s="2191"/>
      <c r="I33" s="2191"/>
      <c r="J33" s="2217">
        <f>SUM(J21:M32)</f>
        <v>362</v>
      </c>
      <c r="K33" s="2218"/>
      <c r="L33" s="2218"/>
      <c r="M33" s="2218"/>
      <c r="N33" s="2209" t="s">
        <v>771</v>
      </c>
      <c r="O33" s="2210"/>
      <c r="P33" s="2213">
        <f>SUM(P21:R32)</f>
        <v>0</v>
      </c>
      <c r="Q33" s="2214"/>
      <c r="R33" s="2214"/>
      <c r="S33" s="2209" t="s">
        <v>778</v>
      </c>
      <c r="T33" s="2210"/>
      <c r="U33" s="2211">
        <f>SUM(U21:W32)</f>
        <v>0</v>
      </c>
      <c r="V33" s="2212"/>
      <c r="W33" s="2212"/>
      <c r="X33" s="2199" t="s">
        <v>778</v>
      </c>
      <c r="Y33" s="2200"/>
      <c r="Z33" s="2211">
        <f>SUM(Z21:AB32)</f>
        <v>2520</v>
      </c>
      <c r="AA33" s="2212"/>
      <c r="AB33" s="2212"/>
      <c r="AC33" s="2199" t="s">
        <v>778</v>
      </c>
      <c r="AD33" s="2200"/>
      <c r="AE33" s="2211">
        <f>SUM(AE21:AG32)</f>
        <v>2520</v>
      </c>
      <c r="AF33" s="2212"/>
      <c r="AG33" s="2212"/>
      <c r="AH33" s="2199" t="s">
        <v>778</v>
      </c>
      <c r="AI33" s="2200"/>
      <c r="AJ33" s="2211">
        <f>SUM(AJ21:AL32)</f>
        <v>0</v>
      </c>
      <c r="AK33" s="2212"/>
      <c r="AL33" s="2212"/>
      <c r="AM33" s="2199" t="s">
        <v>778</v>
      </c>
      <c r="AN33" s="2200"/>
      <c r="AO33" s="2211">
        <f>SUM(AO21:AQ32)</f>
        <v>0</v>
      </c>
      <c r="AP33" s="2212"/>
      <c r="AQ33" s="2212"/>
      <c r="AR33" s="2199" t="s">
        <v>778</v>
      </c>
      <c r="AS33" s="2200"/>
      <c r="AT33" s="2211">
        <f>SUM(AT21:AV32)</f>
        <v>5040</v>
      </c>
      <c r="AU33" s="2212"/>
      <c r="AV33" s="2212"/>
      <c r="AW33" s="2199" t="s">
        <v>778</v>
      </c>
      <c r="AX33" s="2200"/>
    </row>
    <row r="34" spans="5:50" ht="13.9" customHeight="1">
      <c r="E34" s="2203" t="s">
        <v>810</v>
      </c>
      <c r="F34" s="2204"/>
      <c r="G34" s="2204"/>
      <c r="H34" s="2204"/>
      <c r="I34" s="2205"/>
      <c r="J34" s="2206"/>
      <c r="K34" s="2207"/>
      <c r="L34" s="2207"/>
      <c r="M34" s="2207"/>
      <c r="N34" s="2207"/>
      <c r="O34" s="2208"/>
      <c r="P34" s="2197">
        <f>IFERROR(ROUNDUP(P33/$J$33,1),"0")</f>
        <v>0</v>
      </c>
      <c r="Q34" s="2198"/>
      <c r="R34" s="2198"/>
      <c r="S34" s="2209" t="s">
        <v>778</v>
      </c>
      <c r="T34" s="2210"/>
      <c r="U34" s="2197">
        <f>IFERROR(ROUNDUP(U33/$J$33,1),"0")</f>
        <v>0</v>
      </c>
      <c r="V34" s="2198"/>
      <c r="W34" s="2198"/>
      <c r="X34" s="2199" t="s">
        <v>778</v>
      </c>
      <c r="Y34" s="2200"/>
      <c r="Z34" s="2197">
        <f>IFERROR(ROUNDUP(Z33/$J$33,1),"0")</f>
        <v>7</v>
      </c>
      <c r="AA34" s="2198"/>
      <c r="AB34" s="2198"/>
      <c r="AC34" s="2199" t="s">
        <v>778</v>
      </c>
      <c r="AD34" s="2200"/>
      <c r="AE34" s="2197">
        <f>IFERROR(ROUNDUP(AE33/$J$33,1),"0")</f>
        <v>7</v>
      </c>
      <c r="AF34" s="2198"/>
      <c r="AG34" s="2198"/>
      <c r="AH34" s="2199" t="s">
        <v>778</v>
      </c>
      <c r="AI34" s="2200"/>
      <c r="AJ34" s="2197">
        <f>IFERROR(ROUNDUP(AJ33/$J$33,1),"0")</f>
        <v>0</v>
      </c>
      <c r="AK34" s="2198"/>
      <c r="AL34" s="2198"/>
      <c r="AM34" s="2199" t="s">
        <v>778</v>
      </c>
      <c r="AN34" s="2200"/>
      <c r="AO34" s="2197">
        <f>IFERROR(ROUNDUP(AO33/$J$33,1),"0")</f>
        <v>0</v>
      </c>
      <c r="AP34" s="2198"/>
      <c r="AQ34" s="2198"/>
      <c r="AR34" s="2199" t="s">
        <v>778</v>
      </c>
      <c r="AS34" s="2200"/>
      <c r="AT34" s="2201">
        <f>P34+U34+Z34+AE34+AJ34+AO34</f>
        <v>14</v>
      </c>
      <c r="AU34" s="2202"/>
      <c r="AV34" s="2202"/>
      <c r="AW34" s="2199" t="s">
        <v>778</v>
      </c>
      <c r="AX34" s="2200"/>
    </row>
    <row r="35" spans="5:50" ht="13.9" customHeight="1">
      <c r="E35" s="300" t="s">
        <v>811</v>
      </c>
      <c r="AX35" s="600" t="str">
        <f>IFERROR(IF(AT34&gt;Y9,"「１　事業者名等」の定員数を超過しています。",""),"")</f>
        <v/>
      </c>
    </row>
    <row r="36" spans="5:50" ht="13.9" customHeight="1">
      <c r="E36" s="300" t="s">
        <v>812</v>
      </c>
    </row>
    <row r="37" spans="5:50" ht="13.9" customHeight="1">
      <c r="E37" s="300" t="s">
        <v>813</v>
      </c>
    </row>
    <row r="38" spans="5:50" ht="13.9" customHeight="1">
      <c r="E38" s="300" t="s">
        <v>814</v>
      </c>
    </row>
    <row r="39" spans="5:50" ht="13.9" customHeight="1">
      <c r="E39" s="300" t="s">
        <v>815</v>
      </c>
    </row>
    <row r="40" spans="5:50" ht="13.9" customHeight="1">
      <c r="E40" s="300" t="s">
        <v>816</v>
      </c>
    </row>
    <row r="41" spans="5:50" ht="13.9" customHeight="1">
      <c r="E41" s="300"/>
    </row>
    <row r="42" spans="5:50" ht="13.9" customHeight="1">
      <c r="E42" s="300"/>
    </row>
    <row r="43" spans="5:50" ht="13.9" customHeight="1">
      <c r="G43" s="179" t="s">
        <v>817</v>
      </c>
      <c r="AD43" s="179" t="s">
        <v>818</v>
      </c>
    </row>
    <row r="44" spans="5:50" ht="13.9" customHeight="1">
      <c r="I44" s="2191"/>
      <c r="J44" s="2191"/>
      <c r="K44" s="2191"/>
      <c r="L44" s="2191"/>
      <c r="M44" s="2191"/>
      <c r="N44" s="2191"/>
      <c r="O44" s="2191"/>
      <c r="P44" s="2191"/>
      <c r="Q44" s="2191"/>
      <c r="R44" s="2191"/>
      <c r="S44" s="2191"/>
      <c r="T44" s="2191"/>
      <c r="U44" s="2191" t="s">
        <v>819</v>
      </c>
      <c r="V44" s="2191"/>
      <c r="W44" s="2191"/>
      <c r="X44" s="2191"/>
      <c r="Y44" s="2191"/>
      <c r="Z44" s="2191"/>
      <c r="AF44" s="2191"/>
      <c r="AG44" s="2191"/>
      <c r="AH44" s="2191"/>
      <c r="AI44" s="2191"/>
      <c r="AJ44" s="2191"/>
      <c r="AK44" s="2191"/>
      <c r="AL44" s="2191"/>
      <c r="AM44" s="2191"/>
      <c r="AN44" s="2191"/>
      <c r="AO44" s="2191"/>
      <c r="AP44" s="2191"/>
      <c r="AQ44" s="2191"/>
      <c r="AR44" s="2191" t="s">
        <v>819</v>
      </c>
      <c r="AS44" s="2191"/>
      <c r="AT44" s="2191"/>
      <c r="AU44" s="2191"/>
      <c r="AV44" s="2191"/>
      <c r="AW44" s="2191"/>
    </row>
    <row r="45" spans="5:50" ht="13.9" customHeight="1">
      <c r="I45" s="2191" t="s">
        <v>820</v>
      </c>
      <c r="J45" s="2191"/>
      <c r="K45" s="2191"/>
      <c r="L45" s="2191"/>
      <c r="M45" s="2191"/>
      <c r="N45" s="2191"/>
      <c r="O45" s="2191"/>
      <c r="P45" s="2191"/>
      <c r="Q45" s="2191"/>
      <c r="R45" s="2191"/>
      <c r="S45" s="2191"/>
      <c r="T45" s="2191"/>
      <c r="U45" s="2192">
        <f>IF(AND(OR(AK7="○",AK8="○"),E12="○"),ROUNDUP(AX15*0.9/7,0),IF(AND(OR(AK7="○",AK8="○"),OR(E13="○",E14="○")),ROUNDUP(AT34/7,0),""))</f>
        <v>1</v>
      </c>
      <c r="V45" s="2193"/>
      <c r="W45" s="2193"/>
      <c r="X45" s="2194"/>
      <c r="Y45" s="2195" t="s">
        <v>821</v>
      </c>
      <c r="Z45" s="2195"/>
      <c r="AF45" s="2191" t="s">
        <v>820</v>
      </c>
      <c r="AG45" s="2191"/>
      <c r="AH45" s="2191"/>
      <c r="AI45" s="2191"/>
      <c r="AJ45" s="2191"/>
      <c r="AK45" s="2191"/>
      <c r="AL45" s="2191"/>
      <c r="AM45" s="2191"/>
      <c r="AN45" s="2191"/>
      <c r="AO45" s="2191"/>
      <c r="AP45" s="2191"/>
      <c r="AQ45" s="2191"/>
      <c r="AR45" s="2196">
        <v>2</v>
      </c>
      <c r="AS45" s="2196"/>
      <c r="AT45" s="2196"/>
      <c r="AU45" s="2196"/>
      <c r="AV45" s="2195" t="s">
        <v>821</v>
      </c>
      <c r="AW45" s="2195"/>
    </row>
    <row r="46" spans="5:50" ht="13.9" customHeight="1">
      <c r="E46" s="300"/>
      <c r="I46" s="300"/>
      <c r="AF46" s="300"/>
    </row>
    <row r="47" spans="5:50" ht="13.9" customHeight="1">
      <c r="E47" s="300"/>
      <c r="G47" s="179" t="s">
        <v>822</v>
      </c>
    </row>
    <row r="48" spans="5:50" ht="13.9" customHeight="1" thickBot="1">
      <c r="E48" s="300"/>
    </row>
    <row r="49" spans="29:47" ht="13.9" customHeight="1">
      <c r="AC49" s="601"/>
      <c r="AD49" s="2235" t="str">
        <f>(IF(OR(U45&lt;=AR45),"可","規定の員数を満たしていません。"))</f>
        <v>可</v>
      </c>
      <c r="AE49" s="2236"/>
      <c r="AF49" s="2236"/>
      <c r="AG49" s="2236"/>
      <c r="AH49" s="2236"/>
      <c r="AI49" s="2236"/>
      <c r="AJ49" s="2236"/>
      <c r="AK49" s="2236"/>
      <c r="AL49" s="2236"/>
      <c r="AM49" s="2236"/>
      <c r="AN49" s="2236"/>
      <c r="AO49" s="2236"/>
      <c r="AP49" s="2236"/>
      <c r="AQ49" s="2236"/>
      <c r="AR49" s="2236"/>
      <c r="AS49" s="2236"/>
      <c r="AT49" s="2236"/>
      <c r="AU49" s="2237"/>
    </row>
    <row r="50" spans="29:47" ht="13.9" customHeight="1" thickBot="1">
      <c r="AD50" s="2238"/>
      <c r="AE50" s="2239"/>
      <c r="AF50" s="2239"/>
      <c r="AG50" s="2239"/>
      <c r="AH50" s="2239"/>
      <c r="AI50" s="2239"/>
      <c r="AJ50" s="2239"/>
      <c r="AK50" s="2239"/>
      <c r="AL50" s="2239"/>
      <c r="AM50" s="2239"/>
      <c r="AN50" s="2239"/>
      <c r="AO50" s="2239"/>
      <c r="AP50" s="2239"/>
      <c r="AQ50" s="2239"/>
      <c r="AR50" s="2239"/>
      <c r="AS50" s="2239"/>
      <c r="AT50" s="2239"/>
      <c r="AU50" s="2240"/>
    </row>
    <row r="51" spans="29:47" ht="13.9" customHeight="1"/>
    <row r="52" spans="29:47" ht="13.9" customHeight="1"/>
    <row r="53" spans="29:47" ht="13.9" customHeight="1"/>
    <row r="54" spans="29:47" ht="13.9" customHeight="1"/>
    <row r="55" spans="29:47" ht="13.9" customHeight="1"/>
    <row r="56" spans="29:47" ht="13.9" customHeight="1"/>
    <row r="57" spans="29: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0"/>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whole" allowBlank="1" showInputMessage="1" showErrorMessage="1" error="入力月の月日数を超過しています" sqref="J22:M22 J24:M25 J27:M27 J29:M30 J32:M32" xr:uid="{CFC45B41-BB5D-4DB6-ADF1-5E6562DE6707}">
      <formula1>0</formula1>
      <formula2>31</formula2>
    </dataValidation>
    <dataValidation type="whole" allowBlank="1" showInputMessage="1" showErrorMessage="1" error="入力月の月日数を超過しています" sqref="J31:M31" xr:uid="{E5F32E64-1568-465E-84AB-C98AB7048C53}">
      <formula1>0</formula1>
      <formula2>29</formula2>
    </dataValidation>
    <dataValidation type="whole" allowBlank="1" showInputMessage="1" showErrorMessage="1" error="入力月の月日数を超過しています" sqref="J21:M21 J23:M23 J26:M26 J28:M28" xr:uid="{02A9E890-7DA7-47A3-B15E-E239420AC1B3}">
      <formula1>0</formula1>
      <formula2>30</formula2>
    </dataValidation>
    <dataValidation type="list" allowBlank="1" showInputMessage="1" showErrorMessage="1" sqref="E12:G14 AH10 AK7:AM8" xr:uid="{B06DB378-BF00-41B4-A5A5-C5ACC3B6D07F}">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A5EAF-C123-40AC-9D8A-D0CD82A11266}">
  <sheetPr>
    <tabColor theme="4"/>
    <pageSetUpPr fitToPage="1"/>
  </sheetPr>
  <dimension ref="A1:K44"/>
  <sheetViews>
    <sheetView showGridLines="0" view="pageBreakPreview" zoomScaleNormal="100" zoomScaleSheetLayoutView="100" workbookViewId="0">
      <selection activeCell="A4" sqref="A4:K4"/>
    </sheetView>
  </sheetViews>
  <sheetFormatPr defaultRowHeight="13"/>
  <cols>
    <col min="1" max="1" width="1.75" style="337" customWidth="1"/>
    <col min="2" max="2" width="22" style="337" customWidth="1"/>
    <col min="3" max="3" width="4" style="337" customWidth="1"/>
    <col min="4" max="4" width="8.25" style="337" customWidth="1"/>
    <col min="5" max="5" width="14.75" style="337" customWidth="1"/>
    <col min="6" max="6" width="7.58203125" style="337" customWidth="1"/>
    <col min="7" max="7" width="14.5" style="337" customWidth="1"/>
    <col min="8" max="8" width="7.5" style="337" customWidth="1"/>
    <col min="9" max="9" width="14.58203125" style="337" customWidth="1"/>
    <col min="10" max="10" width="7.58203125" style="337" customWidth="1"/>
    <col min="11" max="11" width="8.58203125" style="337" customWidth="1"/>
    <col min="12" max="12" width="1.75" style="337" customWidth="1"/>
    <col min="13" max="259" width="9" style="337"/>
    <col min="260" max="260" width="2.25" style="337" customWidth="1"/>
    <col min="261" max="261" width="24.25" style="337" customWidth="1"/>
    <col min="262" max="262" width="4" style="337" customWidth="1"/>
    <col min="263" max="265" width="20.08203125" style="337" customWidth="1"/>
    <col min="266" max="266" width="3.08203125" style="337" customWidth="1"/>
    <col min="267" max="267" width="4.33203125" style="337" customWidth="1"/>
    <col min="268" max="268" width="2.5" style="337" customWidth="1"/>
    <col min="269" max="515" width="9" style="337"/>
    <col min="516" max="516" width="2.25" style="337" customWidth="1"/>
    <col min="517" max="517" width="24.25" style="337" customWidth="1"/>
    <col min="518" max="518" width="4" style="337" customWidth="1"/>
    <col min="519" max="521" width="20.08203125" style="337" customWidth="1"/>
    <col min="522" max="522" width="3.08203125" style="337" customWidth="1"/>
    <col min="523" max="523" width="4.33203125" style="337" customWidth="1"/>
    <col min="524" max="524" width="2.5" style="337" customWidth="1"/>
    <col min="525" max="771" width="9" style="337"/>
    <col min="772" max="772" width="2.25" style="337" customWidth="1"/>
    <col min="773" max="773" width="24.25" style="337" customWidth="1"/>
    <col min="774" max="774" width="4" style="337" customWidth="1"/>
    <col min="775" max="777" width="20.08203125" style="337" customWidth="1"/>
    <col min="778" max="778" width="3.08203125" style="337" customWidth="1"/>
    <col min="779" max="779" width="4.33203125" style="337" customWidth="1"/>
    <col min="780" max="780" width="2.5" style="337" customWidth="1"/>
    <col min="781" max="1027" width="9" style="337"/>
    <col min="1028" max="1028" width="2.25" style="337" customWidth="1"/>
    <col min="1029" max="1029" width="24.25" style="337" customWidth="1"/>
    <col min="1030" max="1030" width="4" style="337" customWidth="1"/>
    <col min="1031" max="1033" width="20.08203125" style="337" customWidth="1"/>
    <col min="1034" max="1034" width="3.08203125" style="337" customWidth="1"/>
    <col min="1035" max="1035" width="4.33203125" style="337" customWidth="1"/>
    <col min="1036" max="1036" width="2.5" style="337" customWidth="1"/>
    <col min="1037" max="1283" width="9" style="337"/>
    <col min="1284" max="1284" width="2.25" style="337" customWidth="1"/>
    <col min="1285" max="1285" width="24.25" style="337" customWidth="1"/>
    <col min="1286" max="1286" width="4" style="337" customWidth="1"/>
    <col min="1287" max="1289" width="20.08203125" style="337" customWidth="1"/>
    <col min="1290" max="1290" width="3.08203125" style="337" customWidth="1"/>
    <col min="1291" max="1291" width="4.33203125" style="337" customWidth="1"/>
    <col min="1292" max="1292" width="2.5" style="337" customWidth="1"/>
    <col min="1293" max="1539" width="9" style="337"/>
    <col min="1540" max="1540" width="2.25" style="337" customWidth="1"/>
    <col min="1541" max="1541" width="24.25" style="337" customWidth="1"/>
    <col min="1542" max="1542" width="4" style="337" customWidth="1"/>
    <col min="1543" max="1545" width="20.08203125" style="337" customWidth="1"/>
    <col min="1546" max="1546" width="3.08203125" style="337" customWidth="1"/>
    <col min="1547" max="1547" width="4.33203125" style="337" customWidth="1"/>
    <col min="1548" max="1548" width="2.5" style="337" customWidth="1"/>
    <col min="1549" max="1795" width="9" style="337"/>
    <col min="1796" max="1796" width="2.25" style="337" customWidth="1"/>
    <col min="1797" max="1797" width="24.25" style="337" customWidth="1"/>
    <col min="1798" max="1798" width="4" style="337" customWidth="1"/>
    <col min="1799" max="1801" width="20.08203125" style="337" customWidth="1"/>
    <col min="1802" max="1802" width="3.08203125" style="337" customWidth="1"/>
    <col min="1803" max="1803" width="4.33203125" style="337" customWidth="1"/>
    <col min="1804" max="1804" width="2.5" style="337" customWidth="1"/>
    <col min="1805" max="2051" width="9" style="337"/>
    <col min="2052" max="2052" width="2.25" style="337" customWidth="1"/>
    <col min="2053" max="2053" width="24.25" style="337" customWidth="1"/>
    <col min="2054" max="2054" width="4" style="337" customWidth="1"/>
    <col min="2055" max="2057" width="20.08203125" style="337" customWidth="1"/>
    <col min="2058" max="2058" width="3.08203125" style="337" customWidth="1"/>
    <col min="2059" max="2059" width="4.33203125" style="337" customWidth="1"/>
    <col min="2060" max="2060" width="2.5" style="337" customWidth="1"/>
    <col min="2061" max="2307" width="9" style="337"/>
    <col min="2308" max="2308" width="2.25" style="337" customWidth="1"/>
    <col min="2309" max="2309" width="24.25" style="337" customWidth="1"/>
    <col min="2310" max="2310" width="4" style="337" customWidth="1"/>
    <col min="2311" max="2313" width="20.08203125" style="337" customWidth="1"/>
    <col min="2314" max="2314" width="3.08203125" style="337" customWidth="1"/>
    <col min="2315" max="2315" width="4.33203125" style="337" customWidth="1"/>
    <col min="2316" max="2316" width="2.5" style="337" customWidth="1"/>
    <col min="2317" max="2563" width="9" style="337"/>
    <col min="2564" max="2564" width="2.25" style="337" customWidth="1"/>
    <col min="2565" max="2565" width="24.25" style="337" customWidth="1"/>
    <col min="2566" max="2566" width="4" style="337" customWidth="1"/>
    <col min="2567" max="2569" width="20.08203125" style="337" customWidth="1"/>
    <col min="2570" max="2570" width="3.08203125" style="337" customWidth="1"/>
    <col min="2571" max="2571" width="4.33203125" style="337" customWidth="1"/>
    <col min="2572" max="2572" width="2.5" style="337" customWidth="1"/>
    <col min="2573" max="2819" width="9" style="337"/>
    <col min="2820" max="2820" width="2.25" style="337" customWidth="1"/>
    <col min="2821" max="2821" width="24.25" style="337" customWidth="1"/>
    <col min="2822" max="2822" width="4" style="337" customWidth="1"/>
    <col min="2823" max="2825" width="20.08203125" style="337" customWidth="1"/>
    <col min="2826" max="2826" width="3.08203125" style="337" customWidth="1"/>
    <col min="2827" max="2827" width="4.33203125" style="337" customWidth="1"/>
    <col min="2828" max="2828" width="2.5" style="337" customWidth="1"/>
    <col min="2829" max="3075" width="9" style="337"/>
    <col min="3076" max="3076" width="2.25" style="337" customWidth="1"/>
    <col min="3077" max="3077" width="24.25" style="337" customWidth="1"/>
    <col min="3078" max="3078" width="4" style="337" customWidth="1"/>
    <col min="3079" max="3081" width="20.08203125" style="337" customWidth="1"/>
    <col min="3082" max="3082" width="3.08203125" style="337" customWidth="1"/>
    <col min="3083" max="3083" width="4.33203125" style="337" customWidth="1"/>
    <col min="3084" max="3084" width="2.5" style="337" customWidth="1"/>
    <col min="3085" max="3331" width="9" style="337"/>
    <col min="3332" max="3332" width="2.25" style="337" customWidth="1"/>
    <col min="3333" max="3333" width="24.25" style="337" customWidth="1"/>
    <col min="3334" max="3334" width="4" style="337" customWidth="1"/>
    <col min="3335" max="3337" width="20.08203125" style="337" customWidth="1"/>
    <col min="3338" max="3338" width="3.08203125" style="337" customWidth="1"/>
    <col min="3339" max="3339" width="4.33203125" style="337" customWidth="1"/>
    <col min="3340" max="3340" width="2.5" style="337" customWidth="1"/>
    <col min="3341" max="3587" width="9" style="337"/>
    <col min="3588" max="3588" width="2.25" style="337" customWidth="1"/>
    <col min="3589" max="3589" width="24.25" style="337" customWidth="1"/>
    <col min="3590" max="3590" width="4" style="337" customWidth="1"/>
    <col min="3591" max="3593" width="20.08203125" style="337" customWidth="1"/>
    <col min="3594" max="3594" width="3.08203125" style="337" customWidth="1"/>
    <col min="3595" max="3595" width="4.33203125" style="337" customWidth="1"/>
    <col min="3596" max="3596" width="2.5" style="337" customWidth="1"/>
    <col min="3597" max="3843" width="9" style="337"/>
    <col min="3844" max="3844" width="2.25" style="337" customWidth="1"/>
    <col min="3845" max="3845" width="24.25" style="337" customWidth="1"/>
    <col min="3846" max="3846" width="4" style="337" customWidth="1"/>
    <col min="3847" max="3849" width="20.08203125" style="337" customWidth="1"/>
    <col min="3850" max="3850" width="3.08203125" style="337" customWidth="1"/>
    <col min="3851" max="3851" width="4.33203125" style="337" customWidth="1"/>
    <col min="3852" max="3852" width="2.5" style="337" customWidth="1"/>
    <col min="3853" max="4099" width="9" style="337"/>
    <col min="4100" max="4100" width="2.25" style="337" customWidth="1"/>
    <col min="4101" max="4101" width="24.25" style="337" customWidth="1"/>
    <col min="4102" max="4102" width="4" style="337" customWidth="1"/>
    <col min="4103" max="4105" width="20.08203125" style="337" customWidth="1"/>
    <col min="4106" max="4106" width="3.08203125" style="337" customWidth="1"/>
    <col min="4107" max="4107" width="4.33203125" style="337" customWidth="1"/>
    <col min="4108" max="4108" width="2.5" style="337" customWidth="1"/>
    <col min="4109" max="4355" width="9" style="337"/>
    <col min="4356" max="4356" width="2.25" style="337" customWidth="1"/>
    <col min="4357" max="4357" width="24.25" style="337" customWidth="1"/>
    <col min="4358" max="4358" width="4" style="337" customWidth="1"/>
    <col min="4359" max="4361" width="20.08203125" style="337" customWidth="1"/>
    <col min="4362" max="4362" width="3.08203125" style="337" customWidth="1"/>
    <col min="4363" max="4363" width="4.33203125" style="337" customWidth="1"/>
    <col min="4364" max="4364" width="2.5" style="337" customWidth="1"/>
    <col min="4365" max="4611" width="9" style="337"/>
    <col min="4612" max="4612" width="2.25" style="337" customWidth="1"/>
    <col min="4613" max="4613" width="24.25" style="337" customWidth="1"/>
    <col min="4614" max="4614" width="4" style="337" customWidth="1"/>
    <col min="4615" max="4617" width="20.08203125" style="337" customWidth="1"/>
    <col min="4618" max="4618" width="3.08203125" style="337" customWidth="1"/>
    <col min="4619" max="4619" width="4.33203125" style="337" customWidth="1"/>
    <col min="4620" max="4620" width="2.5" style="337" customWidth="1"/>
    <col min="4621" max="4867" width="9" style="337"/>
    <col min="4868" max="4868" width="2.25" style="337" customWidth="1"/>
    <col min="4869" max="4869" width="24.25" style="337" customWidth="1"/>
    <col min="4870" max="4870" width="4" style="337" customWidth="1"/>
    <col min="4871" max="4873" width="20.08203125" style="337" customWidth="1"/>
    <col min="4874" max="4874" width="3.08203125" style="337" customWidth="1"/>
    <col min="4875" max="4875" width="4.33203125" style="337" customWidth="1"/>
    <col min="4876" max="4876" width="2.5" style="337" customWidth="1"/>
    <col min="4877" max="5123" width="9" style="337"/>
    <col min="5124" max="5124" width="2.25" style="337" customWidth="1"/>
    <col min="5125" max="5125" width="24.25" style="337" customWidth="1"/>
    <col min="5126" max="5126" width="4" style="337" customWidth="1"/>
    <col min="5127" max="5129" width="20.08203125" style="337" customWidth="1"/>
    <col min="5130" max="5130" width="3.08203125" style="337" customWidth="1"/>
    <col min="5131" max="5131" width="4.33203125" style="337" customWidth="1"/>
    <col min="5132" max="5132" width="2.5" style="337" customWidth="1"/>
    <col min="5133" max="5379" width="9" style="337"/>
    <col min="5380" max="5380" width="2.25" style="337" customWidth="1"/>
    <col min="5381" max="5381" width="24.25" style="337" customWidth="1"/>
    <col min="5382" max="5382" width="4" style="337" customWidth="1"/>
    <col min="5383" max="5385" width="20.08203125" style="337" customWidth="1"/>
    <col min="5386" max="5386" width="3.08203125" style="337" customWidth="1"/>
    <col min="5387" max="5387" width="4.33203125" style="337" customWidth="1"/>
    <col min="5388" max="5388" width="2.5" style="337" customWidth="1"/>
    <col min="5389" max="5635" width="9" style="337"/>
    <col min="5636" max="5636" width="2.25" style="337" customWidth="1"/>
    <col min="5637" max="5637" width="24.25" style="337" customWidth="1"/>
    <col min="5638" max="5638" width="4" style="337" customWidth="1"/>
    <col min="5639" max="5641" width="20.08203125" style="337" customWidth="1"/>
    <col min="5642" max="5642" width="3.08203125" style="337" customWidth="1"/>
    <col min="5643" max="5643" width="4.33203125" style="337" customWidth="1"/>
    <col min="5644" max="5644" width="2.5" style="337" customWidth="1"/>
    <col min="5645" max="5891" width="9" style="337"/>
    <col min="5892" max="5892" width="2.25" style="337" customWidth="1"/>
    <col min="5893" max="5893" width="24.25" style="337" customWidth="1"/>
    <col min="5894" max="5894" width="4" style="337" customWidth="1"/>
    <col min="5895" max="5897" width="20.08203125" style="337" customWidth="1"/>
    <col min="5898" max="5898" width="3.08203125" style="337" customWidth="1"/>
    <col min="5899" max="5899" width="4.33203125" style="337" customWidth="1"/>
    <col min="5900" max="5900" width="2.5" style="337" customWidth="1"/>
    <col min="5901" max="6147" width="9" style="337"/>
    <col min="6148" max="6148" width="2.25" style="337" customWidth="1"/>
    <col min="6149" max="6149" width="24.25" style="337" customWidth="1"/>
    <col min="6150" max="6150" width="4" style="337" customWidth="1"/>
    <col min="6151" max="6153" width="20.08203125" style="337" customWidth="1"/>
    <col min="6154" max="6154" width="3.08203125" style="337" customWidth="1"/>
    <col min="6155" max="6155" width="4.33203125" style="337" customWidth="1"/>
    <col min="6156" max="6156" width="2.5" style="337" customWidth="1"/>
    <col min="6157" max="6403" width="9" style="337"/>
    <col min="6404" max="6404" width="2.25" style="337" customWidth="1"/>
    <col min="6405" max="6405" width="24.25" style="337" customWidth="1"/>
    <col min="6406" max="6406" width="4" style="337" customWidth="1"/>
    <col min="6407" max="6409" width="20.08203125" style="337" customWidth="1"/>
    <col min="6410" max="6410" width="3.08203125" style="337" customWidth="1"/>
    <col min="6411" max="6411" width="4.33203125" style="337" customWidth="1"/>
    <col min="6412" max="6412" width="2.5" style="337" customWidth="1"/>
    <col min="6413" max="6659" width="9" style="337"/>
    <col min="6660" max="6660" width="2.25" style="337" customWidth="1"/>
    <col min="6661" max="6661" width="24.25" style="337" customWidth="1"/>
    <col min="6662" max="6662" width="4" style="337" customWidth="1"/>
    <col min="6663" max="6665" width="20.08203125" style="337" customWidth="1"/>
    <col min="6666" max="6666" width="3.08203125" style="337" customWidth="1"/>
    <col min="6667" max="6667" width="4.33203125" style="337" customWidth="1"/>
    <col min="6668" max="6668" width="2.5" style="337" customWidth="1"/>
    <col min="6669" max="6915" width="9" style="337"/>
    <col min="6916" max="6916" width="2.25" style="337" customWidth="1"/>
    <col min="6917" max="6917" width="24.25" style="337" customWidth="1"/>
    <col min="6918" max="6918" width="4" style="337" customWidth="1"/>
    <col min="6919" max="6921" width="20.08203125" style="337" customWidth="1"/>
    <col min="6922" max="6922" width="3.08203125" style="337" customWidth="1"/>
    <col min="6923" max="6923" width="4.33203125" style="337" customWidth="1"/>
    <col min="6924" max="6924" width="2.5" style="337" customWidth="1"/>
    <col min="6925" max="7171" width="9" style="337"/>
    <col min="7172" max="7172" width="2.25" style="337" customWidth="1"/>
    <col min="7173" max="7173" width="24.25" style="337" customWidth="1"/>
    <col min="7174" max="7174" width="4" style="337" customWidth="1"/>
    <col min="7175" max="7177" width="20.08203125" style="337" customWidth="1"/>
    <col min="7178" max="7178" width="3.08203125" style="337" customWidth="1"/>
    <col min="7179" max="7179" width="4.33203125" style="337" customWidth="1"/>
    <col min="7180" max="7180" width="2.5" style="337" customWidth="1"/>
    <col min="7181" max="7427" width="9" style="337"/>
    <col min="7428" max="7428" width="2.25" style="337" customWidth="1"/>
    <col min="7429" max="7429" width="24.25" style="337" customWidth="1"/>
    <col min="7430" max="7430" width="4" style="337" customWidth="1"/>
    <col min="7431" max="7433" width="20.08203125" style="337" customWidth="1"/>
    <col min="7434" max="7434" width="3.08203125" style="337" customWidth="1"/>
    <col min="7435" max="7435" width="4.33203125" style="337" customWidth="1"/>
    <col min="7436" max="7436" width="2.5" style="337" customWidth="1"/>
    <col min="7437" max="7683" width="9" style="337"/>
    <col min="7684" max="7684" width="2.25" style="337" customWidth="1"/>
    <col min="7685" max="7685" width="24.25" style="337" customWidth="1"/>
    <col min="7686" max="7686" width="4" style="337" customWidth="1"/>
    <col min="7687" max="7689" width="20.08203125" style="337" customWidth="1"/>
    <col min="7690" max="7690" width="3.08203125" style="337" customWidth="1"/>
    <col min="7691" max="7691" width="4.33203125" style="337" customWidth="1"/>
    <col min="7692" max="7692" width="2.5" style="337" customWidth="1"/>
    <col min="7693" max="7939" width="9" style="337"/>
    <col min="7940" max="7940" width="2.25" style="337" customWidth="1"/>
    <col min="7941" max="7941" width="24.25" style="337" customWidth="1"/>
    <col min="7942" max="7942" width="4" style="337" customWidth="1"/>
    <col min="7943" max="7945" width="20.08203125" style="337" customWidth="1"/>
    <col min="7946" max="7946" width="3.08203125" style="337" customWidth="1"/>
    <col min="7947" max="7947" width="4.33203125" style="337" customWidth="1"/>
    <col min="7948" max="7948" width="2.5" style="337" customWidth="1"/>
    <col min="7949" max="8195" width="9" style="337"/>
    <col min="8196" max="8196" width="2.25" style="337" customWidth="1"/>
    <col min="8197" max="8197" width="24.25" style="337" customWidth="1"/>
    <col min="8198" max="8198" width="4" style="337" customWidth="1"/>
    <col min="8199" max="8201" width="20.08203125" style="337" customWidth="1"/>
    <col min="8202" max="8202" width="3.08203125" style="337" customWidth="1"/>
    <col min="8203" max="8203" width="4.33203125" style="337" customWidth="1"/>
    <col min="8204" max="8204" width="2.5" style="337" customWidth="1"/>
    <col min="8205" max="8451" width="9" style="337"/>
    <col min="8452" max="8452" width="2.25" style="337" customWidth="1"/>
    <col min="8453" max="8453" width="24.25" style="337" customWidth="1"/>
    <col min="8454" max="8454" width="4" style="337" customWidth="1"/>
    <col min="8455" max="8457" width="20.08203125" style="337" customWidth="1"/>
    <col min="8458" max="8458" width="3.08203125" style="337" customWidth="1"/>
    <col min="8459" max="8459" width="4.33203125" style="337" customWidth="1"/>
    <col min="8460" max="8460" width="2.5" style="337" customWidth="1"/>
    <col min="8461" max="8707" width="9" style="337"/>
    <col min="8708" max="8708" width="2.25" style="337" customWidth="1"/>
    <col min="8709" max="8709" width="24.25" style="337" customWidth="1"/>
    <col min="8710" max="8710" width="4" style="337" customWidth="1"/>
    <col min="8711" max="8713" width="20.08203125" style="337" customWidth="1"/>
    <col min="8714" max="8714" width="3.08203125" style="337" customWidth="1"/>
    <col min="8715" max="8715" width="4.33203125" style="337" customWidth="1"/>
    <col min="8716" max="8716" width="2.5" style="337" customWidth="1"/>
    <col min="8717" max="8963" width="9" style="337"/>
    <col min="8964" max="8964" width="2.25" style="337" customWidth="1"/>
    <col min="8965" max="8965" width="24.25" style="337" customWidth="1"/>
    <col min="8966" max="8966" width="4" style="337" customWidth="1"/>
    <col min="8967" max="8969" width="20.08203125" style="337" customWidth="1"/>
    <col min="8970" max="8970" width="3.08203125" style="337" customWidth="1"/>
    <col min="8971" max="8971" width="4.33203125" style="337" customWidth="1"/>
    <col min="8972" max="8972" width="2.5" style="337" customWidth="1"/>
    <col min="8973" max="9219" width="9" style="337"/>
    <col min="9220" max="9220" width="2.25" style="337" customWidth="1"/>
    <col min="9221" max="9221" width="24.25" style="337" customWidth="1"/>
    <col min="9222" max="9222" width="4" style="337" customWidth="1"/>
    <col min="9223" max="9225" width="20.08203125" style="337" customWidth="1"/>
    <col min="9226" max="9226" width="3.08203125" style="337" customWidth="1"/>
    <col min="9227" max="9227" width="4.33203125" style="337" customWidth="1"/>
    <col min="9228" max="9228" width="2.5" style="337" customWidth="1"/>
    <col min="9229" max="9475" width="9" style="337"/>
    <col min="9476" max="9476" width="2.25" style="337" customWidth="1"/>
    <col min="9477" max="9477" width="24.25" style="337" customWidth="1"/>
    <col min="9478" max="9478" width="4" style="337" customWidth="1"/>
    <col min="9479" max="9481" width="20.08203125" style="337" customWidth="1"/>
    <col min="9482" max="9482" width="3.08203125" style="337" customWidth="1"/>
    <col min="9483" max="9483" width="4.33203125" style="337" customWidth="1"/>
    <col min="9484" max="9484" width="2.5" style="337" customWidth="1"/>
    <col min="9485" max="9731" width="9" style="337"/>
    <col min="9732" max="9732" width="2.25" style="337" customWidth="1"/>
    <col min="9733" max="9733" width="24.25" style="337" customWidth="1"/>
    <col min="9734" max="9734" width="4" style="337" customWidth="1"/>
    <col min="9735" max="9737" width="20.08203125" style="337" customWidth="1"/>
    <col min="9738" max="9738" width="3.08203125" style="337" customWidth="1"/>
    <col min="9739" max="9739" width="4.33203125" style="337" customWidth="1"/>
    <col min="9740" max="9740" width="2.5" style="337" customWidth="1"/>
    <col min="9741" max="9987" width="9" style="337"/>
    <col min="9988" max="9988" width="2.25" style="337" customWidth="1"/>
    <col min="9989" max="9989" width="24.25" style="337" customWidth="1"/>
    <col min="9990" max="9990" width="4" style="337" customWidth="1"/>
    <col min="9991" max="9993" width="20.08203125" style="337" customWidth="1"/>
    <col min="9994" max="9994" width="3.08203125" style="337" customWidth="1"/>
    <col min="9995" max="9995" width="4.33203125" style="337" customWidth="1"/>
    <col min="9996" max="9996" width="2.5" style="337" customWidth="1"/>
    <col min="9997" max="10243" width="9" style="337"/>
    <col min="10244" max="10244" width="2.25" style="337" customWidth="1"/>
    <col min="10245" max="10245" width="24.25" style="337" customWidth="1"/>
    <col min="10246" max="10246" width="4" style="337" customWidth="1"/>
    <col min="10247" max="10249" width="20.08203125" style="337" customWidth="1"/>
    <col min="10250" max="10250" width="3.08203125" style="337" customWidth="1"/>
    <col min="10251" max="10251" width="4.33203125" style="337" customWidth="1"/>
    <col min="10252" max="10252" width="2.5" style="337" customWidth="1"/>
    <col min="10253" max="10499" width="9" style="337"/>
    <col min="10500" max="10500" width="2.25" style="337" customWidth="1"/>
    <col min="10501" max="10501" width="24.25" style="337" customWidth="1"/>
    <col min="10502" max="10502" width="4" style="337" customWidth="1"/>
    <col min="10503" max="10505" width="20.08203125" style="337" customWidth="1"/>
    <col min="10506" max="10506" width="3.08203125" style="337" customWidth="1"/>
    <col min="10507" max="10507" width="4.33203125" style="337" customWidth="1"/>
    <col min="10508" max="10508" width="2.5" style="337" customWidth="1"/>
    <col min="10509" max="10755" width="9" style="337"/>
    <col min="10756" max="10756" width="2.25" style="337" customWidth="1"/>
    <col min="10757" max="10757" width="24.25" style="337" customWidth="1"/>
    <col min="10758" max="10758" width="4" style="337" customWidth="1"/>
    <col min="10759" max="10761" width="20.08203125" style="337" customWidth="1"/>
    <col min="10762" max="10762" width="3.08203125" style="337" customWidth="1"/>
    <col min="10763" max="10763" width="4.33203125" style="337" customWidth="1"/>
    <col min="10764" max="10764" width="2.5" style="337" customWidth="1"/>
    <col min="10765" max="11011" width="9" style="337"/>
    <col min="11012" max="11012" width="2.25" style="337" customWidth="1"/>
    <col min="11013" max="11013" width="24.25" style="337" customWidth="1"/>
    <col min="11014" max="11014" width="4" style="337" customWidth="1"/>
    <col min="11015" max="11017" width="20.08203125" style="337" customWidth="1"/>
    <col min="11018" max="11018" width="3.08203125" style="337" customWidth="1"/>
    <col min="11019" max="11019" width="4.33203125" style="337" customWidth="1"/>
    <col min="11020" max="11020" width="2.5" style="337" customWidth="1"/>
    <col min="11021" max="11267" width="9" style="337"/>
    <col min="11268" max="11268" width="2.25" style="337" customWidth="1"/>
    <col min="11269" max="11269" width="24.25" style="337" customWidth="1"/>
    <col min="11270" max="11270" width="4" style="337" customWidth="1"/>
    <col min="11271" max="11273" width="20.08203125" style="337" customWidth="1"/>
    <col min="11274" max="11274" width="3.08203125" style="337" customWidth="1"/>
    <col min="11275" max="11275" width="4.33203125" style="337" customWidth="1"/>
    <col min="11276" max="11276" width="2.5" style="337" customWidth="1"/>
    <col min="11277" max="11523" width="9" style="337"/>
    <col min="11524" max="11524" width="2.25" style="337" customWidth="1"/>
    <col min="11525" max="11525" width="24.25" style="337" customWidth="1"/>
    <col min="11526" max="11526" width="4" style="337" customWidth="1"/>
    <col min="11527" max="11529" width="20.08203125" style="337" customWidth="1"/>
    <col min="11530" max="11530" width="3.08203125" style="337" customWidth="1"/>
    <col min="11531" max="11531" width="4.33203125" style="337" customWidth="1"/>
    <col min="11532" max="11532" width="2.5" style="337" customWidth="1"/>
    <col min="11533" max="11779" width="9" style="337"/>
    <col min="11780" max="11780" width="2.25" style="337" customWidth="1"/>
    <col min="11781" max="11781" width="24.25" style="337" customWidth="1"/>
    <col min="11782" max="11782" width="4" style="337" customWidth="1"/>
    <col min="11783" max="11785" width="20.08203125" style="337" customWidth="1"/>
    <col min="11786" max="11786" width="3.08203125" style="337" customWidth="1"/>
    <col min="11787" max="11787" width="4.33203125" style="337" customWidth="1"/>
    <col min="11788" max="11788" width="2.5" style="337" customWidth="1"/>
    <col min="11789" max="12035" width="9" style="337"/>
    <col min="12036" max="12036" width="2.25" style="337" customWidth="1"/>
    <col min="12037" max="12037" width="24.25" style="337" customWidth="1"/>
    <col min="12038" max="12038" width="4" style="337" customWidth="1"/>
    <col min="12039" max="12041" width="20.08203125" style="337" customWidth="1"/>
    <col min="12042" max="12042" width="3.08203125" style="337" customWidth="1"/>
    <col min="12043" max="12043" width="4.33203125" style="337" customWidth="1"/>
    <col min="12044" max="12044" width="2.5" style="337" customWidth="1"/>
    <col min="12045" max="12291" width="9" style="337"/>
    <col min="12292" max="12292" width="2.25" style="337" customWidth="1"/>
    <col min="12293" max="12293" width="24.25" style="337" customWidth="1"/>
    <col min="12294" max="12294" width="4" style="337" customWidth="1"/>
    <col min="12295" max="12297" width="20.08203125" style="337" customWidth="1"/>
    <col min="12298" max="12298" width="3.08203125" style="337" customWidth="1"/>
    <col min="12299" max="12299" width="4.33203125" style="337" customWidth="1"/>
    <col min="12300" max="12300" width="2.5" style="337" customWidth="1"/>
    <col min="12301" max="12547" width="9" style="337"/>
    <col min="12548" max="12548" width="2.25" style="337" customWidth="1"/>
    <col min="12549" max="12549" width="24.25" style="337" customWidth="1"/>
    <col min="12550" max="12550" width="4" style="337" customWidth="1"/>
    <col min="12551" max="12553" width="20.08203125" style="337" customWidth="1"/>
    <col min="12554" max="12554" width="3.08203125" style="337" customWidth="1"/>
    <col min="12555" max="12555" width="4.33203125" style="337" customWidth="1"/>
    <col min="12556" max="12556" width="2.5" style="337" customWidth="1"/>
    <col min="12557" max="12803" width="9" style="337"/>
    <col min="12804" max="12804" width="2.25" style="337" customWidth="1"/>
    <col min="12805" max="12805" width="24.25" style="337" customWidth="1"/>
    <col min="12806" max="12806" width="4" style="337" customWidth="1"/>
    <col min="12807" max="12809" width="20.08203125" style="337" customWidth="1"/>
    <col min="12810" max="12810" width="3.08203125" style="337" customWidth="1"/>
    <col min="12811" max="12811" width="4.33203125" style="337" customWidth="1"/>
    <col min="12812" max="12812" width="2.5" style="337" customWidth="1"/>
    <col min="12813" max="13059" width="9" style="337"/>
    <col min="13060" max="13060" width="2.25" style="337" customWidth="1"/>
    <col min="13061" max="13061" width="24.25" style="337" customWidth="1"/>
    <col min="13062" max="13062" width="4" style="337" customWidth="1"/>
    <col min="13063" max="13065" width="20.08203125" style="337" customWidth="1"/>
    <col min="13066" max="13066" width="3.08203125" style="337" customWidth="1"/>
    <col min="13067" max="13067" width="4.33203125" style="337" customWidth="1"/>
    <col min="13068" max="13068" width="2.5" style="337" customWidth="1"/>
    <col min="13069" max="13315" width="9" style="337"/>
    <col min="13316" max="13316" width="2.25" style="337" customWidth="1"/>
    <col min="13317" max="13317" width="24.25" style="337" customWidth="1"/>
    <col min="13318" max="13318" width="4" style="337" customWidth="1"/>
    <col min="13319" max="13321" width="20.08203125" style="337" customWidth="1"/>
    <col min="13322" max="13322" width="3.08203125" style="337" customWidth="1"/>
    <col min="13323" max="13323" width="4.33203125" style="337" customWidth="1"/>
    <col min="13324" max="13324" width="2.5" style="337" customWidth="1"/>
    <col min="13325" max="13571" width="9" style="337"/>
    <col min="13572" max="13572" width="2.25" style="337" customWidth="1"/>
    <col min="13573" max="13573" width="24.25" style="337" customWidth="1"/>
    <col min="13574" max="13574" width="4" style="337" customWidth="1"/>
    <col min="13575" max="13577" width="20.08203125" style="337" customWidth="1"/>
    <col min="13578" max="13578" width="3.08203125" style="337" customWidth="1"/>
    <col min="13579" max="13579" width="4.33203125" style="337" customWidth="1"/>
    <col min="13580" max="13580" width="2.5" style="337" customWidth="1"/>
    <col min="13581" max="13827" width="9" style="337"/>
    <col min="13828" max="13828" width="2.25" style="337" customWidth="1"/>
    <col min="13829" max="13829" width="24.25" style="337" customWidth="1"/>
    <col min="13830" max="13830" width="4" style="337" customWidth="1"/>
    <col min="13831" max="13833" width="20.08203125" style="337" customWidth="1"/>
    <col min="13834" max="13834" width="3.08203125" style="337" customWidth="1"/>
    <col min="13835" max="13835" width="4.33203125" style="337" customWidth="1"/>
    <col min="13836" max="13836" width="2.5" style="337" customWidth="1"/>
    <col min="13837" max="14083" width="9" style="337"/>
    <col min="14084" max="14084" width="2.25" style="337" customWidth="1"/>
    <col min="14085" max="14085" width="24.25" style="337" customWidth="1"/>
    <col min="14086" max="14086" width="4" style="337" customWidth="1"/>
    <col min="14087" max="14089" width="20.08203125" style="337" customWidth="1"/>
    <col min="14090" max="14090" width="3.08203125" style="337" customWidth="1"/>
    <col min="14091" max="14091" width="4.33203125" style="337" customWidth="1"/>
    <col min="14092" max="14092" width="2.5" style="337" customWidth="1"/>
    <col min="14093" max="14339" width="9" style="337"/>
    <col min="14340" max="14340" width="2.25" style="337" customWidth="1"/>
    <col min="14341" max="14341" width="24.25" style="337" customWidth="1"/>
    <col min="14342" max="14342" width="4" style="337" customWidth="1"/>
    <col min="14343" max="14345" width="20.08203125" style="337" customWidth="1"/>
    <col min="14346" max="14346" width="3.08203125" style="337" customWidth="1"/>
    <col min="14347" max="14347" width="4.33203125" style="337" customWidth="1"/>
    <col min="14348" max="14348" width="2.5" style="337" customWidth="1"/>
    <col min="14349" max="14595" width="9" style="337"/>
    <col min="14596" max="14596" width="2.25" style="337" customWidth="1"/>
    <col min="14597" max="14597" width="24.25" style="337" customWidth="1"/>
    <col min="14598" max="14598" width="4" style="337" customWidth="1"/>
    <col min="14599" max="14601" width="20.08203125" style="337" customWidth="1"/>
    <col min="14602" max="14602" width="3.08203125" style="337" customWidth="1"/>
    <col min="14603" max="14603" width="4.33203125" style="337" customWidth="1"/>
    <col min="14604" max="14604" width="2.5" style="337" customWidth="1"/>
    <col min="14605" max="14851" width="9" style="337"/>
    <col min="14852" max="14852" width="2.25" style="337" customWidth="1"/>
    <col min="14853" max="14853" width="24.25" style="337" customWidth="1"/>
    <col min="14854" max="14854" width="4" style="337" customWidth="1"/>
    <col min="14855" max="14857" width="20.08203125" style="337" customWidth="1"/>
    <col min="14858" max="14858" width="3.08203125" style="337" customWidth="1"/>
    <col min="14859" max="14859" width="4.33203125" style="337" customWidth="1"/>
    <col min="14860" max="14860" width="2.5" style="337" customWidth="1"/>
    <col min="14861" max="15107" width="9" style="337"/>
    <col min="15108" max="15108" width="2.25" style="337" customWidth="1"/>
    <col min="15109" max="15109" width="24.25" style="337" customWidth="1"/>
    <col min="15110" max="15110" width="4" style="337" customWidth="1"/>
    <col min="15111" max="15113" width="20.08203125" style="337" customWidth="1"/>
    <col min="15114" max="15114" width="3.08203125" style="337" customWidth="1"/>
    <col min="15115" max="15115" width="4.33203125" style="337" customWidth="1"/>
    <col min="15116" max="15116" width="2.5" style="337" customWidth="1"/>
    <col min="15117" max="15363" width="9" style="337"/>
    <col min="15364" max="15364" width="2.25" style="337" customWidth="1"/>
    <col min="15365" max="15365" width="24.25" style="337" customWidth="1"/>
    <col min="15366" max="15366" width="4" style="337" customWidth="1"/>
    <col min="15367" max="15369" width="20.08203125" style="337" customWidth="1"/>
    <col min="15370" max="15370" width="3.08203125" style="337" customWidth="1"/>
    <col min="15371" max="15371" width="4.33203125" style="337" customWidth="1"/>
    <col min="15372" max="15372" width="2.5" style="337" customWidth="1"/>
    <col min="15373" max="15619" width="9" style="337"/>
    <col min="15620" max="15620" width="2.25" style="337" customWidth="1"/>
    <col min="15621" max="15621" width="24.25" style="337" customWidth="1"/>
    <col min="15622" max="15622" width="4" style="337" customWidth="1"/>
    <col min="15623" max="15625" width="20.08203125" style="337" customWidth="1"/>
    <col min="15626" max="15626" width="3.08203125" style="337" customWidth="1"/>
    <col min="15627" max="15627" width="4.33203125" style="337" customWidth="1"/>
    <col min="15628" max="15628" width="2.5" style="337" customWidth="1"/>
    <col min="15629" max="15875" width="9" style="337"/>
    <col min="15876" max="15876" width="2.25" style="337" customWidth="1"/>
    <col min="15877" max="15877" width="24.25" style="337" customWidth="1"/>
    <col min="15878" max="15878" width="4" style="337" customWidth="1"/>
    <col min="15879" max="15881" width="20.08203125" style="337" customWidth="1"/>
    <col min="15882" max="15882" width="3.08203125" style="337" customWidth="1"/>
    <col min="15883" max="15883" width="4.33203125" style="337" customWidth="1"/>
    <col min="15884" max="15884" width="2.5" style="337" customWidth="1"/>
    <col min="15885" max="16131" width="9" style="337"/>
    <col min="16132" max="16132" width="2.25" style="337" customWidth="1"/>
    <col min="16133" max="16133" width="24.25" style="337" customWidth="1"/>
    <col min="16134" max="16134" width="4" style="337" customWidth="1"/>
    <col min="16135" max="16137" width="20.08203125" style="337" customWidth="1"/>
    <col min="16138" max="16138" width="3.08203125" style="337" customWidth="1"/>
    <col min="16139" max="16139" width="4.33203125" style="337" customWidth="1"/>
    <col min="16140" max="16140" width="2.5" style="337" customWidth="1"/>
    <col min="16141" max="16384" width="9" style="337"/>
  </cols>
  <sheetData>
    <row r="1" spans="1:11" ht="20.149999999999999" customHeight="1">
      <c r="A1" s="602"/>
      <c r="B1" s="337" t="s">
        <v>823</v>
      </c>
    </row>
    <row r="2" spans="1:11" ht="20.149999999999999" customHeight="1">
      <c r="A2" s="602"/>
      <c r="I2" s="2256" t="s">
        <v>348</v>
      </c>
      <c r="J2" s="2256"/>
      <c r="K2" s="2256"/>
    </row>
    <row r="3" spans="1:11" ht="20.149999999999999" customHeight="1">
      <c r="A3" s="602"/>
      <c r="I3" s="603"/>
      <c r="J3" s="603"/>
      <c r="K3" s="603"/>
    </row>
    <row r="4" spans="1:11" ht="20.149999999999999" customHeight="1">
      <c r="A4" s="1529" t="s">
        <v>824</v>
      </c>
      <c r="B4" s="1529"/>
      <c r="C4" s="1529"/>
      <c r="D4" s="1529"/>
      <c r="E4" s="1529"/>
      <c r="F4" s="1529"/>
      <c r="G4" s="1529"/>
      <c r="H4" s="1529"/>
      <c r="I4" s="1529"/>
      <c r="J4" s="1529"/>
      <c r="K4" s="1529"/>
    </row>
    <row r="5" spans="1:11" ht="20.149999999999999" customHeight="1">
      <c r="A5" s="2257" t="s">
        <v>825</v>
      </c>
      <c r="B5" s="2257"/>
      <c r="C5" s="2257"/>
      <c r="D5" s="2257"/>
      <c r="E5" s="2257"/>
      <c r="F5" s="2257"/>
      <c r="G5" s="2257"/>
      <c r="H5" s="2257"/>
      <c r="I5" s="2257"/>
      <c r="J5" s="2257"/>
      <c r="K5" s="2257"/>
    </row>
    <row r="6" spans="1:11" ht="30" customHeight="1">
      <c r="B6" s="604" t="s">
        <v>523</v>
      </c>
      <c r="C6" s="2258" t="s">
        <v>826</v>
      </c>
      <c r="D6" s="2258"/>
      <c r="E6" s="2258"/>
      <c r="F6" s="2258"/>
      <c r="G6" s="2258"/>
      <c r="H6" s="2258"/>
      <c r="I6" s="2258"/>
      <c r="J6" s="2258"/>
      <c r="K6" s="2259"/>
    </row>
    <row r="7" spans="1:11" ht="30" customHeight="1">
      <c r="B7" s="605" t="s">
        <v>827</v>
      </c>
      <c r="C7" s="1494" t="s">
        <v>828</v>
      </c>
      <c r="D7" s="1495"/>
      <c r="E7" s="1495"/>
      <c r="F7" s="1495"/>
      <c r="G7" s="1495"/>
      <c r="H7" s="1495"/>
      <c r="I7" s="1495"/>
      <c r="J7" s="1495"/>
      <c r="K7" s="1496"/>
    </row>
    <row r="8" spans="1:11" ht="30" customHeight="1">
      <c r="B8" s="606" t="s">
        <v>829</v>
      </c>
      <c r="C8" s="1494" t="s">
        <v>830</v>
      </c>
      <c r="D8" s="1495"/>
      <c r="E8" s="1495"/>
      <c r="F8" s="1495"/>
      <c r="G8" s="1495"/>
      <c r="H8" s="1495"/>
      <c r="I8" s="1495"/>
      <c r="J8" s="1495"/>
      <c r="K8" s="1496"/>
    </row>
    <row r="9" spans="1:11" ht="18.75" customHeight="1">
      <c r="B9" s="2242" t="s">
        <v>831</v>
      </c>
      <c r="C9" s="607"/>
      <c r="K9" s="608"/>
    </row>
    <row r="10" spans="1:11" ht="32.25" customHeight="1">
      <c r="B10" s="2242"/>
      <c r="C10" s="607"/>
      <c r="D10" s="2244" t="s">
        <v>832</v>
      </c>
      <c r="E10" s="2244"/>
      <c r="F10" s="609"/>
      <c r="G10" s="610"/>
      <c r="H10" s="611" t="s">
        <v>140</v>
      </c>
      <c r="I10" s="603"/>
      <c r="J10" s="603"/>
      <c r="K10" s="608"/>
    </row>
    <row r="11" spans="1:11" ht="20.25" customHeight="1">
      <c r="B11" s="2243"/>
      <c r="C11" s="612"/>
      <c r="D11" s="613" t="s">
        <v>833</v>
      </c>
      <c r="E11" s="613"/>
      <c r="F11" s="614"/>
      <c r="G11" s="614"/>
      <c r="H11" s="614"/>
      <c r="I11" s="614"/>
      <c r="J11" s="614"/>
      <c r="K11" s="615"/>
    </row>
    <row r="12" spans="1:11" ht="30" customHeight="1">
      <c r="B12" s="340" t="s">
        <v>834</v>
      </c>
      <c r="C12" s="1494" t="s">
        <v>835</v>
      </c>
      <c r="D12" s="1495"/>
      <c r="E12" s="1495"/>
      <c r="F12" s="1495"/>
      <c r="G12" s="1495"/>
      <c r="H12" s="1495"/>
      <c r="I12" s="1495"/>
      <c r="J12" s="1495"/>
      <c r="K12" s="1496"/>
    </row>
    <row r="13" spans="1:11">
      <c r="B13" s="2245" t="s">
        <v>836</v>
      </c>
      <c r="C13" s="616"/>
      <c r="D13" s="617"/>
      <c r="E13" s="617"/>
      <c r="F13" s="617"/>
      <c r="G13" s="617"/>
      <c r="H13" s="617"/>
      <c r="I13" s="617"/>
      <c r="J13" s="617"/>
      <c r="K13" s="618"/>
    </row>
    <row r="14" spans="1:11" ht="24.75" customHeight="1" thickBot="1">
      <c r="B14" s="2242"/>
      <c r="C14" s="607"/>
      <c r="D14" s="338" t="s">
        <v>837</v>
      </c>
      <c r="K14" s="608"/>
    </row>
    <row r="15" spans="1:11" ht="24" customHeight="1">
      <c r="B15" s="2242"/>
      <c r="C15" s="607"/>
      <c r="D15" s="619"/>
      <c r="E15" s="2246" t="s">
        <v>326</v>
      </c>
      <c r="F15" s="2247"/>
      <c r="G15" s="620" t="s">
        <v>327</v>
      </c>
      <c r="H15" s="621"/>
      <c r="I15" s="622" t="s">
        <v>838</v>
      </c>
      <c r="J15" s="623"/>
      <c r="K15" s="608"/>
    </row>
    <row r="16" spans="1:11" ht="24" customHeight="1">
      <c r="B16" s="2242"/>
      <c r="C16" s="607"/>
      <c r="D16" s="624" t="s">
        <v>839</v>
      </c>
      <c r="E16" s="610"/>
      <c r="F16" s="625" t="s">
        <v>140</v>
      </c>
      <c r="G16" s="610"/>
      <c r="H16" s="626" t="s">
        <v>140</v>
      </c>
      <c r="I16" s="627">
        <f>E16+G16</f>
        <v>0</v>
      </c>
      <c r="J16" s="628" t="s">
        <v>140</v>
      </c>
      <c r="K16" s="608"/>
    </row>
    <row r="17" spans="2:11" ht="24" customHeight="1" thickBot="1">
      <c r="B17" s="2242"/>
      <c r="C17" s="607"/>
      <c r="D17" s="629" t="s">
        <v>840</v>
      </c>
      <c r="E17" s="610"/>
      <c r="F17" s="611" t="s">
        <v>841</v>
      </c>
      <c r="G17" s="610"/>
      <c r="H17" s="630" t="s">
        <v>841</v>
      </c>
      <c r="I17" s="631">
        <f>E17+G17</f>
        <v>0</v>
      </c>
      <c r="J17" s="632" t="s">
        <v>841</v>
      </c>
      <c r="K17" s="608"/>
    </row>
    <row r="18" spans="2:11" ht="24.75" customHeight="1" thickBot="1">
      <c r="B18" s="2242"/>
      <c r="C18" s="607"/>
      <c r="D18" s="338" t="s">
        <v>842</v>
      </c>
      <c r="G18" s="633"/>
      <c r="H18" s="633"/>
      <c r="I18" s="633"/>
      <c r="J18" s="633"/>
      <c r="K18" s="608"/>
    </row>
    <row r="19" spans="2:11" ht="24" customHeight="1">
      <c r="B19" s="2242"/>
      <c r="C19" s="607"/>
      <c r="D19" s="634"/>
      <c r="E19" s="635" t="s">
        <v>843</v>
      </c>
      <c r="F19" s="636"/>
      <c r="G19" s="637"/>
      <c r="H19" s="634"/>
      <c r="I19" s="635" t="s">
        <v>844</v>
      </c>
      <c r="J19" s="636"/>
      <c r="K19" s="608"/>
    </row>
    <row r="20" spans="2:11" ht="24" customHeight="1">
      <c r="B20" s="2242"/>
      <c r="C20" s="607"/>
      <c r="D20" s="638" t="s">
        <v>839</v>
      </c>
      <c r="E20" s="639"/>
      <c r="F20" s="628" t="s">
        <v>140</v>
      </c>
      <c r="G20" s="637"/>
      <c r="H20" s="638" t="s">
        <v>839</v>
      </c>
      <c r="I20" s="639"/>
      <c r="J20" s="628" t="s">
        <v>140</v>
      </c>
      <c r="K20" s="608"/>
    </row>
    <row r="21" spans="2:11" ht="24" customHeight="1" thickBot="1">
      <c r="B21" s="2242"/>
      <c r="C21" s="607"/>
      <c r="D21" s="640" t="s">
        <v>840</v>
      </c>
      <c r="E21" s="641"/>
      <c r="F21" s="632" t="s">
        <v>841</v>
      </c>
      <c r="G21" s="637"/>
      <c r="H21" s="640" t="s">
        <v>840</v>
      </c>
      <c r="I21" s="641"/>
      <c r="J21" s="632" t="s">
        <v>841</v>
      </c>
      <c r="K21" s="608"/>
    </row>
    <row r="22" spans="2:11" ht="29.25" customHeight="1" thickBot="1">
      <c r="B22" s="2242"/>
      <c r="C22" s="607"/>
      <c r="D22" s="338" t="s">
        <v>845</v>
      </c>
      <c r="E22" s="633"/>
      <c r="F22" s="633"/>
      <c r="G22" s="633"/>
      <c r="H22" s="633"/>
      <c r="I22" s="633"/>
      <c r="J22" s="633"/>
      <c r="K22" s="608"/>
    </row>
    <row r="23" spans="2:11" ht="24" customHeight="1">
      <c r="B23" s="2242"/>
      <c r="C23" s="607"/>
      <c r="D23" s="633"/>
      <c r="E23" s="633"/>
      <c r="F23" s="633"/>
      <c r="G23" s="633"/>
      <c r="H23" s="634"/>
      <c r="I23" s="635" t="s">
        <v>332</v>
      </c>
      <c r="J23" s="636"/>
      <c r="K23" s="608"/>
    </row>
    <row r="24" spans="2:11" ht="24" customHeight="1">
      <c r="B24" s="2242"/>
      <c r="C24" s="607"/>
      <c r="D24" s="633"/>
      <c r="E24" s="633"/>
      <c r="F24" s="633"/>
      <c r="G24" s="633"/>
      <c r="H24" s="638" t="s">
        <v>839</v>
      </c>
      <c r="I24" s="625">
        <f>I16+E20+I20</f>
        <v>0</v>
      </c>
      <c r="J24" s="628" t="s">
        <v>140</v>
      </c>
      <c r="K24" s="608"/>
    </row>
    <row r="25" spans="2:11" ht="24" customHeight="1" thickBot="1">
      <c r="B25" s="2242"/>
      <c r="C25" s="607"/>
      <c r="D25" s="642"/>
      <c r="E25" s="637"/>
      <c r="F25" s="642"/>
      <c r="G25" s="637"/>
      <c r="H25" s="640" t="s">
        <v>840</v>
      </c>
      <c r="I25" s="643">
        <f>I17+E21+I21</f>
        <v>0</v>
      </c>
      <c r="J25" s="632" t="s">
        <v>841</v>
      </c>
      <c r="K25" s="608"/>
    </row>
    <row r="26" spans="2:11" ht="15.75" customHeight="1">
      <c r="B26" s="2242"/>
      <c r="C26" s="607"/>
      <c r="D26" s="642"/>
      <c r="E26" s="637"/>
      <c r="F26" s="642"/>
      <c r="G26" s="637"/>
      <c r="H26" s="633"/>
      <c r="I26" s="633"/>
      <c r="J26" s="633"/>
      <c r="K26" s="608"/>
    </row>
    <row r="27" spans="2:11" ht="29.25" customHeight="1" thickBot="1">
      <c r="B27" s="2242"/>
      <c r="C27" s="644"/>
      <c r="D27" s="645" t="s">
        <v>846</v>
      </c>
      <c r="E27" s="646"/>
      <c r="F27" s="646"/>
      <c r="G27" s="646"/>
      <c r="H27" s="646"/>
      <c r="I27" s="646"/>
      <c r="J27" s="646"/>
      <c r="K27" s="647"/>
    </row>
    <row r="28" spans="2:11" ht="29.25" customHeight="1">
      <c r="B28" s="2242"/>
      <c r="C28" s="607"/>
      <c r="F28" s="648"/>
      <c r="G28" s="2248" t="s">
        <v>847</v>
      </c>
      <c r="H28" s="2249"/>
      <c r="I28" s="2250" t="s">
        <v>221</v>
      </c>
      <c r="J28" s="2249"/>
      <c r="K28" s="608"/>
    </row>
    <row r="29" spans="2:11" ht="29.25" customHeight="1">
      <c r="B29" s="2242"/>
      <c r="C29" s="607"/>
      <c r="D29" s="649"/>
      <c r="E29" s="649"/>
      <c r="F29" s="650" t="s">
        <v>839</v>
      </c>
      <c r="G29" s="651"/>
      <c r="H29" s="626" t="s">
        <v>140</v>
      </c>
      <c r="I29" s="627">
        <f>G29</f>
        <v>0</v>
      </c>
      <c r="J29" s="628" t="s">
        <v>140</v>
      </c>
      <c r="K29" s="608"/>
    </row>
    <row r="30" spans="2:11" ht="29.25" customHeight="1" thickBot="1">
      <c r="B30" s="2242"/>
      <c r="C30" s="607"/>
      <c r="D30" s="642"/>
      <c r="E30" s="642"/>
      <c r="F30" s="652" t="s">
        <v>840</v>
      </c>
      <c r="G30" s="653"/>
      <c r="H30" s="654" t="s">
        <v>841</v>
      </c>
      <c r="I30" s="631">
        <f>G30</f>
        <v>0</v>
      </c>
      <c r="J30" s="632" t="s">
        <v>841</v>
      </c>
      <c r="K30" s="608"/>
    </row>
    <row r="31" spans="2:11" ht="29.25" customHeight="1">
      <c r="B31" s="2242"/>
      <c r="C31" s="607"/>
      <c r="D31" s="642"/>
      <c r="E31" s="633"/>
      <c r="F31" s="633"/>
      <c r="G31" s="633"/>
      <c r="H31" s="633"/>
      <c r="I31" s="633"/>
      <c r="J31" s="633"/>
      <c r="K31" s="608"/>
    </row>
    <row r="32" spans="2:11" ht="29.25" customHeight="1">
      <c r="B32" s="2242"/>
      <c r="C32" s="607"/>
      <c r="D32" s="2251" t="s">
        <v>848</v>
      </c>
      <c r="E32" s="2252"/>
      <c r="F32" s="2252"/>
      <c r="G32" s="2252"/>
      <c r="H32" s="2253"/>
      <c r="I32" s="2254" t="str">
        <f>IF(I25&lt;=I30,"可","不可")</f>
        <v>可</v>
      </c>
      <c r="J32" s="2255"/>
      <c r="K32" s="608"/>
    </row>
    <row r="33" spans="2:11">
      <c r="B33" s="2243"/>
      <c r="C33" s="612"/>
      <c r="D33" s="614"/>
      <c r="E33" s="614"/>
      <c r="F33" s="614"/>
      <c r="G33" s="614"/>
      <c r="H33" s="614"/>
      <c r="I33" s="614"/>
      <c r="J33" s="614"/>
      <c r="K33" s="615"/>
    </row>
    <row r="34" spans="2:11">
      <c r="B34" s="617"/>
      <c r="C34" s="617"/>
      <c r="D34" s="617"/>
      <c r="E34" s="617"/>
      <c r="F34" s="617"/>
      <c r="G34" s="617"/>
      <c r="H34" s="617"/>
      <c r="I34" s="617"/>
      <c r="J34" s="617"/>
      <c r="K34" s="617"/>
    </row>
    <row r="35" spans="2:11" ht="17.25" customHeight="1">
      <c r="B35" s="2241" t="s">
        <v>849</v>
      </c>
      <c r="C35" s="2241"/>
      <c r="D35" s="2241"/>
      <c r="E35" s="2241"/>
      <c r="F35" s="2241"/>
      <c r="G35" s="2241"/>
      <c r="H35" s="2241"/>
      <c r="I35" s="2241"/>
      <c r="J35" s="2241"/>
      <c r="K35" s="2241"/>
    </row>
    <row r="36" spans="2:11" ht="17.25" customHeight="1">
      <c r="B36" s="2241"/>
      <c r="C36" s="2241"/>
      <c r="D36" s="2241"/>
      <c r="E36" s="2241"/>
      <c r="F36" s="2241"/>
      <c r="G36" s="2241"/>
      <c r="H36" s="2241"/>
      <c r="I36" s="2241"/>
      <c r="J36" s="2241"/>
      <c r="K36" s="2241"/>
    </row>
    <row r="37" spans="2:11" ht="17.25" customHeight="1">
      <c r="B37" s="2241"/>
      <c r="C37" s="2241"/>
      <c r="D37" s="2241"/>
      <c r="E37" s="2241"/>
      <c r="F37" s="2241"/>
      <c r="G37" s="2241"/>
      <c r="H37" s="2241"/>
      <c r="I37" s="2241"/>
      <c r="J37" s="2241"/>
      <c r="K37" s="2241"/>
    </row>
    <row r="38" spans="2:11" ht="17.25" customHeight="1">
      <c r="B38" s="2241"/>
      <c r="C38" s="2241"/>
      <c r="D38" s="2241"/>
      <c r="E38" s="2241"/>
      <c r="F38" s="2241"/>
      <c r="G38" s="2241"/>
      <c r="H38" s="2241"/>
      <c r="I38" s="2241"/>
      <c r="J38" s="2241"/>
      <c r="K38" s="2241"/>
    </row>
    <row r="39" spans="2:11" ht="17.25" customHeight="1">
      <c r="B39" s="2241"/>
      <c r="C39" s="2241"/>
      <c r="D39" s="2241"/>
      <c r="E39" s="2241"/>
      <c r="F39" s="2241"/>
      <c r="G39" s="2241"/>
      <c r="H39" s="2241"/>
      <c r="I39" s="2241"/>
      <c r="J39" s="2241"/>
      <c r="K39" s="2241"/>
    </row>
    <row r="40" spans="2:11" ht="17.25" customHeight="1">
      <c r="B40" s="655"/>
      <c r="C40" s="655"/>
      <c r="D40" s="655"/>
      <c r="E40" s="655"/>
      <c r="F40" s="655"/>
      <c r="G40" s="655"/>
      <c r="H40" s="655"/>
      <c r="I40" s="655"/>
      <c r="J40" s="655"/>
      <c r="K40" s="655"/>
    </row>
    <row r="44" spans="2:11">
      <c r="B44" s="656"/>
    </row>
  </sheetData>
  <mergeCells count="16">
    <mergeCell ref="C8:K8"/>
    <mergeCell ref="I2:K2"/>
    <mergeCell ref="A4:K4"/>
    <mergeCell ref="A5:K5"/>
    <mergeCell ref="C6:K6"/>
    <mergeCell ref="C7:K7"/>
    <mergeCell ref="B35:K39"/>
    <mergeCell ref="B9:B11"/>
    <mergeCell ref="D10:E10"/>
    <mergeCell ref="C12:K12"/>
    <mergeCell ref="B13:B33"/>
    <mergeCell ref="E15:F15"/>
    <mergeCell ref="G28:H28"/>
    <mergeCell ref="I28:J28"/>
    <mergeCell ref="D32:H32"/>
    <mergeCell ref="I32:J32"/>
  </mergeCells>
  <phoneticPr fontId="20"/>
  <pageMargins left="0.7" right="0.7" top="0.75" bottom="0.75" header="0.3" footer="0.3"/>
  <pageSetup paperSize="9" scale="71"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2486D-90D9-450B-A2D5-004782BDA826}">
  <sheetPr>
    <tabColor theme="8"/>
  </sheetPr>
  <dimension ref="A1:AC61"/>
  <sheetViews>
    <sheetView showGridLines="0" view="pageBreakPreview" zoomScaleNormal="100" zoomScaleSheetLayoutView="100" workbookViewId="0">
      <selection activeCell="A4" sqref="A4:AC4"/>
    </sheetView>
  </sheetViews>
  <sheetFormatPr defaultColWidth="3.33203125" defaultRowHeight="17.25" customHeight="1"/>
  <cols>
    <col min="1" max="1" width="1.58203125" style="675" customWidth="1"/>
    <col min="2" max="6" width="4.83203125" style="675" customWidth="1"/>
    <col min="7" max="7" width="5.25" style="675" customWidth="1"/>
    <col min="8" max="11" width="3.33203125" style="675" customWidth="1"/>
    <col min="12" max="12" width="2" style="675" customWidth="1"/>
    <col min="13" max="13" width="3.83203125" style="675" customWidth="1"/>
    <col min="14" max="16" width="4.83203125" style="675" customWidth="1"/>
    <col min="17" max="28" width="3.33203125" style="675" customWidth="1"/>
    <col min="29" max="29" width="2" style="675" customWidth="1"/>
    <col min="30" max="16384" width="3.33203125" style="675"/>
  </cols>
  <sheetData>
    <row r="1" spans="1:29" ht="20.149999999999999" customHeight="1"/>
    <row r="2" spans="1:29" ht="20.149999999999999" customHeight="1">
      <c r="B2" s="675" t="s">
        <v>876</v>
      </c>
      <c r="T2" s="2304" t="s">
        <v>877</v>
      </c>
      <c r="U2" s="2304"/>
      <c r="V2" s="2304"/>
      <c r="W2" s="2304"/>
      <c r="X2" s="2304"/>
      <c r="Y2" s="2304"/>
      <c r="Z2" s="2304"/>
      <c r="AA2" s="2304"/>
      <c r="AB2" s="2304"/>
    </row>
    <row r="3" spans="1:29" ht="20.149999999999999" customHeight="1">
      <c r="T3" s="676"/>
      <c r="U3" s="676"/>
      <c r="V3" s="676"/>
      <c r="W3" s="676"/>
      <c r="X3" s="676"/>
      <c r="Y3" s="676"/>
      <c r="Z3" s="676"/>
      <c r="AA3" s="676"/>
      <c r="AB3" s="676"/>
    </row>
    <row r="4" spans="1:29" ht="20.149999999999999" customHeight="1">
      <c r="A4" s="2305" t="s">
        <v>878</v>
      </c>
      <c r="B4" s="2306"/>
      <c r="C4" s="2306"/>
      <c r="D4" s="2306"/>
      <c r="E4" s="2306"/>
      <c r="F4" s="2306"/>
      <c r="G4" s="2306"/>
      <c r="H4" s="2306"/>
      <c r="I4" s="2306"/>
      <c r="J4" s="2306"/>
      <c r="K4" s="2306"/>
      <c r="L4" s="2306"/>
      <c r="M4" s="2306"/>
      <c r="N4" s="2306"/>
      <c r="O4" s="2306"/>
      <c r="P4" s="2306"/>
      <c r="Q4" s="2306"/>
      <c r="R4" s="2306"/>
      <c r="S4" s="2306"/>
      <c r="T4" s="2306"/>
      <c r="U4" s="2306"/>
      <c r="V4" s="2306"/>
      <c r="W4" s="2306"/>
      <c r="X4" s="2306"/>
      <c r="Y4" s="2306"/>
      <c r="Z4" s="2306"/>
      <c r="AA4" s="2306"/>
      <c r="AB4" s="2306"/>
      <c r="AC4" s="2306"/>
    </row>
    <row r="5" spans="1:29" ht="20.149999999999999" customHeight="1"/>
    <row r="6" spans="1:29" s="677" customFormat="1" ht="20.149999999999999" customHeight="1">
      <c r="B6" s="677" t="s">
        <v>879</v>
      </c>
    </row>
    <row r="7" spans="1:29" ht="20.149999999999999" customHeight="1" thickBot="1"/>
    <row r="8" spans="1:29" ht="30" customHeight="1">
      <c r="B8" s="2307" t="s">
        <v>880</v>
      </c>
      <c r="C8" s="2308"/>
      <c r="D8" s="2308"/>
      <c r="E8" s="2308"/>
      <c r="F8" s="2309"/>
      <c r="G8" s="2310" t="s">
        <v>881</v>
      </c>
      <c r="H8" s="2311"/>
      <c r="I8" s="2311"/>
      <c r="J8" s="2311"/>
      <c r="K8" s="2311"/>
      <c r="L8" s="2311"/>
      <c r="M8" s="2311"/>
      <c r="N8" s="2311"/>
      <c r="O8" s="2311"/>
      <c r="P8" s="2311"/>
      <c r="Q8" s="2311"/>
      <c r="R8" s="2311"/>
      <c r="S8" s="2311"/>
      <c r="T8" s="2311"/>
      <c r="U8" s="2311"/>
      <c r="V8" s="2311"/>
      <c r="W8" s="2311"/>
      <c r="X8" s="2311"/>
      <c r="Y8" s="2311"/>
      <c r="Z8" s="2311"/>
      <c r="AA8" s="2311"/>
      <c r="AB8" s="2312"/>
    </row>
    <row r="9" spans="1:29" ht="36" customHeight="1">
      <c r="B9" s="2313" t="s">
        <v>882</v>
      </c>
      <c r="C9" s="2314"/>
      <c r="D9" s="2314"/>
      <c r="E9" s="2314"/>
      <c r="F9" s="2315"/>
      <c r="G9" s="2316"/>
      <c r="H9" s="2317"/>
      <c r="I9" s="2317"/>
      <c r="J9" s="2317"/>
      <c r="K9" s="2317"/>
      <c r="L9" s="2317"/>
      <c r="M9" s="2317"/>
      <c r="N9" s="2317"/>
      <c r="O9" s="2317"/>
      <c r="P9" s="2317"/>
      <c r="Q9" s="2317"/>
      <c r="R9" s="2317"/>
      <c r="S9" s="2317"/>
      <c r="T9" s="2317"/>
      <c r="U9" s="2317"/>
      <c r="V9" s="2317"/>
      <c r="W9" s="2317"/>
      <c r="X9" s="2317"/>
      <c r="Y9" s="2317"/>
      <c r="Z9" s="2317"/>
      <c r="AA9" s="2317"/>
      <c r="AB9" s="2318"/>
    </row>
    <row r="10" spans="1:29" ht="19.5" customHeight="1">
      <c r="B10" s="2276" t="s">
        <v>883</v>
      </c>
      <c r="C10" s="2277"/>
      <c r="D10" s="2277"/>
      <c r="E10" s="2277"/>
      <c r="F10" s="2278"/>
      <c r="G10" s="2285" t="s">
        <v>884</v>
      </c>
      <c r="H10" s="2286"/>
      <c r="I10" s="2286"/>
      <c r="J10" s="2286"/>
      <c r="K10" s="2286"/>
      <c r="L10" s="2286"/>
      <c r="M10" s="2286"/>
      <c r="N10" s="2286"/>
      <c r="O10" s="2286"/>
      <c r="P10" s="2286"/>
      <c r="Q10" s="2286"/>
      <c r="R10" s="2286"/>
      <c r="S10" s="2286"/>
      <c r="T10" s="2287"/>
      <c r="U10" s="2291" t="s">
        <v>885</v>
      </c>
      <c r="V10" s="2292"/>
      <c r="W10" s="2292"/>
      <c r="X10" s="2292"/>
      <c r="Y10" s="2292"/>
      <c r="Z10" s="2292"/>
      <c r="AA10" s="2292"/>
      <c r="AB10" s="2293"/>
    </row>
    <row r="11" spans="1:29" ht="19.5" customHeight="1">
      <c r="B11" s="2279"/>
      <c r="C11" s="2280"/>
      <c r="D11" s="2280"/>
      <c r="E11" s="2280"/>
      <c r="F11" s="2281"/>
      <c r="G11" s="2288"/>
      <c r="H11" s="2289"/>
      <c r="I11" s="2289"/>
      <c r="J11" s="2289"/>
      <c r="K11" s="2289"/>
      <c r="L11" s="2289"/>
      <c r="M11" s="2289"/>
      <c r="N11" s="2289"/>
      <c r="O11" s="2289"/>
      <c r="P11" s="2289"/>
      <c r="Q11" s="2289"/>
      <c r="R11" s="2289"/>
      <c r="S11" s="2289"/>
      <c r="T11" s="2290"/>
      <c r="U11" s="2294"/>
      <c r="V11" s="2295"/>
      <c r="W11" s="2295"/>
      <c r="X11" s="2295"/>
      <c r="Y11" s="2295"/>
      <c r="Z11" s="2295"/>
      <c r="AA11" s="2295"/>
      <c r="AB11" s="2296"/>
    </row>
    <row r="12" spans="1:29" ht="24.75" customHeight="1">
      <c r="B12" s="2282"/>
      <c r="C12" s="2283"/>
      <c r="D12" s="2283"/>
      <c r="E12" s="2283"/>
      <c r="F12" s="2284"/>
      <c r="G12" s="2297" t="s">
        <v>886</v>
      </c>
      <c r="H12" s="2298"/>
      <c r="I12" s="2298"/>
      <c r="J12" s="2298"/>
      <c r="K12" s="2298"/>
      <c r="L12" s="2298"/>
      <c r="M12" s="2298"/>
      <c r="N12" s="2298"/>
      <c r="O12" s="2298"/>
      <c r="P12" s="2298"/>
      <c r="Q12" s="2298"/>
      <c r="R12" s="2298"/>
      <c r="S12" s="2298"/>
      <c r="T12" s="2299"/>
      <c r="U12" s="678"/>
      <c r="V12" s="678"/>
      <c r="W12" s="678"/>
      <c r="X12" s="678" t="s">
        <v>887</v>
      </c>
      <c r="Y12" s="678"/>
      <c r="Z12" s="678" t="s">
        <v>888</v>
      </c>
      <c r="AA12" s="678"/>
      <c r="AB12" s="679" t="s">
        <v>889</v>
      </c>
    </row>
    <row r="13" spans="1:29" ht="62.25" customHeight="1" thickBot="1">
      <c r="B13" s="2300" t="s">
        <v>890</v>
      </c>
      <c r="C13" s="2286"/>
      <c r="D13" s="2286"/>
      <c r="E13" s="2286"/>
      <c r="F13" s="2287"/>
      <c r="G13" s="2301" t="s">
        <v>891</v>
      </c>
      <c r="H13" s="2302"/>
      <c r="I13" s="2302"/>
      <c r="J13" s="2302"/>
      <c r="K13" s="2302"/>
      <c r="L13" s="2302"/>
      <c r="M13" s="2302"/>
      <c r="N13" s="2302"/>
      <c r="O13" s="2302"/>
      <c r="P13" s="2302"/>
      <c r="Q13" s="2302"/>
      <c r="R13" s="2302"/>
      <c r="S13" s="2302"/>
      <c r="T13" s="2302"/>
      <c r="U13" s="2302"/>
      <c r="V13" s="2302"/>
      <c r="W13" s="2302"/>
      <c r="X13" s="2302"/>
      <c r="Y13" s="2302"/>
      <c r="Z13" s="2302"/>
      <c r="AA13" s="2302"/>
      <c r="AB13" s="2303"/>
    </row>
    <row r="14" spans="1:29" ht="33.75" customHeight="1">
      <c r="B14" s="2261" t="s">
        <v>892</v>
      </c>
      <c r="C14" s="680"/>
      <c r="D14" s="2264" t="s">
        <v>893</v>
      </c>
      <c r="E14" s="2265"/>
      <c r="F14" s="2265"/>
      <c r="G14" s="2265"/>
      <c r="H14" s="2265"/>
      <c r="I14" s="2265"/>
      <c r="J14" s="2265"/>
      <c r="K14" s="2265"/>
      <c r="L14" s="2265"/>
      <c r="M14" s="2265"/>
      <c r="N14" s="2265"/>
      <c r="O14" s="2265"/>
      <c r="P14" s="2265"/>
      <c r="Q14" s="2266" t="s">
        <v>894</v>
      </c>
      <c r="R14" s="2266"/>
      <c r="S14" s="2266"/>
      <c r="T14" s="2266"/>
      <c r="U14" s="2266"/>
      <c r="V14" s="2266"/>
      <c r="W14" s="2266"/>
      <c r="X14" s="2266"/>
      <c r="Y14" s="2266"/>
      <c r="Z14" s="2266"/>
      <c r="AA14" s="2266"/>
      <c r="AB14" s="2267"/>
    </row>
    <row r="15" spans="1:29" ht="33.75" customHeight="1">
      <c r="B15" s="2262"/>
      <c r="C15" s="678"/>
      <c r="D15" s="2268" t="s">
        <v>895</v>
      </c>
      <c r="E15" s="2269"/>
      <c r="F15" s="2269"/>
      <c r="G15" s="2269"/>
      <c r="H15" s="2269"/>
      <c r="I15" s="2269"/>
      <c r="J15" s="2269"/>
      <c r="K15" s="2269"/>
      <c r="L15" s="2269"/>
      <c r="M15" s="2269"/>
      <c r="N15" s="2269"/>
      <c r="O15" s="2269"/>
      <c r="P15" s="2269"/>
      <c r="Q15" s="2270" t="s">
        <v>896</v>
      </c>
      <c r="R15" s="2270"/>
      <c r="S15" s="2270"/>
      <c r="T15" s="2270"/>
      <c r="U15" s="2270"/>
      <c r="V15" s="2270"/>
      <c r="W15" s="2270"/>
      <c r="X15" s="2270"/>
      <c r="Y15" s="2270"/>
      <c r="Z15" s="2270"/>
      <c r="AA15" s="2270"/>
      <c r="AB15" s="2271"/>
    </row>
    <row r="16" spans="1:29" ht="33.75" customHeight="1">
      <c r="B16" s="2262"/>
      <c r="C16" s="678"/>
      <c r="D16" s="2268" t="s">
        <v>897</v>
      </c>
      <c r="E16" s="2269"/>
      <c r="F16" s="2269"/>
      <c r="G16" s="2269"/>
      <c r="H16" s="2269"/>
      <c r="I16" s="2269"/>
      <c r="J16" s="2269"/>
      <c r="K16" s="2269"/>
      <c r="L16" s="2269"/>
      <c r="M16" s="2269"/>
      <c r="N16" s="2269"/>
      <c r="O16" s="2269"/>
      <c r="P16" s="2269"/>
      <c r="Q16" s="681" t="s">
        <v>898</v>
      </c>
      <c r="R16" s="681"/>
      <c r="S16" s="681"/>
      <c r="T16" s="681"/>
      <c r="U16" s="681"/>
      <c r="V16" s="681"/>
      <c r="W16" s="681"/>
      <c r="X16" s="681"/>
      <c r="Y16" s="681"/>
      <c r="Z16" s="681"/>
      <c r="AA16" s="681"/>
      <c r="AB16" s="682"/>
    </row>
    <row r="17" spans="1:29" ht="33.75" customHeight="1">
      <c r="B17" s="2262"/>
      <c r="C17" s="678"/>
      <c r="D17" s="2268" t="s">
        <v>899</v>
      </c>
      <c r="E17" s="2269"/>
      <c r="F17" s="2269"/>
      <c r="G17" s="2269"/>
      <c r="H17" s="2269"/>
      <c r="I17" s="2269"/>
      <c r="J17" s="2269"/>
      <c r="K17" s="2269"/>
      <c r="L17" s="2269"/>
      <c r="M17" s="2269"/>
      <c r="N17" s="2269"/>
      <c r="O17" s="2269"/>
      <c r="P17" s="2269"/>
      <c r="Q17" s="681" t="s">
        <v>900</v>
      </c>
      <c r="R17" s="681"/>
      <c r="S17" s="681"/>
      <c r="T17" s="681"/>
      <c r="U17" s="681"/>
      <c r="V17" s="681"/>
      <c r="W17" s="681"/>
      <c r="X17" s="681"/>
      <c r="Y17" s="681"/>
      <c r="Z17" s="681"/>
      <c r="AA17" s="681"/>
      <c r="AB17" s="682"/>
    </row>
    <row r="18" spans="1:29" ht="33.75" customHeight="1">
      <c r="B18" s="2262"/>
      <c r="C18" s="683"/>
      <c r="D18" s="2268" t="s">
        <v>901</v>
      </c>
      <c r="E18" s="2269"/>
      <c r="F18" s="2269"/>
      <c r="G18" s="2269"/>
      <c r="H18" s="2269"/>
      <c r="I18" s="2269"/>
      <c r="J18" s="2269"/>
      <c r="K18" s="2269"/>
      <c r="L18" s="2269"/>
      <c r="M18" s="2269"/>
      <c r="N18" s="2269"/>
      <c r="O18" s="2269"/>
      <c r="P18" s="2269"/>
      <c r="Q18" s="681" t="s">
        <v>900</v>
      </c>
      <c r="R18" s="681"/>
      <c r="S18" s="681"/>
      <c r="T18" s="681"/>
      <c r="U18" s="681"/>
      <c r="V18" s="681"/>
      <c r="W18" s="681"/>
      <c r="X18" s="681"/>
      <c r="Y18" s="681"/>
      <c r="Z18" s="681"/>
      <c r="AA18" s="681"/>
      <c r="AB18" s="682"/>
    </row>
    <row r="19" spans="1:29" ht="33.75" customHeight="1">
      <c r="B19" s="2262"/>
      <c r="C19" s="684"/>
      <c r="D19" s="2268" t="s">
        <v>902</v>
      </c>
      <c r="E19" s="2269"/>
      <c r="F19" s="2269"/>
      <c r="G19" s="2269"/>
      <c r="H19" s="2269"/>
      <c r="I19" s="2269"/>
      <c r="J19" s="2269"/>
      <c r="K19" s="2269"/>
      <c r="L19" s="2269"/>
      <c r="M19" s="2269"/>
      <c r="N19" s="2269"/>
      <c r="O19" s="2269"/>
      <c r="P19" s="2269"/>
      <c r="Q19" s="681" t="s">
        <v>903</v>
      </c>
      <c r="R19" s="681"/>
      <c r="S19" s="681"/>
      <c r="T19" s="681"/>
      <c r="U19" s="681"/>
      <c r="V19" s="681"/>
      <c r="W19" s="681"/>
      <c r="X19" s="681"/>
      <c r="Y19" s="681"/>
      <c r="Z19" s="681"/>
      <c r="AA19" s="681"/>
      <c r="AB19" s="682"/>
    </row>
    <row r="20" spans="1:29" ht="33.75" customHeight="1">
      <c r="B20" s="2262"/>
      <c r="C20" s="684"/>
      <c r="D20" s="2268" t="s">
        <v>904</v>
      </c>
      <c r="E20" s="2269"/>
      <c r="F20" s="2269"/>
      <c r="G20" s="2269"/>
      <c r="H20" s="2269"/>
      <c r="I20" s="2269"/>
      <c r="J20" s="2269"/>
      <c r="K20" s="2269"/>
      <c r="L20" s="2269"/>
      <c r="M20" s="2269"/>
      <c r="N20" s="2269"/>
      <c r="O20" s="2269"/>
      <c r="P20" s="2269"/>
      <c r="Q20" s="685" t="s">
        <v>905</v>
      </c>
      <c r="R20" s="685"/>
      <c r="S20" s="685"/>
      <c r="T20" s="685"/>
      <c r="U20" s="686"/>
      <c r="V20" s="686"/>
      <c r="W20" s="685"/>
      <c r="X20" s="685"/>
      <c r="Y20" s="685"/>
      <c r="Z20" s="685"/>
      <c r="AA20" s="685"/>
      <c r="AB20" s="687"/>
    </row>
    <row r="21" spans="1:29" ht="33.75" customHeight="1" thickBot="1">
      <c r="B21" s="2263"/>
      <c r="C21" s="688"/>
      <c r="D21" s="2272" t="s">
        <v>906</v>
      </c>
      <c r="E21" s="2273"/>
      <c r="F21" s="2273"/>
      <c r="G21" s="2273"/>
      <c r="H21" s="2273"/>
      <c r="I21" s="2273"/>
      <c r="J21" s="2273"/>
      <c r="K21" s="2273"/>
      <c r="L21" s="2273"/>
      <c r="M21" s="2273"/>
      <c r="N21" s="2273"/>
      <c r="O21" s="2273"/>
      <c r="P21" s="2273"/>
      <c r="Q21" s="689" t="s">
        <v>907</v>
      </c>
      <c r="R21" s="689"/>
      <c r="S21" s="689"/>
      <c r="T21" s="689"/>
      <c r="U21" s="689"/>
      <c r="V21" s="689"/>
      <c r="W21" s="689"/>
      <c r="X21" s="689"/>
      <c r="Y21" s="689"/>
      <c r="Z21" s="689"/>
      <c r="AA21" s="689"/>
      <c r="AB21" s="690"/>
    </row>
    <row r="22" spans="1:29" ht="6.75" customHeight="1">
      <c r="B22" s="2274"/>
      <c r="C22" s="2274"/>
      <c r="D22" s="2274"/>
      <c r="E22" s="2274"/>
      <c r="F22" s="2274"/>
      <c r="G22" s="2274"/>
      <c r="H22" s="2274"/>
      <c r="I22" s="2274"/>
      <c r="J22" s="2274"/>
      <c r="K22" s="2274"/>
      <c r="L22" s="2274"/>
      <c r="M22" s="2274"/>
      <c r="N22" s="2274"/>
      <c r="O22" s="2274"/>
      <c r="P22" s="2274"/>
      <c r="Q22" s="2274"/>
      <c r="R22" s="2274"/>
      <c r="S22" s="2274"/>
      <c r="T22" s="2274"/>
      <c r="U22" s="2274"/>
      <c r="V22" s="2274"/>
      <c r="W22" s="2274"/>
      <c r="X22" s="2274"/>
      <c r="Y22" s="2274"/>
      <c r="Z22" s="2274"/>
      <c r="AA22" s="2274"/>
      <c r="AB22" s="2274"/>
    </row>
    <row r="23" spans="1:29" ht="21" customHeight="1">
      <c r="A23" s="691"/>
      <c r="B23" s="2275" t="s">
        <v>908</v>
      </c>
      <c r="C23" s="2275"/>
      <c r="D23" s="2275"/>
      <c r="E23" s="2275"/>
      <c r="F23" s="2275"/>
      <c r="G23" s="2275"/>
      <c r="H23" s="2275"/>
      <c r="I23" s="2275"/>
      <c r="J23" s="2275"/>
      <c r="K23" s="2275"/>
      <c r="L23" s="2275"/>
      <c r="M23" s="2275"/>
      <c r="N23" s="2275"/>
      <c r="O23" s="2275"/>
      <c r="P23" s="2275"/>
      <c r="Q23" s="2275"/>
      <c r="R23" s="2275"/>
      <c r="S23" s="2275"/>
      <c r="T23" s="2275"/>
      <c r="U23" s="2275"/>
      <c r="V23" s="2275"/>
      <c r="W23" s="2275"/>
      <c r="X23" s="2275"/>
      <c r="Y23" s="2275"/>
      <c r="Z23" s="2275"/>
      <c r="AA23" s="2275"/>
      <c r="AB23" s="2275"/>
      <c r="AC23" s="692"/>
    </row>
    <row r="24" spans="1:29" ht="21" customHeight="1">
      <c r="A24" s="691"/>
      <c r="B24" s="2275"/>
      <c r="C24" s="2275"/>
      <c r="D24" s="2275"/>
      <c r="E24" s="2275"/>
      <c r="F24" s="2275"/>
      <c r="G24" s="2275"/>
      <c r="H24" s="2275"/>
      <c r="I24" s="2275"/>
      <c r="J24" s="2275"/>
      <c r="K24" s="2275"/>
      <c r="L24" s="2275"/>
      <c r="M24" s="2275"/>
      <c r="N24" s="2275"/>
      <c r="O24" s="2275"/>
      <c r="P24" s="2275"/>
      <c r="Q24" s="2275"/>
      <c r="R24" s="2275"/>
      <c r="S24" s="2275"/>
      <c r="T24" s="2275"/>
      <c r="U24" s="2275"/>
      <c r="V24" s="2275"/>
      <c r="W24" s="2275"/>
      <c r="X24" s="2275"/>
      <c r="Y24" s="2275"/>
      <c r="Z24" s="2275"/>
      <c r="AA24" s="2275"/>
      <c r="AB24" s="2275"/>
      <c r="AC24" s="692"/>
    </row>
    <row r="25" spans="1:29" ht="21" customHeight="1">
      <c r="B25" s="2275"/>
      <c r="C25" s="2275"/>
      <c r="D25" s="2275"/>
      <c r="E25" s="2275"/>
      <c r="F25" s="2275"/>
      <c r="G25" s="2275"/>
      <c r="H25" s="2275"/>
      <c r="I25" s="2275"/>
      <c r="J25" s="2275"/>
      <c r="K25" s="2275"/>
      <c r="L25" s="2275"/>
      <c r="M25" s="2275"/>
      <c r="N25" s="2275"/>
      <c r="O25" s="2275"/>
      <c r="P25" s="2275"/>
      <c r="Q25" s="2275"/>
      <c r="R25" s="2275"/>
      <c r="S25" s="2275"/>
      <c r="T25" s="2275"/>
      <c r="U25" s="2275"/>
      <c r="V25" s="2275"/>
      <c r="W25" s="2275"/>
      <c r="X25" s="2275"/>
      <c r="Y25" s="2275"/>
      <c r="Z25" s="2275"/>
      <c r="AA25" s="2275"/>
      <c r="AB25" s="2275"/>
      <c r="AC25" s="692"/>
    </row>
    <row r="26" spans="1:29" ht="16.5" customHeight="1">
      <c r="A26" s="677"/>
      <c r="B26" s="2275"/>
      <c r="C26" s="2275"/>
      <c r="D26" s="2275"/>
      <c r="E26" s="2275"/>
      <c r="F26" s="2275"/>
      <c r="G26" s="2275"/>
      <c r="H26" s="2275"/>
      <c r="I26" s="2275"/>
      <c r="J26" s="2275"/>
      <c r="K26" s="2275"/>
      <c r="L26" s="2275"/>
      <c r="M26" s="2275"/>
      <c r="N26" s="2275"/>
      <c r="O26" s="2275"/>
      <c r="P26" s="2275"/>
      <c r="Q26" s="2275"/>
      <c r="R26" s="2275"/>
      <c r="S26" s="2275"/>
      <c r="T26" s="2275"/>
      <c r="U26" s="2275"/>
      <c r="V26" s="2275"/>
      <c r="W26" s="2275"/>
      <c r="X26" s="2275"/>
      <c r="Y26" s="2275"/>
      <c r="Z26" s="2275"/>
      <c r="AA26" s="2275"/>
      <c r="AB26" s="2275"/>
      <c r="AC26" s="692"/>
    </row>
    <row r="27" spans="1:29" ht="24" customHeight="1">
      <c r="A27" s="677"/>
      <c r="B27" s="2275"/>
      <c r="C27" s="2275"/>
      <c r="D27" s="2275"/>
      <c r="E27" s="2275"/>
      <c r="F27" s="2275"/>
      <c r="G27" s="2275"/>
      <c r="H27" s="2275"/>
      <c r="I27" s="2275"/>
      <c r="J27" s="2275"/>
      <c r="K27" s="2275"/>
      <c r="L27" s="2275"/>
      <c r="M27" s="2275"/>
      <c r="N27" s="2275"/>
      <c r="O27" s="2275"/>
      <c r="P27" s="2275"/>
      <c r="Q27" s="2275"/>
      <c r="R27" s="2275"/>
      <c r="S27" s="2275"/>
      <c r="T27" s="2275"/>
      <c r="U27" s="2275"/>
      <c r="V27" s="2275"/>
      <c r="W27" s="2275"/>
      <c r="X27" s="2275"/>
      <c r="Y27" s="2275"/>
      <c r="Z27" s="2275"/>
      <c r="AA27" s="2275"/>
      <c r="AB27" s="2275"/>
      <c r="AC27" s="692"/>
    </row>
    <row r="28" spans="1:29" ht="33" customHeight="1">
      <c r="A28" s="677"/>
      <c r="B28" s="2275"/>
      <c r="C28" s="2275"/>
      <c r="D28" s="2275"/>
      <c r="E28" s="2275"/>
      <c r="F28" s="2275"/>
      <c r="G28" s="2275"/>
      <c r="H28" s="2275"/>
      <c r="I28" s="2275"/>
      <c r="J28" s="2275"/>
      <c r="K28" s="2275"/>
      <c r="L28" s="2275"/>
      <c r="M28" s="2275"/>
      <c r="N28" s="2275"/>
      <c r="O28" s="2275"/>
      <c r="P28" s="2275"/>
      <c r="Q28" s="2275"/>
      <c r="R28" s="2275"/>
      <c r="S28" s="2275"/>
      <c r="T28" s="2275"/>
      <c r="U28" s="2275"/>
      <c r="V28" s="2275"/>
      <c r="W28" s="2275"/>
      <c r="X28" s="2275"/>
      <c r="Y28" s="2275"/>
      <c r="Z28" s="2275"/>
      <c r="AA28" s="2275"/>
      <c r="AB28" s="2275"/>
      <c r="AC28" s="692"/>
    </row>
    <row r="29" spans="1:29" ht="25.5" customHeight="1">
      <c r="A29" s="693"/>
      <c r="B29" s="694"/>
      <c r="C29" s="695"/>
      <c r="D29" s="693"/>
      <c r="E29" s="693"/>
      <c r="F29" s="693"/>
      <c r="G29" s="693"/>
      <c r="H29" s="693"/>
      <c r="I29" s="693"/>
      <c r="J29" s="693"/>
      <c r="K29" s="693"/>
      <c r="L29" s="693"/>
      <c r="M29" s="693"/>
      <c r="N29" s="693"/>
      <c r="O29" s="693"/>
      <c r="P29" s="693"/>
      <c r="Q29" s="693"/>
      <c r="R29" s="693"/>
      <c r="S29" s="693"/>
      <c r="T29" s="693"/>
      <c r="U29" s="693"/>
      <c r="V29" s="693"/>
      <c r="W29" s="693"/>
      <c r="X29" s="693"/>
      <c r="Y29" s="693"/>
      <c r="Z29" s="693"/>
      <c r="AA29" s="693"/>
      <c r="AB29" s="693"/>
      <c r="AC29" s="693"/>
    </row>
    <row r="30" spans="1:29" ht="24" customHeight="1">
      <c r="A30" s="677"/>
      <c r="B30" s="696"/>
      <c r="C30" s="2260"/>
      <c r="D30" s="2260"/>
      <c r="E30" s="2260"/>
      <c r="F30" s="2260"/>
      <c r="G30" s="2260"/>
      <c r="H30" s="2260"/>
      <c r="I30" s="2260"/>
      <c r="J30" s="2260"/>
      <c r="K30" s="2260"/>
      <c r="L30" s="2260"/>
      <c r="M30" s="2260"/>
      <c r="N30" s="2260"/>
      <c r="O30" s="2260"/>
      <c r="P30" s="2260"/>
      <c r="Q30" s="2260"/>
      <c r="R30" s="2260"/>
      <c r="S30" s="2260"/>
      <c r="T30" s="2260"/>
      <c r="U30" s="2260"/>
      <c r="V30" s="2260"/>
      <c r="W30" s="2260"/>
      <c r="X30" s="2260"/>
      <c r="Y30" s="2260"/>
      <c r="Z30" s="2260"/>
      <c r="AA30" s="2260"/>
      <c r="AB30" s="2260"/>
      <c r="AC30" s="2260"/>
    </row>
    <row r="31" spans="1:29" ht="24" customHeight="1">
      <c r="A31" s="677"/>
      <c r="B31" s="696"/>
      <c r="C31" s="2260"/>
      <c r="D31" s="2260"/>
      <c r="E31" s="2260"/>
      <c r="F31" s="2260"/>
      <c r="G31" s="2260"/>
      <c r="H31" s="2260"/>
      <c r="I31" s="2260"/>
      <c r="J31" s="2260"/>
      <c r="K31" s="2260"/>
      <c r="L31" s="2260"/>
      <c r="M31" s="2260"/>
      <c r="N31" s="2260"/>
      <c r="O31" s="2260"/>
      <c r="P31" s="2260"/>
      <c r="Q31" s="2260"/>
      <c r="R31" s="2260"/>
      <c r="S31" s="2260"/>
      <c r="T31" s="2260"/>
      <c r="U31" s="2260"/>
      <c r="V31" s="2260"/>
      <c r="W31" s="2260"/>
      <c r="X31" s="2260"/>
      <c r="Y31" s="2260"/>
      <c r="Z31" s="2260"/>
      <c r="AA31" s="2260"/>
      <c r="AB31" s="2260"/>
      <c r="AC31" s="2260"/>
    </row>
    <row r="32" spans="1:29" ht="24" customHeight="1">
      <c r="A32" s="677"/>
      <c r="B32" s="697"/>
      <c r="C32" s="677"/>
      <c r="D32" s="677"/>
      <c r="E32" s="677"/>
      <c r="F32" s="677"/>
      <c r="G32" s="677"/>
      <c r="H32" s="677"/>
      <c r="I32" s="677"/>
      <c r="J32" s="677"/>
      <c r="K32" s="677"/>
      <c r="L32" s="677"/>
      <c r="M32" s="677"/>
      <c r="N32" s="677"/>
      <c r="O32" s="677"/>
      <c r="P32" s="677"/>
      <c r="Q32" s="677"/>
      <c r="R32" s="677"/>
      <c r="S32" s="677"/>
      <c r="T32" s="677"/>
      <c r="U32" s="677"/>
      <c r="V32" s="677"/>
      <c r="W32" s="677"/>
      <c r="X32" s="677"/>
      <c r="Y32" s="677"/>
      <c r="Z32" s="677"/>
      <c r="AA32" s="677"/>
      <c r="AB32" s="677"/>
      <c r="AC32" s="677"/>
    </row>
    <row r="33" spans="1:29" ht="24" customHeight="1">
      <c r="A33" s="677"/>
      <c r="B33" s="696"/>
      <c r="C33" s="2260"/>
      <c r="D33" s="2260"/>
      <c r="E33" s="2260"/>
      <c r="F33" s="2260"/>
      <c r="G33" s="2260"/>
      <c r="H33" s="2260"/>
      <c r="I33" s="2260"/>
      <c r="J33" s="2260"/>
      <c r="K33" s="2260"/>
      <c r="L33" s="2260"/>
      <c r="M33" s="2260"/>
      <c r="N33" s="2260"/>
      <c r="O33" s="2260"/>
      <c r="P33" s="2260"/>
      <c r="Q33" s="2260"/>
      <c r="R33" s="2260"/>
      <c r="S33" s="2260"/>
      <c r="T33" s="2260"/>
      <c r="U33" s="2260"/>
      <c r="V33" s="2260"/>
      <c r="W33" s="2260"/>
      <c r="X33" s="2260"/>
      <c r="Y33" s="2260"/>
      <c r="Z33" s="2260"/>
      <c r="AA33" s="2260"/>
      <c r="AB33" s="2260"/>
      <c r="AC33" s="2260"/>
    </row>
    <row r="34" spans="1:29" ht="24" customHeight="1">
      <c r="A34" s="677"/>
      <c r="B34" s="696"/>
      <c r="C34" s="2260"/>
      <c r="D34" s="2260"/>
      <c r="E34" s="2260"/>
      <c r="F34" s="2260"/>
      <c r="G34" s="2260"/>
      <c r="H34" s="2260"/>
      <c r="I34" s="2260"/>
      <c r="J34" s="2260"/>
      <c r="K34" s="2260"/>
      <c r="L34" s="2260"/>
      <c r="M34" s="2260"/>
      <c r="N34" s="2260"/>
      <c r="O34" s="2260"/>
      <c r="P34" s="2260"/>
      <c r="Q34" s="2260"/>
      <c r="R34" s="2260"/>
      <c r="S34" s="2260"/>
      <c r="T34" s="2260"/>
      <c r="U34" s="2260"/>
      <c r="V34" s="2260"/>
      <c r="W34" s="2260"/>
      <c r="X34" s="2260"/>
      <c r="Y34" s="2260"/>
      <c r="Z34" s="2260"/>
      <c r="AA34" s="2260"/>
      <c r="AB34" s="2260"/>
      <c r="AC34" s="2260"/>
    </row>
    <row r="35" spans="1:29" ht="24" customHeight="1">
      <c r="A35" s="677"/>
      <c r="B35" s="697"/>
      <c r="C35" s="677"/>
      <c r="D35" s="677"/>
      <c r="E35" s="677"/>
      <c r="F35" s="677"/>
      <c r="G35" s="677"/>
      <c r="H35" s="677"/>
      <c r="I35" s="677"/>
      <c r="J35" s="677"/>
      <c r="K35" s="677"/>
      <c r="L35" s="677"/>
      <c r="M35" s="677"/>
      <c r="N35" s="677"/>
      <c r="O35" s="677"/>
      <c r="P35" s="677"/>
      <c r="Q35" s="677"/>
      <c r="R35" s="677"/>
      <c r="S35" s="677"/>
      <c r="T35" s="677"/>
      <c r="U35" s="677"/>
      <c r="V35" s="677"/>
      <c r="W35" s="677"/>
      <c r="X35" s="677"/>
      <c r="Y35" s="677"/>
      <c r="Z35" s="677"/>
      <c r="AA35" s="677"/>
      <c r="AB35" s="677"/>
      <c r="AC35" s="677"/>
    </row>
    <row r="36" spans="1:29" ht="24" customHeight="1">
      <c r="A36" s="677"/>
      <c r="B36" s="696"/>
      <c r="C36" s="2260"/>
      <c r="D36" s="2260"/>
      <c r="E36" s="2260"/>
      <c r="F36" s="2260"/>
      <c r="G36" s="2260"/>
      <c r="H36" s="2260"/>
      <c r="I36" s="2260"/>
      <c r="J36" s="2260"/>
      <c r="K36" s="2260"/>
      <c r="L36" s="2260"/>
      <c r="M36" s="2260"/>
      <c r="N36" s="2260"/>
      <c r="O36" s="2260"/>
      <c r="P36" s="2260"/>
      <c r="Q36" s="2260"/>
      <c r="R36" s="2260"/>
      <c r="S36" s="2260"/>
      <c r="T36" s="2260"/>
      <c r="U36" s="2260"/>
      <c r="V36" s="2260"/>
      <c r="W36" s="2260"/>
      <c r="X36" s="2260"/>
      <c r="Y36" s="2260"/>
      <c r="Z36" s="2260"/>
      <c r="AA36" s="2260"/>
      <c r="AB36" s="2260"/>
      <c r="AC36" s="2260"/>
    </row>
    <row r="37" spans="1:29" ht="24" customHeight="1">
      <c r="A37" s="677"/>
      <c r="B37" s="696"/>
      <c r="C37" s="2260"/>
      <c r="D37" s="2260"/>
      <c r="E37" s="2260"/>
      <c r="F37" s="2260"/>
      <c r="G37" s="2260"/>
      <c r="H37" s="2260"/>
      <c r="I37" s="2260"/>
      <c r="J37" s="2260"/>
      <c r="K37" s="2260"/>
      <c r="L37" s="2260"/>
      <c r="M37" s="2260"/>
      <c r="N37" s="2260"/>
      <c r="O37" s="2260"/>
      <c r="P37" s="2260"/>
      <c r="Q37" s="2260"/>
      <c r="R37" s="2260"/>
      <c r="S37" s="2260"/>
      <c r="T37" s="2260"/>
      <c r="U37" s="2260"/>
      <c r="V37" s="2260"/>
      <c r="W37" s="2260"/>
      <c r="X37" s="2260"/>
      <c r="Y37" s="2260"/>
      <c r="Z37" s="2260"/>
      <c r="AA37" s="2260"/>
      <c r="AB37" s="2260"/>
      <c r="AC37" s="2260"/>
    </row>
    <row r="38" spans="1:29" ht="24" customHeight="1">
      <c r="A38" s="677"/>
      <c r="B38" s="696"/>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8"/>
      <c r="AA38" s="698"/>
      <c r="AB38" s="698"/>
      <c r="AC38" s="698"/>
    </row>
    <row r="39" spans="1:29" ht="24" customHeight="1">
      <c r="A39" s="677"/>
      <c r="B39" s="696"/>
      <c r="C39" s="2260"/>
      <c r="D39" s="2260"/>
      <c r="E39" s="2260"/>
      <c r="F39" s="2260"/>
      <c r="G39" s="2260"/>
      <c r="H39" s="2260"/>
      <c r="I39" s="2260"/>
      <c r="J39" s="2260"/>
      <c r="K39" s="2260"/>
      <c r="L39" s="2260"/>
      <c r="M39" s="2260"/>
      <c r="N39" s="2260"/>
      <c r="O39" s="2260"/>
      <c r="P39" s="2260"/>
      <c r="Q39" s="2260"/>
      <c r="R39" s="2260"/>
      <c r="S39" s="2260"/>
      <c r="T39" s="2260"/>
      <c r="U39" s="2260"/>
      <c r="V39" s="2260"/>
      <c r="W39" s="2260"/>
      <c r="X39" s="2260"/>
      <c r="Y39" s="2260"/>
      <c r="Z39" s="2260"/>
      <c r="AA39" s="2260"/>
      <c r="AB39" s="2260"/>
      <c r="AC39" s="2260"/>
    </row>
    <row r="40" spans="1:29" ht="24" customHeight="1">
      <c r="A40" s="677"/>
      <c r="B40" s="696"/>
      <c r="C40" s="2260"/>
      <c r="D40" s="2260"/>
      <c r="E40" s="2260"/>
      <c r="F40" s="2260"/>
      <c r="G40" s="2260"/>
      <c r="H40" s="2260"/>
      <c r="I40" s="2260"/>
      <c r="J40" s="2260"/>
      <c r="K40" s="2260"/>
      <c r="L40" s="2260"/>
      <c r="M40" s="2260"/>
      <c r="N40" s="2260"/>
      <c r="O40" s="2260"/>
      <c r="P40" s="2260"/>
      <c r="Q40" s="2260"/>
      <c r="R40" s="2260"/>
      <c r="S40" s="2260"/>
      <c r="T40" s="2260"/>
      <c r="U40" s="2260"/>
      <c r="V40" s="2260"/>
      <c r="W40" s="2260"/>
      <c r="X40" s="2260"/>
      <c r="Y40" s="2260"/>
      <c r="Z40" s="2260"/>
      <c r="AA40" s="2260"/>
      <c r="AB40" s="2260"/>
      <c r="AC40" s="2260"/>
    </row>
    <row r="41" spans="1:29" ht="24" customHeight="1">
      <c r="A41" s="677"/>
      <c r="B41" s="677"/>
      <c r="C41" s="698"/>
      <c r="D41" s="698"/>
      <c r="E41" s="698"/>
      <c r="F41" s="698"/>
      <c r="G41" s="698"/>
      <c r="H41" s="698"/>
      <c r="I41" s="698"/>
      <c r="J41" s="698"/>
      <c r="K41" s="698"/>
      <c r="L41" s="698"/>
      <c r="M41" s="698"/>
      <c r="N41" s="698"/>
      <c r="O41" s="698"/>
      <c r="P41" s="698"/>
      <c r="Q41" s="698"/>
      <c r="R41" s="698"/>
      <c r="S41" s="698"/>
      <c r="T41" s="698"/>
      <c r="U41" s="698"/>
      <c r="V41" s="698"/>
      <c r="W41" s="698"/>
      <c r="X41" s="698"/>
      <c r="Y41" s="698"/>
      <c r="Z41" s="698"/>
      <c r="AA41" s="698"/>
      <c r="AB41" s="698"/>
      <c r="AC41" s="698"/>
    </row>
    <row r="42" spans="1:29" ht="24" customHeight="1">
      <c r="A42" s="699"/>
      <c r="C42" s="677"/>
      <c r="D42" s="677"/>
      <c r="E42" s="677"/>
      <c r="F42" s="677"/>
      <c r="G42" s="677"/>
      <c r="H42" s="677"/>
      <c r="I42" s="677"/>
      <c r="J42" s="677"/>
      <c r="K42" s="677"/>
      <c r="L42" s="677"/>
      <c r="M42" s="677"/>
      <c r="N42" s="677"/>
      <c r="O42" s="677"/>
      <c r="P42" s="677"/>
      <c r="Q42" s="677"/>
      <c r="R42" s="677"/>
      <c r="S42" s="677"/>
      <c r="T42" s="677"/>
      <c r="U42" s="677"/>
      <c r="V42" s="677"/>
      <c r="W42" s="677"/>
      <c r="X42" s="677"/>
      <c r="Y42" s="677"/>
      <c r="Z42" s="677"/>
      <c r="AA42" s="677"/>
      <c r="AB42" s="677"/>
      <c r="AC42" s="677"/>
    </row>
    <row r="43" spans="1:29" ht="24" customHeight="1">
      <c r="A43" s="677"/>
      <c r="B43" s="697"/>
      <c r="C43" s="677"/>
      <c r="D43" s="677"/>
      <c r="E43" s="677"/>
      <c r="F43" s="677"/>
      <c r="G43" s="677"/>
      <c r="H43" s="677"/>
      <c r="I43" s="677"/>
      <c r="J43" s="677"/>
      <c r="K43" s="677"/>
      <c r="L43" s="677"/>
      <c r="M43" s="677"/>
      <c r="N43" s="677"/>
      <c r="O43" s="677"/>
      <c r="P43" s="677"/>
      <c r="Q43" s="677"/>
      <c r="R43" s="677"/>
      <c r="S43" s="677"/>
      <c r="T43" s="677"/>
      <c r="U43" s="677"/>
      <c r="V43" s="677"/>
      <c r="W43" s="677"/>
      <c r="X43" s="677"/>
      <c r="Y43" s="677"/>
      <c r="Z43" s="677"/>
      <c r="AA43" s="677"/>
      <c r="AB43" s="677"/>
      <c r="AC43" s="677"/>
    </row>
    <row r="44" spans="1:29" ht="24" customHeight="1">
      <c r="A44" s="677"/>
      <c r="B44" s="696"/>
      <c r="C44" s="2260"/>
      <c r="D44" s="2260"/>
      <c r="E44" s="2260"/>
      <c r="F44" s="2260"/>
      <c r="G44" s="2260"/>
      <c r="H44" s="2260"/>
      <c r="I44" s="2260"/>
      <c r="J44" s="2260"/>
      <c r="K44" s="2260"/>
      <c r="L44" s="2260"/>
      <c r="M44" s="2260"/>
      <c r="N44" s="2260"/>
      <c r="O44" s="2260"/>
      <c r="P44" s="2260"/>
      <c r="Q44" s="2260"/>
      <c r="R44" s="2260"/>
      <c r="S44" s="2260"/>
      <c r="T44" s="2260"/>
      <c r="U44" s="2260"/>
      <c r="V44" s="2260"/>
      <c r="W44" s="2260"/>
      <c r="X44" s="2260"/>
      <c r="Y44" s="2260"/>
      <c r="Z44" s="2260"/>
      <c r="AA44" s="2260"/>
      <c r="AB44" s="2260"/>
      <c r="AC44" s="2260"/>
    </row>
    <row r="45" spans="1:29" ht="24" customHeight="1">
      <c r="A45" s="677"/>
      <c r="B45" s="696"/>
      <c r="C45" s="2260"/>
      <c r="D45" s="2260"/>
      <c r="E45" s="2260"/>
      <c r="F45" s="2260"/>
      <c r="G45" s="2260"/>
      <c r="H45" s="2260"/>
      <c r="I45" s="2260"/>
      <c r="J45" s="2260"/>
      <c r="K45" s="2260"/>
      <c r="L45" s="2260"/>
      <c r="M45" s="2260"/>
      <c r="N45" s="2260"/>
      <c r="O45" s="2260"/>
      <c r="P45" s="2260"/>
      <c r="Q45" s="2260"/>
      <c r="R45" s="2260"/>
      <c r="S45" s="2260"/>
      <c r="T45" s="2260"/>
      <c r="U45" s="2260"/>
      <c r="V45" s="2260"/>
      <c r="W45" s="2260"/>
      <c r="X45" s="2260"/>
      <c r="Y45" s="2260"/>
      <c r="Z45" s="2260"/>
      <c r="AA45" s="2260"/>
      <c r="AB45" s="2260"/>
      <c r="AC45" s="2260"/>
    </row>
    <row r="46" spans="1:29" ht="24" customHeight="1">
      <c r="A46" s="677"/>
      <c r="B46" s="697"/>
      <c r="C46" s="677"/>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row>
    <row r="47" spans="1:29" ht="24" customHeight="1">
      <c r="A47" s="677"/>
      <c r="B47" s="696"/>
      <c r="C47" s="2260"/>
      <c r="D47" s="2260"/>
      <c r="E47" s="2260"/>
      <c r="F47" s="2260"/>
      <c r="G47" s="2260"/>
      <c r="H47" s="2260"/>
      <c r="I47" s="2260"/>
      <c r="J47" s="2260"/>
      <c r="K47" s="2260"/>
      <c r="L47" s="2260"/>
      <c r="M47" s="2260"/>
      <c r="N47" s="2260"/>
      <c r="O47" s="2260"/>
      <c r="P47" s="2260"/>
      <c r="Q47" s="2260"/>
      <c r="R47" s="2260"/>
      <c r="S47" s="2260"/>
      <c r="T47" s="2260"/>
      <c r="U47" s="2260"/>
      <c r="V47" s="2260"/>
      <c r="W47" s="2260"/>
      <c r="X47" s="2260"/>
      <c r="Y47" s="2260"/>
      <c r="Z47" s="2260"/>
      <c r="AA47" s="2260"/>
      <c r="AB47" s="2260"/>
      <c r="AC47" s="2260"/>
    </row>
    <row r="48" spans="1:29" ht="24" customHeight="1">
      <c r="A48" s="677"/>
      <c r="B48" s="696"/>
      <c r="C48" s="2260"/>
      <c r="D48" s="2260"/>
      <c r="E48" s="2260"/>
      <c r="F48" s="2260"/>
      <c r="G48" s="2260"/>
      <c r="H48" s="2260"/>
      <c r="I48" s="2260"/>
      <c r="J48" s="2260"/>
      <c r="K48" s="2260"/>
      <c r="L48" s="2260"/>
      <c r="M48" s="2260"/>
      <c r="N48" s="2260"/>
      <c r="O48" s="2260"/>
      <c r="P48" s="2260"/>
      <c r="Q48" s="2260"/>
      <c r="R48" s="2260"/>
      <c r="S48" s="2260"/>
      <c r="T48" s="2260"/>
      <c r="U48" s="2260"/>
      <c r="V48" s="2260"/>
      <c r="W48" s="2260"/>
      <c r="X48" s="2260"/>
      <c r="Y48" s="2260"/>
      <c r="Z48" s="2260"/>
      <c r="AA48" s="2260"/>
      <c r="AB48" s="2260"/>
      <c r="AC48" s="2260"/>
    </row>
    <row r="49" spans="1:29" ht="24" customHeight="1">
      <c r="A49" s="677"/>
      <c r="B49" s="677"/>
      <c r="C49" s="698"/>
      <c r="D49" s="698"/>
      <c r="E49" s="698"/>
      <c r="F49" s="698"/>
      <c r="G49" s="698"/>
      <c r="H49" s="698"/>
      <c r="I49" s="698"/>
      <c r="J49" s="698"/>
      <c r="K49" s="698"/>
      <c r="L49" s="698"/>
      <c r="M49" s="698"/>
      <c r="N49" s="698"/>
      <c r="O49" s="698"/>
      <c r="P49" s="698"/>
      <c r="Q49" s="698"/>
      <c r="R49" s="698"/>
      <c r="S49" s="698"/>
      <c r="T49" s="698"/>
      <c r="U49" s="698"/>
      <c r="V49" s="698"/>
      <c r="W49" s="698"/>
      <c r="X49" s="698"/>
      <c r="Y49" s="698"/>
      <c r="Z49" s="698"/>
      <c r="AA49" s="698"/>
      <c r="AB49" s="698"/>
      <c r="AC49" s="698"/>
    </row>
    <row r="50" spans="1:29" ht="24" customHeight="1">
      <c r="A50" s="677"/>
      <c r="C50" s="677"/>
      <c r="D50" s="677"/>
      <c r="E50" s="677"/>
      <c r="F50" s="677"/>
      <c r="G50" s="677"/>
      <c r="H50" s="677"/>
      <c r="I50" s="677"/>
      <c r="J50" s="677"/>
      <c r="K50" s="677"/>
      <c r="L50" s="677"/>
      <c r="M50" s="677"/>
      <c r="N50" s="677"/>
      <c r="O50" s="677"/>
      <c r="P50" s="677"/>
      <c r="Q50" s="677"/>
      <c r="R50" s="677"/>
      <c r="S50" s="677"/>
      <c r="T50" s="677"/>
      <c r="U50" s="677"/>
      <c r="V50" s="677"/>
      <c r="W50" s="677"/>
      <c r="X50" s="677"/>
      <c r="Y50" s="677"/>
      <c r="Z50" s="677"/>
      <c r="AA50" s="677"/>
      <c r="AB50" s="677"/>
      <c r="AC50" s="677"/>
    </row>
    <row r="51" spans="1:29" ht="24" customHeight="1">
      <c r="A51" s="677"/>
      <c r="B51" s="697"/>
      <c r="C51" s="677"/>
      <c r="D51" s="677"/>
      <c r="E51" s="677"/>
      <c r="F51" s="677"/>
      <c r="G51" s="677"/>
      <c r="H51" s="677"/>
      <c r="I51" s="677"/>
      <c r="J51" s="677"/>
      <c r="K51" s="677"/>
      <c r="L51" s="677"/>
      <c r="M51" s="677"/>
      <c r="N51" s="677"/>
      <c r="O51" s="677"/>
      <c r="P51" s="677"/>
      <c r="Q51" s="677"/>
      <c r="R51" s="677"/>
      <c r="S51" s="677"/>
      <c r="T51" s="677"/>
      <c r="U51" s="677"/>
      <c r="V51" s="677"/>
      <c r="W51" s="677"/>
      <c r="X51" s="677"/>
      <c r="Y51" s="677"/>
      <c r="Z51" s="677"/>
      <c r="AA51" s="677"/>
      <c r="AB51" s="677"/>
      <c r="AC51" s="677"/>
    </row>
    <row r="52" spans="1:29" ht="24" customHeight="1">
      <c r="A52" s="677"/>
      <c r="B52" s="696"/>
      <c r="C52" s="2260"/>
      <c r="D52" s="2260"/>
      <c r="E52" s="2260"/>
      <c r="F52" s="2260"/>
      <c r="G52" s="2260"/>
      <c r="H52" s="2260"/>
      <c r="I52" s="2260"/>
      <c r="J52" s="2260"/>
      <c r="K52" s="2260"/>
      <c r="L52" s="2260"/>
      <c r="M52" s="2260"/>
      <c r="N52" s="2260"/>
      <c r="O52" s="2260"/>
      <c r="P52" s="2260"/>
      <c r="Q52" s="2260"/>
      <c r="R52" s="2260"/>
      <c r="S52" s="2260"/>
      <c r="T52" s="2260"/>
      <c r="U52" s="2260"/>
      <c r="V52" s="2260"/>
      <c r="W52" s="2260"/>
      <c r="X52" s="2260"/>
      <c r="Y52" s="2260"/>
      <c r="Z52" s="2260"/>
      <c r="AA52" s="2260"/>
      <c r="AB52" s="2260"/>
      <c r="AC52" s="2260"/>
    </row>
    <row r="53" spans="1:29" ht="24" customHeight="1">
      <c r="A53" s="677"/>
      <c r="B53" s="696"/>
      <c r="C53" s="2260"/>
      <c r="D53" s="2260"/>
      <c r="E53" s="2260"/>
      <c r="F53" s="2260"/>
      <c r="G53" s="2260"/>
      <c r="H53" s="2260"/>
      <c r="I53" s="2260"/>
      <c r="J53" s="2260"/>
      <c r="K53" s="2260"/>
      <c r="L53" s="2260"/>
      <c r="M53" s="2260"/>
      <c r="N53" s="2260"/>
      <c r="O53" s="2260"/>
      <c r="P53" s="2260"/>
      <c r="Q53" s="2260"/>
      <c r="R53" s="2260"/>
      <c r="S53" s="2260"/>
      <c r="T53" s="2260"/>
      <c r="U53" s="2260"/>
      <c r="V53" s="2260"/>
      <c r="W53" s="2260"/>
      <c r="X53" s="2260"/>
      <c r="Y53" s="2260"/>
      <c r="Z53" s="2260"/>
      <c r="AA53" s="2260"/>
      <c r="AB53" s="2260"/>
      <c r="AC53" s="2260"/>
    </row>
    <row r="54" spans="1:29" ht="24" customHeight="1">
      <c r="A54" s="677"/>
      <c r="B54" s="696"/>
      <c r="C54" s="2260"/>
      <c r="D54" s="2260"/>
      <c r="E54" s="2260"/>
      <c r="F54" s="2260"/>
      <c r="G54" s="2260"/>
      <c r="H54" s="2260"/>
      <c r="I54" s="2260"/>
      <c r="J54" s="2260"/>
      <c r="K54" s="2260"/>
      <c r="L54" s="2260"/>
      <c r="M54" s="2260"/>
      <c r="N54" s="2260"/>
      <c r="O54" s="2260"/>
      <c r="P54" s="2260"/>
      <c r="Q54" s="2260"/>
      <c r="R54" s="2260"/>
      <c r="S54" s="2260"/>
      <c r="T54" s="2260"/>
      <c r="U54" s="2260"/>
      <c r="V54" s="2260"/>
      <c r="W54" s="2260"/>
      <c r="X54" s="2260"/>
      <c r="Y54" s="2260"/>
      <c r="Z54" s="2260"/>
      <c r="AA54" s="2260"/>
      <c r="AB54" s="2260"/>
      <c r="AC54" s="2260"/>
    </row>
    <row r="55" spans="1:29" ht="24" customHeight="1">
      <c r="A55" s="677"/>
      <c r="B55" s="696"/>
      <c r="C55" s="698"/>
      <c r="D55" s="698"/>
      <c r="E55" s="698"/>
      <c r="F55" s="698"/>
      <c r="G55" s="698"/>
      <c r="H55" s="698"/>
      <c r="I55" s="698"/>
      <c r="J55" s="698"/>
      <c r="K55" s="698"/>
      <c r="L55" s="698"/>
      <c r="M55" s="698"/>
      <c r="N55" s="698"/>
      <c r="O55" s="698"/>
      <c r="P55" s="698"/>
      <c r="Q55" s="698"/>
      <c r="R55" s="698"/>
      <c r="S55" s="698"/>
      <c r="T55" s="698"/>
      <c r="U55" s="698"/>
      <c r="V55" s="698"/>
      <c r="W55" s="698"/>
      <c r="X55" s="698"/>
      <c r="Y55" s="698"/>
      <c r="Z55" s="698"/>
      <c r="AA55" s="698"/>
      <c r="AB55" s="698"/>
      <c r="AC55" s="698"/>
    </row>
    <row r="56" spans="1:29" ht="24" customHeight="1">
      <c r="A56" s="677"/>
      <c r="B56" s="696"/>
      <c r="C56" s="698"/>
      <c r="D56" s="698"/>
      <c r="E56" s="698"/>
      <c r="F56" s="698"/>
      <c r="G56" s="698"/>
      <c r="H56" s="698"/>
      <c r="I56" s="698"/>
      <c r="J56" s="698"/>
      <c r="K56" s="698"/>
      <c r="L56" s="698"/>
      <c r="M56" s="698"/>
      <c r="N56" s="698"/>
      <c r="O56" s="698"/>
      <c r="P56" s="698"/>
      <c r="Q56" s="698"/>
      <c r="R56" s="698"/>
      <c r="S56" s="698"/>
      <c r="T56" s="698"/>
      <c r="U56" s="698"/>
      <c r="V56" s="698"/>
      <c r="W56" s="698"/>
      <c r="X56" s="698"/>
      <c r="Y56" s="698"/>
      <c r="Z56" s="698"/>
      <c r="AA56" s="698"/>
      <c r="AB56" s="698"/>
      <c r="AC56" s="698"/>
    </row>
    <row r="57" spans="1:29" ht="17.25" customHeight="1">
      <c r="C57" s="677"/>
      <c r="D57" s="677"/>
      <c r="E57" s="677"/>
      <c r="F57" s="677"/>
      <c r="G57" s="677"/>
      <c r="H57" s="677"/>
      <c r="I57" s="677"/>
      <c r="J57" s="677"/>
      <c r="K57" s="677"/>
      <c r="L57" s="677"/>
      <c r="M57" s="677"/>
      <c r="N57" s="677"/>
      <c r="O57" s="677"/>
      <c r="P57" s="677"/>
      <c r="Q57" s="677"/>
      <c r="R57" s="677"/>
      <c r="S57" s="677"/>
      <c r="T57" s="677"/>
      <c r="U57" s="677"/>
      <c r="V57" s="677"/>
      <c r="W57" s="677"/>
      <c r="X57" s="677"/>
      <c r="Y57" s="677"/>
      <c r="Z57" s="677"/>
      <c r="AA57" s="677"/>
      <c r="AB57" s="677"/>
      <c r="AC57" s="677"/>
    </row>
    <row r="58" spans="1:29" ht="17.25" customHeight="1">
      <c r="C58" s="677"/>
      <c r="D58" s="677"/>
      <c r="E58" s="677"/>
      <c r="F58" s="677"/>
      <c r="G58" s="677"/>
      <c r="H58" s="677"/>
      <c r="I58" s="677"/>
      <c r="J58" s="677"/>
      <c r="K58" s="677"/>
      <c r="L58" s="677"/>
      <c r="M58" s="677"/>
      <c r="N58" s="677"/>
      <c r="O58" s="677"/>
      <c r="P58" s="677"/>
      <c r="Q58" s="677"/>
      <c r="R58" s="677"/>
      <c r="S58" s="677"/>
      <c r="T58" s="677"/>
      <c r="U58" s="677"/>
      <c r="V58" s="677"/>
      <c r="W58" s="677"/>
      <c r="X58" s="677"/>
      <c r="Y58" s="677"/>
      <c r="Z58" s="677"/>
      <c r="AA58" s="677"/>
      <c r="AB58" s="677"/>
      <c r="AC58" s="677"/>
    </row>
    <row r="59" spans="1:29" ht="17.25" customHeight="1">
      <c r="C59" s="677"/>
      <c r="D59" s="677"/>
      <c r="E59" s="677"/>
      <c r="F59" s="677"/>
      <c r="G59" s="677"/>
      <c r="H59" s="677"/>
      <c r="I59" s="677"/>
      <c r="J59" s="677"/>
      <c r="K59" s="677"/>
      <c r="L59" s="677"/>
      <c r="M59" s="677"/>
      <c r="N59" s="677"/>
      <c r="O59" s="677"/>
      <c r="P59" s="677"/>
      <c r="Q59" s="677"/>
      <c r="R59" s="677"/>
      <c r="S59" s="677"/>
      <c r="T59" s="677"/>
      <c r="U59" s="677"/>
      <c r="V59" s="677"/>
      <c r="W59" s="677"/>
      <c r="X59" s="677"/>
      <c r="Y59" s="677"/>
      <c r="Z59" s="677"/>
      <c r="AA59" s="677"/>
      <c r="AB59" s="677"/>
      <c r="AC59" s="677"/>
    </row>
    <row r="60" spans="1:29" ht="17.25" customHeight="1">
      <c r="C60" s="677"/>
      <c r="D60" s="677"/>
      <c r="E60" s="677"/>
      <c r="F60" s="677"/>
      <c r="G60" s="677"/>
      <c r="H60" s="677"/>
      <c r="I60" s="677"/>
      <c r="J60" s="677"/>
      <c r="K60" s="677"/>
      <c r="L60" s="677"/>
      <c r="M60" s="677"/>
      <c r="N60" s="677"/>
      <c r="O60" s="677"/>
      <c r="P60" s="677"/>
      <c r="Q60" s="677"/>
      <c r="R60" s="677"/>
      <c r="S60" s="677"/>
      <c r="T60" s="677"/>
      <c r="U60" s="677"/>
      <c r="V60" s="677"/>
      <c r="W60" s="677"/>
      <c r="X60" s="677"/>
      <c r="Y60" s="677"/>
      <c r="Z60" s="677"/>
      <c r="AA60" s="677"/>
      <c r="AB60" s="677"/>
      <c r="AC60" s="677"/>
    </row>
    <row r="61" spans="1:29" ht="17.25" customHeight="1">
      <c r="C61" s="677"/>
      <c r="D61" s="677"/>
      <c r="E61" s="677"/>
      <c r="F61" s="677"/>
      <c r="G61" s="677"/>
      <c r="H61" s="677"/>
      <c r="I61" s="677"/>
      <c r="J61" s="677"/>
      <c r="K61" s="677"/>
      <c r="L61" s="677"/>
      <c r="M61" s="677"/>
      <c r="N61" s="677"/>
      <c r="O61" s="677"/>
      <c r="P61" s="677"/>
      <c r="Q61" s="677"/>
      <c r="R61" s="677"/>
      <c r="S61" s="677"/>
      <c r="T61" s="677"/>
      <c r="U61" s="677"/>
      <c r="V61" s="677"/>
      <c r="W61" s="677"/>
      <c r="X61" s="677"/>
      <c r="Y61" s="677"/>
      <c r="Z61" s="677"/>
      <c r="AA61" s="677"/>
      <c r="AB61" s="677"/>
      <c r="AC61" s="677"/>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20"/>
  <dataValidations count="2">
    <dataValidation type="list" allowBlank="1" showInputMessage="1" showErrorMessage="1" sqref="B52:B54 B47:B48 B44:B45 B39:B40 B36:B37 B33:B34 B30:B31" xr:uid="{8229BA96-26CA-4BE4-A009-CE8EA3D8ADAE}">
      <formula1>"✓"</formula1>
    </dataValidation>
    <dataValidation type="list" allowBlank="1" showInputMessage="1" showErrorMessage="1" sqref="C14:C21" xr:uid="{6BCE668F-E8AD-4BD5-8104-1DC27C155054}">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664C3-2C7C-4348-86C5-CCD91C62DB33}">
  <sheetPr>
    <tabColor theme="4"/>
  </sheetPr>
  <dimension ref="A1:BG55"/>
  <sheetViews>
    <sheetView showGridLines="0" view="pageBreakPreview" zoomScaleNormal="100" zoomScaleSheetLayoutView="100" workbookViewId="0">
      <selection activeCell="B4" sqref="B4:AH4"/>
    </sheetView>
  </sheetViews>
  <sheetFormatPr defaultColWidth="3.5" defaultRowHeight="13"/>
  <cols>
    <col min="1" max="1" width="1.25" style="705" customWidth="1"/>
    <col min="2" max="2" width="3.08203125" style="759" customWidth="1"/>
    <col min="3" max="5" width="3.08203125" style="705" customWidth="1"/>
    <col min="6" max="6" width="7.58203125" style="705" customWidth="1"/>
    <col min="7" max="30" width="3.08203125" style="705" customWidth="1"/>
    <col min="31" max="33" width="3.25" style="705" customWidth="1"/>
    <col min="34" max="34" width="3.08203125" style="705" customWidth="1"/>
    <col min="35" max="35" width="1.25" style="705" customWidth="1"/>
    <col min="36" max="256" width="3.5" style="705"/>
    <col min="257" max="257" width="1.25" style="705" customWidth="1"/>
    <col min="258" max="286" width="3.08203125" style="705" customWidth="1"/>
    <col min="287" max="289" width="3.25" style="705" customWidth="1"/>
    <col min="290" max="290" width="3.08203125" style="705" customWidth="1"/>
    <col min="291" max="291" width="1.25" style="705" customWidth="1"/>
    <col min="292" max="512" width="3.5" style="705"/>
    <col min="513" max="513" width="1.25" style="705" customWidth="1"/>
    <col min="514" max="542" width="3.08203125" style="705" customWidth="1"/>
    <col min="543" max="545" width="3.25" style="705" customWidth="1"/>
    <col min="546" max="546" width="3.08203125" style="705" customWidth="1"/>
    <col min="547" max="547" width="1.25" style="705" customWidth="1"/>
    <col min="548" max="768" width="3.5" style="705"/>
    <col min="769" max="769" width="1.25" style="705" customWidth="1"/>
    <col min="770" max="798" width="3.08203125" style="705" customWidth="1"/>
    <col min="799" max="801" width="3.25" style="705" customWidth="1"/>
    <col min="802" max="802" width="3.08203125" style="705" customWidth="1"/>
    <col min="803" max="803" width="1.25" style="705" customWidth="1"/>
    <col min="804" max="1024" width="3.5" style="705"/>
    <col min="1025" max="1025" width="1.25" style="705" customWidth="1"/>
    <col min="1026" max="1054" width="3.08203125" style="705" customWidth="1"/>
    <col min="1055" max="1057" width="3.25" style="705" customWidth="1"/>
    <col min="1058" max="1058" width="3.08203125" style="705" customWidth="1"/>
    <col min="1059" max="1059" width="1.25" style="705" customWidth="1"/>
    <col min="1060" max="1280" width="3.5" style="705"/>
    <col min="1281" max="1281" width="1.25" style="705" customWidth="1"/>
    <col min="1282" max="1310" width="3.08203125" style="705" customWidth="1"/>
    <col min="1311" max="1313" width="3.25" style="705" customWidth="1"/>
    <col min="1314" max="1314" width="3.08203125" style="705" customWidth="1"/>
    <col min="1315" max="1315" width="1.25" style="705" customWidth="1"/>
    <col min="1316" max="1536" width="3.5" style="705"/>
    <col min="1537" max="1537" width="1.25" style="705" customWidth="1"/>
    <col min="1538" max="1566" width="3.08203125" style="705" customWidth="1"/>
    <col min="1567" max="1569" width="3.25" style="705" customWidth="1"/>
    <col min="1570" max="1570" width="3.08203125" style="705" customWidth="1"/>
    <col min="1571" max="1571" width="1.25" style="705" customWidth="1"/>
    <col min="1572" max="1792" width="3.5" style="705"/>
    <col min="1793" max="1793" width="1.25" style="705" customWidth="1"/>
    <col min="1794" max="1822" width="3.08203125" style="705" customWidth="1"/>
    <col min="1823" max="1825" width="3.25" style="705" customWidth="1"/>
    <col min="1826" max="1826" width="3.08203125" style="705" customWidth="1"/>
    <col min="1827" max="1827" width="1.25" style="705" customWidth="1"/>
    <col min="1828" max="2048" width="3.5" style="705"/>
    <col min="2049" max="2049" width="1.25" style="705" customWidth="1"/>
    <col min="2050" max="2078" width="3.08203125" style="705" customWidth="1"/>
    <col min="2079" max="2081" width="3.25" style="705" customWidth="1"/>
    <col min="2082" max="2082" width="3.08203125" style="705" customWidth="1"/>
    <col min="2083" max="2083" width="1.25" style="705" customWidth="1"/>
    <col min="2084" max="2304" width="3.5" style="705"/>
    <col min="2305" max="2305" width="1.25" style="705" customWidth="1"/>
    <col min="2306" max="2334" width="3.08203125" style="705" customWidth="1"/>
    <col min="2335" max="2337" width="3.25" style="705" customWidth="1"/>
    <col min="2338" max="2338" width="3.08203125" style="705" customWidth="1"/>
    <col min="2339" max="2339" width="1.25" style="705" customWidth="1"/>
    <col min="2340" max="2560" width="3.5" style="705"/>
    <col min="2561" max="2561" width="1.25" style="705" customWidth="1"/>
    <col min="2562" max="2590" width="3.08203125" style="705" customWidth="1"/>
    <col min="2591" max="2593" width="3.25" style="705" customWidth="1"/>
    <col min="2594" max="2594" width="3.08203125" style="705" customWidth="1"/>
    <col min="2595" max="2595" width="1.25" style="705" customWidth="1"/>
    <col min="2596" max="2816" width="3.5" style="705"/>
    <col min="2817" max="2817" width="1.25" style="705" customWidth="1"/>
    <col min="2818" max="2846" width="3.08203125" style="705" customWidth="1"/>
    <col min="2847" max="2849" width="3.25" style="705" customWidth="1"/>
    <col min="2850" max="2850" width="3.08203125" style="705" customWidth="1"/>
    <col min="2851" max="2851" width="1.25" style="705" customWidth="1"/>
    <col min="2852" max="3072" width="3.5" style="705"/>
    <col min="3073" max="3073" width="1.25" style="705" customWidth="1"/>
    <col min="3074" max="3102" width="3.08203125" style="705" customWidth="1"/>
    <col min="3103" max="3105" width="3.25" style="705" customWidth="1"/>
    <col min="3106" max="3106" width="3.08203125" style="705" customWidth="1"/>
    <col min="3107" max="3107" width="1.25" style="705" customWidth="1"/>
    <col min="3108" max="3328" width="3.5" style="705"/>
    <col min="3329" max="3329" width="1.25" style="705" customWidth="1"/>
    <col min="3330" max="3358" width="3.08203125" style="705" customWidth="1"/>
    <col min="3359" max="3361" width="3.25" style="705" customWidth="1"/>
    <col min="3362" max="3362" width="3.08203125" style="705" customWidth="1"/>
    <col min="3363" max="3363" width="1.25" style="705" customWidth="1"/>
    <col min="3364" max="3584" width="3.5" style="705"/>
    <col min="3585" max="3585" width="1.25" style="705" customWidth="1"/>
    <col min="3586" max="3614" width="3.08203125" style="705" customWidth="1"/>
    <col min="3615" max="3617" width="3.25" style="705" customWidth="1"/>
    <col min="3618" max="3618" width="3.08203125" style="705" customWidth="1"/>
    <col min="3619" max="3619" width="1.25" style="705" customWidth="1"/>
    <col min="3620" max="3840" width="3.5" style="705"/>
    <col min="3841" max="3841" width="1.25" style="705" customWidth="1"/>
    <col min="3842" max="3870" width="3.08203125" style="705" customWidth="1"/>
    <col min="3871" max="3873" width="3.25" style="705" customWidth="1"/>
    <col min="3874" max="3874" width="3.08203125" style="705" customWidth="1"/>
    <col min="3875" max="3875" width="1.25" style="705" customWidth="1"/>
    <col min="3876" max="4096" width="3.5" style="705"/>
    <col min="4097" max="4097" width="1.25" style="705" customWidth="1"/>
    <col min="4098" max="4126" width="3.08203125" style="705" customWidth="1"/>
    <col min="4127" max="4129" width="3.25" style="705" customWidth="1"/>
    <col min="4130" max="4130" width="3.08203125" style="705" customWidth="1"/>
    <col min="4131" max="4131" width="1.25" style="705" customWidth="1"/>
    <col min="4132" max="4352" width="3.5" style="705"/>
    <col min="4353" max="4353" width="1.25" style="705" customWidth="1"/>
    <col min="4354" max="4382" width="3.08203125" style="705" customWidth="1"/>
    <col min="4383" max="4385" width="3.25" style="705" customWidth="1"/>
    <col min="4386" max="4386" width="3.08203125" style="705" customWidth="1"/>
    <col min="4387" max="4387" width="1.25" style="705" customWidth="1"/>
    <col min="4388" max="4608" width="3.5" style="705"/>
    <col min="4609" max="4609" width="1.25" style="705" customWidth="1"/>
    <col min="4610" max="4638" width="3.08203125" style="705" customWidth="1"/>
    <col min="4639" max="4641" width="3.25" style="705" customWidth="1"/>
    <col min="4642" max="4642" width="3.08203125" style="705" customWidth="1"/>
    <col min="4643" max="4643" width="1.25" style="705" customWidth="1"/>
    <col min="4644" max="4864" width="3.5" style="705"/>
    <col min="4865" max="4865" width="1.25" style="705" customWidth="1"/>
    <col min="4866" max="4894" width="3.08203125" style="705" customWidth="1"/>
    <col min="4895" max="4897" width="3.25" style="705" customWidth="1"/>
    <col min="4898" max="4898" width="3.08203125" style="705" customWidth="1"/>
    <col min="4899" max="4899" width="1.25" style="705" customWidth="1"/>
    <col min="4900" max="5120" width="3.5" style="705"/>
    <col min="5121" max="5121" width="1.25" style="705" customWidth="1"/>
    <col min="5122" max="5150" width="3.08203125" style="705" customWidth="1"/>
    <col min="5151" max="5153" width="3.25" style="705" customWidth="1"/>
    <col min="5154" max="5154" width="3.08203125" style="705" customWidth="1"/>
    <col min="5155" max="5155" width="1.25" style="705" customWidth="1"/>
    <col min="5156" max="5376" width="3.5" style="705"/>
    <col min="5377" max="5377" width="1.25" style="705" customWidth="1"/>
    <col min="5378" max="5406" width="3.08203125" style="705" customWidth="1"/>
    <col min="5407" max="5409" width="3.25" style="705" customWidth="1"/>
    <col min="5410" max="5410" width="3.08203125" style="705" customWidth="1"/>
    <col min="5411" max="5411" width="1.25" style="705" customWidth="1"/>
    <col min="5412" max="5632" width="3.5" style="705"/>
    <col min="5633" max="5633" width="1.25" style="705" customWidth="1"/>
    <col min="5634" max="5662" width="3.08203125" style="705" customWidth="1"/>
    <col min="5663" max="5665" width="3.25" style="705" customWidth="1"/>
    <col min="5666" max="5666" width="3.08203125" style="705" customWidth="1"/>
    <col min="5667" max="5667" width="1.25" style="705" customWidth="1"/>
    <col min="5668" max="5888" width="3.5" style="705"/>
    <col min="5889" max="5889" width="1.25" style="705" customWidth="1"/>
    <col min="5890" max="5918" width="3.08203125" style="705" customWidth="1"/>
    <col min="5919" max="5921" width="3.25" style="705" customWidth="1"/>
    <col min="5922" max="5922" width="3.08203125" style="705" customWidth="1"/>
    <col min="5923" max="5923" width="1.25" style="705" customWidth="1"/>
    <col min="5924" max="6144" width="3.5" style="705"/>
    <col min="6145" max="6145" width="1.25" style="705" customWidth="1"/>
    <col min="6146" max="6174" width="3.08203125" style="705" customWidth="1"/>
    <col min="6175" max="6177" width="3.25" style="705" customWidth="1"/>
    <col min="6178" max="6178" width="3.08203125" style="705" customWidth="1"/>
    <col min="6179" max="6179" width="1.25" style="705" customWidth="1"/>
    <col min="6180" max="6400" width="3.5" style="705"/>
    <col min="6401" max="6401" width="1.25" style="705" customWidth="1"/>
    <col min="6402" max="6430" width="3.08203125" style="705" customWidth="1"/>
    <col min="6431" max="6433" width="3.25" style="705" customWidth="1"/>
    <col min="6434" max="6434" width="3.08203125" style="705" customWidth="1"/>
    <col min="6435" max="6435" width="1.25" style="705" customWidth="1"/>
    <col min="6436" max="6656" width="3.5" style="705"/>
    <col min="6657" max="6657" width="1.25" style="705" customWidth="1"/>
    <col min="6658" max="6686" width="3.08203125" style="705" customWidth="1"/>
    <col min="6687" max="6689" width="3.25" style="705" customWidth="1"/>
    <col min="6690" max="6690" width="3.08203125" style="705" customWidth="1"/>
    <col min="6691" max="6691" width="1.25" style="705" customWidth="1"/>
    <col min="6692" max="6912" width="3.5" style="705"/>
    <col min="6913" max="6913" width="1.25" style="705" customWidth="1"/>
    <col min="6914" max="6942" width="3.08203125" style="705" customWidth="1"/>
    <col min="6943" max="6945" width="3.25" style="705" customWidth="1"/>
    <col min="6946" max="6946" width="3.08203125" style="705" customWidth="1"/>
    <col min="6947" max="6947" width="1.25" style="705" customWidth="1"/>
    <col min="6948" max="7168" width="3.5" style="705"/>
    <col min="7169" max="7169" width="1.25" style="705" customWidth="1"/>
    <col min="7170" max="7198" width="3.08203125" style="705" customWidth="1"/>
    <col min="7199" max="7201" width="3.25" style="705" customWidth="1"/>
    <col min="7202" max="7202" width="3.08203125" style="705" customWidth="1"/>
    <col min="7203" max="7203" width="1.25" style="705" customWidth="1"/>
    <col min="7204" max="7424" width="3.5" style="705"/>
    <col min="7425" max="7425" width="1.25" style="705" customWidth="1"/>
    <col min="7426" max="7454" width="3.08203125" style="705" customWidth="1"/>
    <col min="7455" max="7457" width="3.25" style="705" customWidth="1"/>
    <col min="7458" max="7458" width="3.08203125" style="705" customWidth="1"/>
    <col min="7459" max="7459" width="1.25" style="705" customWidth="1"/>
    <col min="7460" max="7680" width="3.5" style="705"/>
    <col min="7681" max="7681" width="1.25" style="705" customWidth="1"/>
    <col min="7682" max="7710" width="3.08203125" style="705" customWidth="1"/>
    <col min="7711" max="7713" width="3.25" style="705" customWidth="1"/>
    <col min="7714" max="7714" width="3.08203125" style="705" customWidth="1"/>
    <col min="7715" max="7715" width="1.25" style="705" customWidth="1"/>
    <col min="7716" max="7936" width="3.5" style="705"/>
    <col min="7937" max="7937" width="1.25" style="705" customWidth="1"/>
    <col min="7938" max="7966" width="3.08203125" style="705" customWidth="1"/>
    <col min="7967" max="7969" width="3.25" style="705" customWidth="1"/>
    <col min="7970" max="7970" width="3.08203125" style="705" customWidth="1"/>
    <col min="7971" max="7971" width="1.25" style="705" customWidth="1"/>
    <col min="7972" max="8192" width="3.5" style="705"/>
    <col min="8193" max="8193" width="1.25" style="705" customWidth="1"/>
    <col min="8194" max="8222" width="3.08203125" style="705" customWidth="1"/>
    <col min="8223" max="8225" width="3.25" style="705" customWidth="1"/>
    <col min="8226" max="8226" width="3.08203125" style="705" customWidth="1"/>
    <col min="8227" max="8227" width="1.25" style="705" customWidth="1"/>
    <col min="8228" max="8448" width="3.5" style="705"/>
    <col min="8449" max="8449" width="1.25" style="705" customWidth="1"/>
    <col min="8450" max="8478" width="3.08203125" style="705" customWidth="1"/>
    <col min="8479" max="8481" width="3.25" style="705" customWidth="1"/>
    <col min="8482" max="8482" width="3.08203125" style="705" customWidth="1"/>
    <col min="8483" max="8483" width="1.25" style="705" customWidth="1"/>
    <col min="8484" max="8704" width="3.5" style="705"/>
    <col min="8705" max="8705" width="1.25" style="705" customWidth="1"/>
    <col min="8706" max="8734" width="3.08203125" style="705" customWidth="1"/>
    <col min="8735" max="8737" width="3.25" style="705" customWidth="1"/>
    <col min="8738" max="8738" width="3.08203125" style="705" customWidth="1"/>
    <col min="8739" max="8739" width="1.25" style="705" customWidth="1"/>
    <col min="8740" max="8960" width="3.5" style="705"/>
    <col min="8961" max="8961" width="1.25" style="705" customWidth="1"/>
    <col min="8962" max="8990" width="3.08203125" style="705" customWidth="1"/>
    <col min="8991" max="8993" width="3.25" style="705" customWidth="1"/>
    <col min="8994" max="8994" width="3.08203125" style="705" customWidth="1"/>
    <col min="8995" max="8995" width="1.25" style="705" customWidth="1"/>
    <col min="8996" max="9216" width="3.5" style="705"/>
    <col min="9217" max="9217" width="1.25" style="705" customWidth="1"/>
    <col min="9218" max="9246" width="3.08203125" style="705" customWidth="1"/>
    <col min="9247" max="9249" width="3.25" style="705" customWidth="1"/>
    <col min="9250" max="9250" width="3.08203125" style="705" customWidth="1"/>
    <col min="9251" max="9251" width="1.25" style="705" customWidth="1"/>
    <col min="9252" max="9472" width="3.5" style="705"/>
    <col min="9473" max="9473" width="1.25" style="705" customWidth="1"/>
    <col min="9474" max="9502" width="3.08203125" style="705" customWidth="1"/>
    <col min="9503" max="9505" width="3.25" style="705" customWidth="1"/>
    <col min="9506" max="9506" width="3.08203125" style="705" customWidth="1"/>
    <col min="9507" max="9507" width="1.25" style="705" customWidth="1"/>
    <col min="9508" max="9728" width="3.5" style="705"/>
    <col min="9729" max="9729" width="1.25" style="705" customWidth="1"/>
    <col min="9730" max="9758" width="3.08203125" style="705" customWidth="1"/>
    <col min="9759" max="9761" width="3.25" style="705" customWidth="1"/>
    <col min="9762" max="9762" width="3.08203125" style="705" customWidth="1"/>
    <col min="9763" max="9763" width="1.25" style="705" customWidth="1"/>
    <col min="9764" max="9984" width="3.5" style="705"/>
    <col min="9985" max="9985" width="1.25" style="705" customWidth="1"/>
    <col min="9986" max="10014" width="3.08203125" style="705" customWidth="1"/>
    <col min="10015" max="10017" width="3.25" style="705" customWidth="1"/>
    <col min="10018" max="10018" width="3.08203125" style="705" customWidth="1"/>
    <col min="10019" max="10019" width="1.25" style="705" customWidth="1"/>
    <col min="10020" max="10240" width="3.5" style="705"/>
    <col min="10241" max="10241" width="1.25" style="705" customWidth="1"/>
    <col min="10242" max="10270" width="3.08203125" style="705" customWidth="1"/>
    <col min="10271" max="10273" width="3.25" style="705" customWidth="1"/>
    <col min="10274" max="10274" width="3.08203125" style="705" customWidth="1"/>
    <col min="10275" max="10275" width="1.25" style="705" customWidth="1"/>
    <col min="10276" max="10496" width="3.5" style="705"/>
    <col min="10497" max="10497" width="1.25" style="705" customWidth="1"/>
    <col min="10498" max="10526" width="3.08203125" style="705" customWidth="1"/>
    <col min="10527" max="10529" width="3.25" style="705" customWidth="1"/>
    <col min="10530" max="10530" width="3.08203125" style="705" customWidth="1"/>
    <col min="10531" max="10531" width="1.25" style="705" customWidth="1"/>
    <col min="10532" max="10752" width="3.5" style="705"/>
    <col min="10753" max="10753" width="1.25" style="705" customWidth="1"/>
    <col min="10754" max="10782" width="3.08203125" style="705" customWidth="1"/>
    <col min="10783" max="10785" width="3.25" style="705" customWidth="1"/>
    <col min="10786" max="10786" width="3.08203125" style="705" customWidth="1"/>
    <col min="10787" max="10787" width="1.25" style="705" customWidth="1"/>
    <col min="10788" max="11008" width="3.5" style="705"/>
    <col min="11009" max="11009" width="1.25" style="705" customWidth="1"/>
    <col min="11010" max="11038" width="3.08203125" style="705" customWidth="1"/>
    <col min="11039" max="11041" width="3.25" style="705" customWidth="1"/>
    <col min="11042" max="11042" width="3.08203125" style="705" customWidth="1"/>
    <col min="11043" max="11043" width="1.25" style="705" customWidth="1"/>
    <col min="11044" max="11264" width="3.5" style="705"/>
    <col min="11265" max="11265" width="1.25" style="705" customWidth="1"/>
    <col min="11266" max="11294" width="3.08203125" style="705" customWidth="1"/>
    <col min="11295" max="11297" width="3.25" style="705" customWidth="1"/>
    <col min="11298" max="11298" width="3.08203125" style="705" customWidth="1"/>
    <col min="11299" max="11299" width="1.25" style="705" customWidth="1"/>
    <col min="11300" max="11520" width="3.5" style="705"/>
    <col min="11521" max="11521" width="1.25" style="705" customWidth="1"/>
    <col min="11522" max="11550" width="3.08203125" style="705" customWidth="1"/>
    <col min="11551" max="11553" width="3.25" style="705" customWidth="1"/>
    <col min="11554" max="11554" width="3.08203125" style="705" customWidth="1"/>
    <col min="11555" max="11555" width="1.25" style="705" customWidth="1"/>
    <col min="11556" max="11776" width="3.5" style="705"/>
    <col min="11777" max="11777" width="1.25" style="705" customWidth="1"/>
    <col min="11778" max="11806" width="3.08203125" style="705" customWidth="1"/>
    <col min="11807" max="11809" width="3.25" style="705" customWidth="1"/>
    <col min="11810" max="11810" width="3.08203125" style="705" customWidth="1"/>
    <col min="11811" max="11811" width="1.25" style="705" customWidth="1"/>
    <col min="11812" max="12032" width="3.5" style="705"/>
    <col min="12033" max="12033" width="1.25" style="705" customWidth="1"/>
    <col min="12034" max="12062" width="3.08203125" style="705" customWidth="1"/>
    <col min="12063" max="12065" width="3.25" style="705" customWidth="1"/>
    <col min="12066" max="12066" width="3.08203125" style="705" customWidth="1"/>
    <col min="12067" max="12067" width="1.25" style="705" customWidth="1"/>
    <col min="12068" max="12288" width="3.5" style="705"/>
    <col min="12289" max="12289" width="1.25" style="705" customWidth="1"/>
    <col min="12290" max="12318" width="3.08203125" style="705" customWidth="1"/>
    <col min="12319" max="12321" width="3.25" style="705" customWidth="1"/>
    <col min="12322" max="12322" width="3.08203125" style="705" customWidth="1"/>
    <col min="12323" max="12323" width="1.25" style="705" customWidth="1"/>
    <col min="12324" max="12544" width="3.5" style="705"/>
    <col min="12545" max="12545" width="1.25" style="705" customWidth="1"/>
    <col min="12546" max="12574" width="3.08203125" style="705" customWidth="1"/>
    <col min="12575" max="12577" width="3.25" style="705" customWidth="1"/>
    <col min="12578" max="12578" width="3.08203125" style="705" customWidth="1"/>
    <col min="12579" max="12579" width="1.25" style="705" customWidth="1"/>
    <col min="12580" max="12800" width="3.5" style="705"/>
    <col min="12801" max="12801" width="1.25" style="705" customWidth="1"/>
    <col min="12802" max="12830" width="3.08203125" style="705" customWidth="1"/>
    <col min="12831" max="12833" width="3.25" style="705" customWidth="1"/>
    <col min="12834" max="12834" width="3.08203125" style="705" customWidth="1"/>
    <col min="12835" max="12835" width="1.25" style="705" customWidth="1"/>
    <col min="12836" max="13056" width="3.5" style="705"/>
    <col min="13057" max="13057" width="1.25" style="705" customWidth="1"/>
    <col min="13058" max="13086" width="3.08203125" style="705" customWidth="1"/>
    <col min="13087" max="13089" width="3.25" style="705" customWidth="1"/>
    <col min="13090" max="13090" width="3.08203125" style="705" customWidth="1"/>
    <col min="13091" max="13091" width="1.25" style="705" customWidth="1"/>
    <col min="13092" max="13312" width="3.5" style="705"/>
    <col min="13313" max="13313" width="1.25" style="705" customWidth="1"/>
    <col min="13314" max="13342" width="3.08203125" style="705" customWidth="1"/>
    <col min="13343" max="13345" width="3.25" style="705" customWidth="1"/>
    <col min="13346" max="13346" width="3.08203125" style="705" customWidth="1"/>
    <col min="13347" max="13347" width="1.25" style="705" customWidth="1"/>
    <col min="13348" max="13568" width="3.5" style="705"/>
    <col min="13569" max="13569" width="1.25" style="705" customWidth="1"/>
    <col min="13570" max="13598" width="3.08203125" style="705" customWidth="1"/>
    <col min="13599" max="13601" width="3.25" style="705" customWidth="1"/>
    <col min="13602" max="13602" width="3.08203125" style="705" customWidth="1"/>
    <col min="13603" max="13603" width="1.25" style="705" customWidth="1"/>
    <col min="13604" max="13824" width="3.5" style="705"/>
    <col min="13825" max="13825" width="1.25" style="705" customWidth="1"/>
    <col min="13826" max="13854" width="3.08203125" style="705" customWidth="1"/>
    <col min="13855" max="13857" width="3.25" style="705" customWidth="1"/>
    <col min="13858" max="13858" width="3.08203125" style="705" customWidth="1"/>
    <col min="13859" max="13859" width="1.25" style="705" customWidth="1"/>
    <col min="13860" max="14080" width="3.5" style="705"/>
    <col min="14081" max="14081" width="1.25" style="705" customWidth="1"/>
    <col min="14082" max="14110" width="3.08203125" style="705" customWidth="1"/>
    <col min="14111" max="14113" width="3.25" style="705" customWidth="1"/>
    <col min="14114" max="14114" width="3.08203125" style="705" customWidth="1"/>
    <col min="14115" max="14115" width="1.25" style="705" customWidth="1"/>
    <col min="14116" max="14336" width="3.5" style="705"/>
    <col min="14337" max="14337" width="1.25" style="705" customWidth="1"/>
    <col min="14338" max="14366" width="3.08203125" style="705" customWidth="1"/>
    <col min="14367" max="14369" width="3.25" style="705" customWidth="1"/>
    <col min="14370" max="14370" width="3.08203125" style="705" customWidth="1"/>
    <col min="14371" max="14371" width="1.25" style="705" customWidth="1"/>
    <col min="14372" max="14592" width="3.5" style="705"/>
    <col min="14593" max="14593" width="1.25" style="705" customWidth="1"/>
    <col min="14594" max="14622" width="3.08203125" style="705" customWidth="1"/>
    <col min="14623" max="14625" width="3.25" style="705" customWidth="1"/>
    <col min="14626" max="14626" width="3.08203125" style="705" customWidth="1"/>
    <col min="14627" max="14627" width="1.25" style="705" customWidth="1"/>
    <col min="14628" max="14848" width="3.5" style="705"/>
    <col min="14849" max="14849" width="1.25" style="705" customWidth="1"/>
    <col min="14850" max="14878" width="3.08203125" style="705" customWidth="1"/>
    <col min="14879" max="14881" width="3.25" style="705" customWidth="1"/>
    <col min="14882" max="14882" width="3.08203125" style="705" customWidth="1"/>
    <col min="14883" max="14883" width="1.25" style="705" customWidth="1"/>
    <col min="14884" max="15104" width="3.5" style="705"/>
    <col min="15105" max="15105" width="1.25" style="705" customWidth="1"/>
    <col min="15106" max="15134" width="3.08203125" style="705" customWidth="1"/>
    <col min="15135" max="15137" width="3.25" style="705" customWidth="1"/>
    <col min="15138" max="15138" width="3.08203125" style="705" customWidth="1"/>
    <col min="15139" max="15139" width="1.25" style="705" customWidth="1"/>
    <col min="15140" max="15360" width="3.5" style="705"/>
    <col min="15361" max="15361" width="1.25" style="705" customWidth="1"/>
    <col min="15362" max="15390" width="3.08203125" style="705" customWidth="1"/>
    <col min="15391" max="15393" width="3.25" style="705" customWidth="1"/>
    <col min="15394" max="15394" width="3.08203125" style="705" customWidth="1"/>
    <col min="15395" max="15395" width="1.25" style="705" customWidth="1"/>
    <col min="15396" max="15616" width="3.5" style="705"/>
    <col min="15617" max="15617" width="1.25" style="705" customWidth="1"/>
    <col min="15618" max="15646" width="3.08203125" style="705" customWidth="1"/>
    <col min="15647" max="15649" width="3.25" style="705" customWidth="1"/>
    <col min="15650" max="15650" width="3.08203125" style="705" customWidth="1"/>
    <col min="15651" max="15651" width="1.25" style="705" customWidth="1"/>
    <col min="15652" max="15872" width="3.5" style="705"/>
    <col min="15873" max="15873" width="1.25" style="705" customWidth="1"/>
    <col min="15874" max="15902" width="3.08203125" style="705" customWidth="1"/>
    <col min="15903" max="15905" width="3.25" style="705" customWidth="1"/>
    <col min="15906" max="15906" width="3.08203125" style="705" customWidth="1"/>
    <col min="15907" max="15907" width="1.25" style="705" customWidth="1"/>
    <col min="15908" max="16128" width="3.5" style="705"/>
    <col min="16129" max="16129" width="1.25" style="705" customWidth="1"/>
    <col min="16130" max="16158" width="3.08203125" style="705" customWidth="1"/>
    <col min="16159" max="16161" width="3.25" style="705" customWidth="1"/>
    <col min="16162" max="16162" width="3.08203125" style="705" customWidth="1"/>
    <col min="16163" max="16163" width="1.25" style="705" customWidth="1"/>
    <col min="16164" max="16384" width="3.5" style="705"/>
  </cols>
  <sheetData>
    <row r="1" spans="2:59" s="700" customFormat="1">
      <c r="B1" s="700" t="s">
        <v>909</v>
      </c>
    </row>
    <row r="2" spans="2:59" s="700" customFormat="1">
      <c r="Y2" s="701"/>
      <c r="Z2" s="2348"/>
      <c r="AA2" s="2348"/>
      <c r="AB2" s="701" t="s">
        <v>86</v>
      </c>
      <c r="AC2" s="2348"/>
      <c r="AD2" s="2348"/>
      <c r="AE2" s="701" t="s">
        <v>320</v>
      </c>
      <c r="AF2" s="2348"/>
      <c r="AG2" s="2348"/>
      <c r="AH2" s="701" t="s">
        <v>88</v>
      </c>
    </row>
    <row r="3" spans="2:59" s="700" customFormat="1">
      <c r="AH3" s="701"/>
    </row>
    <row r="4" spans="2:59" s="700" customFormat="1" ht="16.5">
      <c r="B4" s="2349" t="s">
        <v>910</v>
      </c>
      <c r="C4" s="2349"/>
      <c r="D4" s="2349"/>
      <c r="E4" s="2349"/>
      <c r="F4" s="2349"/>
      <c r="G4" s="2349"/>
      <c r="H4" s="2349"/>
      <c r="I4" s="2349"/>
      <c r="J4" s="2349"/>
      <c r="K4" s="2349"/>
      <c r="L4" s="2349"/>
      <c r="M4" s="2349"/>
      <c r="N4" s="2349"/>
      <c r="O4" s="2349"/>
      <c r="P4" s="2349"/>
      <c r="Q4" s="2349"/>
      <c r="R4" s="2349"/>
      <c r="S4" s="2349"/>
      <c r="T4" s="2349"/>
      <c r="U4" s="2349"/>
      <c r="V4" s="2349"/>
      <c r="W4" s="2349"/>
      <c r="X4" s="2349"/>
      <c r="Y4" s="2349"/>
      <c r="Z4" s="2349"/>
      <c r="AA4" s="2349"/>
      <c r="AB4" s="2349"/>
      <c r="AC4" s="2349"/>
      <c r="AD4" s="2349"/>
      <c r="AE4" s="2349"/>
      <c r="AF4" s="2349"/>
      <c r="AG4" s="2349"/>
      <c r="AH4" s="2349"/>
    </row>
    <row r="5" spans="2:59" s="700" customFormat="1"/>
    <row r="6" spans="2:59" s="700" customFormat="1" ht="21" customHeight="1">
      <c r="B6" s="2350" t="s">
        <v>911</v>
      </c>
      <c r="C6" s="2350"/>
      <c r="D6" s="2350"/>
      <c r="E6" s="2350"/>
      <c r="F6" s="2351"/>
      <c r="G6" s="702"/>
      <c r="H6" s="703"/>
      <c r="I6" s="703"/>
      <c r="J6" s="703"/>
      <c r="K6" s="703"/>
      <c r="L6" s="703"/>
      <c r="M6" s="703"/>
      <c r="N6" s="703"/>
      <c r="O6" s="703"/>
      <c r="P6" s="703"/>
      <c r="Q6" s="703"/>
      <c r="R6" s="703"/>
      <c r="S6" s="703"/>
      <c r="T6" s="703"/>
      <c r="U6" s="703"/>
      <c r="V6" s="703"/>
      <c r="W6" s="703"/>
      <c r="X6" s="703"/>
      <c r="Y6" s="703"/>
      <c r="Z6" s="703"/>
      <c r="AA6" s="703"/>
      <c r="AB6" s="703"/>
      <c r="AC6" s="703"/>
      <c r="AD6" s="703"/>
      <c r="AE6" s="703"/>
      <c r="AF6" s="703"/>
      <c r="AG6" s="703"/>
      <c r="AH6" s="704"/>
    </row>
    <row r="7" spans="2:59" ht="21" customHeight="1">
      <c r="B7" s="2351" t="s">
        <v>912</v>
      </c>
      <c r="C7" s="2352"/>
      <c r="D7" s="2352"/>
      <c r="E7" s="2352"/>
      <c r="F7" s="2353"/>
      <c r="G7" s="2354" t="s">
        <v>913</v>
      </c>
      <c r="H7" s="2355"/>
      <c r="I7" s="2355"/>
      <c r="J7" s="2355"/>
      <c r="K7" s="2355"/>
      <c r="L7" s="2355"/>
      <c r="M7" s="2355"/>
      <c r="N7" s="2355"/>
      <c r="O7" s="2355"/>
      <c r="P7" s="2355"/>
      <c r="Q7" s="2355"/>
      <c r="R7" s="2355"/>
      <c r="S7" s="2355"/>
      <c r="T7" s="2355"/>
      <c r="U7" s="2355"/>
      <c r="V7" s="2355"/>
      <c r="W7" s="2355"/>
      <c r="X7" s="2355"/>
      <c r="Y7" s="2355"/>
      <c r="Z7" s="2355"/>
      <c r="AA7" s="2355"/>
      <c r="AB7" s="2355"/>
      <c r="AC7" s="2355"/>
      <c r="AD7" s="2355"/>
      <c r="AE7" s="2355"/>
      <c r="AF7" s="2355"/>
      <c r="AG7" s="2355"/>
      <c r="AH7" s="2356"/>
    </row>
    <row r="8" spans="2:59" ht="21" customHeight="1">
      <c r="B8" s="2340" t="s">
        <v>914</v>
      </c>
      <c r="C8" s="2341"/>
      <c r="D8" s="2341"/>
      <c r="E8" s="2341"/>
      <c r="F8" s="2342"/>
      <c r="G8" s="706"/>
      <c r="H8" s="2341" t="s">
        <v>915</v>
      </c>
      <c r="I8" s="2341"/>
      <c r="J8" s="2341"/>
      <c r="K8" s="2341"/>
      <c r="L8" s="2341"/>
      <c r="M8" s="2341"/>
      <c r="N8" s="2341"/>
      <c r="O8" s="2341"/>
      <c r="P8" s="2341"/>
      <c r="Q8" s="2341"/>
      <c r="R8" s="2341"/>
      <c r="S8" s="2341"/>
      <c r="U8" s="707"/>
      <c r="V8" s="708" t="s">
        <v>916</v>
      </c>
      <c r="W8" s="708"/>
      <c r="X8" s="709"/>
      <c r="Y8" s="709"/>
      <c r="Z8" s="709"/>
      <c r="AA8" s="709"/>
      <c r="AB8" s="709"/>
      <c r="AC8" s="709"/>
      <c r="AD8" s="709"/>
      <c r="AE8" s="709"/>
      <c r="AF8" s="709"/>
      <c r="AG8" s="709"/>
      <c r="AH8" s="710"/>
    </row>
    <row r="9" spans="2:59" ht="21" customHeight="1">
      <c r="B9" s="2343"/>
      <c r="C9" s="2344"/>
      <c r="D9" s="2344"/>
      <c r="E9" s="2344"/>
      <c r="F9" s="2344"/>
      <c r="G9" s="711"/>
      <c r="H9" s="700" t="s">
        <v>917</v>
      </c>
      <c r="I9" s="712"/>
      <c r="J9" s="712"/>
      <c r="K9" s="712"/>
      <c r="L9" s="712"/>
      <c r="M9" s="712"/>
      <c r="N9" s="712"/>
      <c r="O9" s="712"/>
      <c r="P9" s="712"/>
      <c r="Q9" s="712"/>
      <c r="R9" s="712"/>
      <c r="S9" s="713"/>
      <c r="U9" s="714"/>
      <c r="V9" s="700"/>
      <c r="W9" s="700"/>
      <c r="X9" s="715"/>
      <c r="Y9" s="715"/>
      <c r="Z9" s="715"/>
      <c r="AA9" s="715"/>
      <c r="AB9" s="715"/>
      <c r="AC9" s="715"/>
      <c r="AD9" s="715"/>
      <c r="AE9" s="715"/>
      <c r="AF9" s="715"/>
      <c r="AG9" s="715"/>
      <c r="AH9" s="716"/>
    </row>
    <row r="10" spans="2:59" ht="21" customHeight="1">
      <c r="B10" s="2340" t="s">
        <v>918</v>
      </c>
      <c r="C10" s="2341"/>
      <c r="D10" s="2341"/>
      <c r="E10" s="2341"/>
      <c r="F10" s="2342"/>
      <c r="G10" s="706"/>
      <c r="H10" s="708" t="s">
        <v>919</v>
      </c>
      <c r="I10" s="717"/>
      <c r="J10" s="717"/>
      <c r="K10" s="717"/>
      <c r="L10" s="717"/>
      <c r="M10" s="717"/>
      <c r="N10" s="717"/>
      <c r="O10" s="717"/>
      <c r="P10" s="717"/>
      <c r="Q10" s="717"/>
      <c r="R10" s="717"/>
      <c r="S10" s="712"/>
      <c r="T10" s="717"/>
      <c r="U10" s="707"/>
      <c r="V10" s="707"/>
      <c r="W10" s="707"/>
      <c r="X10" s="708"/>
      <c r="Y10" s="709"/>
      <c r="Z10" s="709"/>
      <c r="AA10" s="709"/>
      <c r="AB10" s="709"/>
      <c r="AC10" s="709"/>
      <c r="AD10" s="709"/>
      <c r="AE10" s="709"/>
      <c r="AF10" s="709"/>
      <c r="AG10" s="709"/>
      <c r="AH10" s="710"/>
    </row>
    <row r="11" spans="2:59" ht="21" customHeight="1">
      <c r="B11" s="2345"/>
      <c r="C11" s="2346"/>
      <c r="D11" s="2346"/>
      <c r="E11" s="2346"/>
      <c r="F11" s="2347"/>
      <c r="G11" s="718"/>
      <c r="H11" s="719" t="s">
        <v>920</v>
      </c>
      <c r="I11" s="713"/>
      <c r="J11" s="713"/>
      <c r="K11" s="713"/>
      <c r="L11" s="713"/>
      <c r="M11" s="713"/>
      <c r="N11" s="713"/>
      <c r="O11" s="713"/>
      <c r="P11" s="713"/>
      <c r="Q11" s="713"/>
      <c r="R11" s="713"/>
      <c r="S11" s="713"/>
      <c r="T11" s="713"/>
      <c r="U11" s="720"/>
      <c r="V11" s="720"/>
      <c r="W11" s="720"/>
      <c r="X11" s="720"/>
      <c r="Y11" s="720"/>
      <c r="Z11" s="720"/>
      <c r="AA11" s="720"/>
      <c r="AB11" s="720"/>
      <c r="AC11" s="720"/>
      <c r="AD11" s="720"/>
      <c r="AE11" s="720"/>
      <c r="AF11" s="720"/>
      <c r="AG11" s="720"/>
      <c r="AH11" s="721"/>
    </row>
    <row r="12" spans="2:59" ht="13.5" customHeight="1">
      <c r="B12" s="700"/>
      <c r="C12" s="700"/>
      <c r="D12" s="700"/>
      <c r="E12" s="700"/>
      <c r="F12" s="700"/>
      <c r="G12" s="714"/>
      <c r="H12" s="700"/>
      <c r="I12" s="712"/>
      <c r="J12" s="712"/>
      <c r="K12" s="712"/>
      <c r="L12" s="712"/>
      <c r="M12" s="712"/>
      <c r="N12" s="712"/>
      <c r="O12" s="712"/>
      <c r="P12" s="712"/>
      <c r="Q12" s="712"/>
      <c r="R12" s="712"/>
      <c r="S12" s="712"/>
      <c r="T12" s="712"/>
      <c r="U12" s="715"/>
      <c r="V12" s="715"/>
      <c r="W12" s="715"/>
      <c r="X12" s="715"/>
      <c r="Y12" s="715"/>
      <c r="Z12" s="715"/>
      <c r="AA12" s="715"/>
      <c r="AB12" s="715"/>
      <c r="AC12" s="715"/>
      <c r="AD12" s="715"/>
      <c r="AE12" s="715"/>
      <c r="AF12" s="715"/>
      <c r="AG12" s="715"/>
      <c r="AH12" s="715"/>
    </row>
    <row r="13" spans="2:59" ht="21" customHeight="1">
      <c r="B13" s="722" t="s">
        <v>921</v>
      </c>
      <c r="C13" s="708"/>
      <c r="D13" s="708"/>
      <c r="E13" s="708"/>
      <c r="F13" s="708"/>
      <c r="G13" s="707"/>
      <c r="H13" s="708"/>
      <c r="I13" s="717"/>
      <c r="J13" s="717"/>
      <c r="K13" s="717"/>
      <c r="L13" s="717"/>
      <c r="M13" s="717"/>
      <c r="N13" s="717"/>
      <c r="O13" s="717"/>
      <c r="P13" s="717"/>
      <c r="Q13" s="717"/>
      <c r="R13" s="717"/>
      <c r="S13" s="717"/>
      <c r="T13" s="717"/>
      <c r="U13" s="709"/>
      <c r="V13" s="709"/>
      <c r="W13" s="709"/>
      <c r="X13" s="709"/>
      <c r="Y13" s="709"/>
      <c r="Z13" s="709"/>
      <c r="AA13" s="709"/>
      <c r="AB13" s="709"/>
      <c r="AC13" s="709"/>
      <c r="AD13" s="709"/>
      <c r="AE13" s="709"/>
      <c r="AF13" s="709"/>
      <c r="AG13" s="709"/>
      <c r="AH13" s="710"/>
    </row>
    <row r="14" spans="2:59" ht="21" customHeight="1">
      <c r="B14" s="723"/>
      <c r="C14" s="700" t="s">
        <v>922</v>
      </c>
      <c r="D14" s="700"/>
      <c r="E14" s="700"/>
      <c r="F14" s="700"/>
      <c r="G14" s="714"/>
      <c r="H14" s="700"/>
      <c r="I14" s="712"/>
      <c r="J14" s="712"/>
      <c r="K14" s="712"/>
      <c r="L14" s="712"/>
      <c r="M14" s="712"/>
      <c r="N14" s="712"/>
      <c r="O14" s="712"/>
      <c r="P14" s="712"/>
      <c r="Q14" s="712"/>
      <c r="R14" s="712"/>
      <c r="S14" s="712"/>
      <c r="T14" s="712"/>
      <c r="U14" s="715"/>
      <c r="V14" s="715"/>
      <c r="W14" s="715"/>
      <c r="X14" s="715"/>
      <c r="Y14" s="715"/>
      <c r="Z14" s="715"/>
      <c r="AA14" s="715"/>
      <c r="AB14" s="715"/>
      <c r="AC14" s="715"/>
      <c r="AD14" s="715"/>
      <c r="AE14" s="715"/>
      <c r="AF14" s="715"/>
      <c r="AG14" s="715"/>
      <c r="AH14" s="716"/>
    </row>
    <row r="15" spans="2:59" ht="21" customHeight="1">
      <c r="B15" s="724"/>
      <c r="C15" s="2325" t="s">
        <v>923</v>
      </c>
      <c r="D15" s="2325"/>
      <c r="E15" s="2325"/>
      <c r="F15" s="2325"/>
      <c r="G15" s="2325"/>
      <c r="H15" s="2325"/>
      <c r="I15" s="2325"/>
      <c r="J15" s="2325"/>
      <c r="K15" s="2325"/>
      <c r="L15" s="2325"/>
      <c r="M15" s="2325"/>
      <c r="N15" s="2325"/>
      <c r="O15" s="2325"/>
      <c r="P15" s="2325"/>
      <c r="Q15" s="2325"/>
      <c r="R15" s="2325"/>
      <c r="S15" s="2325"/>
      <c r="T15" s="2325"/>
      <c r="U15" s="2325"/>
      <c r="V15" s="2325"/>
      <c r="W15" s="2325"/>
      <c r="X15" s="2325"/>
      <c r="Y15" s="2325"/>
      <c r="Z15" s="2325"/>
      <c r="AA15" s="2328" t="s">
        <v>924</v>
      </c>
      <c r="AB15" s="2328"/>
      <c r="AC15" s="2328"/>
      <c r="AD15" s="2328"/>
      <c r="AE15" s="2328"/>
      <c r="AF15" s="2328"/>
      <c r="AG15" s="2328"/>
      <c r="AH15" s="716"/>
      <c r="AK15" s="725"/>
      <c r="AL15" s="725"/>
      <c r="AM15" s="725"/>
      <c r="AN15" s="725"/>
      <c r="AO15" s="725"/>
      <c r="AP15" s="725"/>
      <c r="AQ15" s="725"/>
      <c r="AR15" s="725"/>
      <c r="AS15" s="725"/>
      <c r="AT15" s="725"/>
      <c r="AU15" s="725"/>
      <c r="AV15" s="725"/>
      <c r="AW15" s="725"/>
      <c r="AX15" s="725"/>
      <c r="AY15" s="725"/>
      <c r="AZ15" s="725"/>
      <c r="BA15" s="725"/>
      <c r="BB15" s="725"/>
      <c r="BC15" s="725"/>
      <c r="BD15" s="725"/>
      <c r="BE15" s="725"/>
      <c r="BF15" s="725"/>
      <c r="BG15" s="725"/>
    </row>
    <row r="16" spans="2:59" ht="21" customHeight="1">
      <c r="B16" s="724"/>
      <c r="C16" s="2329"/>
      <c r="D16" s="2329"/>
      <c r="E16" s="2329"/>
      <c r="F16" s="2329"/>
      <c r="G16" s="2329"/>
      <c r="H16" s="2329"/>
      <c r="I16" s="2329"/>
      <c r="J16" s="2329"/>
      <c r="K16" s="2329"/>
      <c r="L16" s="2329"/>
      <c r="M16" s="2329"/>
      <c r="N16" s="2329"/>
      <c r="O16" s="2329"/>
      <c r="P16" s="2329"/>
      <c r="Q16" s="2329"/>
      <c r="R16" s="2329"/>
      <c r="S16" s="2329"/>
      <c r="T16" s="2329"/>
      <c r="U16" s="2329"/>
      <c r="V16" s="2329"/>
      <c r="W16" s="2329"/>
      <c r="X16" s="2329"/>
      <c r="Y16" s="2329"/>
      <c r="Z16" s="2329"/>
      <c r="AA16" s="726"/>
      <c r="AB16" s="726"/>
      <c r="AC16" s="726"/>
      <c r="AD16" s="726"/>
      <c r="AE16" s="726"/>
      <c r="AF16" s="726"/>
      <c r="AG16" s="726"/>
      <c r="AH16" s="716"/>
      <c r="AK16" s="725"/>
      <c r="AL16" s="725"/>
      <c r="AM16" s="725"/>
      <c r="AN16" s="725"/>
      <c r="AO16" s="725"/>
      <c r="AP16" s="725"/>
      <c r="AQ16" s="725"/>
      <c r="AR16" s="725"/>
      <c r="AS16" s="725"/>
      <c r="AT16" s="725"/>
      <c r="AU16" s="725"/>
      <c r="AV16" s="725"/>
      <c r="AW16" s="725"/>
      <c r="AX16" s="725"/>
      <c r="AY16" s="725"/>
      <c r="AZ16" s="725"/>
      <c r="BA16" s="725"/>
      <c r="BB16" s="725"/>
      <c r="BC16" s="725"/>
      <c r="BD16" s="725"/>
      <c r="BE16" s="725"/>
      <c r="BF16" s="725"/>
      <c r="BG16" s="725"/>
    </row>
    <row r="17" spans="2:59" ht="9" customHeight="1">
      <c r="B17" s="724"/>
      <c r="C17" s="727"/>
      <c r="D17" s="727"/>
      <c r="E17" s="727"/>
      <c r="F17" s="727"/>
      <c r="G17" s="727"/>
      <c r="H17" s="727"/>
      <c r="I17" s="727"/>
      <c r="J17" s="727"/>
      <c r="K17" s="727"/>
      <c r="L17" s="727"/>
      <c r="M17" s="727"/>
      <c r="N17" s="727"/>
      <c r="O17" s="727"/>
      <c r="P17" s="727"/>
      <c r="Q17" s="727"/>
      <c r="R17" s="727"/>
      <c r="S17" s="727"/>
      <c r="T17" s="727"/>
      <c r="U17" s="727"/>
      <c r="V17" s="727"/>
      <c r="W17" s="727"/>
      <c r="X17" s="727"/>
      <c r="Y17" s="727"/>
      <c r="Z17" s="727"/>
      <c r="AA17" s="709"/>
      <c r="AB17" s="709"/>
      <c r="AC17" s="709"/>
      <c r="AD17" s="709"/>
      <c r="AE17" s="709"/>
      <c r="AF17" s="709"/>
      <c r="AG17" s="709"/>
      <c r="AH17" s="716"/>
      <c r="AK17" s="728"/>
      <c r="AL17" s="728"/>
      <c r="AM17" s="728"/>
      <c r="AN17" s="728"/>
      <c r="AO17" s="728"/>
      <c r="AP17" s="728"/>
      <c r="AQ17" s="728"/>
      <c r="AR17" s="728"/>
      <c r="AS17" s="728"/>
      <c r="AT17" s="728"/>
      <c r="AU17" s="728"/>
      <c r="AV17" s="728"/>
      <c r="AW17" s="728"/>
      <c r="AX17" s="728"/>
      <c r="AY17" s="728"/>
      <c r="AZ17" s="728"/>
      <c r="BA17" s="728"/>
      <c r="BB17" s="728"/>
      <c r="BC17" s="728"/>
      <c r="BD17" s="728"/>
      <c r="BE17" s="728"/>
      <c r="BF17" s="728"/>
      <c r="BG17" s="728"/>
    </row>
    <row r="18" spans="2:59" ht="21" customHeight="1">
      <c r="B18" s="724"/>
      <c r="C18" s="729" t="s">
        <v>925</v>
      </c>
      <c r="D18" s="730"/>
      <c r="E18" s="730"/>
      <c r="F18" s="730"/>
      <c r="G18" s="731"/>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16"/>
    </row>
    <row r="19" spans="2:59" ht="21" customHeight="1">
      <c r="B19" s="724"/>
      <c r="C19" s="2325" t="s">
        <v>926</v>
      </c>
      <c r="D19" s="2325"/>
      <c r="E19" s="2325"/>
      <c r="F19" s="2325"/>
      <c r="G19" s="2325"/>
      <c r="H19" s="2325"/>
      <c r="I19" s="2325"/>
      <c r="J19" s="2325"/>
      <c r="K19" s="2325"/>
      <c r="L19" s="2325"/>
      <c r="M19" s="2325"/>
      <c r="N19" s="2325"/>
      <c r="O19" s="2325"/>
      <c r="P19" s="2325"/>
      <c r="Q19" s="2325"/>
      <c r="R19" s="2325"/>
      <c r="S19" s="2325"/>
      <c r="T19" s="2325"/>
      <c r="U19" s="2325"/>
      <c r="V19" s="2325"/>
      <c r="W19" s="2325"/>
      <c r="X19" s="2325"/>
      <c r="Y19" s="2325"/>
      <c r="Z19" s="2325"/>
      <c r="AA19" s="2328" t="s">
        <v>924</v>
      </c>
      <c r="AB19" s="2328"/>
      <c r="AC19" s="2328"/>
      <c r="AD19" s="2328"/>
      <c r="AE19" s="2328"/>
      <c r="AF19" s="2328"/>
      <c r="AG19" s="2328"/>
      <c r="AH19" s="716"/>
    </row>
    <row r="20" spans="2:59" ht="20.149999999999999" customHeight="1">
      <c r="B20" s="732"/>
      <c r="C20" s="2325"/>
      <c r="D20" s="2325"/>
      <c r="E20" s="2325"/>
      <c r="F20" s="2325"/>
      <c r="G20" s="2325"/>
      <c r="H20" s="2325"/>
      <c r="I20" s="2325"/>
      <c r="J20" s="2325"/>
      <c r="K20" s="2325"/>
      <c r="L20" s="2325"/>
      <c r="M20" s="2325"/>
      <c r="N20" s="2325"/>
      <c r="O20" s="2325"/>
      <c r="P20" s="2325"/>
      <c r="Q20" s="2325"/>
      <c r="R20" s="2325"/>
      <c r="S20" s="2325"/>
      <c r="T20" s="2325"/>
      <c r="U20" s="2325"/>
      <c r="V20" s="2325"/>
      <c r="W20" s="2325"/>
      <c r="X20" s="2325"/>
      <c r="Y20" s="2325"/>
      <c r="Z20" s="2329"/>
      <c r="AA20" s="733"/>
      <c r="AB20" s="733"/>
      <c r="AC20" s="733"/>
      <c r="AD20" s="733"/>
      <c r="AE20" s="733"/>
      <c r="AF20" s="733"/>
      <c r="AG20" s="733"/>
      <c r="AH20" s="734"/>
    </row>
    <row r="21" spans="2:59" s="700" customFormat="1" ht="20.149999999999999" customHeight="1">
      <c r="B21" s="732"/>
      <c r="C21" s="2330" t="s">
        <v>927</v>
      </c>
      <c r="D21" s="2331"/>
      <c r="E21" s="2331"/>
      <c r="F21" s="2331"/>
      <c r="G21" s="2331"/>
      <c r="H21" s="2331"/>
      <c r="I21" s="2331"/>
      <c r="J21" s="2331"/>
      <c r="K21" s="2331"/>
      <c r="L21" s="2331"/>
      <c r="M21" s="706"/>
      <c r="N21" s="708" t="s">
        <v>928</v>
      </c>
      <c r="O21" s="708"/>
      <c r="P21" s="708"/>
      <c r="Q21" s="717"/>
      <c r="R21" s="717"/>
      <c r="S21" s="717"/>
      <c r="T21" s="717"/>
      <c r="U21" s="717"/>
      <c r="V21" s="717"/>
      <c r="W21" s="707"/>
      <c r="X21" s="708" t="s">
        <v>929</v>
      </c>
      <c r="Y21" s="735"/>
      <c r="Z21" s="735"/>
      <c r="AA21" s="717"/>
      <c r="AB21" s="717"/>
      <c r="AC21" s="717"/>
      <c r="AD21" s="717"/>
      <c r="AE21" s="717"/>
      <c r="AF21" s="717"/>
      <c r="AG21" s="736"/>
      <c r="AH21" s="716"/>
    </row>
    <row r="22" spans="2:59" s="700" customFormat="1" ht="20.149999999999999" customHeight="1">
      <c r="B22" s="724"/>
      <c r="C22" s="2332"/>
      <c r="D22" s="2333"/>
      <c r="E22" s="2333"/>
      <c r="F22" s="2333"/>
      <c r="G22" s="2333"/>
      <c r="H22" s="2333"/>
      <c r="I22" s="2333"/>
      <c r="J22" s="2333"/>
      <c r="K22" s="2333"/>
      <c r="L22" s="2333"/>
      <c r="M22" s="718"/>
      <c r="N22" s="719" t="s">
        <v>930</v>
      </c>
      <c r="O22" s="719"/>
      <c r="P22" s="719"/>
      <c r="Q22" s="713"/>
      <c r="R22" s="713"/>
      <c r="S22" s="713"/>
      <c r="T22" s="713"/>
      <c r="U22" s="713"/>
      <c r="V22" s="713"/>
      <c r="W22" s="737"/>
      <c r="X22" s="719" t="s">
        <v>931</v>
      </c>
      <c r="Y22" s="738"/>
      <c r="Z22" s="738"/>
      <c r="AA22" s="713"/>
      <c r="AB22" s="713"/>
      <c r="AC22" s="713"/>
      <c r="AD22" s="713"/>
      <c r="AE22" s="713"/>
      <c r="AF22" s="713"/>
      <c r="AG22" s="729"/>
      <c r="AH22" s="716"/>
    </row>
    <row r="23" spans="2:59" s="700" customFormat="1" ht="9" customHeight="1">
      <c r="B23" s="724"/>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05"/>
      <c r="AC23" s="712"/>
      <c r="AD23" s="712"/>
      <c r="AE23" s="712"/>
      <c r="AF23" s="712"/>
      <c r="AG23" s="712"/>
      <c r="AH23" s="716"/>
    </row>
    <row r="24" spans="2:59" s="700" customFormat="1" ht="20.149999999999999" customHeight="1">
      <c r="B24" s="724"/>
      <c r="C24" s="2334" t="s">
        <v>932</v>
      </c>
      <c r="D24" s="2334"/>
      <c r="E24" s="2334"/>
      <c r="F24" s="2334"/>
      <c r="G24" s="2334"/>
      <c r="H24" s="2334"/>
      <c r="I24" s="2334"/>
      <c r="J24" s="2334"/>
      <c r="K24" s="2334"/>
      <c r="L24" s="2334"/>
      <c r="M24" s="2334"/>
      <c r="N24" s="2334"/>
      <c r="O24" s="2334"/>
      <c r="P24" s="2334"/>
      <c r="Q24" s="2334"/>
      <c r="R24" s="2334"/>
      <c r="S24" s="2334"/>
      <c r="T24" s="2334"/>
      <c r="U24" s="2334"/>
      <c r="V24" s="2334"/>
      <c r="W24" s="2334"/>
      <c r="X24" s="2334"/>
      <c r="Y24" s="2334"/>
      <c r="Z24" s="2334"/>
      <c r="AA24" s="715"/>
      <c r="AB24" s="715"/>
      <c r="AC24" s="715"/>
      <c r="AD24" s="715"/>
      <c r="AE24" s="715"/>
      <c r="AF24" s="715"/>
      <c r="AG24" s="715"/>
      <c r="AH24" s="716"/>
    </row>
    <row r="25" spans="2:59" s="700" customFormat="1" ht="20.149999999999999" customHeight="1">
      <c r="B25" s="732"/>
      <c r="C25" s="2339"/>
      <c r="D25" s="2339"/>
      <c r="E25" s="2339"/>
      <c r="F25" s="2339"/>
      <c r="G25" s="2339"/>
      <c r="H25" s="2339"/>
      <c r="I25" s="2339"/>
      <c r="J25" s="2339"/>
      <c r="K25" s="2339"/>
      <c r="L25" s="2339"/>
      <c r="M25" s="2339"/>
      <c r="N25" s="2339"/>
      <c r="O25" s="2339"/>
      <c r="P25" s="2339"/>
      <c r="Q25" s="2339"/>
      <c r="R25" s="2339"/>
      <c r="S25" s="2339"/>
      <c r="T25" s="2339"/>
      <c r="U25" s="2339"/>
      <c r="V25" s="2339"/>
      <c r="W25" s="2339"/>
      <c r="X25" s="2339"/>
      <c r="Y25" s="2339"/>
      <c r="Z25" s="2339"/>
      <c r="AA25" s="732"/>
      <c r="AB25" s="712"/>
      <c r="AC25" s="712"/>
      <c r="AD25" s="712"/>
      <c r="AE25" s="712"/>
      <c r="AF25" s="712"/>
      <c r="AG25" s="712"/>
      <c r="AH25" s="740"/>
    </row>
    <row r="26" spans="2:59" s="700" customFormat="1" ht="9" customHeight="1">
      <c r="B26" s="732"/>
      <c r="C26" s="712"/>
      <c r="D26" s="712"/>
      <c r="E26" s="712"/>
      <c r="F26" s="712"/>
      <c r="G26" s="712"/>
      <c r="H26" s="712"/>
      <c r="I26" s="712"/>
      <c r="J26" s="712"/>
      <c r="K26" s="712"/>
      <c r="L26" s="712"/>
      <c r="M26" s="712"/>
      <c r="N26" s="712"/>
      <c r="O26" s="712"/>
      <c r="P26" s="712"/>
      <c r="Q26" s="712"/>
      <c r="R26" s="712"/>
      <c r="S26" s="712"/>
      <c r="T26" s="712"/>
      <c r="U26" s="712"/>
      <c r="V26" s="712"/>
      <c r="W26" s="712"/>
      <c r="X26" s="712"/>
      <c r="Y26" s="712"/>
      <c r="Z26" s="712"/>
      <c r="AA26" s="712"/>
      <c r="AB26" s="712"/>
      <c r="AC26" s="712"/>
      <c r="AD26" s="712"/>
      <c r="AE26" s="712"/>
      <c r="AF26" s="712"/>
      <c r="AG26" s="712"/>
      <c r="AH26" s="740"/>
    </row>
    <row r="27" spans="2:59" s="700" customFormat="1" ht="24" customHeight="1">
      <c r="B27" s="724"/>
      <c r="C27" s="2325" t="s">
        <v>933</v>
      </c>
      <c r="D27" s="2325"/>
      <c r="E27" s="2325"/>
      <c r="F27" s="2325"/>
      <c r="G27" s="2325"/>
      <c r="H27" s="2325"/>
      <c r="I27" s="2325"/>
      <c r="J27" s="2325"/>
      <c r="K27" s="2323"/>
      <c r="L27" s="2323"/>
      <c r="M27" s="2323"/>
      <c r="N27" s="2323"/>
      <c r="O27" s="2323"/>
      <c r="P27" s="2323"/>
      <c r="Q27" s="2323"/>
      <c r="R27" s="2323" t="s">
        <v>86</v>
      </c>
      <c r="S27" s="2323"/>
      <c r="T27" s="2323"/>
      <c r="U27" s="2323"/>
      <c r="V27" s="2323"/>
      <c r="W27" s="2323"/>
      <c r="X27" s="2323"/>
      <c r="Y27" s="2323"/>
      <c r="Z27" s="2323" t="s">
        <v>87</v>
      </c>
      <c r="AA27" s="2323"/>
      <c r="AB27" s="2323"/>
      <c r="AC27" s="2323"/>
      <c r="AD27" s="2323"/>
      <c r="AE27" s="2323"/>
      <c r="AF27" s="2323"/>
      <c r="AG27" s="2335" t="s">
        <v>88</v>
      </c>
      <c r="AH27" s="716"/>
    </row>
    <row r="28" spans="2:59" s="700" customFormat="1" ht="20.149999999999999" customHeight="1">
      <c r="B28" s="724"/>
      <c r="C28" s="2325"/>
      <c r="D28" s="2325"/>
      <c r="E28" s="2325"/>
      <c r="F28" s="2325"/>
      <c r="G28" s="2325"/>
      <c r="H28" s="2325"/>
      <c r="I28" s="2325"/>
      <c r="J28" s="2325"/>
      <c r="K28" s="2324"/>
      <c r="L28" s="2324"/>
      <c r="M28" s="2324"/>
      <c r="N28" s="2324"/>
      <c r="O28" s="2324"/>
      <c r="P28" s="2324"/>
      <c r="Q28" s="2324"/>
      <c r="R28" s="2324"/>
      <c r="S28" s="2324"/>
      <c r="T28" s="2324"/>
      <c r="U28" s="2324"/>
      <c r="V28" s="2324"/>
      <c r="W28" s="2324"/>
      <c r="X28" s="2324"/>
      <c r="Y28" s="2324"/>
      <c r="Z28" s="2324"/>
      <c r="AA28" s="2324"/>
      <c r="AB28" s="2324"/>
      <c r="AC28" s="2324"/>
      <c r="AD28" s="2324"/>
      <c r="AE28" s="2324"/>
      <c r="AF28" s="2324"/>
      <c r="AG28" s="2336"/>
      <c r="AH28" s="716"/>
    </row>
    <row r="29" spans="2:59" s="700" customFormat="1" ht="13.5" customHeight="1">
      <c r="B29" s="741"/>
      <c r="C29" s="719"/>
      <c r="D29" s="719"/>
      <c r="E29" s="719"/>
      <c r="F29" s="719"/>
      <c r="G29" s="719"/>
      <c r="H29" s="719"/>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42"/>
    </row>
    <row r="30" spans="2:59" s="700" customFormat="1" ht="13.5" customHeight="1"/>
    <row r="31" spans="2:59" s="700" customFormat="1" ht="20.149999999999999" customHeight="1">
      <c r="B31" s="722" t="s">
        <v>934</v>
      </c>
      <c r="C31" s="708"/>
      <c r="D31" s="708"/>
      <c r="E31" s="708"/>
      <c r="F31" s="708"/>
      <c r="G31" s="708"/>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43"/>
    </row>
    <row r="32" spans="2:59" s="700" customFormat="1" ht="20.149999999999999" customHeight="1">
      <c r="B32" s="724"/>
      <c r="C32" s="2337" t="s">
        <v>935</v>
      </c>
      <c r="D32" s="2337"/>
      <c r="E32" s="2337"/>
      <c r="F32" s="2337"/>
      <c r="G32" s="2337"/>
      <c r="H32" s="2337"/>
      <c r="I32" s="2337"/>
      <c r="J32" s="2337"/>
      <c r="K32" s="2337"/>
      <c r="L32" s="2337"/>
      <c r="M32" s="2337"/>
      <c r="N32" s="2337"/>
      <c r="O32" s="2337"/>
      <c r="P32" s="2337"/>
      <c r="Q32" s="2337"/>
      <c r="R32" s="2337"/>
      <c r="S32" s="2337"/>
      <c r="T32" s="2337"/>
      <c r="U32" s="2337"/>
      <c r="V32" s="2337"/>
      <c r="W32" s="2337"/>
      <c r="X32" s="2337"/>
      <c r="Y32" s="2337"/>
      <c r="Z32" s="2337"/>
      <c r="AA32" s="2337"/>
      <c r="AB32" s="2337"/>
      <c r="AC32" s="2337"/>
      <c r="AD32" s="2337"/>
      <c r="AE32" s="2337"/>
      <c r="AF32" s="715"/>
      <c r="AG32" s="715"/>
      <c r="AH32" s="716"/>
    </row>
    <row r="33" spans="1:40" s="700" customFormat="1" ht="20.149999999999999" customHeight="1">
      <c r="B33" s="744"/>
      <c r="C33" s="2338" t="s">
        <v>923</v>
      </c>
      <c r="D33" s="2325"/>
      <c r="E33" s="2325"/>
      <c r="F33" s="2325"/>
      <c r="G33" s="2325"/>
      <c r="H33" s="2325"/>
      <c r="I33" s="2325"/>
      <c r="J33" s="2325"/>
      <c r="K33" s="2325"/>
      <c r="L33" s="2325"/>
      <c r="M33" s="2325"/>
      <c r="N33" s="2325"/>
      <c r="O33" s="2325"/>
      <c r="P33" s="2325"/>
      <c r="Q33" s="2325"/>
      <c r="R33" s="2325"/>
      <c r="S33" s="2325"/>
      <c r="T33" s="2325"/>
      <c r="U33" s="2325"/>
      <c r="V33" s="2325"/>
      <c r="W33" s="2325"/>
      <c r="X33" s="2325"/>
      <c r="Y33" s="2325"/>
      <c r="Z33" s="2325"/>
      <c r="AA33" s="2328" t="s">
        <v>924</v>
      </c>
      <c r="AB33" s="2328"/>
      <c r="AC33" s="2328"/>
      <c r="AD33" s="2328"/>
      <c r="AE33" s="2328"/>
      <c r="AF33" s="2328"/>
      <c r="AG33" s="2328"/>
      <c r="AH33" s="745"/>
    </row>
    <row r="34" spans="1:40" s="700" customFormat="1" ht="20.149999999999999" customHeight="1">
      <c r="B34" s="746"/>
      <c r="C34" s="2338"/>
      <c r="D34" s="2325"/>
      <c r="E34" s="2325"/>
      <c r="F34" s="2325"/>
      <c r="G34" s="2325"/>
      <c r="H34" s="2325"/>
      <c r="I34" s="2325"/>
      <c r="J34" s="2325"/>
      <c r="K34" s="2325"/>
      <c r="L34" s="2325"/>
      <c r="M34" s="2325"/>
      <c r="N34" s="2325"/>
      <c r="O34" s="2325"/>
      <c r="P34" s="2325"/>
      <c r="Q34" s="2325"/>
      <c r="R34" s="2325"/>
      <c r="S34" s="2325"/>
      <c r="T34" s="2325"/>
      <c r="U34" s="2325"/>
      <c r="V34" s="2325"/>
      <c r="W34" s="2325"/>
      <c r="X34" s="2325"/>
      <c r="Y34" s="2325"/>
      <c r="Z34" s="2325"/>
      <c r="AA34" s="747"/>
      <c r="AB34" s="733"/>
      <c r="AC34" s="733"/>
      <c r="AD34" s="733"/>
      <c r="AE34" s="733"/>
      <c r="AF34" s="733"/>
      <c r="AG34" s="748"/>
      <c r="AH34" s="745"/>
    </row>
    <row r="35" spans="1:40" s="700" customFormat="1" ht="9" customHeight="1">
      <c r="B35" s="732"/>
      <c r="C35" s="749"/>
      <c r="D35" s="749"/>
      <c r="E35" s="749"/>
      <c r="F35" s="749"/>
      <c r="G35" s="749"/>
      <c r="H35" s="749"/>
      <c r="I35" s="749"/>
      <c r="J35" s="749"/>
      <c r="K35" s="749"/>
      <c r="L35" s="749"/>
      <c r="M35" s="749"/>
      <c r="N35" s="749"/>
      <c r="O35" s="749"/>
      <c r="P35" s="749"/>
      <c r="Q35" s="749"/>
      <c r="R35" s="749"/>
      <c r="S35" s="749"/>
      <c r="T35" s="749"/>
      <c r="U35" s="749"/>
      <c r="V35" s="749"/>
      <c r="W35" s="749"/>
      <c r="X35" s="749"/>
      <c r="Y35" s="749"/>
      <c r="Z35" s="749"/>
      <c r="AA35" s="715"/>
      <c r="AB35" s="715"/>
      <c r="AC35" s="715"/>
      <c r="AD35" s="715"/>
      <c r="AE35" s="715"/>
      <c r="AF35" s="715"/>
      <c r="AG35" s="715"/>
      <c r="AH35" s="716"/>
    </row>
    <row r="36" spans="1:40" s="700" customFormat="1" ht="20.149999999999999" customHeight="1">
      <c r="B36" s="732"/>
      <c r="C36" s="2330" t="s">
        <v>927</v>
      </c>
      <c r="D36" s="2331"/>
      <c r="E36" s="2331"/>
      <c r="F36" s="2331"/>
      <c r="G36" s="2331"/>
      <c r="H36" s="2331"/>
      <c r="I36" s="2331"/>
      <c r="J36" s="2331"/>
      <c r="K36" s="2331"/>
      <c r="L36" s="2331"/>
      <c r="M36" s="706"/>
      <c r="N36" s="708" t="s">
        <v>936</v>
      </c>
      <c r="O36" s="708"/>
      <c r="P36" s="708"/>
      <c r="Q36" s="717"/>
      <c r="R36" s="717"/>
      <c r="S36" s="717"/>
      <c r="T36" s="717"/>
      <c r="U36" s="717"/>
      <c r="V36" s="717"/>
      <c r="W36" s="707"/>
      <c r="X36" s="708" t="s">
        <v>929</v>
      </c>
      <c r="Y36" s="735"/>
      <c r="Z36" s="735"/>
      <c r="AA36" s="717"/>
      <c r="AB36" s="717"/>
      <c r="AC36" s="717"/>
      <c r="AD36" s="717"/>
      <c r="AE36" s="717"/>
      <c r="AF36" s="717"/>
      <c r="AG36" s="717"/>
      <c r="AH36" s="745"/>
    </row>
    <row r="37" spans="1:40" s="700" customFormat="1" ht="20.149999999999999" customHeight="1">
      <c r="B37" s="732"/>
      <c r="C37" s="2332"/>
      <c r="D37" s="2333"/>
      <c r="E37" s="2333"/>
      <c r="F37" s="2333"/>
      <c r="G37" s="2333"/>
      <c r="H37" s="2333"/>
      <c r="I37" s="2333"/>
      <c r="J37" s="2333"/>
      <c r="K37" s="2333"/>
      <c r="L37" s="2333"/>
      <c r="M37" s="718"/>
      <c r="N37" s="719" t="s">
        <v>937</v>
      </c>
      <c r="O37" s="719"/>
      <c r="P37" s="719"/>
      <c r="Q37" s="713"/>
      <c r="R37" s="713"/>
      <c r="S37" s="713"/>
      <c r="T37" s="713"/>
      <c r="U37" s="713"/>
      <c r="V37" s="713"/>
      <c r="W37" s="713"/>
      <c r="X37" s="713"/>
      <c r="Y37" s="737"/>
      <c r="Z37" s="719"/>
      <c r="AA37" s="713"/>
      <c r="AB37" s="738"/>
      <c r="AC37" s="738"/>
      <c r="AD37" s="738"/>
      <c r="AE37" s="738"/>
      <c r="AF37" s="738"/>
      <c r="AG37" s="713"/>
      <c r="AH37" s="745"/>
    </row>
    <row r="38" spans="1:40" s="700" customFormat="1" ht="9" customHeight="1">
      <c r="B38" s="732"/>
      <c r="C38" s="749"/>
      <c r="D38" s="749"/>
      <c r="E38" s="749"/>
      <c r="F38" s="749"/>
      <c r="G38" s="749"/>
      <c r="H38" s="749"/>
      <c r="I38" s="749"/>
      <c r="J38" s="749"/>
      <c r="K38" s="749"/>
      <c r="L38" s="749"/>
      <c r="M38" s="714"/>
      <c r="Q38" s="712"/>
      <c r="R38" s="712"/>
      <c r="S38" s="712"/>
      <c r="T38" s="712"/>
      <c r="U38" s="712"/>
      <c r="V38" s="712"/>
      <c r="W38" s="712"/>
      <c r="X38" s="712"/>
      <c r="Y38" s="714"/>
      <c r="AA38" s="712"/>
      <c r="AB38" s="712"/>
      <c r="AC38" s="712"/>
      <c r="AD38" s="712"/>
      <c r="AE38" s="712"/>
      <c r="AF38" s="712"/>
      <c r="AG38" s="712"/>
      <c r="AH38" s="716"/>
    </row>
    <row r="39" spans="1:40" s="700" customFormat="1" ht="20.149999999999999" customHeight="1">
      <c r="B39" s="724"/>
      <c r="C39" s="2325" t="s">
        <v>938</v>
      </c>
      <c r="D39" s="2325"/>
      <c r="E39" s="2325"/>
      <c r="F39" s="2325"/>
      <c r="G39" s="2325"/>
      <c r="H39" s="2325"/>
      <c r="I39" s="2325"/>
      <c r="J39" s="2325"/>
      <c r="K39" s="2326"/>
      <c r="L39" s="2327"/>
      <c r="M39" s="2327"/>
      <c r="N39" s="2327"/>
      <c r="O39" s="2327"/>
      <c r="P39" s="2327"/>
      <c r="Q39" s="2327"/>
      <c r="R39" s="750" t="s">
        <v>86</v>
      </c>
      <c r="S39" s="2327"/>
      <c r="T39" s="2327"/>
      <c r="U39" s="2327"/>
      <c r="V39" s="2327"/>
      <c r="W39" s="2327"/>
      <c r="X39" s="2327"/>
      <c r="Y39" s="2327"/>
      <c r="Z39" s="750" t="s">
        <v>87</v>
      </c>
      <c r="AA39" s="2327"/>
      <c r="AB39" s="2327"/>
      <c r="AC39" s="2327"/>
      <c r="AD39" s="2327"/>
      <c r="AE39" s="2327"/>
      <c r="AF39" s="2327"/>
      <c r="AG39" s="751" t="s">
        <v>88</v>
      </c>
      <c r="AH39" s="752"/>
    </row>
    <row r="40" spans="1:40" s="700" customFormat="1" ht="10.5" customHeight="1">
      <c r="B40" s="753"/>
      <c r="C40" s="739"/>
      <c r="D40" s="739"/>
      <c r="E40" s="739"/>
      <c r="F40" s="739"/>
      <c r="G40" s="739"/>
      <c r="H40" s="739"/>
      <c r="I40" s="739"/>
      <c r="J40" s="739"/>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5"/>
    </row>
    <row r="41" spans="1:40" s="700" customFormat="1" ht="6" customHeight="1">
      <c r="B41" s="749"/>
      <c r="C41" s="749"/>
      <c r="D41" s="749"/>
      <c r="E41" s="749"/>
      <c r="F41" s="749"/>
      <c r="X41" s="756"/>
      <c r="Y41" s="756"/>
    </row>
    <row r="42" spans="1:40" s="700" customFormat="1">
      <c r="B42" s="757" t="s">
        <v>939</v>
      </c>
      <c r="C42" s="2319" t="s">
        <v>940</v>
      </c>
      <c r="D42" s="2319"/>
      <c r="E42" s="2319"/>
      <c r="F42" s="2319"/>
      <c r="G42" s="2319"/>
      <c r="H42" s="2319"/>
      <c r="I42" s="2319"/>
      <c r="J42" s="2319"/>
      <c r="K42" s="2319"/>
      <c r="L42" s="2319"/>
      <c r="M42" s="2319"/>
      <c r="N42" s="2319"/>
      <c r="O42" s="2319"/>
      <c r="P42" s="2319"/>
      <c r="Q42" s="2319"/>
      <c r="R42" s="2319"/>
      <c r="S42" s="2319"/>
      <c r="T42" s="2319"/>
      <c r="U42" s="2319"/>
      <c r="V42" s="2319"/>
      <c r="W42" s="2319"/>
      <c r="X42" s="2319"/>
      <c r="Y42" s="2319"/>
      <c r="Z42" s="2319"/>
      <c r="AA42" s="2319"/>
      <c r="AB42" s="2319"/>
      <c r="AC42" s="2319"/>
      <c r="AD42" s="2319"/>
      <c r="AE42" s="2319"/>
      <c r="AF42" s="2319"/>
      <c r="AG42" s="2319"/>
      <c r="AH42" s="2319"/>
    </row>
    <row r="43" spans="1:40" s="700" customFormat="1" ht="13.5" customHeight="1">
      <c r="B43" s="757" t="s">
        <v>941</v>
      </c>
      <c r="C43" s="2321" t="s">
        <v>942</v>
      </c>
      <c r="D43" s="2321"/>
      <c r="E43" s="2321"/>
      <c r="F43" s="2321"/>
      <c r="G43" s="2321"/>
      <c r="H43" s="2321"/>
      <c r="I43" s="2321"/>
      <c r="J43" s="2321"/>
      <c r="K43" s="2321"/>
      <c r="L43" s="2321"/>
      <c r="M43" s="2321"/>
      <c r="N43" s="2321"/>
      <c r="O43" s="2321"/>
      <c r="P43" s="2321"/>
      <c r="Q43" s="2321"/>
      <c r="R43" s="2321"/>
      <c r="S43" s="2321"/>
      <c r="T43" s="2321"/>
      <c r="U43" s="2321"/>
      <c r="V43" s="2321"/>
      <c r="W43" s="2321"/>
      <c r="X43" s="2321"/>
      <c r="Y43" s="2321"/>
      <c r="Z43" s="2321"/>
      <c r="AA43" s="2321"/>
      <c r="AB43" s="2321"/>
      <c r="AC43" s="2321"/>
      <c r="AD43" s="2321"/>
      <c r="AE43" s="2321"/>
      <c r="AF43" s="2321"/>
      <c r="AG43" s="2321"/>
      <c r="AH43" s="2321"/>
    </row>
    <row r="44" spans="1:40" s="700" customFormat="1">
      <c r="B44" s="757" t="s">
        <v>943</v>
      </c>
      <c r="C44" s="2321" t="s">
        <v>944</v>
      </c>
      <c r="D44" s="2321"/>
      <c r="E44" s="2321"/>
      <c r="F44" s="2321"/>
      <c r="G44" s="2321"/>
      <c r="H44" s="2321"/>
      <c r="I44" s="2321"/>
      <c r="J44" s="2321"/>
      <c r="K44" s="2321"/>
      <c r="L44" s="2321"/>
      <c r="M44" s="2321"/>
      <c r="N44" s="2321"/>
      <c r="O44" s="2321"/>
      <c r="P44" s="2321"/>
      <c r="Q44" s="2321"/>
      <c r="R44" s="2321"/>
      <c r="S44" s="2321"/>
      <c r="T44" s="2321"/>
      <c r="U44" s="2321"/>
      <c r="V44" s="2321"/>
      <c r="W44" s="2321"/>
      <c r="X44" s="2321"/>
      <c r="Y44" s="2321"/>
      <c r="Z44" s="2321"/>
      <c r="AA44" s="2321"/>
      <c r="AB44" s="2321"/>
      <c r="AC44" s="2321"/>
      <c r="AD44" s="2321"/>
      <c r="AE44" s="2321"/>
      <c r="AF44" s="2321"/>
      <c r="AG44" s="2321"/>
      <c r="AH44" s="2321"/>
    </row>
    <row r="45" spans="1:40" ht="13.5" customHeight="1">
      <c r="B45" s="757" t="s">
        <v>945</v>
      </c>
      <c r="C45" s="2322" t="s">
        <v>946</v>
      </c>
      <c r="D45" s="2322"/>
      <c r="E45" s="2322"/>
      <c r="F45" s="2322"/>
      <c r="G45" s="2322"/>
      <c r="H45" s="2322"/>
      <c r="I45" s="2322"/>
      <c r="J45" s="2322"/>
      <c r="K45" s="2322"/>
      <c r="L45" s="2322"/>
      <c r="M45" s="2322"/>
      <c r="N45" s="2322"/>
      <c r="O45" s="2322"/>
      <c r="P45" s="2322"/>
      <c r="Q45" s="2322"/>
      <c r="R45" s="2322"/>
      <c r="S45" s="2322"/>
      <c r="T45" s="2322"/>
      <c r="U45" s="2322"/>
      <c r="V45" s="2322"/>
      <c r="W45" s="2322"/>
      <c r="X45" s="2322"/>
      <c r="Y45" s="2322"/>
      <c r="Z45" s="2322"/>
      <c r="AA45" s="2322"/>
      <c r="AB45" s="2322"/>
      <c r="AC45" s="2322"/>
      <c r="AD45" s="2322"/>
      <c r="AE45" s="2322"/>
      <c r="AF45" s="2322"/>
      <c r="AG45" s="2322"/>
      <c r="AH45" s="2322"/>
    </row>
    <row r="46" spans="1:40" s="758" customFormat="1">
      <c r="B46" s="700"/>
      <c r="C46" s="2322"/>
      <c r="D46" s="2322"/>
      <c r="E46" s="2322"/>
      <c r="F46" s="2322"/>
      <c r="G46" s="2322"/>
      <c r="H46" s="2322"/>
      <c r="I46" s="2322"/>
      <c r="J46" s="2322"/>
      <c r="K46" s="2322"/>
      <c r="L46" s="2322"/>
      <c r="M46" s="2322"/>
      <c r="N46" s="2322"/>
      <c r="O46" s="2322"/>
      <c r="P46" s="2322"/>
      <c r="Q46" s="2322"/>
      <c r="R46" s="2322"/>
      <c r="S46" s="2322"/>
      <c r="T46" s="2322"/>
      <c r="U46" s="2322"/>
      <c r="V46" s="2322"/>
      <c r="W46" s="2322"/>
      <c r="X46" s="2322"/>
      <c r="Y46" s="2322"/>
      <c r="Z46" s="2322"/>
      <c r="AA46" s="2322"/>
      <c r="AB46" s="2322"/>
      <c r="AC46" s="2322"/>
      <c r="AD46" s="2322"/>
      <c r="AE46" s="2322"/>
      <c r="AF46" s="2322"/>
      <c r="AG46" s="2322"/>
      <c r="AH46" s="2322"/>
    </row>
    <row r="47" spans="1:40" s="758" customFormat="1" ht="13.5" customHeight="1">
      <c r="A47" s="705"/>
      <c r="B47" s="2319" t="s">
        <v>947</v>
      </c>
      <c r="C47" s="2319"/>
      <c r="D47" s="2319" t="s">
        <v>948</v>
      </c>
      <c r="E47" s="2319"/>
      <c r="F47" s="2319"/>
      <c r="G47" s="2319"/>
      <c r="H47" s="2319"/>
      <c r="I47" s="2319"/>
      <c r="J47" s="2319"/>
      <c r="K47" s="2319"/>
      <c r="L47" s="2319"/>
      <c r="M47" s="2319"/>
      <c r="N47" s="2319"/>
      <c r="O47" s="2319"/>
      <c r="P47" s="2319"/>
      <c r="Q47" s="2319"/>
      <c r="R47" s="2319"/>
      <c r="S47" s="2319"/>
      <c r="T47" s="2319"/>
      <c r="U47" s="2319"/>
      <c r="V47" s="2319"/>
      <c r="W47" s="2319"/>
      <c r="X47" s="2319"/>
      <c r="Y47" s="2319"/>
      <c r="Z47" s="2319"/>
      <c r="AA47" s="2319"/>
      <c r="AB47" s="2319"/>
      <c r="AC47" s="2319"/>
      <c r="AD47" s="2319"/>
      <c r="AE47" s="2319"/>
      <c r="AF47" s="2319"/>
      <c r="AG47" s="2319"/>
      <c r="AH47" s="2319"/>
      <c r="AI47" s="705"/>
      <c r="AJ47" s="705"/>
      <c r="AK47" s="705"/>
      <c r="AL47" s="705"/>
      <c r="AM47" s="705"/>
      <c r="AN47" s="705"/>
    </row>
    <row r="48" spans="1:40" s="758" customFormat="1" ht="12.75" customHeight="1">
      <c r="A48" s="705"/>
      <c r="B48" s="2319" t="s">
        <v>949</v>
      </c>
      <c r="C48" s="2319"/>
      <c r="D48" s="2320" t="s">
        <v>950</v>
      </c>
      <c r="E48" s="2320"/>
      <c r="F48" s="2320"/>
      <c r="G48" s="2320"/>
      <c r="H48" s="2320"/>
      <c r="I48" s="2320"/>
      <c r="J48" s="2320"/>
      <c r="K48" s="2320"/>
      <c r="L48" s="2320"/>
      <c r="M48" s="2320"/>
      <c r="N48" s="2320"/>
      <c r="O48" s="2320"/>
      <c r="P48" s="2320"/>
      <c r="Q48" s="2320"/>
      <c r="R48" s="2320"/>
      <c r="S48" s="2320"/>
      <c r="T48" s="2320"/>
      <c r="U48" s="2320"/>
      <c r="V48" s="2320"/>
      <c r="W48" s="2320"/>
      <c r="X48" s="2320"/>
      <c r="Y48" s="2320"/>
      <c r="Z48" s="2320"/>
      <c r="AA48" s="2320"/>
      <c r="AB48" s="2320"/>
      <c r="AC48" s="2320"/>
      <c r="AD48" s="2320"/>
      <c r="AE48" s="2320"/>
      <c r="AF48" s="2320"/>
      <c r="AG48" s="2320"/>
      <c r="AH48" s="2320"/>
      <c r="AI48" s="705"/>
      <c r="AJ48" s="705"/>
      <c r="AK48" s="705"/>
      <c r="AL48" s="705"/>
      <c r="AM48" s="705"/>
      <c r="AN48" s="705"/>
    </row>
    <row r="49" spans="1:40" s="758" customFormat="1">
      <c r="A49" s="705"/>
      <c r="B49" s="705"/>
      <c r="C49" s="705"/>
      <c r="D49" s="2320"/>
      <c r="E49" s="2320"/>
      <c r="F49" s="2320"/>
      <c r="G49" s="2320"/>
      <c r="H49" s="2320"/>
      <c r="I49" s="2320"/>
      <c r="J49" s="2320"/>
      <c r="K49" s="2320"/>
      <c r="L49" s="2320"/>
      <c r="M49" s="2320"/>
      <c r="N49" s="2320"/>
      <c r="O49" s="2320"/>
      <c r="P49" s="2320"/>
      <c r="Q49" s="2320"/>
      <c r="R49" s="2320"/>
      <c r="S49" s="2320"/>
      <c r="T49" s="2320"/>
      <c r="U49" s="2320"/>
      <c r="V49" s="2320"/>
      <c r="W49" s="2320"/>
      <c r="X49" s="2320"/>
      <c r="Y49" s="2320"/>
      <c r="Z49" s="2320"/>
      <c r="AA49" s="2320"/>
      <c r="AB49" s="2320"/>
      <c r="AC49" s="2320"/>
      <c r="AD49" s="2320"/>
      <c r="AE49" s="2320"/>
      <c r="AF49" s="2320"/>
      <c r="AG49" s="2320"/>
      <c r="AH49" s="2320"/>
      <c r="AI49" s="705"/>
      <c r="AJ49" s="705"/>
      <c r="AK49" s="705"/>
      <c r="AL49" s="705"/>
      <c r="AM49" s="705"/>
      <c r="AN49" s="705"/>
    </row>
    <row r="50" spans="1:40" s="758" customFormat="1">
      <c r="A50" s="705"/>
      <c r="B50" s="705"/>
      <c r="C50" s="705"/>
      <c r="D50" s="705"/>
      <c r="E50" s="705"/>
      <c r="F50" s="705"/>
      <c r="G50" s="705"/>
      <c r="H50" s="705"/>
      <c r="I50" s="705"/>
      <c r="J50" s="705"/>
      <c r="K50" s="705"/>
      <c r="L50" s="705"/>
      <c r="M50" s="705"/>
      <c r="N50" s="705"/>
      <c r="O50" s="705"/>
      <c r="P50" s="705"/>
      <c r="Q50" s="705"/>
      <c r="R50" s="705"/>
      <c r="S50" s="705"/>
      <c r="T50" s="705"/>
      <c r="U50" s="705"/>
      <c r="V50" s="705"/>
      <c r="W50" s="705"/>
      <c r="X50" s="705"/>
      <c r="Y50" s="705"/>
      <c r="Z50" s="705"/>
      <c r="AA50" s="705"/>
      <c r="AB50" s="705"/>
      <c r="AC50" s="705"/>
      <c r="AD50" s="705"/>
      <c r="AE50" s="705"/>
      <c r="AF50" s="705"/>
      <c r="AG50" s="705"/>
      <c r="AH50" s="705"/>
      <c r="AI50" s="705"/>
      <c r="AJ50" s="705"/>
      <c r="AK50" s="705"/>
      <c r="AL50" s="705"/>
      <c r="AM50" s="705"/>
      <c r="AN50" s="705"/>
    </row>
    <row r="51" spans="1:40" ht="156" customHeight="1">
      <c r="B51" s="705"/>
    </row>
    <row r="52" spans="1:40">
      <c r="B52" s="705"/>
    </row>
    <row r="53" spans="1:40">
      <c r="B53" s="705"/>
    </row>
    <row r="54" spans="1:40">
      <c r="B54" s="705"/>
    </row>
    <row r="55" spans="1:40">
      <c r="B55" s="705"/>
    </row>
  </sheetData>
  <mergeCells count="43">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43:AH43"/>
    <mergeCell ref="AG27:AG28"/>
    <mergeCell ref="C32:AE32"/>
    <mergeCell ref="C33:Z33"/>
    <mergeCell ref="AA33:AG33"/>
    <mergeCell ref="C34:Z34"/>
    <mergeCell ref="C36:L37"/>
    <mergeCell ref="C27:J28"/>
    <mergeCell ref="K27:Q28"/>
    <mergeCell ref="R27:R28"/>
    <mergeCell ref="S27:Y28"/>
    <mergeCell ref="Z27:Z28"/>
    <mergeCell ref="AA27:AF28"/>
    <mergeCell ref="C39:J39"/>
    <mergeCell ref="K39:Q39"/>
    <mergeCell ref="S39:Y39"/>
    <mergeCell ref="AA39:AF39"/>
    <mergeCell ref="B48:C48"/>
    <mergeCell ref="D48:AH49"/>
    <mergeCell ref="C42:AH42"/>
    <mergeCell ref="C44:AH44"/>
    <mergeCell ref="C45:AH46"/>
    <mergeCell ref="B47:C47"/>
    <mergeCell ref="D47:AH47"/>
  </mergeCells>
  <phoneticPr fontId="20"/>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AF59557-A8C4-4719-8FFD-FB038E697FF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0FEB6-5407-4F1C-A17A-FE8DE668A62B}">
  <sheetPr>
    <tabColor theme="4"/>
  </sheetPr>
  <dimension ref="A1:AO36"/>
  <sheetViews>
    <sheetView showGridLines="0" view="pageBreakPreview" zoomScaleSheetLayoutView="100" workbookViewId="0">
      <selection activeCell="B4" sqref="B4:AL4"/>
    </sheetView>
  </sheetViews>
  <sheetFormatPr defaultColWidth="8.58203125" defaultRowHeight="21" customHeight="1"/>
  <cols>
    <col min="1" max="18" width="2.58203125" style="48" customWidth="1"/>
    <col min="19" max="34" width="2.83203125" style="48" customWidth="1"/>
    <col min="35" max="39" width="2.58203125" style="48" customWidth="1"/>
    <col min="40" max="40" width="2.5" style="48" customWidth="1"/>
    <col min="41" max="41" width="9" style="48" customWidth="1"/>
    <col min="42" max="42" width="2.5" style="48" customWidth="1"/>
    <col min="43" max="16384" width="8.58203125" style="48"/>
  </cols>
  <sheetData>
    <row r="1" spans="1:41" ht="20.149999999999999" customHeight="1">
      <c r="B1" s="48" t="s">
        <v>951</v>
      </c>
    </row>
    <row r="2" spans="1:41" ht="20.149999999999999" customHeight="1">
      <c r="AD2" s="2414" t="s">
        <v>952</v>
      </c>
      <c r="AE2" s="2414"/>
      <c r="AF2" s="2414"/>
      <c r="AG2" s="2414"/>
      <c r="AH2" s="2414"/>
      <c r="AI2" s="2414"/>
      <c r="AJ2" s="2414"/>
      <c r="AK2" s="2414"/>
      <c r="AL2" s="2414"/>
    </row>
    <row r="3" spans="1:41" ht="20.149999999999999" customHeight="1"/>
    <row r="4" spans="1:41" ht="20.149999999999999" customHeight="1">
      <c r="B4" s="1846" t="s">
        <v>953</v>
      </c>
      <c r="C4" s="1846"/>
      <c r="D4" s="1846"/>
      <c r="E4" s="1846"/>
      <c r="F4" s="1846"/>
      <c r="G4" s="1846"/>
      <c r="H4" s="1846"/>
      <c r="I4" s="1846"/>
      <c r="J4" s="1846"/>
      <c r="K4" s="1846"/>
      <c r="L4" s="1846"/>
      <c r="M4" s="1846"/>
      <c r="N4" s="1846"/>
      <c r="O4" s="1846"/>
      <c r="P4" s="1846"/>
      <c r="Q4" s="1846"/>
      <c r="R4" s="1846"/>
      <c r="S4" s="1846"/>
      <c r="T4" s="1846"/>
      <c r="U4" s="1846"/>
      <c r="V4" s="1846"/>
      <c r="W4" s="1846"/>
      <c r="X4" s="1846"/>
      <c r="Y4" s="1846"/>
      <c r="Z4" s="1846"/>
      <c r="AA4" s="1846"/>
      <c r="AB4" s="1846"/>
      <c r="AC4" s="1846"/>
      <c r="AD4" s="1846"/>
      <c r="AE4" s="1846"/>
      <c r="AF4" s="1846"/>
      <c r="AG4" s="1846"/>
      <c r="AH4" s="1846"/>
      <c r="AI4" s="1846"/>
      <c r="AJ4" s="1846"/>
      <c r="AK4" s="1846"/>
      <c r="AL4" s="1846"/>
    </row>
    <row r="5" spans="1:41" s="337" customFormat="1" ht="20.149999999999999" customHeight="1">
      <c r="A5" s="760"/>
      <c r="B5" s="760"/>
      <c r="C5" s="760"/>
      <c r="D5" s="760"/>
      <c r="E5" s="760"/>
      <c r="F5" s="760"/>
      <c r="G5" s="760"/>
      <c r="H5" s="760"/>
    </row>
    <row r="6" spans="1:41" s="337" customFormat="1" ht="29.25" customHeight="1">
      <c r="A6" s="760"/>
      <c r="B6" s="2415" t="s">
        <v>434</v>
      </c>
      <c r="C6" s="2415"/>
      <c r="D6" s="2415"/>
      <c r="E6" s="2415"/>
      <c r="F6" s="2415"/>
      <c r="G6" s="2415"/>
      <c r="H6" s="2415"/>
      <c r="I6" s="2415"/>
      <c r="J6" s="2415"/>
      <c r="K6" s="2415"/>
      <c r="L6" s="2408"/>
      <c r="M6" s="2408"/>
      <c r="N6" s="2408"/>
      <c r="O6" s="2408"/>
      <c r="P6" s="2408"/>
      <c r="Q6" s="2408"/>
      <c r="R6" s="2408"/>
      <c r="S6" s="2408"/>
      <c r="T6" s="2408"/>
      <c r="U6" s="2408"/>
      <c r="V6" s="2408"/>
      <c r="W6" s="2408"/>
      <c r="X6" s="2408"/>
      <c r="Y6" s="2408"/>
      <c r="Z6" s="2408"/>
      <c r="AA6" s="2408"/>
      <c r="AB6" s="2408"/>
      <c r="AC6" s="2408"/>
      <c r="AD6" s="2408"/>
      <c r="AE6" s="2408"/>
      <c r="AF6" s="2408"/>
      <c r="AG6" s="2408"/>
      <c r="AH6" s="2408"/>
      <c r="AI6" s="2408"/>
      <c r="AJ6" s="2408"/>
      <c r="AK6" s="2408"/>
      <c r="AL6" s="2408"/>
    </row>
    <row r="7" spans="1:41" s="337" customFormat="1" ht="31.5" customHeight="1">
      <c r="A7" s="760"/>
      <c r="B7" s="2415" t="s">
        <v>435</v>
      </c>
      <c r="C7" s="2415"/>
      <c r="D7" s="2415"/>
      <c r="E7" s="2415"/>
      <c r="F7" s="2415"/>
      <c r="G7" s="2415"/>
      <c r="H7" s="2415"/>
      <c r="I7" s="2415"/>
      <c r="J7" s="2415"/>
      <c r="K7" s="2415"/>
      <c r="L7" s="2416"/>
      <c r="M7" s="2416"/>
      <c r="N7" s="2416"/>
      <c r="O7" s="2416"/>
      <c r="P7" s="2416"/>
      <c r="Q7" s="2416"/>
      <c r="R7" s="2416"/>
      <c r="S7" s="2416"/>
      <c r="T7" s="2416"/>
      <c r="U7" s="2416"/>
      <c r="V7" s="2416"/>
      <c r="W7" s="2416"/>
      <c r="X7" s="2416"/>
      <c r="Y7" s="2416"/>
      <c r="Z7" s="2416"/>
      <c r="AA7" s="2417" t="s">
        <v>954</v>
      </c>
      <c r="AB7" s="2417"/>
      <c r="AC7" s="2417"/>
      <c r="AD7" s="2417"/>
      <c r="AE7" s="2417"/>
      <c r="AF7" s="2417"/>
      <c r="AG7" s="2417"/>
      <c r="AH7" s="2417"/>
      <c r="AI7" s="2418" t="s">
        <v>955</v>
      </c>
      <c r="AJ7" s="2418"/>
      <c r="AK7" s="2418"/>
      <c r="AL7" s="2418"/>
    </row>
    <row r="8" spans="1:41" s="337" customFormat="1" ht="29.25" customHeight="1">
      <c r="B8" s="2407" t="s">
        <v>956</v>
      </c>
      <c r="C8" s="2407"/>
      <c r="D8" s="2407"/>
      <c r="E8" s="2407"/>
      <c r="F8" s="2407"/>
      <c r="G8" s="2407"/>
      <c r="H8" s="2407"/>
      <c r="I8" s="2407"/>
      <c r="J8" s="2407"/>
      <c r="K8" s="2407"/>
      <c r="L8" s="2408" t="s">
        <v>957</v>
      </c>
      <c r="M8" s="2408"/>
      <c r="N8" s="2408"/>
      <c r="O8" s="2408"/>
      <c r="P8" s="2408"/>
      <c r="Q8" s="2408"/>
      <c r="R8" s="2408"/>
      <c r="S8" s="2408"/>
      <c r="T8" s="2408"/>
      <c r="U8" s="2408"/>
      <c r="V8" s="2408"/>
      <c r="W8" s="2408"/>
      <c r="X8" s="2408"/>
      <c r="Y8" s="2408"/>
      <c r="Z8" s="2408"/>
      <c r="AA8" s="2408"/>
      <c r="AB8" s="2408"/>
      <c r="AC8" s="2408"/>
      <c r="AD8" s="2408"/>
      <c r="AE8" s="2408"/>
      <c r="AF8" s="2408"/>
      <c r="AG8" s="2408"/>
      <c r="AH8" s="2408"/>
      <c r="AI8" s="2408"/>
      <c r="AJ8" s="2408"/>
      <c r="AK8" s="2408"/>
      <c r="AL8" s="2408"/>
    </row>
    <row r="9" spans="1:41" ht="12.75" customHeight="1" thickBot="1"/>
    <row r="10" spans="1:41" ht="21" customHeight="1">
      <c r="B10" s="2375" t="s">
        <v>440</v>
      </c>
      <c r="C10" s="2376"/>
      <c r="D10" s="2376"/>
      <c r="E10" s="2376"/>
      <c r="F10" s="2376"/>
      <c r="G10" s="2376"/>
      <c r="H10" s="2376"/>
      <c r="I10" s="2376"/>
      <c r="J10" s="2376"/>
      <c r="K10" s="2376"/>
      <c r="L10" s="2376"/>
      <c r="M10" s="2376"/>
      <c r="N10" s="2376"/>
      <c r="O10" s="2376"/>
      <c r="P10" s="2376"/>
      <c r="Q10" s="2376"/>
      <c r="R10" s="2376"/>
      <c r="S10" s="2376"/>
      <c r="T10" s="2376"/>
      <c r="U10" s="2376"/>
      <c r="V10" s="2376"/>
      <c r="W10" s="2376"/>
      <c r="X10" s="2376"/>
      <c r="Y10" s="2376"/>
      <c r="Z10" s="2376"/>
      <c r="AA10" s="2376"/>
      <c r="AB10" s="2376"/>
      <c r="AC10" s="2376"/>
      <c r="AD10" s="2376"/>
      <c r="AE10" s="2376"/>
      <c r="AF10" s="2376"/>
      <c r="AG10" s="2376"/>
      <c r="AH10" s="2376"/>
      <c r="AI10" s="2376"/>
      <c r="AJ10" s="2376"/>
      <c r="AK10" s="2376"/>
      <c r="AL10" s="2377"/>
    </row>
    <row r="11" spans="1:41" ht="27.75" customHeight="1">
      <c r="B11" s="2409" t="s">
        <v>958</v>
      </c>
      <c r="C11" s="2410"/>
      <c r="D11" s="2410"/>
      <c r="E11" s="2410"/>
      <c r="F11" s="2410"/>
      <c r="G11" s="2410"/>
      <c r="H11" s="2410"/>
      <c r="I11" s="2410"/>
      <c r="J11" s="2410"/>
      <c r="K11" s="2410"/>
      <c r="L11" s="2410"/>
      <c r="M11" s="2410"/>
      <c r="N11" s="2410"/>
      <c r="O11" s="2410"/>
      <c r="P11" s="2410"/>
      <c r="Q11" s="2410"/>
      <c r="R11" s="2410"/>
      <c r="S11" s="2411"/>
      <c r="T11" s="2411"/>
      <c r="U11" s="2411"/>
      <c r="V11" s="2411"/>
      <c r="W11" s="2411"/>
      <c r="X11" s="2411"/>
      <c r="Y11" s="2411"/>
      <c r="Z11" s="2411"/>
      <c r="AA11" s="2411"/>
      <c r="AB11" s="2411"/>
      <c r="AC11" s="2411"/>
      <c r="AD11" s="2411"/>
      <c r="AE11" s="761" t="s">
        <v>442</v>
      </c>
      <c r="AF11" s="762"/>
      <c r="AG11" s="2412"/>
      <c r="AH11" s="2412"/>
      <c r="AI11" s="2412"/>
      <c r="AJ11" s="2412"/>
      <c r="AK11" s="2412"/>
      <c r="AL11" s="2413"/>
      <c r="AO11" s="763"/>
    </row>
    <row r="12" spans="1:41" ht="27.75" customHeight="1" thickBot="1">
      <c r="B12" s="764"/>
      <c r="C12" s="2391" t="s">
        <v>959</v>
      </c>
      <c r="D12" s="2391"/>
      <c r="E12" s="2391"/>
      <c r="F12" s="2391"/>
      <c r="G12" s="2391"/>
      <c r="H12" s="2391"/>
      <c r="I12" s="2391"/>
      <c r="J12" s="2391"/>
      <c r="K12" s="2391"/>
      <c r="L12" s="2391"/>
      <c r="M12" s="2391"/>
      <c r="N12" s="2391"/>
      <c r="O12" s="2391"/>
      <c r="P12" s="2391"/>
      <c r="Q12" s="2391"/>
      <c r="R12" s="2391"/>
      <c r="S12" s="2388">
        <f>ROUNDUP(S11*30%,1)</f>
        <v>0</v>
      </c>
      <c r="T12" s="2388"/>
      <c r="U12" s="2388"/>
      <c r="V12" s="2388"/>
      <c r="W12" s="2388"/>
      <c r="X12" s="2388"/>
      <c r="Y12" s="2388"/>
      <c r="Z12" s="2388"/>
      <c r="AA12" s="2388"/>
      <c r="AB12" s="2388"/>
      <c r="AC12" s="2388"/>
      <c r="AD12" s="2388"/>
      <c r="AE12" s="765" t="s">
        <v>442</v>
      </c>
      <c r="AF12" s="765"/>
      <c r="AG12" s="2389"/>
      <c r="AH12" s="2389"/>
      <c r="AI12" s="2389"/>
      <c r="AJ12" s="2389"/>
      <c r="AK12" s="2389"/>
      <c r="AL12" s="2390"/>
    </row>
    <row r="13" spans="1:41" ht="27.75" customHeight="1" thickTop="1">
      <c r="B13" s="2392" t="s">
        <v>960</v>
      </c>
      <c r="C13" s="2393"/>
      <c r="D13" s="2393"/>
      <c r="E13" s="2393"/>
      <c r="F13" s="2393"/>
      <c r="G13" s="2393"/>
      <c r="H13" s="2393"/>
      <c r="I13" s="2393"/>
      <c r="J13" s="2393"/>
      <c r="K13" s="2393"/>
      <c r="L13" s="2393"/>
      <c r="M13" s="2393"/>
      <c r="N13" s="2393"/>
      <c r="O13" s="2393"/>
      <c r="P13" s="2393"/>
      <c r="Q13" s="2393"/>
      <c r="R13" s="2393"/>
      <c r="S13" s="2394" t="e">
        <f>ROUNDUP(AG14/AG15,1)</f>
        <v>#DIV/0!</v>
      </c>
      <c r="T13" s="2394"/>
      <c r="U13" s="2394"/>
      <c r="V13" s="2394"/>
      <c r="W13" s="2394"/>
      <c r="X13" s="2394"/>
      <c r="Y13" s="2394"/>
      <c r="Z13" s="2394"/>
      <c r="AA13" s="2394"/>
      <c r="AB13" s="2394"/>
      <c r="AC13" s="2394"/>
      <c r="AD13" s="2394"/>
      <c r="AE13" s="766" t="s">
        <v>442</v>
      </c>
      <c r="AF13" s="766"/>
      <c r="AG13" s="2395" t="s">
        <v>961</v>
      </c>
      <c r="AH13" s="2395"/>
      <c r="AI13" s="2395"/>
      <c r="AJ13" s="2395"/>
      <c r="AK13" s="2395"/>
      <c r="AL13" s="2396"/>
    </row>
    <row r="14" spans="1:41" ht="27.75" customHeight="1">
      <c r="B14" s="2397" t="s">
        <v>962</v>
      </c>
      <c r="C14" s="2398"/>
      <c r="D14" s="2398"/>
      <c r="E14" s="2398"/>
      <c r="F14" s="2398"/>
      <c r="G14" s="2398"/>
      <c r="H14" s="2398"/>
      <c r="I14" s="2398"/>
      <c r="J14" s="2398"/>
      <c r="K14" s="2398"/>
      <c r="L14" s="2398"/>
      <c r="M14" s="2398"/>
      <c r="N14" s="2398"/>
      <c r="O14" s="2398"/>
      <c r="P14" s="2398"/>
      <c r="Q14" s="2398"/>
      <c r="R14" s="2398"/>
      <c r="S14" s="2398"/>
      <c r="T14" s="2398"/>
      <c r="U14" s="2398"/>
      <c r="V14" s="2398"/>
      <c r="W14" s="2398"/>
      <c r="X14" s="2398"/>
      <c r="Y14" s="2398"/>
      <c r="Z14" s="2398"/>
      <c r="AA14" s="2398"/>
      <c r="AB14" s="2398"/>
      <c r="AC14" s="2398"/>
      <c r="AD14" s="2398"/>
      <c r="AE14" s="2398"/>
      <c r="AF14" s="2399"/>
      <c r="AG14" s="2400"/>
      <c r="AH14" s="2400"/>
      <c r="AI14" s="2400"/>
      <c r="AJ14" s="2400"/>
      <c r="AK14" s="2400"/>
      <c r="AL14" s="2401"/>
    </row>
    <row r="15" spans="1:41" ht="27.75" customHeight="1" thickBot="1">
      <c r="B15" s="2402" t="s">
        <v>963</v>
      </c>
      <c r="C15" s="2403"/>
      <c r="D15" s="2403"/>
      <c r="E15" s="2403"/>
      <c r="F15" s="2403"/>
      <c r="G15" s="2403"/>
      <c r="H15" s="2403"/>
      <c r="I15" s="2403"/>
      <c r="J15" s="2403"/>
      <c r="K15" s="2403"/>
      <c r="L15" s="2403"/>
      <c r="M15" s="2403"/>
      <c r="N15" s="2403"/>
      <c r="O15" s="2403"/>
      <c r="P15" s="2403"/>
      <c r="Q15" s="2403"/>
      <c r="R15" s="2403"/>
      <c r="S15" s="2403"/>
      <c r="T15" s="2403"/>
      <c r="U15" s="2403"/>
      <c r="V15" s="2403"/>
      <c r="W15" s="2403"/>
      <c r="X15" s="2403"/>
      <c r="Y15" s="2403"/>
      <c r="Z15" s="2403"/>
      <c r="AA15" s="2403"/>
      <c r="AB15" s="2403"/>
      <c r="AC15" s="2403"/>
      <c r="AD15" s="2403"/>
      <c r="AE15" s="2403"/>
      <c r="AF15" s="2404"/>
      <c r="AG15" s="2405"/>
      <c r="AH15" s="2405"/>
      <c r="AI15" s="2405"/>
      <c r="AJ15" s="2405"/>
      <c r="AK15" s="2405"/>
      <c r="AL15" s="2406"/>
    </row>
    <row r="16" spans="1:41" ht="12.75" customHeight="1" thickBot="1">
      <c r="B16" s="188"/>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row>
    <row r="17" spans="2:38" ht="21" customHeight="1">
      <c r="B17" s="2375" t="s">
        <v>964</v>
      </c>
      <c r="C17" s="2376"/>
      <c r="D17" s="2376"/>
      <c r="E17" s="2376"/>
      <c r="F17" s="2376"/>
      <c r="G17" s="2376"/>
      <c r="H17" s="2376"/>
      <c r="I17" s="2376"/>
      <c r="J17" s="2376"/>
      <c r="K17" s="2376"/>
      <c r="L17" s="2376"/>
      <c r="M17" s="2376"/>
      <c r="N17" s="2376"/>
      <c r="O17" s="2376"/>
      <c r="P17" s="2376"/>
      <c r="Q17" s="2376"/>
      <c r="R17" s="2376"/>
      <c r="S17" s="2376"/>
      <c r="T17" s="2376"/>
      <c r="U17" s="2376"/>
      <c r="V17" s="2376"/>
      <c r="W17" s="2376"/>
      <c r="X17" s="2376"/>
      <c r="Y17" s="2376"/>
      <c r="Z17" s="2376"/>
      <c r="AA17" s="2376"/>
      <c r="AB17" s="2376"/>
      <c r="AC17" s="2376"/>
      <c r="AD17" s="2376"/>
      <c r="AE17" s="2376"/>
      <c r="AF17" s="2376"/>
      <c r="AG17" s="2376"/>
      <c r="AH17" s="2376"/>
      <c r="AI17" s="2376"/>
      <c r="AJ17" s="2376"/>
      <c r="AK17" s="2376"/>
      <c r="AL17" s="2377"/>
    </row>
    <row r="18" spans="2:38" ht="27.75" customHeight="1" thickBot="1">
      <c r="B18" s="2386" t="s">
        <v>965</v>
      </c>
      <c r="C18" s="2387"/>
      <c r="D18" s="2387"/>
      <c r="E18" s="2387"/>
      <c r="F18" s="2387"/>
      <c r="G18" s="2387"/>
      <c r="H18" s="2387"/>
      <c r="I18" s="2387"/>
      <c r="J18" s="2387"/>
      <c r="K18" s="2387"/>
      <c r="L18" s="2387"/>
      <c r="M18" s="2387"/>
      <c r="N18" s="2387"/>
      <c r="O18" s="2387"/>
      <c r="P18" s="2387"/>
      <c r="Q18" s="2387"/>
      <c r="R18" s="2387"/>
      <c r="S18" s="2388">
        <f>ROUNDUP(S11/50,1)</f>
        <v>0</v>
      </c>
      <c r="T18" s="2388"/>
      <c r="U18" s="2388"/>
      <c r="V18" s="2388"/>
      <c r="W18" s="2388"/>
      <c r="X18" s="2388"/>
      <c r="Y18" s="2388"/>
      <c r="Z18" s="2388"/>
      <c r="AA18" s="2388"/>
      <c r="AB18" s="2388"/>
      <c r="AC18" s="2388"/>
      <c r="AD18" s="2388"/>
      <c r="AE18" s="767" t="s">
        <v>442</v>
      </c>
      <c r="AF18" s="768"/>
      <c r="AG18" s="2389"/>
      <c r="AH18" s="2389"/>
      <c r="AI18" s="2389"/>
      <c r="AJ18" s="2389"/>
      <c r="AK18" s="2389"/>
      <c r="AL18" s="2390"/>
    </row>
    <row r="19" spans="2:38" ht="27.75" customHeight="1" thickTop="1" thickBot="1">
      <c r="B19" s="2370" t="s">
        <v>966</v>
      </c>
      <c r="C19" s="2371"/>
      <c r="D19" s="2371"/>
      <c r="E19" s="2371"/>
      <c r="F19" s="2371"/>
      <c r="G19" s="2371"/>
      <c r="H19" s="2371"/>
      <c r="I19" s="2371"/>
      <c r="J19" s="2371"/>
      <c r="K19" s="2371"/>
      <c r="L19" s="2371"/>
      <c r="M19" s="2371"/>
      <c r="N19" s="2371"/>
      <c r="O19" s="2371"/>
      <c r="P19" s="2371"/>
      <c r="Q19" s="2371"/>
      <c r="R19" s="2371"/>
      <c r="S19" s="2372"/>
      <c r="T19" s="2372"/>
      <c r="U19" s="2372"/>
      <c r="V19" s="2372"/>
      <c r="W19" s="2372"/>
      <c r="X19" s="2372"/>
      <c r="Y19" s="2372"/>
      <c r="Z19" s="2372"/>
      <c r="AA19" s="2372"/>
      <c r="AB19" s="2372"/>
      <c r="AC19" s="2372"/>
      <c r="AD19" s="2372"/>
      <c r="AE19" s="769" t="s">
        <v>442</v>
      </c>
      <c r="AF19" s="770"/>
      <c r="AG19" s="2373" t="s">
        <v>967</v>
      </c>
      <c r="AH19" s="2373"/>
      <c r="AI19" s="2373"/>
      <c r="AJ19" s="2373"/>
      <c r="AK19" s="2373"/>
      <c r="AL19" s="2374"/>
    </row>
    <row r="20" spans="2:38" ht="12.75" customHeight="1" thickBot="1">
      <c r="B20" s="96"/>
      <c r="C20" s="96"/>
      <c r="D20" s="96"/>
      <c r="E20" s="96"/>
      <c r="F20" s="96"/>
      <c r="G20" s="96"/>
      <c r="H20" s="96"/>
      <c r="I20" s="96"/>
      <c r="J20" s="96"/>
      <c r="K20" s="96"/>
      <c r="L20" s="96"/>
      <c r="M20" s="96"/>
      <c r="N20" s="96"/>
      <c r="O20" s="96"/>
      <c r="P20" s="96"/>
      <c r="Q20" s="96"/>
      <c r="R20" s="96"/>
      <c r="S20" s="771"/>
      <c r="T20" s="771"/>
      <c r="U20" s="771"/>
      <c r="V20" s="771"/>
      <c r="W20" s="771"/>
      <c r="X20" s="771"/>
      <c r="Y20" s="771"/>
      <c r="Z20" s="771"/>
      <c r="AA20" s="771"/>
      <c r="AB20" s="771"/>
      <c r="AC20" s="771"/>
      <c r="AD20" s="771"/>
      <c r="AE20" s="772"/>
      <c r="AF20" s="772"/>
      <c r="AG20" s="773"/>
      <c r="AH20" s="773"/>
      <c r="AI20" s="773"/>
      <c r="AJ20" s="773"/>
      <c r="AK20" s="773"/>
      <c r="AL20" s="773"/>
    </row>
    <row r="21" spans="2:38" ht="27.75" customHeight="1" thickBot="1">
      <c r="B21" s="2375" t="s">
        <v>968</v>
      </c>
      <c r="C21" s="2376"/>
      <c r="D21" s="2376"/>
      <c r="E21" s="2376"/>
      <c r="F21" s="2376"/>
      <c r="G21" s="2376"/>
      <c r="H21" s="2376"/>
      <c r="I21" s="2376"/>
      <c r="J21" s="2376"/>
      <c r="K21" s="2376"/>
      <c r="L21" s="2376"/>
      <c r="M21" s="2376"/>
      <c r="N21" s="2376"/>
      <c r="O21" s="2376"/>
      <c r="P21" s="2376"/>
      <c r="Q21" s="2376"/>
      <c r="R21" s="2376"/>
      <c r="S21" s="2376"/>
      <c r="T21" s="2376"/>
      <c r="U21" s="2376"/>
      <c r="V21" s="2376"/>
      <c r="W21" s="2376"/>
      <c r="X21" s="2376"/>
      <c r="Y21" s="2376"/>
      <c r="Z21" s="2376"/>
      <c r="AA21" s="2376"/>
      <c r="AB21" s="2376"/>
      <c r="AC21" s="2376"/>
      <c r="AD21" s="2376"/>
      <c r="AE21" s="2376"/>
      <c r="AF21" s="2376"/>
      <c r="AG21" s="2376"/>
      <c r="AH21" s="2376"/>
      <c r="AI21" s="2376"/>
      <c r="AJ21" s="2376"/>
      <c r="AK21" s="2376"/>
      <c r="AL21" s="2377"/>
    </row>
    <row r="22" spans="2:38" ht="27.75" customHeight="1">
      <c r="B22" s="1240" t="s">
        <v>969</v>
      </c>
      <c r="C22" s="1242"/>
      <c r="D22" s="1242"/>
      <c r="E22" s="1242"/>
      <c r="F22" s="1242"/>
      <c r="G22" s="1242"/>
      <c r="H22" s="1242"/>
      <c r="I22" s="1242"/>
      <c r="J22" s="1242"/>
      <c r="K22" s="1242"/>
      <c r="L22" s="1242"/>
      <c r="M22" s="1242"/>
      <c r="N22" s="1242"/>
      <c r="O22" s="1242"/>
      <c r="P22" s="1242"/>
      <c r="Q22" s="1242"/>
      <c r="R22" s="2378"/>
      <c r="S22" s="2380" t="s">
        <v>970</v>
      </c>
      <c r="T22" s="1242"/>
      <c r="U22" s="1242"/>
      <c r="V22" s="1242"/>
      <c r="W22" s="1242"/>
      <c r="X22" s="1242"/>
      <c r="Y22" s="1242"/>
      <c r="Z22" s="1242"/>
      <c r="AA22" s="1242"/>
      <c r="AB22" s="1242"/>
      <c r="AC22" s="1242"/>
      <c r="AD22" s="1242"/>
      <c r="AE22" s="1242"/>
      <c r="AF22" s="1242"/>
      <c r="AG22" s="1242"/>
      <c r="AH22" s="1242"/>
      <c r="AI22" s="2381"/>
      <c r="AJ22" s="2381"/>
      <c r="AK22" s="2381"/>
      <c r="AL22" s="2382"/>
    </row>
    <row r="23" spans="2:38" ht="47.25" customHeight="1">
      <c r="B23" s="2379"/>
      <c r="C23" s="1244"/>
      <c r="D23" s="1244"/>
      <c r="E23" s="1244"/>
      <c r="F23" s="1244"/>
      <c r="G23" s="1244"/>
      <c r="H23" s="1244"/>
      <c r="I23" s="1244"/>
      <c r="J23" s="1244"/>
      <c r="K23" s="1244"/>
      <c r="L23" s="1244"/>
      <c r="M23" s="1244"/>
      <c r="N23" s="1244"/>
      <c r="O23" s="1244"/>
      <c r="P23" s="1244"/>
      <c r="Q23" s="1244"/>
      <c r="R23" s="1244"/>
      <c r="S23" s="2383" t="s">
        <v>971</v>
      </c>
      <c r="T23" s="2383"/>
      <c r="U23" s="2383"/>
      <c r="V23" s="2383"/>
      <c r="W23" s="2383"/>
      <c r="X23" s="2383"/>
      <c r="Y23" s="2383"/>
      <c r="Z23" s="2383"/>
      <c r="AA23" s="2383"/>
      <c r="AB23" s="2383"/>
      <c r="AC23" s="2383"/>
      <c r="AD23" s="2383"/>
      <c r="AE23" s="2383"/>
      <c r="AF23" s="2383" t="s">
        <v>860</v>
      </c>
      <c r="AG23" s="2383"/>
      <c r="AH23" s="2383"/>
      <c r="AI23" s="2384" t="s">
        <v>861</v>
      </c>
      <c r="AJ23" s="2384"/>
      <c r="AK23" s="2384"/>
      <c r="AL23" s="2385"/>
    </row>
    <row r="24" spans="2:38" ht="27.75" customHeight="1">
      <c r="B24" s="114">
        <v>1</v>
      </c>
      <c r="C24" s="2358"/>
      <c r="D24" s="2358"/>
      <c r="E24" s="2358"/>
      <c r="F24" s="2358"/>
      <c r="G24" s="2358"/>
      <c r="H24" s="2358"/>
      <c r="I24" s="2358"/>
      <c r="J24" s="2358"/>
      <c r="K24" s="2358"/>
      <c r="L24" s="2358"/>
      <c r="M24" s="2358"/>
      <c r="N24" s="2358"/>
      <c r="O24" s="2358"/>
      <c r="P24" s="2358"/>
      <c r="Q24" s="2358"/>
      <c r="R24" s="2358"/>
      <c r="S24" s="2358"/>
      <c r="T24" s="2358"/>
      <c r="U24" s="2358"/>
      <c r="V24" s="2358"/>
      <c r="W24" s="2358"/>
      <c r="X24" s="2358"/>
      <c r="Y24" s="2358"/>
      <c r="Z24" s="2358"/>
      <c r="AA24" s="2358"/>
      <c r="AB24" s="2358"/>
      <c r="AC24" s="2358"/>
      <c r="AD24" s="2358"/>
      <c r="AE24" s="2358"/>
      <c r="AF24" s="2358"/>
      <c r="AG24" s="2358"/>
      <c r="AH24" s="774" t="s">
        <v>862</v>
      </c>
      <c r="AI24" s="2358"/>
      <c r="AJ24" s="2358"/>
      <c r="AK24" s="2358"/>
      <c r="AL24" s="2359"/>
    </row>
    <row r="25" spans="2:38" ht="27.75" customHeight="1">
      <c r="B25" s="114">
        <v>2</v>
      </c>
      <c r="C25" s="2358"/>
      <c r="D25" s="2358"/>
      <c r="E25" s="2358"/>
      <c r="F25" s="2358"/>
      <c r="G25" s="2358"/>
      <c r="H25" s="2358"/>
      <c r="I25" s="2358"/>
      <c r="J25" s="2358"/>
      <c r="K25" s="2358"/>
      <c r="L25" s="2358"/>
      <c r="M25" s="2358"/>
      <c r="N25" s="2358"/>
      <c r="O25" s="2358"/>
      <c r="P25" s="2358"/>
      <c r="Q25" s="2358"/>
      <c r="R25" s="2358"/>
      <c r="S25" s="2358"/>
      <c r="T25" s="2358"/>
      <c r="U25" s="2358"/>
      <c r="V25" s="2358"/>
      <c r="W25" s="2358"/>
      <c r="X25" s="2358"/>
      <c r="Y25" s="2358"/>
      <c r="Z25" s="2358"/>
      <c r="AA25" s="2358"/>
      <c r="AB25" s="2358"/>
      <c r="AC25" s="2358"/>
      <c r="AD25" s="2358"/>
      <c r="AE25" s="2358"/>
      <c r="AF25" s="2358"/>
      <c r="AG25" s="2358"/>
      <c r="AH25" s="774" t="s">
        <v>862</v>
      </c>
      <c r="AI25" s="2358"/>
      <c r="AJ25" s="2358"/>
      <c r="AK25" s="2358"/>
      <c r="AL25" s="2359"/>
    </row>
    <row r="26" spans="2:38" ht="27.75" customHeight="1">
      <c r="B26" s="114">
        <v>3</v>
      </c>
      <c r="C26" s="2358"/>
      <c r="D26" s="2358"/>
      <c r="E26" s="2358"/>
      <c r="F26" s="2358"/>
      <c r="G26" s="2358"/>
      <c r="H26" s="2358"/>
      <c r="I26" s="2358"/>
      <c r="J26" s="2358"/>
      <c r="K26" s="2358"/>
      <c r="L26" s="2358"/>
      <c r="M26" s="2358"/>
      <c r="N26" s="2358"/>
      <c r="O26" s="2358"/>
      <c r="P26" s="2358"/>
      <c r="Q26" s="2358"/>
      <c r="R26" s="2358"/>
      <c r="S26" s="2358"/>
      <c r="T26" s="2358"/>
      <c r="U26" s="2358"/>
      <c r="V26" s="2358"/>
      <c r="W26" s="2358"/>
      <c r="X26" s="2358"/>
      <c r="Y26" s="2358"/>
      <c r="Z26" s="2358"/>
      <c r="AA26" s="2358"/>
      <c r="AB26" s="2358"/>
      <c r="AC26" s="2358"/>
      <c r="AD26" s="2358"/>
      <c r="AE26" s="2358"/>
      <c r="AF26" s="2358"/>
      <c r="AG26" s="2358"/>
      <c r="AH26" s="774" t="s">
        <v>862</v>
      </c>
      <c r="AI26" s="2358"/>
      <c r="AJ26" s="2358"/>
      <c r="AK26" s="2358"/>
      <c r="AL26" s="2359"/>
    </row>
    <row r="27" spans="2:38" ht="27.75" customHeight="1" thickBot="1">
      <c r="B27" s="293">
        <v>4</v>
      </c>
      <c r="C27" s="2360"/>
      <c r="D27" s="2360"/>
      <c r="E27" s="2360"/>
      <c r="F27" s="2360"/>
      <c r="G27" s="2360"/>
      <c r="H27" s="2360"/>
      <c r="I27" s="2360"/>
      <c r="J27" s="2360"/>
      <c r="K27" s="2360"/>
      <c r="L27" s="2360"/>
      <c r="M27" s="2360"/>
      <c r="N27" s="2360"/>
      <c r="O27" s="2360"/>
      <c r="P27" s="2360"/>
      <c r="Q27" s="2360"/>
      <c r="R27" s="2360"/>
      <c r="S27" s="2360"/>
      <c r="T27" s="2360"/>
      <c r="U27" s="2360"/>
      <c r="V27" s="2360"/>
      <c r="W27" s="2360"/>
      <c r="X27" s="2360"/>
      <c r="Y27" s="2360"/>
      <c r="Z27" s="2360"/>
      <c r="AA27" s="2360"/>
      <c r="AB27" s="2360"/>
      <c r="AC27" s="2360"/>
      <c r="AD27" s="2360"/>
      <c r="AE27" s="2360"/>
      <c r="AF27" s="2360"/>
      <c r="AG27" s="2360"/>
      <c r="AH27" s="775" t="s">
        <v>862</v>
      </c>
      <c r="AI27" s="2360"/>
      <c r="AJ27" s="2360"/>
      <c r="AK27" s="2360"/>
      <c r="AL27" s="2361"/>
    </row>
    <row r="28" spans="2:38" ht="15" customHeight="1">
      <c r="B28" s="2362" t="s">
        <v>972</v>
      </c>
      <c r="C28" s="2363"/>
      <c r="D28" s="2363"/>
      <c r="E28" s="2363"/>
      <c r="F28" s="2363"/>
      <c r="G28" s="2363"/>
      <c r="H28" s="2363"/>
      <c r="I28" s="2363"/>
      <c r="J28" s="2363"/>
      <c r="K28" s="2363"/>
      <c r="L28" s="2363"/>
      <c r="M28" s="2363"/>
      <c r="N28" s="2363"/>
      <c r="O28" s="2363"/>
      <c r="P28" s="2363"/>
      <c r="Q28" s="2363"/>
      <c r="R28" s="2363"/>
      <c r="S28" s="2363"/>
      <c r="T28" s="2363"/>
      <c r="U28" s="2363"/>
      <c r="V28" s="2363"/>
      <c r="W28" s="2363"/>
      <c r="X28" s="2363"/>
      <c r="Y28" s="2363"/>
      <c r="Z28" s="2363"/>
      <c r="AA28" s="2363"/>
      <c r="AB28" s="2363"/>
      <c r="AC28" s="2363"/>
      <c r="AD28" s="2363"/>
      <c r="AE28" s="2363"/>
      <c r="AF28" s="2363"/>
      <c r="AG28" s="2363"/>
      <c r="AH28" s="2363"/>
      <c r="AI28" s="1824" t="s">
        <v>856</v>
      </c>
      <c r="AJ28" s="1824"/>
      <c r="AK28" s="1824"/>
      <c r="AL28" s="1825"/>
    </row>
    <row r="29" spans="2:38" ht="36.75" customHeight="1" thickBot="1">
      <c r="B29" s="2364"/>
      <c r="C29" s="2365"/>
      <c r="D29" s="2365"/>
      <c r="E29" s="2365"/>
      <c r="F29" s="2365"/>
      <c r="G29" s="2365"/>
      <c r="H29" s="2365"/>
      <c r="I29" s="2365"/>
      <c r="J29" s="2365"/>
      <c r="K29" s="2365"/>
      <c r="L29" s="2365"/>
      <c r="M29" s="2365"/>
      <c r="N29" s="2365"/>
      <c r="O29" s="2365"/>
      <c r="P29" s="2365"/>
      <c r="Q29" s="2365"/>
      <c r="R29" s="2365"/>
      <c r="S29" s="2365"/>
      <c r="T29" s="2365"/>
      <c r="U29" s="2365"/>
      <c r="V29" s="2365"/>
      <c r="W29" s="2365"/>
      <c r="X29" s="2365"/>
      <c r="Y29" s="2365"/>
      <c r="Z29" s="2365"/>
      <c r="AA29" s="2365"/>
      <c r="AB29" s="2365"/>
      <c r="AC29" s="2365"/>
      <c r="AD29" s="2365"/>
      <c r="AE29" s="2365"/>
      <c r="AF29" s="2365"/>
      <c r="AG29" s="2365"/>
      <c r="AH29" s="2365"/>
      <c r="AI29" s="2366"/>
      <c r="AJ29" s="2366"/>
      <c r="AK29" s="2366"/>
      <c r="AL29" s="2367"/>
    </row>
    <row r="30" spans="2:38" ht="9.75" customHeight="1">
      <c r="B30" s="188"/>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row>
    <row r="31" spans="2:38" ht="22.5" customHeight="1">
      <c r="B31" s="2368" t="s">
        <v>426</v>
      </c>
      <c r="C31" s="2368"/>
      <c r="D31" s="2368"/>
      <c r="E31" s="2368"/>
      <c r="F31" s="2368"/>
      <c r="G31" s="2368"/>
      <c r="H31" s="2369" t="s">
        <v>973</v>
      </c>
      <c r="I31" s="2369"/>
      <c r="J31" s="2369"/>
      <c r="K31" s="2369"/>
      <c r="L31" s="2369"/>
      <c r="M31" s="2369"/>
      <c r="N31" s="2369"/>
      <c r="O31" s="2369"/>
      <c r="P31" s="2369"/>
      <c r="Q31" s="2369"/>
      <c r="R31" s="2369"/>
      <c r="S31" s="2369"/>
      <c r="T31" s="2369"/>
      <c r="U31" s="2369"/>
      <c r="V31" s="2369"/>
      <c r="W31" s="2369"/>
      <c r="X31" s="2369"/>
      <c r="Y31" s="2369"/>
      <c r="Z31" s="2369"/>
      <c r="AA31" s="2369"/>
      <c r="AB31" s="2369"/>
      <c r="AC31" s="2369"/>
      <c r="AD31" s="2369"/>
      <c r="AE31" s="2369"/>
      <c r="AF31" s="2369"/>
      <c r="AG31" s="2369"/>
      <c r="AH31" s="2369"/>
      <c r="AI31" s="2369"/>
      <c r="AJ31" s="2369"/>
      <c r="AK31" s="2369"/>
      <c r="AL31" s="2369"/>
    </row>
    <row r="32" spans="2:38" ht="8.25" customHeight="1">
      <c r="B32" s="188"/>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row>
    <row r="33" spans="2:39" s="240" customFormat="1" ht="17.25" customHeight="1">
      <c r="B33" s="2357" t="s">
        <v>974</v>
      </c>
      <c r="C33" s="2357"/>
      <c r="D33" s="2357"/>
      <c r="E33" s="2357"/>
      <c r="F33" s="2357"/>
      <c r="G33" s="2357"/>
      <c r="H33" s="2357"/>
      <c r="I33" s="2357"/>
      <c r="J33" s="2357"/>
      <c r="K33" s="2357"/>
      <c r="L33" s="2357"/>
      <c r="M33" s="2357"/>
      <c r="N33" s="2357"/>
      <c r="O33" s="2357"/>
      <c r="P33" s="2357"/>
      <c r="Q33" s="2357"/>
      <c r="R33" s="2357"/>
      <c r="S33" s="2357"/>
      <c r="T33" s="2357"/>
      <c r="U33" s="2357"/>
      <c r="V33" s="2357"/>
      <c r="W33" s="2357"/>
      <c r="X33" s="2357"/>
      <c r="Y33" s="2357"/>
      <c r="Z33" s="2357"/>
      <c r="AA33" s="2357"/>
      <c r="AB33" s="2357"/>
      <c r="AC33" s="2357"/>
      <c r="AD33" s="2357"/>
      <c r="AE33" s="2357"/>
      <c r="AF33" s="2357"/>
      <c r="AG33" s="2357"/>
      <c r="AH33" s="2357"/>
      <c r="AI33" s="2357"/>
      <c r="AJ33" s="2357"/>
      <c r="AK33" s="2357"/>
      <c r="AL33" s="2357"/>
    </row>
    <row r="34" spans="2:39" s="240" customFormat="1" ht="45.75" customHeight="1">
      <c r="B34" s="2357"/>
      <c r="C34" s="2357"/>
      <c r="D34" s="2357"/>
      <c r="E34" s="2357"/>
      <c r="F34" s="2357"/>
      <c r="G34" s="2357"/>
      <c r="H34" s="2357"/>
      <c r="I34" s="2357"/>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7"/>
      <c r="AJ34" s="2357"/>
      <c r="AK34" s="2357"/>
      <c r="AL34" s="2357"/>
      <c r="AM34" s="207"/>
    </row>
    <row r="35" spans="2:39" s="240" customFormat="1" ht="9" customHeight="1">
      <c r="B35" s="240" t="s">
        <v>464</v>
      </c>
      <c r="AM35" s="776"/>
    </row>
    <row r="36" spans="2:39" s="240" customFormat="1" ht="21" customHeight="1">
      <c r="B36" s="240" t="s">
        <v>464</v>
      </c>
      <c r="AM36" s="776"/>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20"/>
  <pageMargins left="0.62986111111111109" right="0.62986111111111109" top="0.55138888888888893" bottom="0.31527777777777777" header="0.51180555555555551" footer="0.51180555555555551"/>
  <pageSetup paperSize="9" scale="76" firstPageNumber="0" orientation="portrait" cellComments="atEnd"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626C2-537B-4E81-B936-F0427ED52278}">
  <sheetPr>
    <tabColor rgb="FF00B050"/>
  </sheetPr>
  <dimension ref="A1:CZ126"/>
  <sheetViews>
    <sheetView showGridLines="0" view="pageBreakPreview" zoomScale="75" zoomScaleNormal="70" zoomScaleSheetLayoutView="75" workbookViewId="0">
      <selection activeCell="A2" sqref="A2:BE2"/>
    </sheetView>
  </sheetViews>
  <sheetFormatPr defaultColWidth="9" defaultRowHeight="14"/>
  <cols>
    <col min="1" max="1" width="3.58203125" style="91" customWidth="1"/>
    <col min="2" max="5" width="2.58203125" style="89" customWidth="1"/>
    <col min="6" max="19" width="2.58203125" style="91" customWidth="1"/>
    <col min="20" max="47" width="2.83203125" style="91" customWidth="1"/>
    <col min="48" max="56" width="2.58203125" style="91" customWidth="1"/>
    <col min="57" max="57" width="15.58203125" style="91" customWidth="1"/>
    <col min="58" max="58" width="18.33203125" style="91" customWidth="1"/>
    <col min="59" max="59" width="11.5" style="91" customWidth="1"/>
    <col min="60" max="60" width="1.33203125" style="91" customWidth="1"/>
    <col min="61" max="61" width="3.75" style="93" bestFit="1" customWidth="1"/>
    <col min="62" max="71" width="3.58203125" style="93" customWidth="1"/>
    <col min="72" max="72" width="10.08203125" style="93" hidden="1" customWidth="1"/>
    <col min="73" max="73" width="10.08203125" style="93" customWidth="1"/>
    <col min="74" max="74" width="3.33203125" style="91" customWidth="1"/>
    <col min="75" max="75" width="3.75" style="91" customWidth="1"/>
    <col min="76" max="96" width="3.75" style="91" bestFit="1" customWidth="1"/>
    <col min="97" max="97" width="3.75" style="91" customWidth="1"/>
    <col min="98" max="103" width="3.75" style="91" bestFit="1" customWidth="1"/>
    <col min="104" max="104" width="6.58203125" style="93" customWidth="1"/>
    <col min="105" max="16384" width="9" style="91"/>
  </cols>
  <sheetData>
    <row r="1" spans="1:104" ht="18.75" customHeight="1" thickBot="1">
      <c r="A1" s="88" t="s">
        <v>132</v>
      </c>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I1" s="92" t="s">
        <v>133</v>
      </c>
    </row>
    <row r="2" spans="1:104" ht="21" customHeight="1">
      <c r="A2" s="1130" t="s">
        <v>134</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94"/>
      <c r="BG2" s="94"/>
      <c r="BI2" s="1131" t="s">
        <v>135</v>
      </c>
      <c r="BJ2" s="1131"/>
      <c r="BK2" s="1131"/>
      <c r="BL2" s="1131"/>
      <c r="BM2" s="1131"/>
      <c r="BN2" s="1131"/>
      <c r="BO2" s="1131"/>
      <c r="BP2" s="1131"/>
      <c r="BQ2" s="1131"/>
      <c r="BR2" s="1131"/>
      <c r="BS2" s="1131"/>
      <c r="BT2" s="1131"/>
      <c r="BU2" s="1131"/>
      <c r="BW2" s="1132" t="str">
        <f>A4</f>
        <v>サービス種類</v>
      </c>
      <c r="BX2" s="1133"/>
      <c r="BY2" s="1133"/>
      <c r="BZ2" s="1133"/>
      <c r="CA2" s="1133"/>
      <c r="CB2" s="1133"/>
      <c r="CC2" s="1133"/>
      <c r="CD2" s="1133"/>
      <c r="CE2" s="1133" t="str">
        <f>IF(T4="","",T4)</f>
        <v/>
      </c>
      <c r="CF2" s="1133"/>
      <c r="CG2" s="1133"/>
      <c r="CH2" s="1133"/>
      <c r="CI2" s="1133"/>
      <c r="CJ2" s="1133"/>
      <c r="CK2" s="1133"/>
      <c r="CL2" s="1136" t="str">
        <f>AG4</f>
        <v>事業所名</v>
      </c>
      <c r="CM2" s="1136"/>
      <c r="CN2" s="1136"/>
      <c r="CO2" s="1136"/>
      <c r="CP2" s="1136"/>
      <c r="CQ2" s="1136"/>
      <c r="CR2" s="1136"/>
      <c r="CS2" s="1133" t="str">
        <f>IF(AO4="","",AO4)</f>
        <v/>
      </c>
      <c r="CT2" s="1133"/>
      <c r="CU2" s="1133"/>
      <c r="CV2" s="1133"/>
      <c r="CW2" s="1133"/>
      <c r="CX2" s="1133"/>
      <c r="CY2" s="1133"/>
      <c r="CZ2" s="1138"/>
    </row>
    <row r="3" spans="1:104" ht="9.75" customHeight="1" thickBot="1">
      <c r="B3" s="91"/>
      <c r="C3" s="91"/>
      <c r="D3" s="91"/>
      <c r="E3" s="91"/>
      <c r="BI3" s="1131"/>
      <c r="BJ3" s="1131"/>
      <c r="BK3" s="1131"/>
      <c r="BL3" s="1131"/>
      <c r="BM3" s="1131"/>
      <c r="BN3" s="1131"/>
      <c r="BO3" s="1131"/>
      <c r="BP3" s="1131"/>
      <c r="BQ3" s="1131"/>
      <c r="BR3" s="1131"/>
      <c r="BS3" s="1131"/>
      <c r="BT3" s="1131"/>
      <c r="BU3" s="1131"/>
      <c r="BW3" s="1134"/>
      <c r="BX3" s="1135"/>
      <c r="BY3" s="1135"/>
      <c r="BZ3" s="1135"/>
      <c r="CA3" s="1135"/>
      <c r="CB3" s="1135"/>
      <c r="CC3" s="1135"/>
      <c r="CD3" s="1135"/>
      <c r="CE3" s="1135"/>
      <c r="CF3" s="1135"/>
      <c r="CG3" s="1135"/>
      <c r="CH3" s="1135"/>
      <c r="CI3" s="1135"/>
      <c r="CJ3" s="1135"/>
      <c r="CK3" s="1135"/>
      <c r="CL3" s="1137"/>
      <c r="CM3" s="1137"/>
      <c r="CN3" s="1137"/>
      <c r="CO3" s="1137"/>
      <c r="CP3" s="1137"/>
      <c r="CQ3" s="1137"/>
      <c r="CR3" s="1137"/>
      <c r="CS3" s="1135"/>
      <c r="CT3" s="1135"/>
      <c r="CU3" s="1135"/>
      <c r="CV3" s="1135"/>
      <c r="CW3" s="1135"/>
      <c r="CX3" s="1135"/>
      <c r="CY3" s="1135"/>
      <c r="CZ3" s="1139"/>
    </row>
    <row r="4" spans="1:104" ht="21" customHeight="1" thickBot="1">
      <c r="A4" s="1047" t="s">
        <v>136</v>
      </c>
      <c r="B4" s="1048"/>
      <c r="C4" s="1048"/>
      <c r="D4" s="1048"/>
      <c r="E4" s="1048"/>
      <c r="F4" s="1048"/>
      <c r="G4" s="1048"/>
      <c r="H4" s="1048"/>
      <c r="I4" s="1048"/>
      <c r="J4" s="1048"/>
      <c r="K4" s="1048"/>
      <c r="L4" s="1048"/>
      <c r="M4" s="1048"/>
      <c r="N4" s="1048"/>
      <c r="O4" s="1048"/>
      <c r="P4" s="1048"/>
      <c r="Q4" s="1048"/>
      <c r="R4" s="1048"/>
      <c r="S4" s="1061"/>
      <c r="T4" s="1140"/>
      <c r="U4" s="1141"/>
      <c r="V4" s="1141"/>
      <c r="W4" s="1141"/>
      <c r="X4" s="1141"/>
      <c r="Y4" s="1141"/>
      <c r="Z4" s="1141"/>
      <c r="AA4" s="1141"/>
      <c r="AB4" s="1141"/>
      <c r="AC4" s="1141"/>
      <c r="AD4" s="1141"/>
      <c r="AE4" s="1141"/>
      <c r="AF4" s="1141"/>
      <c r="AG4" s="1142" t="s">
        <v>137</v>
      </c>
      <c r="AH4" s="1142"/>
      <c r="AI4" s="1142"/>
      <c r="AJ4" s="1142"/>
      <c r="AK4" s="1142"/>
      <c r="AL4" s="1142"/>
      <c r="AM4" s="1142"/>
      <c r="AN4" s="1142"/>
      <c r="AO4" s="1097"/>
      <c r="AP4" s="1098"/>
      <c r="AQ4" s="1098"/>
      <c r="AR4" s="1098"/>
      <c r="AS4" s="1098"/>
      <c r="AT4" s="1098"/>
      <c r="AU4" s="1098"/>
      <c r="AV4" s="1098"/>
      <c r="AW4" s="1098"/>
      <c r="AX4" s="1098"/>
      <c r="AY4" s="1098"/>
      <c r="AZ4" s="1098"/>
      <c r="BA4" s="1098"/>
      <c r="BB4" s="1098"/>
      <c r="BC4" s="1098"/>
      <c r="BD4" s="1098"/>
      <c r="BE4" s="1099"/>
      <c r="BF4" s="95"/>
      <c r="BG4" s="95"/>
      <c r="BI4" s="1143" t="s">
        <v>138</v>
      </c>
      <c r="BJ4" s="1143"/>
      <c r="BK4" s="1143"/>
      <c r="BL4" s="1143"/>
      <c r="BM4" s="1143"/>
      <c r="BN4" s="1143"/>
      <c r="BO4" s="1143"/>
      <c r="BP4" s="1143"/>
      <c r="BQ4" s="1143"/>
      <c r="BR4" s="1143"/>
      <c r="BS4" s="1143"/>
      <c r="BT4" s="1143"/>
      <c r="BU4" s="1143"/>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96"/>
    </row>
    <row r="5" spans="1:104" ht="21" customHeight="1" thickBot="1">
      <c r="A5" s="1047" t="s">
        <v>139</v>
      </c>
      <c r="B5" s="1048"/>
      <c r="C5" s="1048"/>
      <c r="D5" s="1048"/>
      <c r="E5" s="1048"/>
      <c r="F5" s="1048"/>
      <c r="G5" s="1048"/>
      <c r="H5" s="1061"/>
      <c r="I5" s="1120" t="s">
        <v>140</v>
      </c>
      <c r="J5" s="1120"/>
      <c r="K5" s="1120"/>
      <c r="L5" s="1120"/>
      <c r="M5" s="1120"/>
      <c r="N5" s="1120"/>
      <c r="O5" s="1120"/>
      <c r="P5" s="1120"/>
      <c r="Q5" s="1120"/>
      <c r="R5" s="1120"/>
      <c r="S5" s="1120"/>
      <c r="T5" s="1121" t="s">
        <v>141</v>
      </c>
      <c r="U5" s="1048"/>
      <c r="V5" s="1048"/>
      <c r="W5" s="1048"/>
      <c r="X5" s="1048"/>
      <c r="Y5" s="1048"/>
      <c r="Z5" s="1048"/>
      <c r="AA5" s="1061"/>
      <c r="AB5" s="1097"/>
      <c r="AC5" s="1098"/>
      <c r="AD5" s="1098"/>
      <c r="AE5" s="1098"/>
      <c r="AF5" s="1098"/>
      <c r="AG5" s="1098"/>
      <c r="AH5" s="1098"/>
      <c r="AI5" s="1098"/>
      <c r="AJ5" s="1098"/>
      <c r="AK5" s="1122"/>
      <c r="AL5" s="1121" t="s">
        <v>142</v>
      </c>
      <c r="AM5" s="1048"/>
      <c r="AN5" s="1048"/>
      <c r="AO5" s="1048"/>
      <c r="AP5" s="1048"/>
      <c r="AQ5" s="1048"/>
      <c r="AR5" s="1048"/>
      <c r="AS5" s="1048"/>
      <c r="AT5" s="1061"/>
      <c r="AU5" s="1097"/>
      <c r="AV5" s="1098"/>
      <c r="AW5" s="1098"/>
      <c r="AX5" s="1098"/>
      <c r="AY5" s="1098"/>
      <c r="AZ5" s="1098"/>
      <c r="BA5" s="1098"/>
      <c r="BB5" s="1098"/>
      <c r="BC5" s="1098"/>
      <c r="BD5" s="1098"/>
      <c r="BE5" s="1099"/>
      <c r="BF5" s="95"/>
      <c r="BG5" s="95"/>
      <c r="BI5" s="1100" t="s">
        <v>143</v>
      </c>
      <c r="BJ5" s="1100"/>
      <c r="BK5" s="1100"/>
      <c r="BL5" s="1100"/>
      <c r="BM5" s="1100"/>
      <c r="BN5" s="1100"/>
      <c r="BO5" s="1100"/>
      <c r="BP5" s="1100"/>
      <c r="BQ5" s="1100"/>
      <c r="BR5" s="1100"/>
      <c r="BS5" s="1100"/>
      <c r="BT5" s="1100"/>
      <c r="BU5" s="1100"/>
      <c r="BW5" s="1101" t="s">
        <v>144</v>
      </c>
      <c r="BX5" s="1102"/>
      <c r="BY5" s="1102"/>
      <c r="BZ5" s="1102"/>
      <c r="CA5" s="1102"/>
      <c r="CB5" s="1102"/>
      <c r="CC5" s="1102"/>
      <c r="CD5" s="1102"/>
      <c r="CE5" s="1102"/>
      <c r="CF5" s="1102"/>
      <c r="CG5" s="1102"/>
      <c r="CH5" s="1102"/>
      <c r="CI5" s="1102"/>
      <c r="CJ5" s="1102"/>
      <c r="CK5" s="1102"/>
      <c r="CL5" s="1102"/>
      <c r="CM5" s="1102"/>
      <c r="CN5" s="1102"/>
      <c r="CO5" s="1102"/>
      <c r="CP5" s="1102"/>
      <c r="CQ5" s="1102"/>
      <c r="CR5" s="1102"/>
      <c r="CS5" s="1102"/>
      <c r="CT5" s="1102"/>
      <c r="CU5" s="1102"/>
      <c r="CV5" s="1102"/>
      <c r="CW5" s="1102"/>
      <c r="CX5" s="1102"/>
      <c r="CY5" s="1102"/>
      <c r="CZ5" s="1103"/>
    </row>
    <row r="6" spans="1:104" ht="21" customHeight="1" thickBot="1">
      <c r="A6" s="1047" t="s">
        <v>145</v>
      </c>
      <c r="B6" s="1048"/>
      <c r="C6" s="1048"/>
      <c r="D6" s="1048"/>
      <c r="E6" s="1048"/>
      <c r="F6" s="1048"/>
      <c r="G6" s="1048"/>
      <c r="H6" s="1048"/>
      <c r="I6" s="1048"/>
      <c r="J6" s="1048"/>
      <c r="K6" s="1048"/>
      <c r="L6" s="1048"/>
      <c r="M6" s="1048"/>
      <c r="N6" s="1048"/>
      <c r="O6" s="1048"/>
      <c r="P6" s="1048"/>
      <c r="Q6" s="1048"/>
      <c r="R6" s="1048"/>
      <c r="S6" s="1049"/>
      <c r="T6" s="1107"/>
      <c r="U6" s="1108"/>
      <c r="V6" s="1108"/>
      <c r="W6" s="1108"/>
      <c r="X6" s="1108"/>
      <c r="Y6" s="1108"/>
      <c r="Z6" s="1108"/>
      <c r="AA6" s="1108"/>
      <c r="AB6" s="1108"/>
      <c r="AC6" s="1108"/>
      <c r="AD6" s="1108"/>
      <c r="AE6" s="1108"/>
      <c r="AF6" s="1108"/>
      <c r="AG6" s="1109" t="s">
        <v>146</v>
      </c>
      <c r="AH6" s="1109"/>
      <c r="AI6" s="1109"/>
      <c r="AJ6" s="1109"/>
      <c r="AK6" s="1109"/>
      <c r="AL6" s="1109"/>
      <c r="AM6" s="1109"/>
      <c r="AN6" s="1109"/>
      <c r="AO6" s="1110"/>
      <c r="AP6" s="1111"/>
      <c r="AQ6" s="1111"/>
      <c r="AR6" s="1111"/>
      <c r="AS6" s="1111"/>
      <c r="AT6" s="1111"/>
      <c r="AU6" s="1111"/>
      <c r="AV6" s="1111"/>
      <c r="AW6" s="1111"/>
      <c r="AX6" s="1111"/>
      <c r="AY6" s="1111"/>
      <c r="AZ6" s="1111"/>
      <c r="BA6" s="1111"/>
      <c r="BB6" s="1111"/>
      <c r="BC6" s="1111"/>
      <c r="BD6" s="1111"/>
      <c r="BE6" s="1112"/>
      <c r="BF6" s="97"/>
      <c r="BG6" s="97"/>
      <c r="BI6" s="1100"/>
      <c r="BJ6" s="1100"/>
      <c r="BK6" s="1100"/>
      <c r="BL6" s="1100"/>
      <c r="BM6" s="1100"/>
      <c r="BN6" s="1100"/>
      <c r="BO6" s="1100"/>
      <c r="BP6" s="1100"/>
      <c r="BQ6" s="1100"/>
      <c r="BR6" s="1100"/>
      <c r="BS6" s="1100"/>
      <c r="BT6" s="1100"/>
      <c r="BU6" s="1100"/>
      <c r="BW6" s="1104"/>
      <c r="BX6" s="1105"/>
      <c r="BY6" s="1105"/>
      <c r="BZ6" s="1105"/>
      <c r="CA6" s="1105"/>
      <c r="CB6" s="1105"/>
      <c r="CC6" s="1105"/>
      <c r="CD6" s="1105"/>
      <c r="CE6" s="1105"/>
      <c r="CF6" s="1105"/>
      <c r="CG6" s="1105"/>
      <c r="CH6" s="1105"/>
      <c r="CI6" s="1105"/>
      <c r="CJ6" s="1105"/>
      <c r="CK6" s="1105"/>
      <c r="CL6" s="1105"/>
      <c r="CM6" s="1105"/>
      <c r="CN6" s="1105"/>
      <c r="CO6" s="1105"/>
      <c r="CP6" s="1105"/>
      <c r="CQ6" s="1105"/>
      <c r="CR6" s="1105"/>
      <c r="CS6" s="1105"/>
      <c r="CT6" s="1105"/>
      <c r="CU6" s="1105"/>
      <c r="CV6" s="1105"/>
      <c r="CW6" s="1105"/>
      <c r="CX6" s="1105"/>
      <c r="CY6" s="1105"/>
      <c r="CZ6" s="1106"/>
    </row>
    <row r="7" spans="1:104" ht="21" customHeight="1" thickBot="1">
      <c r="A7" s="1123" t="s">
        <v>147</v>
      </c>
      <c r="B7" s="1126" t="s">
        <v>148</v>
      </c>
      <c r="C7" s="1127"/>
      <c r="D7" s="1127"/>
      <c r="E7" s="1127"/>
      <c r="F7" s="1127"/>
      <c r="G7" s="1127"/>
      <c r="H7" s="1127" t="s">
        <v>149</v>
      </c>
      <c r="I7" s="1127"/>
      <c r="J7" s="1127"/>
      <c r="K7" s="1127"/>
      <c r="L7" s="1127"/>
      <c r="M7" s="1127" t="s">
        <v>150</v>
      </c>
      <c r="N7" s="1127"/>
      <c r="O7" s="1127"/>
      <c r="P7" s="1127"/>
      <c r="Q7" s="1127"/>
      <c r="R7" s="1127"/>
      <c r="S7" s="1129"/>
      <c r="T7" s="1085" t="s">
        <v>151</v>
      </c>
      <c r="U7" s="1086"/>
      <c r="V7" s="1086"/>
      <c r="W7" s="1086"/>
      <c r="X7" s="1086"/>
      <c r="Y7" s="1086"/>
      <c r="Z7" s="1087"/>
      <c r="AA7" s="1085" t="s">
        <v>152</v>
      </c>
      <c r="AB7" s="1086"/>
      <c r="AC7" s="1086"/>
      <c r="AD7" s="1086"/>
      <c r="AE7" s="1086"/>
      <c r="AF7" s="1086"/>
      <c r="AG7" s="1087"/>
      <c r="AH7" s="1085" t="s">
        <v>153</v>
      </c>
      <c r="AI7" s="1086"/>
      <c r="AJ7" s="1086"/>
      <c r="AK7" s="1086"/>
      <c r="AL7" s="1086"/>
      <c r="AM7" s="1086"/>
      <c r="AN7" s="1087"/>
      <c r="AO7" s="1088" t="s">
        <v>154</v>
      </c>
      <c r="AP7" s="1086"/>
      <c r="AQ7" s="1086"/>
      <c r="AR7" s="1086"/>
      <c r="AS7" s="1086"/>
      <c r="AT7" s="1086"/>
      <c r="AU7" s="1087"/>
      <c r="AV7" s="1089" t="s">
        <v>155</v>
      </c>
      <c r="AW7" s="1090"/>
      <c r="AX7" s="1090"/>
      <c r="AY7" s="1090" t="s">
        <v>156</v>
      </c>
      <c r="AZ7" s="1090"/>
      <c r="BA7" s="1090"/>
      <c r="BB7" s="1090" t="s">
        <v>157</v>
      </c>
      <c r="BC7" s="1090"/>
      <c r="BD7" s="1093"/>
      <c r="BE7" s="1095" t="s">
        <v>158</v>
      </c>
      <c r="BF7" s="1081" t="s">
        <v>159</v>
      </c>
      <c r="BG7" s="1081" t="s">
        <v>160</v>
      </c>
      <c r="BI7" s="98"/>
      <c r="BJ7" s="1083" t="s">
        <v>161</v>
      </c>
      <c r="BK7" s="1084"/>
      <c r="BL7" s="1084"/>
      <c r="BM7" s="99" t="s">
        <v>162</v>
      </c>
      <c r="BN7" s="1084" t="s">
        <v>163</v>
      </c>
      <c r="BO7" s="1084"/>
      <c r="BP7" s="1084"/>
      <c r="BQ7" s="1083" t="s">
        <v>164</v>
      </c>
      <c r="BR7" s="1084"/>
      <c r="BS7" s="1117"/>
      <c r="BT7" s="100" t="s">
        <v>165</v>
      </c>
      <c r="BU7" s="101" t="s">
        <v>166</v>
      </c>
      <c r="BW7" s="1118" t="s">
        <v>147</v>
      </c>
      <c r="BX7" s="1078" t="s">
        <v>151</v>
      </c>
      <c r="BY7" s="1079"/>
      <c r="BZ7" s="1079"/>
      <c r="CA7" s="1079"/>
      <c r="CB7" s="1079"/>
      <c r="CC7" s="1079"/>
      <c r="CD7" s="1080"/>
      <c r="CE7" s="1078" t="s">
        <v>152</v>
      </c>
      <c r="CF7" s="1079"/>
      <c r="CG7" s="1079"/>
      <c r="CH7" s="1079"/>
      <c r="CI7" s="1079"/>
      <c r="CJ7" s="1079"/>
      <c r="CK7" s="1080"/>
      <c r="CL7" s="1078" t="s">
        <v>153</v>
      </c>
      <c r="CM7" s="1079"/>
      <c r="CN7" s="1079"/>
      <c r="CO7" s="1079"/>
      <c r="CP7" s="1079"/>
      <c r="CQ7" s="1079"/>
      <c r="CR7" s="1080"/>
      <c r="CS7" s="1113" t="s">
        <v>154</v>
      </c>
      <c r="CT7" s="1079"/>
      <c r="CU7" s="1079"/>
      <c r="CV7" s="1079"/>
      <c r="CW7" s="1079"/>
      <c r="CX7" s="1079"/>
      <c r="CY7" s="1080"/>
      <c r="CZ7" s="1114" t="s">
        <v>167</v>
      </c>
    </row>
    <row r="8" spans="1:104" ht="21" customHeight="1">
      <c r="A8" s="1124"/>
      <c r="B8" s="1073"/>
      <c r="C8" s="1128"/>
      <c r="D8" s="1128"/>
      <c r="E8" s="1128"/>
      <c r="F8" s="1128"/>
      <c r="G8" s="1128"/>
      <c r="H8" s="1128"/>
      <c r="I8" s="1128"/>
      <c r="J8" s="1128"/>
      <c r="K8" s="1128"/>
      <c r="L8" s="1128"/>
      <c r="M8" s="1128"/>
      <c r="N8" s="1128"/>
      <c r="O8" s="1128"/>
      <c r="P8" s="1128"/>
      <c r="Q8" s="1128"/>
      <c r="R8" s="1128"/>
      <c r="S8" s="1071"/>
      <c r="T8" s="102">
        <v>1</v>
      </c>
      <c r="U8" s="103">
        <v>2</v>
      </c>
      <c r="V8" s="103">
        <v>3</v>
      </c>
      <c r="W8" s="103">
        <v>4</v>
      </c>
      <c r="X8" s="103">
        <v>5</v>
      </c>
      <c r="Y8" s="103">
        <v>6</v>
      </c>
      <c r="Z8" s="104">
        <v>7</v>
      </c>
      <c r="AA8" s="102">
        <v>8</v>
      </c>
      <c r="AB8" s="103">
        <v>9</v>
      </c>
      <c r="AC8" s="103">
        <v>10</v>
      </c>
      <c r="AD8" s="103">
        <v>11</v>
      </c>
      <c r="AE8" s="103">
        <v>12</v>
      </c>
      <c r="AF8" s="103">
        <v>13</v>
      </c>
      <c r="AG8" s="104">
        <v>14</v>
      </c>
      <c r="AH8" s="102">
        <v>15</v>
      </c>
      <c r="AI8" s="103">
        <v>16</v>
      </c>
      <c r="AJ8" s="103">
        <v>17</v>
      </c>
      <c r="AK8" s="103">
        <v>18</v>
      </c>
      <c r="AL8" s="103">
        <v>19</v>
      </c>
      <c r="AM8" s="103">
        <v>20</v>
      </c>
      <c r="AN8" s="104">
        <v>21</v>
      </c>
      <c r="AO8" s="105">
        <v>22</v>
      </c>
      <c r="AP8" s="103">
        <v>23</v>
      </c>
      <c r="AQ8" s="103">
        <v>24</v>
      </c>
      <c r="AR8" s="103">
        <v>25</v>
      </c>
      <c r="AS8" s="103">
        <v>26</v>
      </c>
      <c r="AT8" s="103">
        <v>27</v>
      </c>
      <c r="AU8" s="104">
        <v>28</v>
      </c>
      <c r="AV8" s="1091"/>
      <c r="AW8" s="1092"/>
      <c r="AX8" s="1092"/>
      <c r="AY8" s="1092"/>
      <c r="AZ8" s="1092"/>
      <c r="BA8" s="1092"/>
      <c r="BB8" s="1092"/>
      <c r="BC8" s="1092"/>
      <c r="BD8" s="1094"/>
      <c r="BE8" s="1096"/>
      <c r="BF8" s="1082"/>
      <c r="BG8" s="1082"/>
      <c r="BI8" s="106" t="s">
        <v>168</v>
      </c>
      <c r="BJ8" s="107">
        <v>9</v>
      </c>
      <c r="BK8" s="108" t="s">
        <v>169</v>
      </c>
      <c r="BL8" s="109">
        <v>0</v>
      </c>
      <c r="BM8" s="108" t="s">
        <v>162</v>
      </c>
      <c r="BN8" s="110">
        <v>18</v>
      </c>
      <c r="BO8" s="108" t="s">
        <v>169</v>
      </c>
      <c r="BP8" s="109">
        <v>0</v>
      </c>
      <c r="BQ8" s="107">
        <v>1</v>
      </c>
      <c r="BR8" s="108" t="s">
        <v>169</v>
      </c>
      <c r="BS8" s="111">
        <v>0</v>
      </c>
      <c r="BT8" s="112">
        <f>IF(BJ8="","",(BN8*60+BP8)+IF(BJ8&gt;=BN8,1440,0) -(BJ8*60+BL8)-(BQ8*60+BS8))</f>
        <v>480</v>
      </c>
      <c r="BU8" s="113">
        <f>IF(BT8="","",BT8/60)</f>
        <v>8</v>
      </c>
      <c r="BW8" s="1118"/>
      <c r="BX8" s="114">
        <v>1</v>
      </c>
      <c r="BY8" s="115">
        <v>2</v>
      </c>
      <c r="BZ8" s="115">
        <v>3</v>
      </c>
      <c r="CA8" s="115">
        <v>4</v>
      </c>
      <c r="CB8" s="115">
        <v>5</v>
      </c>
      <c r="CC8" s="115">
        <v>6</v>
      </c>
      <c r="CD8" s="116">
        <v>7</v>
      </c>
      <c r="CE8" s="114">
        <v>8</v>
      </c>
      <c r="CF8" s="115">
        <v>9</v>
      </c>
      <c r="CG8" s="115">
        <v>10</v>
      </c>
      <c r="CH8" s="115">
        <v>11</v>
      </c>
      <c r="CI8" s="115">
        <v>12</v>
      </c>
      <c r="CJ8" s="115">
        <v>13</v>
      </c>
      <c r="CK8" s="116">
        <v>14</v>
      </c>
      <c r="CL8" s="114">
        <v>15</v>
      </c>
      <c r="CM8" s="115">
        <v>16</v>
      </c>
      <c r="CN8" s="115">
        <v>17</v>
      </c>
      <c r="CO8" s="115">
        <v>18</v>
      </c>
      <c r="CP8" s="115">
        <v>19</v>
      </c>
      <c r="CQ8" s="115">
        <v>20</v>
      </c>
      <c r="CR8" s="116">
        <v>21</v>
      </c>
      <c r="CS8" s="117">
        <v>22</v>
      </c>
      <c r="CT8" s="115">
        <v>23</v>
      </c>
      <c r="CU8" s="115">
        <v>24</v>
      </c>
      <c r="CV8" s="115">
        <v>25</v>
      </c>
      <c r="CW8" s="115">
        <v>26</v>
      </c>
      <c r="CX8" s="115">
        <v>27</v>
      </c>
      <c r="CY8" s="116">
        <v>28</v>
      </c>
      <c r="CZ8" s="1115"/>
    </row>
    <row r="9" spans="1:104" ht="21" customHeight="1" thickBot="1">
      <c r="A9" s="1125"/>
      <c r="B9" s="1073"/>
      <c r="C9" s="1128"/>
      <c r="D9" s="1128"/>
      <c r="E9" s="1128"/>
      <c r="F9" s="1128"/>
      <c r="G9" s="1128"/>
      <c r="H9" s="1128"/>
      <c r="I9" s="1128"/>
      <c r="J9" s="1128"/>
      <c r="K9" s="1128"/>
      <c r="L9" s="1128"/>
      <c r="M9" s="1128"/>
      <c r="N9" s="1128"/>
      <c r="O9" s="1128"/>
      <c r="P9" s="1128"/>
      <c r="Q9" s="1128"/>
      <c r="R9" s="1128"/>
      <c r="S9" s="1071"/>
      <c r="T9" s="118" t="s">
        <v>170</v>
      </c>
      <c r="U9" s="119" t="s">
        <v>170</v>
      </c>
      <c r="V9" s="119" t="s">
        <v>170</v>
      </c>
      <c r="W9" s="119" t="s">
        <v>170</v>
      </c>
      <c r="X9" s="119" t="s">
        <v>170</v>
      </c>
      <c r="Y9" s="119" t="s">
        <v>170</v>
      </c>
      <c r="Z9" s="120" t="s">
        <v>170</v>
      </c>
      <c r="AA9" s="118" t="s">
        <v>170</v>
      </c>
      <c r="AB9" s="119" t="s">
        <v>170</v>
      </c>
      <c r="AC9" s="119" t="s">
        <v>170</v>
      </c>
      <c r="AD9" s="119" t="s">
        <v>170</v>
      </c>
      <c r="AE9" s="119" t="s">
        <v>170</v>
      </c>
      <c r="AF9" s="119" t="s">
        <v>170</v>
      </c>
      <c r="AG9" s="120" t="s">
        <v>170</v>
      </c>
      <c r="AH9" s="118" t="s">
        <v>170</v>
      </c>
      <c r="AI9" s="119" t="s">
        <v>170</v>
      </c>
      <c r="AJ9" s="119" t="s">
        <v>170</v>
      </c>
      <c r="AK9" s="119" t="s">
        <v>170</v>
      </c>
      <c r="AL9" s="119" t="s">
        <v>170</v>
      </c>
      <c r="AM9" s="119" t="s">
        <v>170</v>
      </c>
      <c r="AN9" s="120" t="s">
        <v>170</v>
      </c>
      <c r="AO9" s="118" t="s">
        <v>170</v>
      </c>
      <c r="AP9" s="119" t="s">
        <v>170</v>
      </c>
      <c r="AQ9" s="119" t="s">
        <v>170</v>
      </c>
      <c r="AR9" s="119" t="s">
        <v>170</v>
      </c>
      <c r="AS9" s="119" t="s">
        <v>170</v>
      </c>
      <c r="AT9" s="119" t="s">
        <v>170</v>
      </c>
      <c r="AU9" s="120" t="s">
        <v>170</v>
      </c>
      <c r="AV9" s="1091"/>
      <c r="AW9" s="1092"/>
      <c r="AX9" s="1092"/>
      <c r="AY9" s="1092"/>
      <c r="AZ9" s="1092"/>
      <c r="BA9" s="1092"/>
      <c r="BB9" s="1092"/>
      <c r="BC9" s="1092"/>
      <c r="BD9" s="1094"/>
      <c r="BE9" s="1096"/>
      <c r="BF9" s="1082"/>
      <c r="BG9" s="1082"/>
      <c r="BI9" s="121" t="s">
        <v>171</v>
      </c>
      <c r="BJ9" s="122">
        <v>16</v>
      </c>
      <c r="BK9" s="123" t="s">
        <v>169</v>
      </c>
      <c r="BL9" s="124">
        <v>0</v>
      </c>
      <c r="BM9" s="123" t="s">
        <v>162</v>
      </c>
      <c r="BN9" s="125">
        <v>6</v>
      </c>
      <c r="BO9" s="123" t="s">
        <v>169</v>
      </c>
      <c r="BP9" s="124">
        <v>30</v>
      </c>
      <c r="BQ9" s="122">
        <v>7</v>
      </c>
      <c r="BR9" s="123" t="s">
        <v>169</v>
      </c>
      <c r="BS9" s="126">
        <v>0</v>
      </c>
      <c r="BT9" s="127">
        <f>IF(BJ9="","",(BN9*60+BP9)+IF(BJ9&gt;=BN9,1440,0) -(BJ9*60+BL9)-(BQ9*60+BS9))</f>
        <v>450</v>
      </c>
      <c r="BU9" s="128">
        <f>IF(BT9="","",BT9/60)</f>
        <v>7.5</v>
      </c>
      <c r="BW9" s="1119"/>
      <c r="BX9" s="114" t="str">
        <f t="shared" ref="BX9:CY9" si="0">T9</f>
        <v>＊</v>
      </c>
      <c r="BY9" s="115" t="str">
        <f t="shared" si="0"/>
        <v>＊</v>
      </c>
      <c r="BZ9" s="115" t="str">
        <f t="shared" si="0"/>
        <v>＊</v>
      </c>
      <c r="CA9" s="115" t="str">
        <f t="shared" si="0"/>
        <v>＊</v>
      </c>
      <c r="CB9" s="115" t="str">
        <f t="shared" si="0"/>
        <v>＊</v>
      </c>
      <c r="CC9" s="115" t="str">
        <f t="shared" si="0"/>
        <v>＊</v>
      </c>
      <c r="CD9" s="129" t="str">
        <f t="shared" si="0"/>
        <v>＊</v>
      </c>
      <c r="CE9" s="114" t="str">
        <f t="shared" si="0"/>
        <v>＊</v>
      </c>
      <c r="CF9" s="115" t="str">
        <f t="shared" si="0"/>
        <v>＊</v>
      </c>
      <c r="CG9" s="115" t="str">
        <f t="shared" si="0"/>
        <v>＊</v>
      </c>
      <c r="CH9" s="115" t="str">
        <f t="shared" si="0"/>
        <v>＊</v>
      </c>
      <c r="CI9" s="115" t="str">
        <f t="shared" si="0"/>
        <v>＊</v>
      </c>
      <c r="CJ9" s="115" t="str">
        <f t="shared" si="0"/>
        <v>＊</v>
      </c>
      <c r="CK9" s="116" t="str">
        <f t="shared" si="0"/>
        <v>＊</v>
      </c>
      <c r="CL9" s="117" t="str">
        <f t="shared" si="0"/>
        <v>＊</v>
      </c>
      <c r="CM9" s="115" t="str">
        <f t="shared" si="0"/>
        <v>＊</v>
      </c>
      <c r="CN9" s="115" t="str">
        <f t="shared" si="0"/>
        <v>＊</v>
      </c>
      <c r="CO9" s="115" t="str">
        <f t="shared" si="0"/>
        <v>＊</v>
      </c>
      <c r="CP9" s="115" t="str">
        <f t="shared" si="0"/>
        <v>＊</v>
      </c>
      <c r="CQ9" s="115" t="str">
        <f t="shared" si="0"/>
        <v>＊</v>
      </c>
      <c r="CR9" s="129" t="str">
        <f t="shared" si="0"/>
        <v>＊</v>
      </c>
      <c r="CS9" s="114" t="str">
        <f t="shared" si="0"/>
        <v>＊</v>
      </c>
      <c r="CT9" s="115" t="str">
        <f t="shared" si="0"/>
        <v>＊</v>
      </c>
      <c r="CU9" s="115" t="str">
        <f t="shared" si="0"/>
        <v>＊</v>
      </c>
      <c r="CV9" s="115" t="str">
        <f t="shared" si="0"/>
        <v>＊</v>
      </c>
      <c r="CW9" s="115" t="str">
        <f t="shared" si="0"/>
        <v>＊</v>
      </c>
      <c r="CX9" s="115" t="str">
        <f t="shared" si="0"/>
        <v>＊</v>
      </c>
      <c r="CY9" s="116" t="str">
        <f t="shared" si="0"/>
        <v>＊</v>
      </c>
      <c r="CZ9" s="1116"/>
    </row>
    <row r="10" spans="1:104" ht="21" customHeight="1">
      <c r="A10" s="130">
        <v>1</v>
      </c>
      <c r="B10" s="1066"/>
      <c r="C10" s="1067"/>
      <c r="D10" s="1067"/>
      <c r="E10" s="1067"/>
      <c r="F10" s="1067"/>
      <c r="G10" s="1067"/>
      <c r="H10" s="1067"/>
      <c r="I10" s="1067"/>
      <c r="J10" s="1067"/>
      <c r="K10" s="1067"/>
      <c r="L10" s="1067"/>
      <c r="M10" s="1067"/>
      <c r="N10" s="1067"/>
      <c r="O10" s="1067"/>
      <c r="P10" s="1067"/>
      <c r="Q10" s="1067"/>
      <c r="R10" s="1067"/>
      <c r="S10" s="1077"/>
      <c r="T10" s="118"/>
      <c r="U10" s="119"/>
      <c r="V10" s="119"/>
      <c r="W10" s="119"/>
      <c r="X10" s="119"/>
      <c r="Y10" s="119"/>
      <c r="Z10" s="120"/>
      <c r="AA10" s="118"/>
      <c r="AB10" s="119"/>
      <c r="AC10" s="119"/>
      <c r="AD10" s="119"/>
      <c r="AE10" s="119"/>
      <c r="AF10" s="119"/>
      <c r="AG10" s="120"/>
      <c r="AH10" s="118"/>
      <c r="AI10" s="119"/>
      <c r="AJ10" s="119"/>
      <c r="AK10" s="119"/>
      <c r="AL10" s="119"/>
      <c r="AM10" s="119"/>
      <c r="AN10" s="120"/>
      <c r="AO10" s="118"/>
      <c r="AP10" s="119"/>
      <c r="AQ10" s="119"/>
      <c r="AR10" s="119"/>
      <c r="AS10" s="119"/>
      <c r="AT10" s="119"/>
      <c r="AU10" s="120"/>
      <c r="AV10" s="1069">
        <f t="shared" ref="AV10:AV56" si="1">CZ10</f>
        <v>0</v>
      </c>
      <c r="AW10" s="1069"/>
      <c r="AX10" s="1070"/>
      <c r="AY10" s="1071">
        <f t="shared" ref="AY10:AY56" si="2">ROUNDDOWN(AV10/4,1)</f>
        <v>0</v>
      </c>
      <c r="AZ10" s="1072"/>
      <c r="BA10" s="1073"/>
      <c r="BB10" s="1074" t="str">
        <f t="shared" ref="BB10:BB56" si="3">IF($AV$110="","0.0",ROUNDDOWN(AY10/$AV$110,1))</f>
        <v>0.0</v>
      </c>
      <c r="BC10" s="1075" t="str">
        <f t="shared" ref="BC10:BD29" si="4">IF($AI$121="","",ROUNDDOWN(BB10/$AI$121,1))</f>
        <v/>
      </c>
      <c r="BD10" s="1076" t="str">
        <f t="shared" si="4"/>
        <v/>
      </c>
      <c r="BE10" s="131"/>
      <c r="BF10" s="131"/>
      <c r="BG10" s="131"/>
      <c r="BI10" s="130" t="s">
        <v>172</v>
      </c>
      <c r="BJ10" s="132"/>
      <c r="BK10" s="133" t="s">
        <v>169</v>
      </c>
      <c r="BL10" s="134"/>
      <c r="BM10" s="133" t="s">
        <v>162</v>
      </c>
      <c r="BN10" s="135"/>
      <c r="BO10" s="133" t="s">
        <v>169</v>
      </c>
      <c r="BP10" s="134"/>
      <c r="BQ10" s="132"/>
      <c r="BR10" s="133" t="s">
        <v>169</v>
      </c>
      <c r="BS10" s="136"/>
      <c r="BT10" s="137" t="str">
        <f t="shared" ref="BT10:BT73" si="5">IF(BJ10="","",(BN10*60+BP10)+IF(BJ10&gt;=BN10,1440,0) -(BJ10*60+BL10)-(BQ10*60+BS10))</f>
        <v/>
      </c>
      <c r="BU10" s="138" t="str">
        <f t="shared" ref="BU10:BU73" si="6">IF(BT10="","",BT10/60)</f>
        <v/>
      </c>
      <c r="BW10" s="139">
        <v>1</v>
      </c>
      <c r="BX10" s="114" t="str">
        <f t="shared" ref="BX10:CM25" si="7">IF(T10="","",VLOOKUP(T10,$BI$10:$BU$57,13,TRUE))</f>
        <v/>
      </c>
      <c r="BY10" s="140" t="str">
        <f t="shared" si="7"/>
        <v/>
      </c>
      <c r="BZ10" s="140" t="str">
        <f t="shared" si="7"/>
        <v/>
      </c>
      <c r="CA10" s="140" t="str">
        <f t="shared" si="7"/>
        <v/>
      </c>
      <c r="CB10" s="140" t="str">
        <f t="shared" si="7"/>
        <v/>
      </c>
      <c r="CC10" s="115" t="str">
        <f t="shared" si="7"/>
        <v/>
      </c>
      <c r="CD10" s="116" t="str">
        <f t="shared" si="7"/>
        <v/>
      </c>
      <c r="CE10" s="114" t="str">
        <f t="shared" si="7"/>
        <v/>
      </c>
      <c r="CF10" s="115" t="str">
        <f t="shared" si="7"/>
        <v/>
      </c>
      <c r="CG10" s="115" t="str">
        <f t="shared" si="7"/>
        <v/>
      </c>
      <c r="CH10" s="115" t="str">
        <f t="shared" si="7"/>
        <v/>
      </c>
      <c r="CI10" s="115" t="str">
        <f t="shared" si="7"/>
        <v/>
      </c>
      <c r="CJ10" s="115" t="str">
        <f t="shared" si="7"/>
        <v/>
      </c>
      <c r="CK10" s="116" t="str">
        <f t="shared" si="7"/>
        <v/>
      </c>
      <c r="CL10" s="114" t="str">
        <f t="shared" si="7"/>
        <v/>
      </c>
      <c r="CM10" s="115" t="str">
        <f t="shared" si="7"/>
        <v/>
      </c>
      <c r="CN10" s="115" t="str">
        <f t="shared" ref="CN10:CY31" si="8">IF(AJ10="","",VLOOKUP(AJ10,$BI$10:$BU$57,13,TRUE))</f>
        <v/>
      </c>
      <c r="CO10" s="115" t="str">
        <f t="shared" si="8"/>
        <v/>
      </c>
      <c r="CP10" s="115" t="str">
        <f t="shared" si="8"/>
        <v/>
      </c>
      <c r="CQ10" s="115" t="str">
        <f t="shared" si="8"/>
        <v/>
      </c>
      <c r="CR10" s="116" t="str">
        <f t="shared" si="8"/>
        <v/>
      </c>
      <c r="CS10" s="117" t="str">
        <f t="shared" si="8"/>
        <v/>
      </c>
      <c r="CT10" s="115" t="str">
        <f t="shared" si="8"/>
        <v/>
      </c>
      <c r="CU10" s="115" t="str">
        <f t="shared" si="8"/>
        <v/>
      </c>
      <c r="CV10" s="115" t="str">
        <f t="shared" si="8"/>
        <v/>
      </c>
      <c r="CW10" s="115" t="str">
        <f t="shared" si="8"/>
        <v/>
      </c>
      <c r="CX10" s="115" t="str">
        <f t="shared" si="8"/>
        <v/>
      </c>
      <c r="CY10" s="116" t="str">
        <f t="shared" si="8"/>
        <v/>
      </c>
      <c r="CZ10" s="141">
        <f>SUM(BX10:CY10)</f>
        <v>0</v>
      </c>
    </row>
    <row r="11" spans="1:104" ht="21" customHeight="1">
      <c r="A11" s="130">
        <v>2</v>
      </c>
      <c r="B11" s="1066"/>
      <c r="C11" s="1067"/>
      <c r="D11" s="1067"/>
      <c r="E11" s="1067"/>
      <c r="F11" s="1067"/>
      <c r="G11" s="1067"/>
      <c r="H11" s="1067"/>
      <c r="I11" s="1067"/>
      <c r="J11" s="1067"/>
      <c r="K11" s="1067"/>
      <c r="L11" s="1067"/>
      <c r="M11" s="1067"/>
      <c r="N11" s="1067"/>
      <c r="O11" s="1067"/>
      <c r="P11" s="1067"/>
      <c r="Q11" s="1067"/>
      <c r="R11" s="1067"/>
      <c r="S11" s="1077"/>
      <c r="T11" s="118"/>
      <c r="U11" s="119"/>
      <c r="V11" s="119"/>
      <c r="W11" s="119"/>
      <c r="X11" s="119"/>
      <c r="Y11" s="119"/>
      <c r="Z11" s="120"/>
      <c r="AA11" s="118"/>
      <c r="AB11" s="119"/>
      <c r="AC11" s="119"/>
      <c r="AD11" s="119"/>
      <c r="AE11" s="119"/>
      <c r="AF11" s="119"/>
      <c r="AG11" s="120"/>
      <c r="AH11" s="118"/>
      <c r="AI11" s="119"/>
      <c r="AJ11" s="119"/>
      <c r="AK11" s="119"/>
      <c r="AL11" s="119"/>
      <c r="AM11" s="119"/>
      <c r="AN11" s="120"/>
      <c r="AO11" s="118"/>
      <c r="AP11" s="119"/>
      <c r="AQ11" s="119"/>
      <c r="AR11" s="119"/>
      <c r="AS11" s="119"/>
      <c r="AT11" s="119"/>
      <c r="AU11" s="120"/>
      <c r="AV11" s="1069">
        <f t="shared" si="1"/>
        <v>0</v>
      </c>
      <c r="AW11" s="1069"/>
      <c r="AX11" s="1070"/>
      <c r="AY11" s="1071">
        <f t="shared" si="2"/>
        <v>0</v>
      </c>
      <c r="AZ11" s="1072"/>
      <c r="BA11" s="1073"/>
      <c r="BB11" s="1074" t="str">
        <f t="shared" si="3"/>
        <v>0.0</v>
      </c>
      <c r="BC11" s="1075" t="str">
        <f t="shared" si="4"/>
        <v/>
      </c>
      <c r="BD11" s="1076" t="str">
        <f t="shared" si="4"/>
        <v/>
      </c>
      <c r="BE11" s="131"/>
      <c r="BF11" s="131"/>
      <c r="BG11" s="131"/>
      <c r="BI11" s="130" t="str">
        <f>CHAR(CODE(BI10)+1)</f>
        <v>②</v>
      </c>
      <c r="BJ11" s="132"/>
      <c r="BK11" s="133" t="s">
        <v>169</v>
      </c>
      <c r="BL11" s="134"/>
      <c r="BM11" s="133" t="s">
        <v>162</v>
      </c>
      <c r="BN11" s="135"/>
      <c r="BO11" s="133" t="s">
        <v>169</v>
      </c>
      <c r="BP11" s="134"/>
      <c r="BQ11" s="132"/>
      <c r="BR11" s="133" t="s">
        <v>169</v>
      </c>
      <c r="BS11" s="136"/>
      <c r="BT11" s="137" t="str">
        <f t="shared" si="5"/>
        <v/>
      </c>
      <c r="BU11" s="138" t="str">
        <f t="shared" si="6"/>
        <v/>
      </c>
      <c r="BW11" s="139">
        <v>2</v>
      </c>
      <c r="BX11" s="114" t="str">
        <f t="shared" si="7"/>
        <v/>
      </c>
      <c r="BY11" s="140" t="str">
        <f t="shared" si="7"/>
        <v/>
      </c>
      <c r="BZ11" s="140" t="str">
        <f t="shared" si="7"/>
        <v/>
      </c>
      <c r="CA11" s="140" t="str">
        <f t="shared" si="7"/>
        <v/>
      </c>
      <c r="CB11" s="140" t="str">
        <f t="shared" si="7"/>
        <v/>
      </c>
      <c r="CC11" s="115" t="str">
        <f t="shared" si="7"/>
        <v/>
      </c>
      <c r="CD11" s="116" t="str">
        <f t="shared" si="7"/>
        <v/>
      </c>
      <c r="CE11" s="114" t="str">
        <f t="shared" si="7"/>
        <v/>
      </c>
      <c r="CF11" s="115" t="str">
        <f t="shared" si="7"/>
        <v/>
      </c>
      <c r="CG11" s="115" t="str">
        <f t="shared" si="7"/>
        <v/>
      </c>
      <c r="CH11" s="115" t="str">
        <f t="shared" si="7"/>
        <v/>
      </c>
      <c r="CI11" s="115" t="str">
        <f t="shared" si="7"/>
        <v/>
      </c>
      <c r="CJ11" s="115" t="str">
        <f t="shared" si="7"/>
        <v/>
      </c>
      <c r="CK11" s="116" t="str">
        <f t="shared" si="7"/>
        <v/>
      </c>
      <c r="CL11" s="114" t="str">
        <f t="shared" si="7"/>
        <v/>
      </c>
      <c r="CM11" s="115" t="str">
        <f t="shared" si="7"/>
        <v/>
      </c>
      <c r="CN11" s="115" t="str">
        <f t="shared" si="8"/>
        <v/>
      </c>
      <c r="CO11" s="115" t="str">
        <f t="shared" si="8"/>
        <v/>
      </c>
      <c r="CP11" s="115" t="str">
        <f t="shared" si="8"/>
        <v/>
      </c>
      <c r="CQ11" s="115" t="str">
        <f t="shared" si="8"/>
        <v/>
      </c>
      <c r="CR11" s="116" t="str">
        <f t="shared" si="8"/>
        <v/>
      </c>
      <c r="CS11" s="117" t="str">
        <f t="shared" si="8"/>
        <v/>
      </c>
      <c r="CT11" s="115" t="str">
        <f t="shared" si="8"/>
        <v/>
      </c>
      <c r="CU11" s="115" t="str">
        <f t="shared" si="8"/>
        <v/>
      </c>
      <c r="CV11" s="115" t="str">
        <f t="shared" si="8"/>
        <v/>
      </c>
      <c r="CW11" s="115" t="str">
        <f t="shared" si="8"/>
        <v/>
      </c>
      <c r="CX11" s="115" t="str">
        <f t="shared" si="8"/>
        <v/>
      </c>
      <c r="CY11" s="116" t="str">
        <f t="shared" si="8"/>
        <v/>
      </c>
      <c r="CZ11" s="141">
        <f t="shared" ref="CZ11:CZ74" si="9">SUM(BX11:CY11)</f>
        <v>0</v>
      </c>
    </row>
    <row r="12" spans="1:104" ht="21" customHeight="1">
      <c r="A12" s="130">
        <v>3</v>
      </c>
      <c r="B12" s="1066"/>
      <c r="C12" s="1067"/>
      <c r="D12" s="1067"/>
      <c r="E12" s="1067"/>
      <c r="F12" s="1067"/>
      <c r="G12" s="1067"/>
      <c r="H12" s="1067"/>
      <c r="I12" s="1067"/>
      <c r="J12" s="1067"/>
      <c r="K12" s="1067"/>
      <c r="L12" s="1067"/>
      <c r="M12" s="1067"/>
      <c r="N12" s="1067"/>
      <c r="O12" s="1067"/>
      <c r="P12" s="1067"/>
      <c r="Q12" s="1067"/>
      <c r="R12" s="1067"/>
      <c r="S12" s="1077"/>
      <c r="T12" s="118"/>
      <c r="U12" s="119"/>
      <c r="V12" s="119"/>
      <c r="W12" s="119"/>
      <c r="X12" s="119"/>
      <c r="Y12" s="119"/>
      <c r="Z12" s="120"/>
      <c r="AA12" s="118"/>
      <c r="AB12" s="119"/>
      <c r="AC12" s="119"/>
      <c r="AD12" s="119"/>
      <c r="AE12" s="119"/>
      <c r="AF12" s="119"/>
      <c r="AG12" s="120"/>
      <c r="AH12" s="118"/>
      <c r="AI12" s="119"/>
      <c r="AJ12" s="119"/>
      <c r="AK12" s="119"/>
      <c r="AL12" s="119"/>
      <c r="AM12" s="119"/>
      <c r="AN12" s="120"/>
      <c r="AO12" s="118"/>
      <c r="AP12" s="119"/>
      <c r="AQ12" s="119"/>
      <c r="AR12" s="119"/>
      <c r="AS12" s="119"/>
      <c r="AT12" s="119"/>
      <c r="AU12" s="120"/>
      <c r="AV12" s="1069">
        <f t="shared" si="1"/>
        <v>0</v>
      </c>
      <c r="AW12" s="1069"/>
      <c r="AX12" s="1070"/>
      <c r="AY12" s="1071">
        <f t="shared" si="2"/>
        <v>0</v>
      </c>
      <c r="AZ12" s="1072"/>
      <c r="BA12" s="1073"/>
      <c r="BB12" s="1074" t="str">
        <f t="shared" si="3"/>
        <v>0.0</v>
      </c>
      <c r="BC12" s="1075" t="str">
        <f t="shared" si="4"/>
        <v/>
      </c>
      <c r="BD12" s="1076" t="str">
        <f t="shared" si="4"/>
        <v/>
      </c>
      <c r="BE12" s="131"/>
      <c r="BF12" s="131"/>
      <c r="BG12" s="131"/>
      <c r="BI12" s="130" t="s">
        <v>173</v>
      </c>
      <c r="BJ12" s="132"/>
      <c r="BK12" s="133" t="s">
        <v>169</v>
      </c>
      <c r="BL12" s="134"/>
      <c r="BM12" s="133" t="s">
        <v>162</v>
      </c>
      <c r="BN12" s="135"/>
      <c r="BO12" s="133" t="s">
        <v>169</v>
      </c>
      <c r="BP12" s="134"/>
      <c r="BQ12" s="132"/>
      <c r="BR12" s="133" t="s">
        <v>169</v>
      </c>
      <c r="BS12" s="136"/>
      <c r="BT12" s="137" t="str">
        <f t="shared" si="5"/>
        <v/>
      </c>
      <c r="BU12" s="138" t="str">
        <f t="shared" si="6"/>
        <v/>
      </c>
      <c r="BW12" s="139">
        <v>3</v>
      </c>
      <c r="BX12" s="114" t="str">
        <f t="shared" si="7"/>
        <v/>
      </c>
      <c r="BY12" s="140" t="str">
        <f t="shared" si="7"/>
        <v/>
      </c>
      <c r="BZ12" s="140" t="str">
        <f t="shared" si="7"/>
        <v/>
      </c>
      <c r="CA12" s="140" t="str">
        <f t="shared" si="7"/>
        <v/>
      </c>
      <c r="CB12" s="140" t="str">
        <f t="shared" si="7"/>
        <v/>
      </c>
      <c r="CC12" s="115" t="str">
        <f t="shared" si="7"/>
        <v/>
      </c>
      <c r="CD12" s="116" t="str">
        <f t="shared" si="7"/>
        <v/>
      </c>
      <c r="CE12" s="114" t="str">
        <f t="shared" si="7"/>
        <v/>
      </c>
      <c r="CF12" s="115" t="str">
        <f t="shared" si="7"/>
        <v/>
      </c>
      <c r="CG12" s="115" t="str">
        <f t="shared" si="7"/>
        <v/>
      </c>
      <c r="CH12" s="115" t="str">
        <f t="shared" si="7"/>
        <v/>
      </c>
      <c r="CI12" s="115" t="str">
        <f t="shared" si="7"/>
        <v/>
      </c>
      <c r="CJ12" s="115" t="str">
        <f t="shared" si="7"/>
        <v/>
      </c>
      <c r="CK12" s="116" t="str">
        <f t="shared" si="7"/>
        <v/>
      </c>
      <c r="CL12" s="114" t="str">
        <f t="shared" si="7"/>
        <v/>
      </c>
      <c r="CM12" s="115" t="str">
        <f t="shared" si="7"/>
        <v/>
      </c>
      <c r="CN12" s="115" t="str">
        <f t="shared" si="8"/>
        <v/>
      </c>
      <c r="CO12" s="115" t="str">
        <f t="shared" si="8"/>
        <v/>
      </c>
      <c r="CP12" s="115" t="str">
        <f t="shared" si="8"/>
        <v/>
      </c>
      <c r="CQ12" s="115" t="str">
        <f t="shared" si="8"/>
        <v/>
      </c>
      <c r="CR12" s="116" t="str">
        <f t="shared" si="8"/>
        <v/>
      </c>
      <c r="CS12" s="117" t="str">
        <f t="shared" si="8"/>
        <v/>
      </c>
      <c r="CT12" s="115" t="str">
        <f t="shared" si="8"/>
        <v/>
      </c>
      <c r="CU12" s="115" t="str">
        <f t="shared" si="8"/>
        <v/>
      </c>
      <c r="CV12" s="115" t="str">
        <f t="shared" si="8"/>
        <v/>
      </c>
      <c r="CW12" s="115" t="str">
        <f t="shared" si="8"/>
        <v/>
      </c>
      <c r="CX12" s="115" t="str">
        <f t="shared" si="8"/>
        <v/>
      </c>
      <c r="CY12" s="116" t="str">
        <f t="shared" si="8"/>
        <v/>
      </c>
      <c r="CZ12" s="141">
        <f t="shared" si="9"/>
        <v>0</v>
      </c>
    </row>
    <row r="13" spans="1:104" ht="21" customHeight="1">
      <c r="A13" s="130">
        <v>4</v>
      </c>
      <c r="B13" s="1066"/>
      <c r="C13" s="1067"/>
      <c r="D13" s="1067"/>
      <c r="E13" s="1067"/>
      <c r="F13" s="1067"/>
      <c r="G13" s="1067"/>
      <c r="H13" s="1067"/>
      <c r="I13" s="1067"/>
      <c r="J13" s="1067"/>
      <c r="K13" s="1067"/>
      <c r="L13" s="1067"/>
      <c r="M13" s="1067"/>
      <c r="N13" s="1067"/>
      <c r="O13" s="1067"/>
      <c r="P13" s="1067"/>
      <c r="Q13" s="1067"/>
      <c r="R13" s="1067"/>
      <c r="S13" s="1077"/>
      <c r="T13" s="118"/>
      <c r="U13" s="119"/>
      <c r="V13" s="119"/>
      <c r="W13" s="119"/>
      <c r="X13" s="119"/>
      <c r="Y13" s="119"/>
      <c r="Z13" s="120"/>
      <c r="AA13" s="118"/>
      <c r="AB13" s="119"/>
      <c r="AC13" s="119"/>
      <c r="AD13" s="119"/>
      <c r="AE13" s="119"/>
      <c r="AF13" s="119"/>
      <c r="AG13" s="120"/>
      <c r="AH13" s="118"/>
      <c r="AI13" s="119"/>
      <c r="AJ13" s="119"/>
      <c r="AK13" s="119"/>
      <c r="AL13" s="119"/>
      <c r="AM13" s="119"/>
      <c r="AN13" s="120"/>
      <c r="AO13" s="118"/>
      <c r="AP13" s="119"/>
      <c r="AQ13" s="119"/>
      <c r="AR13" s="119"/>
      <c r="AS13" s="119"/>
      <c r="AT13" s="119"/>
      <c r="AU13" s="120"/>
      <c r="AV13" s="1069">
        <f t="shared" si="1"/>
        <v>0</v>
      </c>
      <c r="AW13" s="1069"/>
      <c r="AX13" s="1070"/>
      <c r="AY13" s="1071">
        <f t="shared" si="2"/>
        <v>0</v>
      </c>
      <c r="AZ13" s="1072"/>
      <c r="BA13" s="1073"/>
      <c r="BB13" s="1074" t="str">
        <f t="shared" si="3"/>
        <v>0.0</v>
      </c>
      <c r="BC13" s="1075" t="str">
        <f t="shared" si="4"/>
        <v/>
      </c>
      <c r="BD13" s="1076" t="str">
        <f t="shared" si="4"/>
        <v/>
      </c>
      <c r="BE13" s="131"/>
      <c r="BF13" s="131"/>
      <c r="BG13" s="131"/>
      <c r="BI13" s="130" t="s">
        <v>174</v>
      </c>
      <c r="BJ13" s="132"/>
      <c r="BK13" s="133" t="s">
        <v>169</v>
      </c>
      <c r="BL13" s="134"/>
      <c r="BM13" s="133" t="s">
        <v>162</v>
      </c>
      <c r="BN13" s="135"/>
      <c r="BO13" s="133" t="s">
        <v>169</v>
      </c>
      <c r="BP13" s="134"/>
      <c r="BQ13" s="132"/>
      <c r="BR13" s="133" t="s">
        <v>169</v>
      </c>
      <c r="BS13" s="136"/>
      <c r="BT13" s="137" t="str">
        <f t="shared" si="5"/>
        <v/>
      </c>
      <c r="BU13" s="138" t="str">
        <f t="shared" si="6"/>
        <v/>
      </c>
      <c r="BW13" s="139">
        <v>4</v>
      </c>
      <c r="BX13" s="114" t="str">
        <f t="shared" si="7"/>
        <v/>
      </c>
      <c r="BY13" s="140" t="str">
        <f t="shared" si="7"/>
        <v/>
      </c>
      <c r="BZ13" s="140" t="str">
        <f t="shared" si="7"/>
        <v/>
      </c>
      <c r="CA13" s="140" t="str">
        <f t="shared" si="7"/>
        <v/>
      </c>
      <c r="CB13" s="140" t="str">
        <f t="shared" si="7"/>
        <v/>
      </c>
      <c r="CC13" s="115" t="str">
        <f t="shared" si="7"/>
        <v/>
      </c>
      <c r="CD13" s="116" t="str">
        <f t="shared" si="7"/>
        <v/>
      </c>
      <c r="CE13" s="114" t="str">
        <f t="shared" si="7"/>
        <v/>
      </c>
      <c r="CF13" s="115" t="str">
        <f t="shared" si="7"/>
        <v/>
      </c>
      <c r="CG13" s="115" t="str">
        <f t="shared" si="7"/>
        <v/>
      </c>
      <c r="CH13" s="115" t="str">
        <f t="shared" si="7"/>
        <v/>
      </c>
      <c r="CI13" s="115" t="str">
        <f t="shared" si="7"/>
        <v/>
      </c>
      <c r="CJ13" s="115" t="str">
        <f t="shared" si="7"/>
        <v/>
      </c>
      <c r="CK13" s="116" t="str">
        <f t="shared" si="7"/>
        <v/>
      </c>
      <c r="CL13" s="114" t="str">
        <f t="shared" si="7"/>
        <v/>
      </c>
      <c r="CM13" s="115" t="str">
        <f t="shared" si="7"/>
        <v/>
      </c>
      <c r="CN13" s="115" t="str">
        <f t="shared" si="8"/>
        <v/>
      </c>
      <c r="CO13" s="115" t="str">
        <f t="shared" si="8"/>
        <v/>
      </c>
      <c r="CP13" s="115" t="str">
        <f t="shared" si="8"/>
        <v/>
      </c>
      <c r="CQ13" s="115" t="str">
        <f t="shared" si="8"/>
        <v/>
      </c>
      <c r="CR13" s="116" t="str">
        <f t="shared" si="8"/>
        <v/>
      </c>
      <c r="CS13" s="117" t="str">
        <f t="shared" si="8"/>
        <v/>
      </c>
      <c r="CT13" s="115" t="str">
        <f t="shared" si="8"/>
        <v/>
      </c>
      <c r="CU13" s="115" t="str">
        <f t="shared" si="8"/>
        <v/>
      </c>
      <c r="CV13" s="115" t="str">
        <f t="shared" si="8"/>
        <v/>
      </c>
      <c r="CW13" s="115" t="str">
        <f t="shared" si="8"/>
        <v/>
      </c>
      <c r="CX13" s="115" t="str">
        <f t="shared" si="8"/>
        <v/>
      </c>
      <c r="CY13" s="116" t="str">
        <f t="shared" si="8"/>
        <v/>
      </c>
      <c r="CZ13" s="141">
        <f t="shared" si="9"/>
        <v>0</v>
      </c>
    </row>
    <row r="14" spans="1:104" ht="21" customHeight="1">
      <c r="A14" s="130">
        <v>5</v>
      </c>
      <c r="B14" s="1066"/>
      <c r="C14" s="1067"/>
      <c r="D14" s="1067"/>
      <c r="E14" s="1067"/>
      <c r="F14" s="1067"/>
      <c r="G14" s="1067"/>
      <c r="H14" s="1067"/>
      <c r="I14" s="1067"/>
      <c r="J14" s="1067"/>
      <c r="K14" s="1067"/>
      <c r="L14" s="1067"/>
      <c r="M14" s="1067"/>
      <c r="N14" s="1067"/>
      <c r="O14" s="1067"/>
      <c r="P14" s="1067"/>
      <c r="Q14" s="1067"/>
      <c r="R14" s="1067"/>
      <c r="S14" s="1077"/>
      <c r="T14" s="118"/>
      <c r="U14" s="119"/>
      <c r="V14" s="119"/>
      <c r="W14" s="119"/>
      <c r="X14" s="119"/>
      <c r="Y14" s="119"/>
      <c r="Z14" s="120"/>
      <c r="AA14" s="118"/>
      <c r="AB14" s="119"/>
      <c r="AC14" s="119"/>
      <c r="AD14" s="119"/>
      <c r="AE14" s="119"/>
      <c r="AF14" s="119"/>
      <c r="AG14" s="120"/>
      <c r="AH14" s="118"/>
      <c r="AI14" s="119"/>
      <c r="AJ14" s="119"/>
      <c r="AK14" s="119"/>
      <c r="AL14" s="119"/>
      <c r="AM14" s="119"/>
      <c r="AN14" s="120"/>
      <c r="AO14" s="118"/>
      <c r="AP14" s="119"/>
      <c r="AQ14" s="119"/>
      <c r="AR14" s="119"/>
      <c r="AS14" s="119"/>
      <c r="AT14" s="119"/>
      <c r="AU14" s="120"/>
      <c r="AV14" s="1069">
        <f t="shared" si="1"/>
        <v>0</v>
      </c>
      <c r="AW14" s="1069"/>
      <c r="AX14" s="1070"/>
      <c r="AY14" s="1071">
        <f t="shared" si="2"/>
        <v>0</v>
      </c>
      <c r="AZ14" s="1072"/>
      <c r="BA14" s="1073"/>
      <c r="BB14" s="1074" t="str">
        <f t="shared" si="3"/>
        <v>0.0</v>
      </c>
      <c r="BC14" s="1075" t="str">
        <f t="shared" si="4"/>
        <v/>
      </c>
      <c r="BD14" s="1076" t="str">
        <f t="shared" si="4"/>
        <v/>
      </c>
      <c r="BE14" s="131"/>
      <c r="BF14" s="131"/>
      <c r="BG14" s="131"/>
      <c r="BI14" s="130" t="s">
        <v>175</v>
      </c>
      <c r="BJ14" s="132"/>
      <c r="BK14" s="133" t="s">
        <v>169</v>
      </c>
      <c r="BL14" s="134"/>
      <c r="BM14" s="133" t="s">
        <v>162</v>
      </c>
      <c r="BN14" s="135"/>
      <c r="BO14" s="133" t="s">
        <v>169</v>
      </c>
      <c r="BP14" s="134"/>
      <c r="BQ14" s="132"/>
      <c r="BR14" s="133" t="s">
        <v>169</v>
      </c>
      <c r="BS14" s="136"/>
      <c r="BT14" s="137" t="str">
        <f t="shared" si="5"/>
        <v/>
      </c>
      <c r="BU14" s="138" t="str">
        <f t="shared" si="6"/>
        <v/>
      </c>
      <c r="BW14" s="139">
        <v>5</v>
      </c>
      <c r="BX14" s="114" t="str">
        <f t="shared" si="7"/>
        <v/>
      </c>
      <c r="BY14" s="140" t="str">
        <f t="shared" si="7"/>
        <v/>
      </c>
      <c r="BZ14" s="140" t="str">
        <f t="shared" si="7"/>
        <v/>
      </c>
      <c r="CA14" s="140" t="str">
        <f t="shared" si="7"/>
        <v/>
      </c>
      <c r="CB14" s="140" t="str">
        <f t="shared" si="7"/>
        <v/>
      </c>
      <c r="CC14" s="115" t="str">
        <f t="shared" si="7"/>
        <v/>
      </c>
      <c r="CD14" s="116" t="str">
        <f t="shared" si="7"/>
        <v/>
      </c>
      <c r="CE14" s="114" t="str">
        <f t="shared" si="7"/>
        <v/>
      </c>
      <c r="CF14" s="115" t="str">
        <f t="shared" si="7"/>
        <v/>
      </c>
      <c r="CG14" s="115" t="str">
        <f t="shared" si="7"/>
        <v/>
      </c>
      <c r="CH14" s="115" t="str">
        <f t="shared" si="7"/>
        <v/>
      </c>
      <c r="CI14" s="115" t="str">
        <f t="shared" si="7"/>
        <v/>
      </c>
      <c r="CJ14" s="115" t="str">
        <f t="shared" si="7"/>
        <v/>
      </c>
      <c r="CK14" s="116" t="str">
        <f t="shared" si="7"/>
        <v/>
      </c>
      <c r="CL14" s="114" t="str">
        <f t="shared" si="7"/>
        <v/>
      </c>
      <c r="CM14" s="115" t="str">
        <f t="shared" si="7"/>
        <v/>
      </c>
      <c r="CN14" s="115" t="str">
        <f t="shared" si="8"/>
        <v/>
      </c>
      <c r="CO14" s="115" t="str">
        <f t="shared" si="8"/>
        <v/>
      </c>
      <c r="CP14" s="115" t="str">
        <f t="shared" si="8"/>
        <v/>
      </c>
      <c r="CQ14" s="115" t="str">
        <f t="shared" si="8"/>
        <v/>
      </c>
      <c r="CR14" s="116" t="str">
        <f t="shared" si="8"/>
        <v/>
      </c>
      <c r="CS14" s="117" t="str">
        <f t="shared" si="8"/>
        <v/>
      </c>
      <c r="CT14" s="115" t="str">
        <f t="shared" si="8"/>
        <v/>
      </c>
      <c r="CU14" s="115" t="str">
        <f t="shared" si="8"/>
        <v/>
      </c>
      <c r="CV14" s="115" t="str">
        <f t="shared" si="8"/>
        <v/>
      </c>
      <c r="CW14" s="115" t="str">
        <f t="shared" si="8"/>
        <v/>
      </c>
      <c r="CX14" s="115" t="str">
        <f t="shared" si="8"/>
        <v/>
      </c>
      <c r="CY14" s="116" t="str">
        <f t="shared" si="8"/>
        <v/>
      </c>
      <c r="CZ14" s="141">
        <f t="shared" si="9"/>
        <v>0</v>
      </c>
    </row>
    <row r="15" spans="1:104" ht="21" customHeight="1">
      <c r="A15" s="130">
        <v>6</v>
      </c>
      <c r="B15" s="1066"/>
      <c r="C15" s="1067"/>
      <c r="D15" s="1067"/>
      <c r="E15" s="1067"/>
      <c r="F15" s="1067"/>
      <c r="G15" s="1067"/>
      <c r="H15" s="1067"/>
      <c r="I15" s="1067"/>
      <c r="J15" s="1067"/>
      <c r="K15" s="1067"/>
      <c r="L15" s="1067"/>
      <c r="M15" s="1067"/>
      <c r="N15" s="1067"/>
      <c r="O15" s="1067"/>
      <c r="P15" s="1067"/>
      <c r="Q15" s="1067"/>
      <c r="R15" s="1067"/>
      <c r="S15" s="1077"/>
      <c r="T15" s="118"/>
      <c r="U15" s="119"/>
      <c r="V15" s="119"/>
      <c r="W15" s="119"/>
      <c r="X15" s="119"/>
      <c r="Y15" s="119"/>
      <c r="Z15" s="120"/>
      <c r="AA15" s="118"/>
      <c r="AB15" s="119"/>
      <c r="AC15" s="119"/>
      <c r="AD15" s="119"/>
      <c r="AE15" s="119"/>
      <c r="AF15" s="119"/>
      <c r="AG15" s="120"/>
      <c r="AH15" s="118"/>
      <c r="AI15" s="119"/>
      <c r="AJ15" s="119"/>
      <c r="AK15" s="119"/>
      <c r="AL15" s="119"/>
      <c r="AM15" s="119"/>
      <c r="AN15" s="120"/>
      <c r="AO15" s="118"/>
      <c r="AP15" s="119"/>
      <c r="AQ15" s="119"/>
      <c r="AR15" s="119"/>
      <c r="AS15" s="119"/>
      <c r="AT15" s="119"/>
      <c r="AU15" s="120"/>
      <c r="AV15" s="1069">
        <f t="shared" si="1"/>
        <v>0</v>
      </c>
      <c r="AW15" s="1069"/>
      <c r="AX15" s="1070"/>
      <c r="AY15" s="1071">
        <f t="shared" si="2"/>
        <v>0</v>
      </c>
      <c r="AZ15" s="1072"/>
      <c r="BA15" s="1073"/>
      <c r="BB15" s="1074" t="str">
        <f t="shared" si="3"/>
        <v>0.0</v>
      </c>
      <c r="BC15" s="1075" t="str">
        <f t="shared" si="4"/>
        <v/>
      </c>
      <c r="BD15" s="1076" t="str">
        <f t="shared" si="4"/>
        <v/>
      </c>
      <c r="BE15" s="131"/>
      <c r="BF15" s="131"/>
      <c r="BG15" s="131"/>
      <c r="BI15" s="130" t="s">
        <v>176</v>
      </c>
      <c r="BJ15" s="132"/>
      <c r="BK15" s="133" t="s">
        <v>169</v>
      </c>
      <c r="BL15" s="134"/>
      <c r="BM15" s="133" t="s">
        <v>162</v>
      </c>
      <c r="BN15" s="135"/>
      <c r="BO15" s="133" t="s">
        <v>169</v>
      </c>
      <c r="BP15" s="134"/>
      <c r="BQ15" s="132"/>
      <c r="BR15" s="133" t="s">
        <v>169</v>
      </c>
      <c r="BS15" s="136"/>
      <c r="BT15" s="137" t="str">
        <f t="shared" si="5"/>
        <v/>
      </c>
      <c r="BU15" s="138" t="str">
        <f t="shared" si="6"/>
        <v/>
      </c>
      <c r="BW15" s="139">
        <v>6</v>
      </c>
      <c r="BX15" s="114" t="str">
        <f t="shared" si="7"/>
        <v/>
      </c>
      <c r="BY15" s="140" t="str">
        <f t="shared" si="7"/>
        <v/>
      </c>
      <c r="BZ15" s="140" t="str">
        <f t="shared" si="7"/>
        <v/>
      </c>
      <c r="CA15" s="140" t="str">
        <f t="shared" si="7"/>
        <v/>
      </c>
      <c r="CB15" s="140" t="str">
        <f t="shared" si="7"/>
        <v/>
      </c>
      <c r="CC15" s="115" t="str">
        <f t="shared" si="7"/>
        <v/>
      </c>
      <c r="CD15" s="116" t="str">
        <f t="shared" si="7"/>
        <v/>
      </c>
      <c r="CE15" s="114" t="str">
        <f t="shared" si="7"/>
        <v/>
      </c>
      <c r="CF15" s="115" t="str">
        <f t="shared" si="7"/>
        <v/>
      </c>
      <c r="CG15" s="115" t="str">
        <f t="shared" si="7"/>
        <v/>
      </c>
      <c r="CH15" s="115" t="str">
        <f t="shared" si="7"/>
        <v/>
      </c>
      <c r="CI15" s="115" t="str">
        <f t="shared" si="7"/>
        <v/>
      </c>
      <c r="CJ15" s="115" t="str">
        <f t="shared" si="7"/>
        <v/>
      </c>
      <c r="CK15" s="116" t="str">
        <f t="shared" si="7"/>
        <v/>
      </c>
      <c r="CL15" s="114" t="str">
        <f t="shared" si="7"/>
        <v/>
      </c>
      <c r="CM15" s="115" t="str">
        <f t="shared" si="7"/>
        <v/>
      </c>
      <c r="CN15" s="115" t="str">
        <f t="shared" si="8"/>
        <v/>
      </c>
      <c r="CO15" s="115" t="str">
        <f t="shared" si="8"/>
        <v/>
      </c>
      <c r="CP15" s="115" t="str">
        <f t="shared" si="8"/>
        <v/>
      </c>
      <c r="CQ15" s="115" t="str">
        <f t="shared" si="8"/>
        <v/>
      </c>
      <c r="CR15" s="116" t="str">
        <f t="shared" si="8"/>
        <v/>
      </c>
      <c r="CS15" s="117" t="str">
        <f t="shared" si="8"/>
        <v/>
      </c>
      <c r="CT15" s="115" t="str">
        <f t="shared" si="8"/>
        <v/>
      </c>
      <c r="CU15" s="115" t="str">
        <f t="shared" si="8"/>
        <v/>
      </c>
      <c r="CV15" s="115" t="str">
        <f t="shared" si="8"/>
        <v/>
      </c>
      <c r="CW15" s="115" t="str">
        <f t="shared" si="8"/>
        <v/>
      </c>
      <c r="CX15" s="115" t="str">
        <f t="shared" si="8"/>
        <v/>
      </c>
      <c r="CY15" s="116" t="str">
        <f t="shared" si="8"/>
        <v/>
      </c>
      <c r="CZ15" s="141">
        <f t="shared" si="9"/>
        <v>0</v>
      </c>
    </row>
    <row r="16" spans="1:104" ht="21" customHeight="1">
      <c r="A16" s="130">
        <v>7</v>
      </c>
      <c r="B16" s="1066"/>
      <c r="C16" s="1067"/>
      <c r="D16" s="1067"/>
      <c r="E16" s="1067"/>
      <c r="F16" s="1067"/>
      <c r="G16" s="1067"/>
      <c r="H16" s="1067"/>
      <c r="I16" s="1067"/>
      <c r="J16" s="1067"/>
      <c r="K16" s="1067"/>
      <c r="L16" s="1067"/>
      <c r="M16" s="1067"/>
      <c r="N16" s="1067"/>
      <c r="O16" s="1067"/>
      <c r="P16" s="1067"/>
      <c r="Q16" s="1067"/>
      <c r="R16" s="1067"/>
      <c r="S16" s="1077"/>
      <c r="T16" s="118"/>
      <c r="U16" s="119"/>
      <c r="V16" s="119"/>
      <c r="W16" s="119"/>
      <c r="X16" s="119"/>
      <c r="Y16" s="119"/>
      <c r="Z16" s="120"/>
      <c r="AA16" s="118"/>
      <c r="AB16" s="119"/>
      <c r="AC16" s="119"/>
      <c r="AD16" s="119"/>
      <c r="AE16" s="119"/>
      <c r="AF16" s="119"/>
      <c r="AG16" s="120"/>
      <c r="AH16" s="118"/>
      <c r="AI16" s="119"/>
      <c r="AJ16" s="119"/>
      <c r="AK16" s="119"/>
      <c r="AL16" s="119"/>
      <c r="AM16" s="119"/>
      <c r="AN16" s="120"/>
      <c r="AO16" s="118"/>
      <c r="AP16" s="119"/>
      <c r="AQ16" s="119"/>
      <c r="AR16" s="119"/>
      <c r="AS16" s="119"/>
      <c r="AT16" s="119"/>
      <c r="AU16" s="120"/>
      <c r="AV16" s="1069">
        <f t="shared" si="1"/>
        <v>0</v>
      </c>
      <c r="AW16" s="1069"/>
      <c r="AX16" s="1070"/>
      <c r="AY16" s="1071">
        <f t="shared" si="2"/>
        <v>0</v>
      </c>
      <c r="AZ16" s="1072"/>
      <c r="BA16" s="1073"/>
      <c r="BB16" s="1074" t="str">
        <f t="shared" si="3"/>
        <v>0.0</v>
      </c>
      <c r="BC16" s="1075" t="str">
        <f t="shared" si="4"/>
        <v/>
      </c>
      <c r="BD16" s="1076" t="str">
        <f t="shared" si="4"/>
        <v/>
      </c>
      <c r="BE16" s="131"/>
      <c r="BF16" s="131"/>
      <c r="BG16" s="131"/>
      <c r="BI16" s="130" t="s">
        <v>177</v>
      </c>
      <c r="BJ16" s="132"/>
      <c r="BK16" s="133" t="s">
        <v>169</v>
      </c>
      <c r="BL16" s="134"/>
      <c r="BM16" s="133" t="s">
        <v>162</v>
      </c>
      <c r="BN16" s="135"/>
      <c r="BO16" s="133" t="s">
        <v>169</v>
      </c>
      <c r="BP16" s="134"/>
      <c r="BQ16" s="132"/>
      <c r="BR16" s="133" t="s">
        <v>169</v>
      </c>
      <c r="BS16" s="136"/>
      <c r="BT16" s="137" t="str">
        <f t="shared" si="5"/>
        <v/>
      </c>
      <c r="BU16" s="138" t="str">
        <f t="shared" si="6"/>
        <v/>
      </c>
      <c r="BW16" s="139">
        <v>7</v>
      </c>
      <c r="BX16" s="114" t="str">
        <f t="shared" si="7"/>
        <v/>
      </c>
      <c r="BY16" s="140" t="str">
        <f t="shared" si="7"/>
        <v/>
      </c>
      <c r="BZ16" s="140" t="str">
        <f t="shared" si="7"/>
        <v/>
      </c>
      <c r="CA16" s="140" t="str">
        <f t="shared" si="7"/>
        <v/>
      </c>
      <c r="CB16" s="140" t="str">
        <f t="shared" si="7"/>
        <v/>
      </c>
      <c r="CC16" s="115" t="str">
        <f t="shared" si="7"/>
        <v/>
      </c>
      <c r="CD16" s="116" t="str">
        <f t="shared" si="7"/>
        <v/>
      </c>
      <c r="CE16" s="114" t="str">
        <f t="shared" si="7"/>
        <v/>
      </c>
      <c r="CF16" s="115" t="str">
        <f t="shared" si="7"/>
        <v/>
      </c>
      <c r="CG16" s="115" t="str">
        <f t="shared" si="7"/>
        <v/>
      </c>
      <c r="CH16" s="115" t="str">
        <f t="shared" si="7"/>
        <v/>
      </c>
      <c r="CI16" s="115" t="str">
        <f t="shared" si="7"/>
        <v/>
      </c>
      <c r="CJ16" s="115" t="str">
        <f t="shared" si="7"/>
        <v/>
      </c>
      <c r="CK16" s="116" t="str">
        <f t="shared" si="7"/>
        <v/>
      </c>
      <c r="CL16" s="114" t="str">
        <f t="shared" si="7"/>
        <v/>
      </c>
      <c r="CM16" s="115" t="str">
        <f t="shared" si="7"/>
        <v/>
      </c>
      <c r="CN16" s="115" t="str">
        <f t="shared" si="8"/>
        <v/>
      </c>
      <c r="CO16" s="115" t="str">
        <f t="shared" si="8"/>
        <v/>
      </c>
      <c r="CP16" s="115" t="str">
        <f t="shared" si="8"/>
        <v/>
      </c>
      <c r="CQ16" s="115" t="str">
        <f t="shared" si="8"/>
        <v/>
      </c>
      <c r="CR16" s="116" t="str">
        <f t="shared" si="8"/>
        <v/>
      </c>
      <c r="CS16" s="117" t="str">
        <f t="shared" si="8"/>
        <v/>
      </c>
      <c r="CT16" s="115" t="str">
        <f t="shared" si="8"/>
        <v/>
      </c>
      <c r="CU16" s="115" t="str">
        <f t="shared" si="8"/>
        <v/>
      </c>
      <c r="CV16" s="115" t="str">
        <f t="shared" si="8"/>
        <v/>
      </c>
      <c r="CW16" s="115" t="str">
        <f t="shared" si="8"/>
        <v/>
      </c>
      <c r="CX16" s="115" t="str">
        <f t="shared" si="8"/>
        <v/>
      </c>
      <c r="CY16" s="116" t="str">
        <f t="shared" si="8"/>
        <v/>
      </c>
      <c r="CZ16" s="141">
        <f t="shared" si="9"/>
        <v>0</v>
      </c>
    </row>
    <row r="17" spans="1:104" ht="21" customHeight="1">
      <c r="A17" s="130">
        <v>8</v>
      </c>
      <c r="B17" s="1066"/>
      <c r="C17" s="1067"/>
      <c r="D17" s="1067"/>
      <c r="E17" s="1067"/>
      <c r="F17" s="1067"/>
      <c r="G17" s="1067"/>
      <c r="H17" s="1067"/>
      <c r="I17" s="1067"/>
      <c r="J17" s="1067"/>
      <c r="K17" s="1067"/>
      <c r="L17" s="1067"/>
      <c r="M17" s="1067"/>
      <c r="N17" s="1067"/>
      <c r="O17" s="1067"/>
      <c r="P17" s="1067"/>
      <c r="Q17" s="1067"/>
      <c r="R17" s="1067"/>
      <c r="S17" s="1077"/>
      <c r="T17" s="118"/>
      <c r="U17" s="119"/>
      <c r="V17" s="119"/>
      <c r="W17" s="119"/>
      <c r="X17" s="119"/>
      <c r="Y17" s="119"/>
      <c r="Z17" s="120"/>
      <c r="AA17" s="118"/>
      <c r="AB17" s="119"/>
      <c r="AC17" s="119"/>
      <c r="AD17" s="119"/>
      <c r="AE17" s="119"/>
      <c r="AF17" s="119"/>
      <c r="AG17" s="120"/>
      <c r="AH17" s="118"/>
      <c r="AI17" s="119"/>
      <c r="AJ17" s="119"/>
      <c r="AK17" s="119"/>
      <c r="AL17" s="119"/>
      <c r="AM17" s="119"/>
      <c r="AN17" s="120"/>
      <c r="AO17" s="118"/>
      <c r="AP17" s="119"/>
      <c r="AQ17" s="119"/>
      <c r="AR17" s="119"/>
      <c r="AS17" s="119"/>
      <c r="AT17" s="119"/>
      <c r="AU17" s="120"/>
      <c r="AV17" s="1069">
        <f t="shared" si="1"/>
        <v>0</v>
      </c>
      <c r="AW17" s="1069"/>
      <c r="AX17" s="1070"/>
      <c r="AY17" s="1071">
        <f t="shared" si="2"/>
        <v>0</v>
      </c>
      <c r="AZ17" s="1072"/>
      <c r="BA17" s="1073"/>
      <c r="BB17" s="1074" t="str">
        <f t="shared" si="3"/>
        <v>0.0</v>
      </c>
      <c r="BC17" s="1075" t="str">
        <f t="shared" si="4"/>
        <v/>
      </c>
      <c r="BD17" s="1076" t="str">
        <f t="shared" si="4"/>
        <v/>
      </c>
      <c r="BE17" s="131"/>
      <c r="BF17" s="131"/>
      <c r="BG17" s="131"/>
      <c r="BI17" s="130" t="s">
        <v>178</v>
      </c>
      <c r="BJ17" s="132"/>
      <c r="BK17" s="133" t="s">
        <v>169</v>
      </c>
      <c r="BL17" s="134"/>
      <c r="BM17" s="133" t="s">
        <v>162</v>
      </c>
      <c r="BN17" s="135"/>
      <c r="BO17" s="133" t="s">
        <v>169</v>
      </c>
      <c r="BP17" s="134"/>
      <c r="BQ17" s="132"/>
      <c r="BR17" s="133" t="s">
        <v>169</v>
      </c>
      <c r="BS17" s="136"/>
      <c r="BT17" s="137" t="str">
        <f t="shared" si="5"/>
        <v/>
      </c>
      <c r="BU17" s="138" t="str">
        <f t="shared" si="6"/>
        <v/>
      </c>
      <c r="BW17" s="139">
        <v>8</v>
      </c>
      <c r="BX17" s="114" t="str">
        <f t="shared" si="7"/>
        <v/>
      </c>
      <c r="BY17" s="140" t="str">
        <f t="shared" si="7"/>
        <v/>
      </c>
      <c r="BZ17" s="140" t="str">
        <f t="shared" si="7"/>
        <v/>
      </c>
      <c r="CA17" s="140" t="str">
        <f t="shared" si="7"/>
        <v/>
      </c>
      <c r="CB17" s="140" t="str">
        <f t="shared" si="7"/>
        <v/>
      </c>
      <c r="CC17" s="115" t="str">
        <f t="shared" si="7"/>
        <v/>
      </c>
      <c r="CD17" s="116" t="str">
        <f t="shared" si="7"/>
        <v/>
      </c>
      <c r="CE17" s="114" t="str">
        <f t="shared" si="7"/>
        <v/>
      </c>
      <c r="CF17" s="115" t="str">
        <f t="shared" si="7"/>
        <v/>
      </c>
      <c r="CG17" s="115" t="str">
        <f t="shared" si="7"/>
        <v/>
      </c>
      <c r="CH17" s="115" t="str">
        <f t="shared" si="7"/>
        <v/>
      </c>
      <c r="CI17" s="115" t="str">
        <f t="shared" si="7"/>
        <v/>
      </c>
      <c r="CJ17" s="115" t="str">
        <f t="shared" si="7"/>
        <v/>
      </c>
      <c r="CK17" s="116" t="str">
        <f t="shared" si="7"/>
        <v/>
      </c>
      <c r="CL17" s="114" t="str">
        <f t="shared" si="7"/>
        <v/>
      </c>
      <c r="CM17" s="115" t="str">
        <f t="shared" si="7"/>
        <v/>
      </c>
      <c r="CN17" s="115" t="str">
        <f t="shared" si="8"/>
        <v/>
      </c>
      <c r="CO17" s="115" t="str">
        <f t="shared" si="8"/>
        <v/>
      </c>
      <c r="CP17" s="115" t="str">
        <f t="shared" si="8"/>
        <v/>
      </c>
      <c r="CQ17" s="115" t="str">
        <f t="shared" si="8"/>
        <v/>
      </c>
      <c r="CR17" s="116" t="str">
        <f t="shared" si="8"/>
        <v/>
      </c>
      <c r="CS17" s="117" t="str">
        <f t="shared" si="8"/>
        <v/>
      </c>
      <c r="CT17" s="115" t="str">
        <f t="shared" si="8"/>
        <v/>
      </c>
      <c r="CU17" s="115" t="str">
        <f t="shared" si="8"/>
        <v/>
      </c>
      <c r="CV17" s="115" t="str">
        <f t="shared" si="8"/>
        <v/>
      </c>
      <c r="CW17" s="115" t="str">
        <f t="shared" si="8"/>
        <v/>
      </c>
      <c r="CX17" s="115" t="str">
        <f t="shared" si="8"/>
        <v/>
      </c>
      <c r="CY17" s="116" t="str">
        <f t="shared" si="8"/>
        <v/>
      </c>
      <c r="CZ17" s="141">
        <f t="shared" si="9"/>
        <v>0</v>
      </c>
    </row>
    <row r="18" spans="1:104" ht="21" customHeight="1">
      <c r="A18" s="130">
        <v>9</v>
      </c>
      <c r="B18" s="1066"/>
      <c r="C18" s="1067"/>
      <c r="D18" s="1067"/>
      <c r="E18" s="1067"/>
      <c r="F18" s="1067"/>
      <c r="G18" s="1067"/>
      <c r="H18" s="1067"/>
      <c r="I18" s="1067"/>
      <c r="J18" s="1067"/>
      <c r="K18" s="1067"/>
      <c r="L18" s="1067"/>
      <c r="M18" s="1067"/>
      <c r="N18" s="1067"/>
      <c r="O18" s="1067"/>
      <c r="P18" s="1067"/>
      <c r="Q18" s="1067"/>
      <c r="R18" s="1067"/>
      <c r="S18" s="1077"/>
      <c r="T18" s="118"/>
      <c r="U18" s="119"/>
      <c r="V18" s="119"/>
      <c r="W18" s="119"/>
      <c r="X18" s="119"/>
      <c r="Y18" s="119"/>
      <c r="Z18" s="120"/>
      <c r="AA18" s="118"/>
      <c r="AB18" s="119"/>
      <c r="AC18" s="119"/>
      <c r="AD18" s="119"/>
      <c r="AE18" s="119"/>
      <c r="AF18" s="119"/>
      <c r="AG18" s="120"/>
      <c r="AH18" s="118"/>
      <c r="AI18" s="119"/>
      <c r="AJ18" s="119"/>
      <c r="AK18" s="119"/>
      <c r="AL18" s="119"/>
      <c r="AM18" s="119"/>
      <c r="AN18" s="120"/>
      <c r="AO18" s="118"/>
      <c r="AP18" s="119"/>
      <c r="AQ18" s="119"/>
      <c r="AR18" s="119"/>
      <c r="AS18" s="119"/>
      <c r="AT18" s="119"/>
      <c r="AU18" s="120"/>
      <c r="AV18" s="1069">
        <f t="shared" si="1"/>
        <v>0</v>
      </c>
      <c r="AW18" s="1069"/>
      <c r="AX18" s="1070"/>
      <c r="AY18" s="1071">
        <f t="shared" si="2"/>
        <v>0</v>
      </c>
      <c r="AZ18" s="1072"/>
      <c r="BA18" s="1073"/>
      <c r="BB18" s="1074" t="str">
        <f t="shared" si="3"/>
        <v>0.0</v>
      </c>
      <c r="BC18" s="1075" t="str">
        <f t="shared" si="4"/>
        <v/>
      </c>
      <c r="BD18" s="1076" t="str">
        <f t="shared" si="4"/>
        <v/>
      </c>
      <c r="BE18" s="131"/>
      <c r="BF18" s="131"/>
      <c r="BG18" s="131"/>
      <c r="BI18" s="130" t="s">
        <v>179</v>
      </c>
      <c r="BJ18" s="132"/>
      <c r="BK18" s="133" t="s">
        <v>169</v>
      </c>
      <c r="BL18" s="134"/>
      <c r="BM18" s="133" t="s">
        <v>162</v>
      </c>
      <c r="BN18" s="135"/>
      <c r="BO18" s="133" t="s">
        <v>169</v>
      </c>
      <c r="BP18" s="134"/>
      <c r="BQ18" s="132"/>
      <c r="BR18" s="133" t="s">
        <v>169</v>
      </c>
      <c r="BS18" s="136"/>
      <c r="BT18" s="137" t="str">
        <f t="shared" si="5"/>
        <v/>
      </c>
      <c r="BU18" s="138" t="str">
        <f t="shared" si="6"/>
        <v/>
      </c>
      <c r="BW18" s="139">
        <v>9</v>
      </c>
      <c r="BX18" s="114" t="str">
        <f t="shared" si="7"/>
        <v/>
      </c>
      <c r="BY18" s="140" t="str">
        <f t="shared" si="7"/>
        <v/>
      </c>
      <c r="BZ18" s="140" t="str">
        <f t="shared" si="7"/>
        <v/>
      </c>
      <c r="CA18" s="140" t="str">
        <f t="shared" si="7"/>
        <v/>
      </c>
      <c r="CB18" s="140" t="str">
        <f t="shared" si="7"/>
        <v/>
      </c>
      <c r="CC18" s="115" t="str">
        <f t="shared" si="7"/>
        <v/>
      </c>
      <c r="CD18" s="116" t="str">
        <f t="shared" si="7"/>
        <v/>
      </c>
      <c r="CE18" s="114" t="str">
        <f t="shared" si="7"/>
        <v/>
      </c>
      <c r="CF18" s="115" t="str">
        <f t="shared" si="7"/>
        <v/>
      </c>
      <c r="CG18" s="115" t="str">
        <f t="shared" si="7"/>
        <v/>
      </c>
      <c r="CH18" s="115" t="str">
        <f t="shared" si="7"/>
        <v/>
      </c>
      <c r="CI18" s="115" t="str">
        <f t="shared" si="7"/>
        <v/>
      </c>
      <c r="CJ18" s="115" t="str">
        <f t="shared" si="7"/>
        <v/>
      </c>
      <c r="CK18" s="116" t="str">
        <f t="shared" si="7"/>
        <v/>
      </c>
      <c r="CL18" s="114" t="str">
        <f t="shared" si="7"/>
        <v/>
      </c>
      <c r="CM18" s="115" t="str">
        <f t="shared" si="7"/>
        <v/>
      </c>
      <c r="CN18" s="115" t="str">
        <f t="shared" si="8"/>
        <v/>
      </c>
      <c r="CO18" s="115" t="str">
        <f t="shared" si="8"/>
        <v/>
      </c>
      <c r="CP18" s="115" t="str">
        <f t="shared" si="8"/>
        <v/>
      </c>
      <c r="CQ18" s="115" t="str">
        <f t="shared" si="8"/>
        <v/>
      </c>
      <c r="CR18" s="116" t="str">
        <f t="shared" si="8"/>
        <v/>
      </c>
      <c r="CS18" s="117" t="str">
        <f t="shared" si="8"/>
        <v/>
      </c>
      <c r="CT18" s="115" t="str">
        <f t="shared" si="8"/>
        <v/>
      </c>
      <c r="CU18" s="115" t="str">
        <f t="shared" si="8"/>
        <v/>
      </c>
      <c r="CV18" s="115" t="str">
        <f t="shared" si="8"/>
        <v/>
      </c>
      <c r="CW18" s="115" t="str">
        <f t="shared" si="8"/>
        <v/>
      </c>
      <c r="CX18" s="115" t="str">
        <f t="shared" si="8"/>
        <v/>
      </c>
      <c r="CY18" s="116" t="str">
        <f t="shared" si="8"/>
        <v/>
      </c>
      <c r="CZ18" s="141">
        <f t="shared" si="9"/>
        <v>0</v>
      </c>
    </row>
    <row r="19" spans="1:104" ht="21" customHeight="1">
      <c r="A19" s="130">
        <v>10</v>
      </c>
      <c r="B19" s="1066"/>
      <c r="C19" s="1067"/>
      <c r="D19" s="1067"/>
      <c r="E19" s="1067"/>
      <c r="F19" s="1067"/>
      <c r="G19" s="1067"/>
      <c r="H19" s="1067"/>
      <c r="I19" s="1067"/>
      <c r="J19" s="1067"/>
      <c r="K19" s="1067"/>
      <c r="L19" s="1067"/>
      <c r="M19" s="1067"/>
      <c r="N19" s="1067"/>
      <c r="O19" s="1067"/>
      <c r="P19" s="1067"/>
      <c r="Q19" s="1067"/>
      <c r="R19" s="1067"/>
      <c r="S19" s="1077"/>
      <c r="T19" s="118"/>
      <c r="U19" s="119"/>
      <c r="V19" s="119"/>
      <c r="W19" s="119"/>
      <c r="X19" s="119"/>
      <c r="Y19" s="119"/>
      <c r="Z19" s="120"/>
      <c r="AA19" s="118"/>
      <c r="AB19" s="119"/>
      <c r="AC19" s="119"/>
      <c r="AD19" s="119"/>
      <c r="AE19" s="119"/>
      <c r="AF19" s="119"/>
      <c r="AG19" s="120"/>
      <c r="AH19" s="118"/>
      <c r="AI19" s="119"/>
      <c r="AJ19" s="119"/>
      <c r="AK19" s="119"/>
      <c r="AL19" s="119"/>
      <c r="AM19" s="119"/>
      <c r="AN19" s="120"/>
      <c r="AO19" s="118"/>
      <c r="AP19" s="119"/>
      <c r="AQ19" s="119"/>
      <c r="AR19" s="119"/>
      <c r="AS19" s="119"/>
      <c r="AT19" s="119"/>
      <c r="AU19" s="120"/>
      <c r="AV19" s="1069">
        <f t="shared" si="1"/>
        <v>0</v>
      </c>
      <c r="AW19" s="1069"/>
      <c r="AX19" s="1070"/>
      <c r="AY19" s="1071">
        <f t="shared" si="2"/>
        <v>0</v>
      </c>
      <c r="AZ19" s="1072"/>
      <c r="BA19" s="1073"/>
      <c r="BB19" s="1074" t="str">
        <f t="shared" si="3"/>
        <v>0.0</v>
      </c>
      <c r="BC19" s="1075" t="str">
        <f t="shared" si="4"/>
        <v/>
      </c>
      <c r="BD19" s="1076" t="str">
        <f t="shared" si="4"/>
        <v/>
      </c>
      <c r="BE19" s="131"/>
      <c r="BF19" s="131"/>
      <c r="BG19" s="131"/>
      <c r="BI19" s="130" t="s">
        <v>180</v>
      </c>
      <c r="BJ19" s="132"/>
      <c r="BK19" s="133" t="s">
        <v>169</v>
      </c>
      <c r="BL19" s="134"/>
      <c r="BM19" s="133" t="s">
        <v>162</v>
      </c>
      <c r="BN19" s="135"/>
      <c r="BO19" s="133" t="s">
        <v>169</v>
      </c>
      <c r="BP19" s="134"/>
      <c r="BQ19" s="132"/>
      <c r="BR19" s="133" t="s">
        <v>169</v>
      </c>
      <c r="BS19" s="136"/>
      <c r="BT19" s="137" t="str">
        <f t="shared" si="5"/>
        <v/>
      </c>
      <c r="BU19" s="138" t="str">
        <f t="shared" si="6"/>
        <v/>
      </c>
      <c r="BW19" s="139">
        <v>10</v>
      </c>
      <c r="BX19" s="114" t="str">
        <f t="shared" si="7"/>
        <v/>
      </c>
      <c r="BY19" s="140" t="str">
        <f t="shared" si="7"/>
        <v/>
      </c>
      <c r="BZ19" s="140" t="str">
        <f t="shared" si="7"/>
        <v/>
      </c>
      <c r="CA19" s="140" t="str">
        <f t="shared" si="7"/>
        <v/>
      </c>
      <c r="CB19" s="140" t="str">
        <f t="shared" si="7"/>
        <v/>
      </c>
      <c r="CC19" s="115" t="str">
        <f t="shared" si="7"/>
        <v/>
      </c>
      <c r="CD19" s="116" t="str">
        <f t="shared" si="7"/>
        <v/>
      </c>
      <c r="CE19" s="114" t="str">
        <f t="shared" si="7"/>
        <v/>
      </c>
      <c r="CF19" s="115" t="str">
        <f t="shared" si="7"/>
        <v/>
      </c>
      <c r="CG19" s="115" t="str">
        <f t="shared" si="7"/>
        <v/>
      </c>
      <c r="CH19" s="115" t="str">
        <f t="shared" si="7"/>
        <v/>
      </c>
      <c r="CI19" s="115" t="str">
        <f t="shared" si="7"/>
        <v/>
      </c>
      <c r="CJ19" s="115" t="str">
        <f t="shared" si="7"/>
        <v/>
      </c>
      <c r="CK19" s="116" t="str">
        <f t="shared" si="7"/>
        <v/>
      </c>
      <c r="CL19" s="114" t="str">
        <f t="shared" si="7"/>
        <v/>
      </c>
      <c r="CM19" s="115" t="str">
        <f t="shared" si="7"/>
        <v/>
      </c>
      <c r="CN19" s="115" t="str">
        <f t="shared" si="8"/>
        <v/>
      </c>
      <c r="CO19" s="115" t="str">
        <f t="shared" si="8"/>
        <v/>
      </c>
      <c r="CP19" s="115" t="str">
        <f t="shared" si="8"/>
        <v/>
      </c>
      <c r="CQ19" s="115" t="str">
        <f t="shared" si="8"/>
        <v/>
      </c>
      <c r="CR19" s="116" t="str">
        <f t="shared" si="8"/>
        <v/>
      </c>
      <c r="CS19" s="117" t="str">
        <f t="shared" si="8"/>
        <v/>
      </c>
      <c r="CT19" s="115" t="str">
        <f t="shared" si="8"/>
        <v/>
      </c>
      <c r="CU19" s="115" t="str">
        <f t="shared" si="8"/>
        <v/>
      </c>
      <c r="CV19" s="115" t="str">
        <f t="shared" si="8"/>
        <v/>
      </c>
      <c r="CW19" s="115" t="str">
        <f t="shared" si="8"/>
        <v/>
      </c>
      <c r="CX19" s="115" t="str">
        <f t="shared" si="8"/>
        <v/>
      </c>
      <c r="CY19" s="116" t="str">
        <f t="shared" si="8"/>
        <v/>
      </c>
      <c r="CZ19" s="141">
        <f t="shared" si="9"/>
        <v>0</v>
      </c>
    </row>
    <row r="20" spans="1:104" ht="21" customHeight="1">
      <c r="A20" s="130">
        <v>11</v>
      </c>
      <c r="B20" s="1066"/>
      <c r="C20" s="1067"/>
      <c r="D20" s="1067"/>
      <c r="E20" s="1067"/>
      <c r="F20" s="1067"/>
      <c r="G20" s="1067"/>
      <c r="H20" s="1067"/>
      <c r="I20" s="1067"/>
      <c r="J20" s="1067"/>
      <c r="K20" s="1067"/>
      <c r="L20" s="1067"/>
      <c r="M20" s="1067"/>
      <c r="N20" s="1067"/>
      <c r="O20" s="1067"/>
      <c r="P20" s="1067"/>
      <c r="Q20" s="1067"/>
      <c r="R20" s="1067"/>
      <c r="S20" s="1077"/>
      <c r="T20" s="118"/>
      <c r="U20" s="119"/>
      <c r="V20" s="119"/>
      <c r="W20" s="119"/>
      <c r="X20" s="119"/>
      <c r="Y20" s="119"/>
      <c r="Z20" s="120"/>
      <c r="AA20" s="118"/>
      <c r="AB20" s="119"/>
      <c r="AC20" s="119"/>
      <c r="AD20" s="119"/>
      <c r="AE20" s="119"/>
      <c r="AF20" s="119"/>
      <c r="AG20" s="120"/>
      <c r="AH20" s="118"/>
      <c r="AI20" s="119"/>
      <c r="AJ20" s="119"/>
      <c r="AK20" s="119"/>
      <c r="AL20" s="119"/>
      <c r="AM20" s="119"/>
      <c r="AN20" s="120"/>
      <c r="AO20" s="118"/>
      <c r="AP20" s="119"/>
      <c r="AQ20" s="119"/>
      <c r="AR20" s="119"/>
      <c r="AS20" s="119"/>
      <c r="AT20" s="119"/>
      <c r="AU20" s="120"/>
      <c r="AV20" s="1069">
        <f t="shared" si="1"/>
        <v>0</v>
      </c>
      <c r="AW20" s="1069"/>
      <c r="AX20" s="1070"/>
      <c r="AY20" s="1071">
        <f t="shared" si="2"/>
        <v>0</v>
      </c>
      <c r="AZ20" s="1072"/>
      <c r="BA20" s="1073"/>
      <c r="BB20" s="1074" t="str">
        <f t="shared" si="3"/>
        <v>0.0</v>
      </c>
      <c r="BC20" s="1075" t="str">
        <f t="shared" si="4"/>
        <v/>
      </c>
      <c r="BD20" s="1076" t="str">
        <f t="shared" si="4"/>
        <v/>
      </c>
      <c r="BE20" s="131"/>
      <c r="BF20" s="131"/>
      <c r="BG20" s="131"/>
      <c r="BI20" s="130" t="s">
        <v>181</v>
      </c>
      <c r="BJ20" s="132"/>
      <c r="BK20" s="133" t="s">
        <v>169</v>
      </c>
      <c r="BL20" s="134"/>
      <c r="BM20" s="133" t="s">
        <v>162</v>
      </c>
      <c r="BN20" s="135"/>
      <c r="BO20" s="133" t="s">
        <v>169</v>
      </c>
      <c r="BP20" s="134"/>
      <c r="BQ20" s="132"/>
      <c r="BR20" s="133" t="s">
        <v>169</v>
      </c>
      <c r="BS20" s="136"/>
      <c r="BT20" s="137" t="str">
        <f t="shared" si="5"/>
        <v/>
      </c>
      <c r="BU20" s="138" t="str">
        <f t="shared" si="6"/>
        <v/>
      </c>
      <c r="BW20" s="139">
        <v>11</v>
      </c>
      <c r="BX20" s="114" t="str">
        <f t="shared" si="7"/>
        <v/>
      </c>
      <c r="BY20" s="140" t="str">
        <f t="shared" si="7"/>
        <v/>
      </c>
      <c r="BZ20" s="140" t="str">
        <f t="shared" si="7"/>
        <v/>
      </c>
      <c r="CA20" s="140" t="str">
        <f t="shared" si="7"/>
        <v/>
      </c>
      <c r="CB20" s="140" t="str">
        <f t="shared" si="7"/>
        <v/>
      </c>
      <c r="CC20" s="115" t="str">
        <f t="shared" si="7"/>
        <v/>
      </c>
      <c r="CD20" s="116" t="str">
        <f t="shared" si="7"/>
        <v/>
      </c>
      <c r="CE20" s="114" t="str">
        <f t="shared" si="7"/>
        <v/>
      </c>
      <c r="CF20" s="115" t="str">
        <f t="shared" si="7"/>
        <v/>
      </c>
      <c r="CG20" s="115" t="str">
        <f t="shared" si="7"/>
        <v/>
      </c>
      <c r="CH20" s="115" t="str">
        <f t="shared" si="7"/>
        <v/>
      </c>
      <c r="CI20" s="115" t="str">
        <f t="shared" si="7"/>
        <v/>
      </c>
      <c r="CJ20" s="115" t="str">
        <f t="shared" si="7"/>
        <v/>
      </c>
      <c r="CK20" s="116" t="str">
        <f t="shared" si="7"/>
        <v/>
      </c>
      <c r="CL20" s="114" t="str">
        <f t="shared" si="7"/>
        <v/>
      </c>
      <c r="CM20" s="115" t="str">
        <f t="shared" si="7"/>
        <v/>
      </c>
      <c r="CN20" s="115" t="str">
        <f t="shared" si="8"/>
        <v/>
      </c>
      <c r="CO20" s="115" t="str">
        <f t="shared" si="8"/>
        <v/>
      </c>
      <c r="CP20" s="115" t="str">
        <f t="shared" si="8"/>
        <v/>
      </c>
      <c r="CQ20" s="115" t="str">
        <f t="shared" si="8"/>
        <v/>
      </c>
      <c r="CR20" s="116" t="str">
        <f t="shared" si="8"/>
        <v/>
      </c>
      <c r="CS20" s="117" t="str">
        <f t="shared" si="8"/>
        <v/>
      </c>
      <c r="CT20" s="115" t="str">
        <f t="shared" si="8"/>
        <v/>
      </c>
      <c r="CU20" s="115" t="str">
        <f t="shared" si="8"/>
        <v/>
      </c>
      <c r="CV20" s="115" t="str">
        <f t="shared" si="8"/>
        <v/>
      </c>
      <c r="CW20" s="115" t="str">
        <f t="shared" si="8"/>
        <v/>
      </c>
      <c r="CX20" s="115" t="str">
        <f t="shared" si="8"/>
        <v/>
      </c>
      <c r="CY20" s="116" t="str">
        <f t="shared" si="8"/>
        <v/>
      </c>
      <c r="CZ20" s="141">
        <f t="shared" si="9"/>
        <v>0</v>
      </c>
    </row>
    <row r="21" spans="1:104" ht="21" customHeight="1">
      <c r="A21" s="130">
        <v>12</v>
      </c>
      <c r="B21" s="1066"/>
      <c r="C21" s="1067"/>
      <c r="D21" s="1067"/>
      <c r="E21" s="1067"/>
      <c r="F21" s="1067"/>
      <c r="G21" s="1067"/>
      <c r="H21" s="1067"/>
      <c r="I21" s="1067"/>
      <c r="J21" s="1067"/>
      <c r="K21" s="1067"/>
      <c r="L21" s="1067"/>
      <c r="M21" s="1067"/>
      <c r="N21" s="1067"/>
      <c r="O21" s="1067"/>
      <c r="P21" s="1067"/>
      <c r="Q21" s="1067"/>
      <c r="R21" s="1067"/>
      <c r="S21" s="1077"/>
      <c r="T21" s="118"/>
      <c r="U21" s="119"/>
      <c r="V21" s="119"/>
      <c r="W21" s="119"/>
      <c r="X21" s="119"/>
      <c r="Y21" s="119"/>
      <c r="Z21" s="120"/>
      <c r="AA21" s="118"/>
      <c r="AB21" s="119"/>
      <c r="AC21" s="119"/>
      <c r="AD21" s="119"/>
      <c r="AE21" s="119"/>
      <c r="AF21" s="119"/>
      <c r="AG21" s="120"/>
      <c r="AH21" s="118"/>
      <c r="AI21" s="119"/>
      <c r="AJ21" s="119"/>
      <c r="AK21" s="119"/>
      <c r="AL21" s="119"/>
      <c r="AM21" s="119"/>
      <c r="AN21" s="120"/>
      <c r="AO21" s="118"/>
      <c r="AP21" s="119"/>
      <c r="AQ21" s="119"/>
      <c r="AR21" s="119"/>
      <c r="AS21" s="119"/>
      <c r="AT21" s="119"/>
      <c r="AU21" s="120"/>
      <c r="AV21" s="1069">
        <f t="shared" si="1"/>
        <v>0</v>
      </c>
      <c r="AW21" s="1069"/>
      <c r="AX21" s="1070"/>
      <c r="AY21" s="1071">
        <f t="shared" si="2"/>
        <v>0</v>
      </c>
      <c r="AZ21" s="1072"/>
      <c r="BA21" s="1073"/>
      <c r="BB21" s="1074" t="str">
        <f t="shared" si="3"/>
        <v>0.0</v>
      </c>
      <c r="BC21" s="1075" t="str">
        <f t="shared" si="4"/>
        <v/>
      </c>
      <c r="BD21" s="1076" t="str">
        <f t="shared" si="4"/>
        <v/>
      </c>
      <c r="BE21" s="131"/>
      <c r="BF21" s="131"/>
      <c r="BG21" s="131"/>
      <c r="BI21" s="130" t="s">
        <v>182</v>
      </c>
      <c r="BJ21" s="132"/>
      <c r="BK21" s="133" t="s">
        <v>169</v>
      </c>
      <c r="BL21" s="134"/>
      <c r="BM21" s="133" t="s">
        <v>162</v>
      </c>
      <c r="BN21" s="135"/>
      <c r="BO21" s="133" t="s">
        <v>169</v>
      </c>
      <c r="BP21" s="134"/>
      <c r="BQ21" s="132"/>
      <c r="BR21" s="133" t="s">
        <v>169</v>
      </c>
      <c r="BS21" s="136"/>
      <c r="BT21" s="137" t="str">
        <f t="shared" si="5"/>
        <v/>
      </c>
      <c r="BU21" s="138" t="str">
        <f t="shared" si="6"/>
        <v/>
      </c>
      <c r="BW21" s="139">
        <v>12</v>
      </c>
      <c r="BX21" s="114" t="str">
        <f t="shared" si="7"/>
        <v/>
      </c>
      <c r="BY21" s="140" t="str">
        <f t="shared" si="7"/>
        <v/>
      </c>
      <c r="BZ21" s="140" t="str">
        <f t="shared" si="7"/>
        <v/>
      </c>
      <c r="CA21" s="140" t="str">
        <f t="shared" si="7"/>
        <v/>
      </c>
      <c r="CB21" s="140" t="str">
        <f t="shared" si="7"/>
        <v/>
      </c>
      <c r="CC21" s="115" t="str">
        <f t="shared" si="7"/>
        <v/>
      </c>
      <c r="CD21" s="116" t="str">
        <f t="shared" si="7"/>
        <v/>
      </c>
      <c r="CE21" s="114" t="str">
        <f t="shared" si="7"/>
        <v/>
      </c>
      <c r="CF21" s="115" t="str">
        <f t="shared" si="7"/>
        <v/>
      </c>
      <c r="CG21" s="115" t="str">
        <f t="shared" si="7"/>
        <v/>
      </c>
      <c r="CH21" s="115" t="str">
        <f t="shared" si="7"/>
        <v/>
      </c>
      <c r="CI21" s="115" t="str">
        <f t="shared" si="7"/>
        <v/>
      </c>
      <c r="CJ21" s="115" t="str">
        <f t="shared" si="7"/>
        <v/>
      </c>
      <c r="CK21" s="116" t="str">
        <f t="shared" si="7"/>
        <v/>
      </c>
      <c r="CL21" s="114" t="str">
        <f t="shared" si="7"/>
        <v/>
      </c>
      <c r="CM21" s="115" t="str">
        <f t="shared" si="7"/>
        <v/>
      </c>
      <c r="CN21" s="115" t="str">
        <f t="shared" si="8"/>
        <v/>
      </c>
      <c r="CO21" s="115" t="str">
        <f t="shared" si="8"/>
        <v/>
      </c>
      <c r="CP21" s="115" t="str">
        <f t="shared" si="8"/>
        <v/>
      </c>
      <c r="CQ21" s="115" t="str">
        <f t="shared" si="8"/>
        <v/>
      </c>
      <c r="CR21" s="116" t="str">
        <f t="shared" si="8"/>
        <v/>
      </c>
      <c r="CS21" s="117" t="str">
        <f t="shared" si="8"/>
        <v/>
      </c>
      <c r="CT21" s="115" t="str">
        <f t="shared" si="8"/>
        <v/>
      </c>
      <c r="CU21" s="115" t="str">
        <f t="shared" si="8"/>
        <v/>
      </c>
      <c r="CV21" s="115" t="str">
        <f t="shared" si="8"/>
        <v/>
      </c>
      <c r="CW21" s="115" t="str">
        <f t="shared" si="8"/>
        <v/>
      </c>
      <c r="CX21" s="115" t="str">
        <f t="shared" si="8"/>
        <v/>
      </c>
      <c r="CY21" s="116" t="str">
        <f t="shared" si="8"/>
        <v/>
      </c>
      <c r="CZ21" s="141">
        <f t="shared" si="9"/>
        <v>0</v>
      </c>
    </row>
    <row r="22" spans="1:104" ht="21" customHeight="1">
      <c r="A22" s="130">
        <v>13</v>
      </c>
      <c r="B22" s="1066"/>
      <c r="C22" s="1067"/>
      <c r="D22" s="1067"/>
      <c r="E22" s="1067"/>
      <c r="F22" s="1067"/>
      <c r="G22" s="1067"/>
      <c r="H22" s="1067"/>
      <c r="I22" s="1067"/>
      <c r="J22" s="1067"/>
      <c r="K22" s="1067"/>
      <c r="L22" s="1067"/>
      <c r="M22" s="1067"/>
      <c r="N22" s="1067"/>
      <c r="O22" s="1067"/>
      <c r="P22" s="1067"/>
      <c r="Q22" s="1067"/>
      <c r="R22" s="1067"/>
      <c r="S22" s="1077"/>
      <c r="T22" s="118"/>
      <c r="U22" s="119"/>
      <c r="V22" s="119"/>
      <c r="W22" s="119"/>
      <c r="X22" s="119"/>
      <c r="Y22" s="119"/>
      <c r="Z22" s="120"/>
      <c r="AA22" s="118"/>
      <c r="AB22" s="119"/>
      <c r="AC22" s="119"/>
      <c r="AD22" s="119"/>
      <c r="AE22" s="119"/>
      <c r="AF22" s="119"/>
      <c r="AG22" s="120"/>
      <c r="AH22" s="118"/>
      <c r="AI22" s="119"/>
      <c r="AJ22" s="119"/>
      <c r="AK22" s="119"/>
      <c r="AL22" s="119"/>
      <c r="AM22" s="119"/>
      <c r="AN22" s="120"/>
      <c r="AO22" s="118"/>
      <c r="AP22" s="119"/>
      <c r="AQ22" s="119"/>
      <c r="AR22" s="119"/>
      <c r="AS22" s="119"/>
      <c r="AT22" s="119"/>
      <c r="AU22" s="120"/>
      <c r="AV22" s="1069">
        <f t="shared" si="1"/>
        <v>0</v>
      </c>
      <c r="AW22" s="1069"/>
      <c r="AX22" s="1070"/>
      <c r="AY22" s="1071">
        <f t="shared" si="2"/>
        <v>0</v>
      </c>
      <c r="AZ22" s="1072"/>
      <c r="BA22" s="1073"/>
      <c r="BB22" s="1074" t="str">
        <f t="shared" si="3"/>
        <v>0.0</v>
      </c>
      <c r="BC22" s="1075" t="str">
        <f t="shared" si="4"/>
        <v/>
      </c>
      <c r="BD22" s="1076" t="str">
        <f t="shared" si="4"/>
        <v/>
      </c>
      <c r="BE22" s="131"/>
      <c r="BF22" s="131"/>
      <c r="BG22" s="131"/>
      <c r="BI22" s="130" t="s">
        <v>183</v>
      </c>
      <c r="BJ22" s="132"/>
      <c r="BK22" s="133" t="s">
        <v>169</v>
      </c>
      <c r="BL22" s="134"/>
      <c r="BM22" s="133" t="s">
        <v>162</v>
      </c>
      <c r="BN22" s="135"/>
      <c r="BO22" s="133" t="s">
        <v>169</v>
      </c>
      <c r="BP22" s="134"/>
      <c r="BQ22" s="132"/>
      <c r="BR22" s="133" t="s">
        <v>169</v>
      </c>
      <c r="BS22" s="136"/>
      <c r="BT22" s="137" t="str">
        <f t="shared" si="5"/>
        <v/>
      </c>
      <c r="BU22" s="138" t="str">
        <f t="shared" si="6"/>
        <v/>
      </c>
      <c r="BW22" s="139">
        <v>13</v>
      </c>
      <c r="BX22" s="114" t="str">
        <f t="shared" si="7"/>
        <v/>
      </c>
      <c r="BY22" s="140" t="str">
        <f t="shared" si="7"/>
        <v/>
      </c>
      <c r="BZ22" s="140" t="str">
        <f t="shared" si="7"/>
        <v/>
      </c>
      <c r="CA22" s="140" t="str">
        <f t="shared" si="7"/>
        <v/>
      </c>
      <c r="CB22" s="140" t="str">
        <f t="shared" si="7"/>
        <v/>
      </c>
      <c r="CC22" s="115" t="str">
        <f t="shared" si="7"/>
        <v/>
      </c>
      <c r="CD22" s="116" t="str">
        <f t="shared" si="7"/>
        <v/>
      </c>
      <c r="CE22" s="114" t="str">
        <f t="shared" si="7"/>
        <v/>
      </c>
      <c r="CF22" s="115" t="str">
        <f t="shared" si="7"/>
        <v/>
      </c>
      <c r="CG22" s="115" t="str">
        <f t="shared" si="7"/>
        <v/>
      </c>
      <c r="CH22" s="115" t="str">
        <f t="shared" si="7"/>
        <v/>
      </c>
      <c r="CI22" s="115" t="str">
        <f t="shared" si="7"/>
        <v/>
      </c>
      <c r="CJ22" s="115" t="str">
        <f t="shared" si="7"/>
        <v/>
      </c>
      <c r="CK22" s="116" t="str">
        <f t="shared" si="7"/>
        <v/>
      </c>
      <c r="CL22" s="114" t="str">
        <f t="shared" si="7"/>
        <v/>
      </c>
      <c r="CM22" s="115" t="str">
        <f t="shared" si="7"/>
        <v/>
      </c>
      <c r="CN22" s="115" t="str">
        <f t="shared" si="8"/>
        <v/>
      </c>
      <c r="CO22" s="115" t="str">
        <f t="shared" si="8"/>
        <v/>
      </c>
      <c r="CP22" s="115" t="str">
        <f t="shared" si="8"/>
        <v/>
      </c>
      <c r="CQ22" s="115" t="str">
        <f t="shared" si="8"/>
        <v/>
      </c>
      <c r="CR22" s="116" t="str">
        <f t="shared" si="8"/>
        <v/>
      </c>
      <c r="CS22" s="117" t="str">
        <f t="shared" si="8"/>
        <v/>
      </c>
      <c r="CT22" s="115" t="str">
        <f t="shared" si="8"/>
        <v/>
      </c>
      <c r="CU22" s="115" t="str">
        <f t="shared" si="8"/>
        <v/>
      </c>
      <c r="CV22" s="115" t="str">
        <f t="shared" si="8"/>
        <v/>
      </c>
      <c r="CW22" s="115" t="str">
        <f t="shared" si="8"/>
        <v/>
      </c>
      <c r="CX22" s="115" t="str">
        <f t="shared" si="8"/>
        <v/>
      </c>
      <c r="CY22" s="116" t="str">
        <f t="shared" si="8"/>
        <v/>
      </c>
      <c r="CZ22" s="141">
        <f t="shared" si="9"/>
        <v>0</v>
      </c>
    </row>
    <row r="23" spans="1:104" ht="21" customHeight="1">
      <c r="A23" s="130">
        <v>14</v>
      </c>
      <c r="B23" s="1066"/>
      <c r="C23" s="1067"/>
      <c r="D23" s="1067"/>
      <c r="E23" s="1067"/>
      <c r="F23" s="1067"/>
      <c r="G23" s="1067"/>
      <c r="H23" s="1067"/>
      <c r="I23" s="1067"/>
      <c r="J23" s="1067"/>
      <c r="K23" s="1067"/>
      <c r="L23" s="1067"/>
      <c r="M23" s="1067"/>
      <c r="N23" s="1067"/>
      <c r="O23" s="1067"/>
      <c r="P23" s="1067"/>
      <c r="Q23" s="1067"/>
      <c r="R23" s="1067"/>
      <c r="S23" s="1077"/>
      <c r="T23" s="118"/>
      <c r="U23" s="119"/>
      <c r="V23" s="119"/>
      <c r="W23" s="119"/>
      <c r="X23" s="119"/>
      <c r="Y23" s="119"/>
      <c r="Z23" s="120"/>
      <c r="AA23" s="118"/>
      <c r="AB23" s="119"/>
      <c r="AC23" s="119"/>
      <c r="AD23" s="119"/>
      <c r="AE23" s="119"/>
      <c r="AF23" s="119"/>
      <c r="AG23" s="120"/>
      <c r="AH23" s="118"/>
      <c r="AI23" s="119"/>
      <c r="AJ23" s="119"/>
      <c r="AK23" s="119"/>
      <c r="AL23" s="119"/>
      <c r="AM23" s="119"/>
      <c r="AN23" s="120"/>
      <c r="AO23" s="118"/>
      <c r="AP23" s="119"/>
      <c r="AQ23" s="119"/>
      <c r="AR23" s="119"/>
      <c r="AS23" s="119"/>
      <c r="AT23" s="119"/>
      <c r="AU23" s="120"/>
      <c r="AV23" s="1069">
        <f t="shared" si="1"/>
        <v>0</v>
      </c>
      <c r="AW23" s="1069"/>
      <c r="AX23" s="1070"/>
      <c r="AY23" s="1071">
        <f t="shared" si="2"/>
        <v>0</v>
      </c>
      <c r="AZ23" s="1072"/>
      <c r="BA23" s="1073"/>
      <c r="BB23" s="1074" t="str">
        <f t="shared" si="3"/>
        <v>0.0</v>
      </c>
      <c r="BC23" s="1075" t="str">
        <f t="shared" si="4"/>
        <v/>
      </c>
      <c r="BD23" s="1076" t="str">
        <f t="shared" si="4"/>
        <v/>
      </c>
      <c r="BE23" s="131"/>
      <c r="BF23" s="131"/>
      <c r="BG23" s="131"/>
      <c r="BI23" s="130" t="s">
        <v>184</v>
      </c>
      <c r="BJ23" s="132"/>
      <c r="BK23" s="133" t="s">
        <v>169</v>
      </c>
      <c r="BL23" s="134"/>
      <c r="BM23" s="133" t="s">
        <v>162</v>
      </c>
      <c r="BN23" s="135"/>
      <c r="BO23" s="133" t="s">
        <v>169</v>
      </c>
      <c r="BP23" s="134"/>
      <c r="BQ23" s="132"/>
      <c r="BR23" s="133" t="s">
        <v>169</v>
      </c>
      <c r="BS23" s="136"/>
      <c r="BT23" s="137" t="str">
        <f t="shared" si="5"/>
        <v/>
      </c>
      <c r="BU23" s="138" t="str">
        <f t="shared" si="6"/>
        <v/>
      </c>
      <c r="BW23" s="139">
        <v>14</v>
      </c>
      <c r="BX23" s="114" t="str">
        <f t="shared" si="7"/>
        <v/>
      </c>
      <c r="BY23" s="140" t="str">
        <f t="shared" si="7"/>
        <v/>
      </c>
      <c r="BZ23" s="140" t="str">
        <f t="shared" si="7"/>
        <v/>
      </c>
      <c r="CA23" s="140" t="str">
        <f t="shared" si="7"/>
        <v/>
      </c>
      <c r="CB23" s="140" t="str">
        <f t="shared" si="7"/>
        <v/>
      </c>
      <c r="CC23" s="115" t="str">
        <f t="shared" si="7"/>
        <v/>
      </c>
      <c r="CD23" s="116" t="str">
        <f t="shared" si="7"/>
        <v/>
      </c>
      <c r="CE23" s="114" t="str">
        <f t="shared" si="7"/>
        <v/>
      </c>
      <c r="CF23" s="115" t="str">
        <f t="shared" si="7"/>
        <v/>
      </c>
      <c r="CG23" s="115" t="str">
        <f t="shared" si="7"/>
        <v/>
      </c>
      <c r="CH23" s="115" t="str">
        <f t="shared" si="7"/>
        <v/>
      </c>
      <c r="CI23" s="115" t="str">
        <f t="shared" si="7"/>
        <v/>
      </c>
      <c r="CJ23" s="115" t="str">
        <f t="shared" si="7"/>
        <v/>
      </c>
      <c r="CK23" s="116" t="str">
        <f t="shared" si="7"/>
        <v/>
      </c>
      <c r="CL23" s="114" t="str">
        <f t="shared" si="7"/>
        <v/>
      </c>
      <c r="CM23" s="115" t="str">
        <f t="shared" si="7"/>
        <v/>
      </c>
      <c r="CN23" s="115" t="str">
        <f t="shared" si="8"/>
        <v/>
      </c>
      <c r="CO23" s="115" t="str">
        <f t="shared" si="8"/>
        <v/>
      </c>
      <c r="CP23" s="115" t="str">
        <f t="shared" si="8"/>
        <v/>
      </c>
      <c r="CQ23" s="115" t="str">
        <f t="shared" si="8"/>
        <v/>
      </c>
      <c r="CR23" s="116" t="str">
        <f t="shared" si="8"/>
        <v/>
      </c>
      <c r="CS23" s="117" t="str">
        <f t="shared" si="8"/>
        <v/>
      </c>
      <c r="CT23" s="115" t="str">
        <f t="shared" si="8"/>
        <v/>
      </c>
      <c r="CU23" s="115" t="str">
        <f t="shared" si="8"/>
        <v/>
      </c>
      <c r="CV23" s="115" t="str">
        <f t="shared" si="8"/>
        <v/>
      </c>
      <c r="CW23" s="115" t="str">
        <f t="shared" si="8"/>
        <v/>
      </c>
      <c r="CX23" s="115" t="str">
        <f t="shared" si="8"/>
        <v/>
      </c>
      <c r="CY23" s="116" t="str">
        <f t="shared" si="8"/>
        <v/>
      </c>
      <c r="CZ23" s="141">
        <f t="shared" si="9"/>
        <v>0</v>
      </c>
    </row>
    <row r="24" spans="1:104" ht="21" customHeight="1" thickBot="1">
      <c r="A24" s="130">
        <v>15</v>
      </c>
      <c r="B24" s="1066"/>
      <c r="C24" s="1067"/>
      <c r="D24" s="1067"/>
      <c r="E24" s="1067"/>
      <c r="F24" s="1067"/>
      <c r="G24" s="1067"/>
      <c r="H24" s="1067"/>
      <c r="I24" s="1067"/>
      <c r="J24" s="1067"/>
      <c r="K24" s="1067"/>
      <c r="L24" s="1067"/>
      <c r="M24" s="1067"/>
      <c r="N24" s="1067"/>
      <c r="O24" s="1067"/>
      <c r="P24" s="1067"/>
      <c r="Q24" s="1067"/>
      <c r="R24" s="1067"/>
      <c r="S24" s="1068"/>
      <c r="T24" s="118"/>
      <c r="U24" s="119"/>
      <c r="V24" s="119"/>
      <c r="W24" s="119"/>
      <c r="X24" s="119"/>
      <c r="Y24" s="119"/>
      <c r="Z24" s="120"/>
      <c r="AA24" s="118"/>
      <c r="AB24" s="119"/>
      <c r="AC24" s="119"/>
      <c r="AD24" s="119"/>
      <c r="AE24" s="119"/>
      <c r="AF24" s="119"/>
      <c r="AG24" s="120"/>
      <c r="AH24" s="118"/>
      <c r="AI24" s="119"/>
      <c r="AJ24" s="119"/>
      <c r="AK24" s="119"/>
      <c r="AL24" s="119"/>
      <c r="AM24" s="119"/>
      <c r="AN24" s="120"/>
      <c r="AO24" s="118"/>
      <c r="AP24" s="119"/>
      <c r="AQ24" s="119"/>
      <c r="AR24" s="119"/>
      <c r="AS24" s="119"/>
      <c r="AT24" s="119"/>
      <c r="AU24" s="120"/>
      <c r="AV24" s="1069">
        <f t="shared" si="1"/>
        <v>0</v>
      </c>
      <c r="AW24" s="1069"/>
      <c r="AX24" s="1070"/>
      <c r="AY24" s="1071">
        <f>ROUNDDOWN(AV24/4,1)</f>
        <v>0</v>
      </c>
      <c r="AZ24" s="1072"/>
      <c r="BA24" s="1073"/>
      <c r="BB24" s="1074" t="str">
        <f t="shared" si="3"/>
        <v>0.0</v>
      </c>
      <c r="BC24" s="1075" t="str">
        <f t="shared" si="4"/>
        <v/>
      </c>
      <c r="BD24" s="1076" t="str">
        <f t="shared" si="4"/>
        <v/>
      </c>
      <c r="BE24" s="131"/>
      <c r="BF24" s="131"/>
      <c r="BG24" s="131"/>
      <c r="BI24" s="142" t="s">
        <v>185</v>
      </c>
      <c r="BJ24" s="122"/>
      <c r="BK24" s="143" t="s">
        <v>169</v>
      </c>
      <c r="BL24" s="124"/>
      <c r="BM24" s="143" t="s">
        <v>162</v>
      </c>
      <c r="BN24" s="125"/>
      <c r="BO24" s="143" t="s">
        <v>169</v>
      </c>
      <c r="BP24" s="124"/>
      <c r="BQ24" s="122"/>
      <c r="BR24" s="143" t="s">
        <v>169</v>
      </c>
      <c r="BS24" s="126"/>
      <c r="BT24" s="144" t="str">
        <f t="shared" si="5"/>
        <v/>
      </c>
      <c r="BU24" s="145" t="str">
        <f t="shared" si="6"/>
        <v/>
      </c>
      <c r="BW24" s="139">
        <v>15</v>
      </c>
      <c r="BX24" s="114" t="str">
        <f t="shared" si="7"/>
        <v/>
      </c>
      <c r="BY24" s="115" t="str">
        <f t="shared" si="7"/>
        <v/>
      </c>
      <c r="BZ24" s="115" t="str">
        <f t="shared" si="7"/>
        <v/>
      </c>
      <c r="CA24" s="115" t="str">
        <f t="shared" si="7"/>
        <v/>
      </c>
      <c r="CB24" s="115" t="str">
        <f t="shared" si="7"/>
        <v/>
      </c>
      <c r="CC24" s="115" t="str">
        <f t="shared" si="7"/>
        <v/>
      </c>
      <c r="CD24" s="116" t="str">
        <f t="shared" si="7"/>
        <v/>
      </c>
      <c r="CE24" s="114" t="str">
        <f t="shared" si="7"/>
        <v/>
      </c>
      <c r="CF24" s="115" t="str">
        <f t="shared" si="7"/>
        <v/>
      </c>
      <c r="CG24" s="115" t="str">
        <f t="shared" si="7"/>
        <v/>
      </c>
      <c r="CH24" s="115" t="str">
        <f t="shared" si="7"/>
        <v/>
      </c>
      <c r="CI24" s="115" t="str">
        <f t="shared" si="7"/>
        <v/>
      </c>
      <c r="CJ24" s="115" t="str">
        <f t="shared" si="7"/>
        <v/>
      </c>
      <c r="CK24" s="116" t="str">
        <f t="shared" si="7"/>
        <v/>
      </c>
      <c r="CL24" s="114" t="str">
        <f t="shared" si="7"/>
        <v/>
      </c>
      <c r="CM24" s="115" t="str">
        <f t="shared" si="7"/>
        <v/>
      </c>
      <c r="CN24" s="115" t="str">
        <f t="shared" si="8"/>
        <v/>
      </c>
      <c r="CO24" s="115" t="str">
        <f t="shared" si="8"/>
        <v/>
      </c>
      <c r="CP24" s="115" t="str">
        <f t="shared" si="8"/>
        <v/>
      </c>
      <c r="CQ24" s="115" t="str">
        <f t="shared" si="8"/>
        <v/>
      </c>
      <c r="CR24" s="116" t="str">
        <f t="shared" si="8"/>
        <v/>
      </c>
      <c r="CS24" s="117" t="str">
        <f t="shared" si="8"/>
        <v/>
      </c>
      <c r="CT24" s="115" t="str">
        <f t="shared" si="8"/>
        <v/>
      </c>
      <c r="CU24" s="115" t="str">
        <f t="shared" si="8"/>
        <v/>
      </c>
      <c r="CV24" s="115" t="str">
        <f t="shared" si="8"/>
        <v/>
      </c>
      <c r="CW24" s="115" t="str">
        <f t="shared" si="8"/>
        <v/>
      </c>
      <c r="CX24" s="115" t="str">
        <f t="shared" si="8"/>
        <v/>
      </c>
      <c r="CY24" s="116" t="str">
        <f t="shared" si="8"/>
        <v/>
      </c>
      <c r="CZ24" s="141">
        <f t="shared" si="9"/>
        <v>0</v>
      </c>
    </row>
    <row r="25" spans="1:104" ht="21" hidden="1" customHeight="1">
      <c r="A25" s="130">
        <v>16</v>
      </c>
      <c r="B25" s="1066"/>
      <c r="C25" s="1067"/>
      <c r="D25" s="1067"/>
      <c r="E25" s="1067"/>
      <c r="F25" s="1067"/>
      <c r="G25" s="1067"/>
      <c r="H25" s="1067"/>
      <c r="I25" s="1067"/>
      <c r="J25" s="1067"/>
      <c r="K25" s="1067"/>
      <c r="L25" s="1067"/>
      <c r="M25" s="1067"/>
      <c r="N25" s="1067"/>
      <c r="O25" s="1067"/>
      <c r="P25" s="1067"/>
      <c r="Q25" s="1067"/>
      <c r="R25" s="1067"/>
      <c r="S25" s="1068"/>
      <c r="T25" s="118"/>
      <c r="U25" s="119"/>
      <c r="V25" s="119"/>
      <c r="W25" s="119"/>
      <c r="X25" s="119"/>
      <c r="Y25" s="119"/>
      <c r="Z25" s="120"/>
      <c r="AA25" s="118"/>
      <c r="AB25" s="119"/>
      <c r="AC25" s="119"/>
      <c r="AD25" s="119"/>
      <c r="AE25" s="119"/>
      <c r="AF25" s="119"/>
      <c r="AG25" s="120"/>
      <c r="AH25" s="118"/>
      <c r="AI25" s="119"/>
      <c r="AJ25" s="119"/>
      <c r="AK25" s="119"/>
      <c r="AL25" s="119"/>
      <c r="AM25" s="119"/>
      <c r="AN25" s="120"/>
      <c r="AO25" s="118"/>
      <c r="AP25" s="119"/>
      <c r="AQ25" s="119"/>
      <c r="AR25" s="119"/>
      <c r="AS25" s="119"/>
      <c r="AT25" s="119"/>
      <c r="AU25" s="120"/>
      <c r="AV25" s="1069">
        <f t="shared" si="1"/>
        <v>0</v>
      </c>
      <c r="AW25" s="1069"/>
      <c r="AX25" s="1070"/>
      <c r="AY25" s="1071">
        <f t="shared" si="2"/>
        <v>0</v>
      </c>
      <c r="AZ25" s="1072"/>
      <c r="BA25" s="1073"/>
      <c r="BB25" s="1074" t="str">
        <f t="shared" si="3"/>
        <v>0.0</v>
      </c>
      <c r="BC25" s="1075" t="str">
        <f t="shared" si="4"/>
        <v/>
      </c>
      <c r="BD25" s="1076" t="str">
        <f t="shared" si="4"/>
        <v/>
      </c>
      <c r="BE25" s="131"/>
      <c r="BF25" s="131"/>
      <c r="BG25" s="131"/>
      <c r="BI25" s="146" t="s">
        <v>186</v>
      </c>
      <c r="BJ25" s="107"/>
      <c r="BK25" s="147" t="s">
        <v>169</v>
      </c>
      <c r="BL25" s="109"/>
      <c r="BM25" s="147" t="s">
        <v>162</v>
      </c>
      <c r="BN25" s="110"/>
      <c r="BO25" s="147" t="s">
        <v>169</v>
      </c>
      <c r="BP25" s="109"/>
      <c r="BQ25" s="107"/>
      <c r="BR25" s="147" t="s">
        <v>169</v>
      </c>
      <c r="BS25" s="111"/>
      <c r="BT25" s="148" t="str">
        <f t="shared" si="5"/>
        <v/>
      </c>
      <c r="BU25" s="149" t="str">
        <f t="shared" si="6"/>
        <v/>
      </c>
      <c r="BW25" s="139">
        <v>16</v>
      </c>
      <c r="BX25" s="114" t="str">
        <f t="shared" si="7"/>
        <v/>
      </c>
      <c r="BY25" s="115" t="str">
        <f t="shared" si="7"/>
        <v/>
      </c>
      <c r="BZ25" s="115" t="str">
        <f t="shared" si="7"/>
        <v/>
      </c>
      <c r="CA25" s="115" t="str">
        <f t="shared" si="7"/>
        <v/>
      </c>
      <c r="CB25" s="115" t="str">
        <f t="shared" si="7"/>
        <v/>
      </c>
      <c r="CC25" s="115" t="str">
        <f t="shared" si="7"/>
        <v/>
      </c>
      <c r="CD25" s="116" t="str">
        <f t="shared" si="7"/>
        <v/>
      </c>
      <c r="CE25" s="114" t="str">
        <f t="shared" si="7"/>
        <v/>
      </c>
      <c r="CF25" s="115" t="str">
        <f t="shared" si="7"/>
        <v/>
      </c>
      <c r="CG25" s="115" t="str">
        <f t="shared" si="7"/>
        <v/>
      </c>
      <c r="CH25" s="115" t="str">
        <f t="shared" si="7"/>
        <v/>
      </c>
      <c r="CI25" s="115" t="str">
        <f t="shared" si="7"/>
        <v/>
      </c>
      <c r="CJ25" s="115" t="str">
        <f t="shared" si="7"/>
        <v/>
      </c>
      <c r="CK25" s="116" t="str">
        <f t="shared" si="7"/>
        <v/>
      </c>
      <c r="CL25" s="114" t="str">
        <f t="shared" si="7"/>
        <v/>
      </c>
      <c r="CM25" s="115" t="str">
        <f t="shared" ref="CM25:CP56" si="10">IF(AI25="","",VLOOKUP(AI25,$BI$10:$BU$57,13,TRUE))</f>
        <v/>
      </c>
      <c r="CN25" s="115" t="str">
        <f t="shared" si="8"/>
        <v/>
      </c>
      <c r="CO25" s="115" t="str">
        <f t="shared" si="8"/>
        <v/>
      </c>
      <c r="CP25" s="115" t="str">
        <f t="shared" si="8"/>
        <v/>
      </c>
      <c r="CQ25" s="115" t="str">
        <f t="shared" si="8"/>
        <v/>
      </c>
      <c r="CR25" s="116" t="str">
        <f t="shared" si="8"/>
        <v/>
      </c>
      <c r="CS25" s="117" t="str">
        <f t="shared" si="8"/>
        <v/>
      </c>
      <c r="CT25" s="115" t="str">
        <f t="shared" si="8"/>
        <v/>
      </c>
      <c r="CU25" s="115" t="str">
        <f t="shared" si="8"/>
        <v/>
      </c>
      <c r="CV25" s="115" t="str">
        <f t="shared" si="8"/>
        <v/>
      </c>
      <c r="CW25" s="115" t="str">
        <f t="shared" si="8"/>
        <v/>
      </c>
      <c r="CX25" s="115" t="str">
        <f t="shared" si="8"/>
        <v/>
      </c>
      <c r="CY25" s="116" t="str">
        <f t="shared" si="8"/>
        <v/>
      </c>
      <c r="CZ25" s="141">
        <f t="shared" si="9"/>
        <v>0</v>
      </c>
    </row>
    <row r="26" spans="1:104" ht="21" hidden="1" customHeight="1">
      <c r="A26" s="130">
        <v>17</v>
      </c>
      <c r="B26" s="1066"/>
      <c r="C26" s="1067"/>
      <c r="D26" s="1067"/>
      <c r="E26" s="1067"/>
      <c r="F26" s="1067"/>
      <c r="G26" s="1067"/>
      <c r="H26" s="1067"/>
      <c r="I26" s="1067"/>
      <c r="J26" s="1067"/>
      <c r="K26" s="1067"/>
      <c r="L26" s="1067"/>
      <c r="M26" s="1067"/>
      <c r="N26" s="1067"/>
      <c r="O26" s="1067"/>
      <c r="P26" s="1067"/>
      <c r="Q26" s="1067"/>
      <c r="R26" s="1067"/>
      <c r="S26" s="1068"/>
      <c r="T26" s="118"/>
      <c r="U26" s="119"/>
      <c r="V26" s="119"/>
      <c r="W26" s="119"/>
      <c r="X26" s="119"/>
      <c r="Y26" s="119"/>
      <c r="Z26" s="120"/>
      <c r="AA26" s="118"/>
      <c r="AB26" s="119"/>
      <c r="AC26" s="119"/>
      <c r="AD26" s="119"/>
      <c r="AE26" s="119"/>
      <c r="AF26" s="119"/>
      <c r="AG26" s="120"/>
      <c r="AH26" s="118"/>
      <c r="AI26" s="119"/>
      <c r="AJ26" s="119"/>
      <c r="AK26" s="119"/>
      <c r="AL26" s="119"/>
      <c r="AM26" s="119"/>
      <c r="AN26" s="120"/>
      <c r="AO26" s="118"/>
      <c r="AP26" s="119"/>
      <c r="AQ26" s="119"/>
      <c r="AR26" s="119"/>
      <c r="AS26" s="119"/>
      <c r="AT26" s="119"/>
      <c r="AU26" s="120"/>
      <c r="AV26" s="1069">
        <f t="shared" si="1"/>
        <v>0</v>
      </c>
      <c r="AW26" s="1069"/>
      <c r="AX26" s="1070"/>
      <c r="AY26" s="1071">
        <f t="shared" si="2"/>
        <v>0</v>
      </c>
      <c r="AZ26" s="1072"/>
      <c r="BA26" s="1073"/>
      <c r="BB26" s="1074" t="str">
        <f t="shared" si="3"/>
        <v>0.0</v>
      </c>
      <c r="BC26" s="1075" t="str">
        <f t="shared" si="4"/>
        <v/>
      </c>
      <c r="BD26" s="1076" t="str">
        <f t="shared" si="4"/>
        <v/>
      </c>
      <c r="BE26" s="131"/>
      <c r="BF26" s="131"/>
      <c r="BG26" s="131"/>
      <c r="BI26" s="130" t="s">
        <v>187</v>
      </c>
      <c r="BJ26" s="132"/>
      <c r="BK26" s="133" t="s">
        <v>169</v>
      </c>
      <c r="BL26" s="134"/>
      <c r="BM26" s="133" t="s">
        <v>162</v>
      </c>
      <c r="BN26" s="135"/>
      <c r="BO26" s="133" t="s">
        <v>169</v>
      </c>
      <c r="BP26" s="134"/>
      <c r="BQ26" s="132"/>
      <c r="BR26" s="133" t="s">
        <v>169</v>
      </c>
      <c r="BS26" s="136"/>
      <c r="BT26" s="137" t="str">
        <f t="shared" si="5"/>
        <v/>
      </c>
      <c r="BU26" s="138" t="str">
        <f t="shared" si="6"/>
        <v/>
      </c>
      <c r="BW26" s="139">
        <v>17</v>
      </c>
      <c r="BX26" s="114" t="str">
        <f t="shared" ref="BX26:CL42" si="11">IF(T26="","",VLOOKUP(T26,$BI$10:$BU$57,13,TRUE))</f>
        <v/>
      </c>
      <c r="BY26" s="115" t="str">
        <f t="shared" si="11"/>
        <v/>
      </c>
      <c r="BZ26" s="115" t="str">
        <f t="shared" si="11"/>
        <v/>
      </c>
      <c r="CA26" s="115" t="str">
        <f t="shared" si="11"/>
        <v/>
      </c>
      <c r="CB26" s="115" t="str">
        <f t="shared" si="11"/>
        <v/>
      </c>
      <c r="CC26" s="115" t="str">
        <f t="shared" si="11"/>
        <v/>
      </c>
      <c r="CD26" s="116" t="str">
        <f t="shared" si="11"/>
        <v/>
      </c>
      <c r="CE26" s="114" t="str">
        <f t="shared" si="11"/>
        <v/>
      </c>
      <c r="CF26" s="115" t="str">
        <f t="shared" si="11"/>
        <v/>
      </c>
      <c r="CG26" s="115" t="str">
        <f t="shared" si="11"/>
        <v/>
      </c>
      <c r="CH26" s="115" t="str">
        <f t="shared" si="11"/>
        <v/>
      </c>
      <c r="CI26" s="115" t="str">
        <f t="shared" si="11"/>
        <v/>
      </c>
      <c r="CJ26" s="115" t="str">
        <f t="shared" si="11"/>
        <v/>
      </c>
      <c r="CK26" s="116" t="str">
        <f t="shared" si="11"/>
        <v/>
      </c>
      <c r="CL26" s="114" t="str">
        <f t="shared" si="11"/>
        <v/>
      </c>
      <c r="CM26" s="115" t="str">
        <f t="shared" si="10"/>
        <v/>
      </c>
      <c r="CN26" s="115" t="str">
        <f t="shared" si="8"/>
        <v/>
      </c>
      <c r="CO26" s="115" t="str">
        <f t="shared" si="8"/>
        <v/>
      </c>
      <c r="CP26" s="115" t="str">
        <f t="shared" si="8"/>
        <v/>
      </c>
      <c r="CQ26" s="115" t="str">
        <f t="shared" si="8"/>
        <v/>
      </c>
      <c r="CR26" s="116" t="str">
        <f t="shared" si="8"/>
        <v/>
      </c>
      <c r="CS26" s="117" t="str">
        <f t="shared" si="8"/>
        <v/>
      </c>
      <c r="CT26" s="115" t="str">
        <f t="shared" si="8"/>
        <v/>
      </c>
      <c r="CU26" s="115" t="str">
        <f t="shared" si="8"/>
        <v/>
      </c>
      <c r="CV26" s="115" t="str">
        <f t="shared" si="8"/>
        <v/>
      </c>
      <c r="CW26" s="115" t="str">
        <f t="shared" si="8"/>
        <v/>
      </c>
      <c r="CX26" s="115" t="str">
        <f t="shared" si="8"/>
        <v/>
      </c>
      <c r="CY26" s="116" t="str">
        <f t="shared" si="8"/>
        <v/>
      </c>
      <c r="CZ26" s="141">
        <f t="shared" si="9"/>
        <v>0</v>
      </c>
    </row>
    <row r="27" spans="1:104" ht="21" hidden="1" customHeight="1">
      <c r="A27" s="130">
        <v>18</v>
      </c>
      <c r="B27" s="1066"/>
      <c r="C27" s="1067"/>
      <c r="D27" s="1067"/>
      <c r="E27" s="1067"/>
      <c r="F27" s="1067"/>
      <c r="G27" s="1067"/>
      <c r="H27" s="1067"/>
      <c r="I27" s="1067"/>
      <c r="J27" s="1067"/>
      <c r="K27" s="1067"/>
      <c r="L27" s="1067"/>
      <c r="M27" s="1067"/>
      <c r="N27" s="1067"/>
      <c r="O27" s="1067"/>
      <c r="P27" s="1067"/>
      <c r="Q27" s="1067"/>
      <c r="R27" s="1067"/>
      <c r="S27" s="1068"/>
      <c r="T27" s="118"/>
      <c r="U27" s="119"/>
      <c r="V27" s="119"/>
      <c r="W27" s="119"/>
      <c r="X27" s="119"/>
      <c r="Y27" s="119"/>
      <c r="Z27" s="120"/>
      <c r="AA27" s="118"/>
      <c r="AB27" s="119"/>
      <c r="AC27" s="119"/>
      <c r="AD27" s="119"/>
      <c r="AE27" s="119"/>
      <c r="AF27" s="119"/>
      <c r="AG27" s="120"/>
      <c r="AH27" s="118"/>
      <c r="AI27" s="119"/>
      <c r="AJ27" s="119"/>
      <c r="AK27" s="119"/>
      <c r="AL27" s="119"/>
      <c r="AM27" s="119"/>
      <c r="AN27" s="120"/>
      <c r="AO27" s="118"/>
      <c r="AP27" s="119"/>
      <c r="AQ27" s="119"/>
      <c r="AR27" s="119"/>
      <c r="AS27" s="119"/>
      <c r="AT27" s="119"/>
      <c r="AU27" s="120"/>
      <c r="AV27" s="1069">
        <f t="shared" si="1"/>
        <v>0</v>
      </c>
      <c r="AW27" s="1069"/>
      <c r="AX27" s="1070"/>
      <c r="AY27" s="1071">
        <f t="shared" si="2"/>
        <v>0</v>
      </c>
      <c r="AZ27" s="1072"/>
      <c r="BA27" s="1073"/>
      <c r="BB27" s="1074" t="str">
        <f t="shared" si="3"/>
        <v>0.0</v>
      </c>
      <c r="BC27" s="1075" t="str">
        <f t="shared" si="4"/>
        <v/>
      </c>
      <c r="BD27" s="1076" t="str">
        <f t="shared" si="4"/>
        <v/>
      </c>
      <c r="BE27" s="131"/>
      <c r="BF27" s="131"/>
      <c r="BG27" s="131"/>
      <c r="BI27" s="130" t="s">
        <v>188</v>
      </c>
      <c r="BJ27" s="132"/>
      <c r="BK27" s="133" t="s">
        <v>169</v>
      </c>
      <c r="BL27" s="134"/>
      <c r="BM27" s="133" t="s">
        <v>162</v>
      </c>
      <c r="BN27" s="135"/>
      <c r="BO27" s="133" t="s">
        <v>169</v>
      </c>
      <c r="BP27" s="134"/>
      <c r="BQ27" s="132"/>
      <c r="BR27" s="133" t="s">
        <v>169</v>
      </c>
      <c r="BS27" s="136"/>
      <c r="BT27" s="137" t="str">
        <f t="shared" si="5"/>
        <v/>
      </c>
      <c r="BU27" s="138" t="str">
        <f t="shared" si="6"/>
        <v/>
      </c>
      <c r="BW27" s="139">
        <v>18</v>
      </c>
      <c r="BX27" s="114" t="str">
        <f t="shared" si="11"/>
        <v/>
      </c>
      <c r="BY27" s="115" t="str">
        <f t="shared" si="11"/>
        <v/>
      </c>
      <c r="BZ27" s="115" t="str">
        <f t="shared" si="11"/>
        <v/>
      </c>
      <c r="CA27" s="115" t="str">
        <f t="shared" si="11"/>
        <v/>
      </c>
      <c r="CB27" s="115" t="str">
        <f t="shared" si="11"/>
        <v/>
      </c>
      <c r="CC27" s="115" t="str">
        <f t="shared" si="11"/>
        <v/>
      </c>
      <c r="CD27" s="116" t="str">
        <f t="shared" si="11"/>
        <v/>
      </c>
      <c r="CE27" s="114" t="str">
        <f t="shared" si="11"/>
        <v/>
      </c>
      <c r="CF27" s="115" t="str">
        <f t="shared" si="11"/>
        <v/>
      </c>
      <c r="CG27" s="115" t="str">
        <f t="shared" si="11"/>
        <v/>
      </c>
      <c r="CH27" s="115" t="str">
        <f t="shared" si="11"/>
        <v/>
      </c>
      <c r="CI27" s="115" t="str">
        <f t="shared" si="11"/>
        <v/>
      </c>
      <c r="CJ27" s="115" t="str">
        <f t="shared" si="11"/>
        <v/>
      </c>
      <c r="CK27" s="116" t="str">
        <f t="shared" si="11"/>
        <v/>
      </c>
      <c r="CL27" s="114" t="str">
        <f t="shared" si="11"/>
        <v/>
      </c>
      <c r="CM27" s="115" t="str">
        <f t="shared" si="10"/>
        <v/>
      </c>
      <c r="CN27" s="115" t="str">
        <f t="shared" si="8"/>
        <v/>
      </c>
      <c r="CO27" s="115" t="str">
        <f t="shared" si="8"/>
        <v/>
      </c>
      <c r="CP27" s="115" t="str">
        <f t="shared" si="8"/>
        <v/>
      </c>
      <c r="CQ27" s="115" t="str">
        <f t="shared" si="8"/>
        <v/>
      </c>
      <c r="CR27" s="116" t="str">
        <f t="shared" si="8"/>
        <v/>
      </c>
      <c r="CS27" s="117" t="str">
        <f t="shared" si="8"/>
        <v/>
      </c>
      <c r="CT27" s="115" t="str">
        <f t="shared" si="8"/>
        <v/>
      </c>
      <c r="CU27" s="115" t="str">
        <f t="shared" si="8"/>
        <v/>
      </c>
      <c r="CV27" s="115" t="str">
        <f t="shared" si="8"/>
        <v/>
      </c>
      <c r="CW27" s="115" t="str">
        <f t="shared" si="8"/>
        <v/>
      </c>
      <c r="CX27" s="115" t="str">
        <f t="shared" si="8"/>
        <v/>
      </c>
      <c r="CY27" s="116" t="str">
        <f t="shared" si="8"/>
        <v/>
      </c>
      <c r="CZ27" s="141">
        <f t="shared" si="9"/>
        <v>0</v>
      </c>
    </row>
    <row r="28" spans="1:104" ht="21" hidden="1" customHeight="1">
      <c r="A28" s="130">
        <v>19</v>
      </c>
      <c r="B28" s="1066"/>
      <c r="C28" s="1067"/>
      <c r="D28" s="1067"/>
      <c r="E28" s="1067"/>
      <c r="F28" s="1067"/>
      <c r="G28" s="1067"/>
      <c r="H28" s="1067"/>
      <c r="I28" s="1067"/>
      <c r="J28" s="1067"/>
      <c r="K28" s="1067"/>
      <c r="L28" s="1067"/>
      <c r="M28" s="1067"/>
      <c r="N28" s="1067"/>
      <c r="O28" s="1067"/>
      <c r="P28" s="1067"/>
      <c r="Q28" s="1067"/>
      <c r="R28" s="1067"/>
      <c r="S28" s="1068"/>
      <c r="T28" s="118"/>
      <c r="U28" s="119"/>
      <c r="V28" s="119"/>
      <c r="W28" s="119"/>
      <c r="X28" s="119"/>
      <c r="Y28" s="119"/>
      <c r="Z28" s="120"/>
      <c r="AA28" s="118"/>
      <c r="AB28" s="119"/>
      <c r="AC28" s="119"/>
      <c r="AD28" s="119"/>
      <c r="AE28" s="119"/>
      <c r="AF28" s="119"/>
      <c r="AG28" s="120"/>
      <c r="AH28" s="118"/>
      <c r="AI28" s="119"/>
      <c r="AJ28" s="119"/>
      <c r="AK28" s="119"/>
      <c r="AL28" s="119"/>
      <c r="AM28" s="119"/>
      <c r="AN28" s="120"/>
      <c r="AO28" s="118"/>
      <c r="AP28" s="119"/>
      <c r="AQ28" s="119"/>
      <c r="AR28" s="119"/>
      <c r="AS28" s="119"/>
      <c r="AT28" s="119"/>
      <c r="AU28" s="120"/>
      <c r="AV28" s="1069">
        <f t="shared" si="1"/>
        <v>0</v>
      </c>
      <c r="AW28" s="1069"/>
      <c r="AX28" s="1070"/>
      <c r="AY28" s="1071">
        <f t="shared" si="2"/>
        <v>0</v>
      </c>
      <c r="AZ28" s="1072"/>
      <c r="BA28" s="1073"/>
      <c r="BB28" s="1074" t="str">
        <f t="shared" si="3"/>
        <v>0.0</v>
      </c>
      <c r="BC28" s="1075" t="str">
        <f t="shared" si="4"/>
        <v/>
      </c>
      <c r="BD28" s="1076" t="str">
        <f t="shared" si="4"/>
        <v/>
      </c>
      <c r="BE28" s="131"/>
      <c r="BF28" s="131"/>
      <c r="BG28" s="131"/>
      <c r="BI28" s="130" t="s">
        <v>189</v>
      </c>
      <c r="BJ28" s="132"/>
      <c r="BK28" s="133" t="s">
        <v>169</v>
      </c>
      <c r="BL28" s="134"/>
      <c r="BM28" s="133" t="s">
        <v>162</v>
      </c>
      <c r="BN28" s="135"/>
      <c r="BO28" s="133" t="s">
        <v>169</v>
      </c>
      <c r="BP28" s="134"/>
      <c r="BQ28" s="132"/>
      <c r="BR28" s="133" t="s">
        <v>169</v>
      </c>
      <c r="BS28" s="136"/>
      <c r="BT28" s="137" t="str">
        <f t="shared" si="5"/>
        <v/>
      </c>
      <c r="BU28" s="138" t="str">
        <f t="shared" si="6"/>
        <v/>
      </c>
      <c r="BW28" s="139">
        <v>19</v>
      </c>
      <c r="BX28" s="114" t="str">
        <f t="shared" si="11"/>
        <v/>
      </c>
      <c r="BY28" s="115" t="str">
        <f t="shared" si="11"/>
        <v/>
      </c>
      <c r="BZ28" s="115" t="str">
        <f t="shared" si="11"/>
        <v/>
      </c>
      <c r="CA28" s="115" t="str">
        <f t="shared" si="11"/>
        <v/>
      </c>
      <c r="CB28" s="115" t="str">
        <f t="shared" si="11"/>
        <v/>
      </c>
      <c r="CC28" s="115" t="str">
        <f t="shared" si="11"/>
        <v/>
      </c>
      <c r="CD28" s="116" t="str">
        <f t="shared" si="11"/>
        <v/>
      </c>
      <c r="CE28" s="114" t="str">
        <f t="shared" si="11"/>
        <v/>
      </c>
      <c r="CF28" s="115" t="str">
        <f t="shared" si="11"/>
        <v/>
      </c>
      <c r="CG28" s="115" t="str">
        <f t="shared" si="11"/>
        <v/>
      </c>
      <c r="CH28" s="115" t="str">
        <f t="shared" si="11"/>
        <v/>
      </c>
      <c r="CI28" s="115" t="str">
        <f t="shared" si="11"/>
        <v/>
      </c>
      <c r="CJ28" s="115" t="str">
        <f t="shared" si="11"/>
        <v/>
      </c>
      <c r="CK28" s="116" t="str">
        <f t="shared" si="11"/>
        <v/>
      </c>
      <c r="CL28" s="114" t="str">
        <f t="shared" si="11"/>
        <v/>
      </c>
      <c r="CM28" s="115" t="str">
        <f t="shared" si="10"/>
        <v/>
      </c>
      <c r="CN28" s="115" t="str">
        <f t="shared" si="8"/>
        <v/>
      </c>
      <c r="CO28" s="115" t="str">
        <f t="shared" si="8"/>
        <v/>
      </c>
      <c r="CP28" s="115" t="str">
        <f t="shared" si="8"/>
        <v/>
      </c>
      <c r="CQ28" s="115" t="str">
        <f t="shared" si="8"/>
        <v/>
      </c>
      <c r="CR28" s="116" t="str">
        <f t="shared" si="8"/>
        <v/>
      </c>
      <c r="CS28" s="117" t="str">
        <f t="shared" si="8"/>
        <v/>
      </c>
      <c r="CT28" s="115" t="str">
        <f t="shared" si="8"/>
        <v/>
      </c>
      <c r="CU28" s="115" t="str">
        <f t="shared" si="8"/>
        <v/>
      </c>
      <c r="CV28" s="115" t="str">
        <f t="shared" si="8"/>
        <v/>
      </c>
      <c r="CW28" s="115" t="str">
        <f t="shared" si="8"/>
        <v/>
      </c>
      <c r="CX28" s="115" t="str">
        <f t="shared" si="8"/>
        <v/>
      </c>
      <c r="CY28" s="116" t="str">
        <f t="shared" si="8"/>
        <v/>
      </c>
      <c r="CZ28" s="141">
        <f t="shared" si="9"/>
        <v>0</v>
      </c>
    </row>
    <row r="29" spans="1:104" ht="21" hidden="1" customHeight="1">
      <c r="A29" s="130">
        <v>20</v>
      </c>
      <c r="B29" s="1066"/>
      <c r="C29" s="1067"/>
      <c r="D29" s="1067"/>
      <c r="E29" s="1067"/>
      <c r="F29" s="1067"/>
      <c r="G29" s="1067"/>
      <c r="H29" s="1067"/>
      <c r="I29" s="1067"/>
      <c r="J29" s="1067"/>
      <c r="K29" s="1067"/>
      <c r="L29" s="1067"/>
      <c r="M29" s="1067"/>
      <c r="N29" s="1067"/>
      <c r="O29" s="1067"/>
      <c r="P29" s="1067"/>
      <c r="Q29" s="1067"/>
      <c r="R29" s="1067"/>
      <c r="S29" s="1068"/>
      <c r="T29" s="118"/>
      <c r="U29" s="119"/>
      <c r="V29" s="119"/>
      <c r="W29" s="119"/>
      <c r="X29" s="119"/>
      <c r="Y29" s="119"/>
      <c r="Z29" s="120"/>
      <c r="AA29" s="118"/>
      <c r="AB29" s="119"/>
      <c r="AC29" s="119"/>
      <c r="AD29" s="119"/>
      <c r="AE29" s="119"/>
      <c r="AF29" s="119"/>
      <c r="AG29" s="120"/>
      <c r="AH29" s="118"/>
      <c r="AI29" s="119"/>
      <c r="AJ29" s="119"/>
      <c r="AK29" s="119"/>
      <c r="AL29" s="119"/>
      <c r="AM29" s="119"/>
      <c r="AN29" s="120"/>
      <c r="AO29" s="118"/>
      <c r="AP29" s="119"/>
      <c r="AQ29" s="119"/>
      <c r="AR29" s="119"/>
      <c r="AS29" s="119"/>
      <c r="AT29" s="119"/>
      <c r="AU29" s="120"/>
      <c r="AV29" s="1069">
        <f t="shared" si="1"/>
        <v>0</v>
      </c>
      <c r="AW29" s="1069"/>
      <c r="AX29" s="1070"/>
      <c r="AY29" s="1071">
        <f t="shared" si="2"/>
        <v>0</v>
      </c>
      <c r="AZ29" s="1072"/>
      <c r="BA29" s="1073"/>
      <c r="BB29" s="1074" t="str">
        <f t="shared" si="3"/>
        <v>0.0</v>
      </c>
      <c r="BC29" s="1075" t="str">
        <f t="shared" si="4"/>
        <v/>
      </c>
      <c r="BD29" s="1076" t="str">
        <f t="shared" si="4"/>
        <v/>
      </c>
      <c r="BE29" s="131"/>
      <c r="BF29" s="131"/>
      <c r="BG29" s="131"/>
      <c r="BI29" s="130" t="s">
        <v>190</v>
      </c>
      <c r="BJ29" s="132"/>
      <c r="BK29" s="133" t="s">
        <v>169</v>
      </c>
      <c r="BL29" s="134"/>
      <c r="BM29" s="133" t="s">
        <v>162</v>
      </c>
      <c r="BN29" s="135"/>
      <c r="BO29" s="133" t="s">
        <v>169</v>
      </c>
      <c r="BP29" s="134"/>
      <c r="BQ29" s="132"/>
      <c r="BR29" s="133" t="s">
        <v>169</v>
      </c>
      <c r="BS29" s="136"/>
      <c r="BT29" s="137" t="str">
        <f t="shared" si="5"/>
        <v/>
      </c>
      <c r="BU29" s="138" t="str">
        <f t="shared" si="6"/>
        <v/>
      </c>
      <c r="BW29" s="139">
        <v>20</v>
      </c>
      <c r="BX29" s="114" t="str">
        <f t="shared" si="11"/>
        <v/>
      </c>
      <c r="BY29" s="115" t="str">
        <f t="shared" si="11"/>
        <v/>
      </c>
      <c r="BZ29" s="115" t="str">
        <f t="shared" si="11"/>
        <v/>
      </c>
      <c r="CA29" s="115" t="str">
        <f t="shared" si="11"/>
        <v/>
      </c>
      <c r="CB29" s="115" t="str">
        <f t="shared" si="11"/>
        <v/>
      </c>
      <c r="CC29" s="115" t="str">
        <f t="shared" si="11"/>
        <v/>
      </c>
      <c r="CD29" s="116" t="str">
        <f t="shared" si="11"/>
        <v/>
      </c>
      <c r="CE29" s="114" t="str">
        <f t="shared" si="11"/>
        <v/>
      </c>
      <c r="CF29" s="115" t="str">
        <f t="shared" si="11"/>
        <v/>
      </c>
      <c r="CG29" s="115" t="str">
        <f t="shared" si="11"/>
        <v/>
      </c>
      <c r="CH29" s="115" t="str">
        <f t="shared" si="11"/>
        <v/>
      </c>
      <c r="CI29" s="115" t="str">
        <f t="shared" si="11"/>
        <v/>
      </c>
      <c r="CJ29" s="115" t="str">
        <f t="shared" si="11"/>
        <v/>
      </c>
      <c r="CK29" s="116" t="str">
        <f t="shared" si="11"/>
        <v/>
      </c>
      <c r="CL29" s="114" t="str">
        <f t="shared" si="11"/>
        <v/>
      </c>
      <c r="CM29" s="115" t="str">
        <f t="shared" si="10"/>
        <v/>
      </c>
      <c r="CN29" s="115" t="str">
        <f t="shared" si="8"/>
        <v/>
      </c>
      <c r="CO29" s="115" t="str">
        <f t="shared" si="8"/>
        <v/>
      </c>
      <c r="CP29" s="115" t="str">
        <f t="shared" si="8"/>
        <v/>
      </c>
      <c r="CQ29" s="115" t="str">
        <f t="shared" si="8"/>
        <v/>
      </c>
      <c r="CR29" s="116" t="str">
        <f t="shared" si="8"/>
        <v/>
      </c>
      <c r="CS29" s="117" t="str">
        <f t="shared" si="8"/>
        <v/>
      </c>
      <c r="CT29" s="115" t="str">
        <f t="shared" si="8"/>
        <v/>
      </c>
      <c r="CU29" s="115" t="str">
        <f t="shared" si="8"/>
        <v/>
      </c>
      <c r="CV29" s="115" t="str">
        <f t="shared" si="8"/>
        <v/>
      </c>
      <c r="CW29" s="115" t="str">
        <f t="shared" si="8"/>
        <v/>
      </c>
      <c r="CX29" s="115" t="str">
        <f t="shared" si="8"/>
        <v/>
      </c>
      <c r="CY29" s="116" t="str">
        <f t="shared" si="8"/>
        <v/>
      </c>
      <c r="CZ29" s="141">
        <f t="shared" si="9"/>
        <v>0</v>
      </c>
    </row>
    <row r="30" spans="1:104" ht="21" hidden="1" customHeight="1">
      <c r="A30" s="130">
        <v>21</v>
      </c>
      <c r="B30" s="1066"/>
      <c r="C30" s="1067"/>
      <c r="D30" s="1067"/>
      <c r="E30" s="1067"/>
      <c r="F30" s="1067"/>
      <c r="G30" s="1067"/>
      <c r="H30" s="1067"/>
      <c r="I30" s="1067"/>
      <c r="J30" s="1067"/>
      <c r="K30" s="1067"/>
      <c r="L30" s="1067"/>
      <c r="M30" s="1067"/>
      <c r="N30" s="1067"/>
      <c r="O30" s="1067"/>
      <c r="P30" s="1067"/>
      <c r="Q30" s="1067"/>
      <c r="R30" s="1067"/>
      <c r="S30" s="1068"/>
      <c r="T30" s="118"/>
      <c r="U30" s="119"/>
      <c r="V30" s="119"/>
      <c r="W30" s="119"/>
      <c r="X30" s="119"/>
      <c r="Y30" s="119"/>
      <c r="Z30" s="120"/>
      <c r="AA30" s="118"/>
      <c r="AB30" s="119"/>
      <c r="AC30" s="119"/>
      <c r="AD30" s="119"/>
      <c r="AE30" s="119"/>
      <c r="AF30" s="119"/>
      <c r="AG30" s="120"/>
      <c r="AH30" s="118"/>
      <c r="AI30" s="119"/>
      <c r="AJ30" s="119"/>
      <c r="AK30" s="119"/>
      <c r="AL30" s="119"/>
      <c r="AM30" s="119"/>
      <c r="AN30" s="120"/>
      <c r="AO30" s="118"/>
      <c r="AP30" s="119"/>
      <c r="AQ30" s="119"/>
      <c r="AR30" s="119"/>
      <c r="AS30" s="119"/>
      <c r="AT30" s="119"/>
      <c r="AU30" s="120"/>
      <c r="AV30" s="1069">
        <f t="shared" si="1"/>
        <v>0</v>
      </c>
      <c r="AW30" s="1069"/>
      <c r="AX30" s="1070"/>
      <c r="AY30" s="1071">
        <f t="shared" si="2"/>
        <v>0</v>
      </c>
      <c r="AZ30" s="1072"/>
      <c r="BA30" s="1073"/>
      <c r="BB30" s="1074" t="str">
        <f t="shared" si="3"/>
        <v>0.0</v>
      </c>
      <c r="BC30" s="1075" t="str">
        <f t="shared" ref="BC30:BD49" si="12">IF($AI$121="","",ROUNDDOWN(BB30/$AI$121,1))</f>
        <v/>
      </c>
      <c r="BD30" s="1076" t="str">
        <f t="shared" si="12"/>
        <v/>
      </c>
      <c r="BE30" s="131"/>
      <c r="BF30" s="131"/>
      <c r="BG30" s="131"/>
      <c r="BI30" s="130" t="s">
        <v>191</v>
      </c>
      <c r="BJ30" s="132"/>
      <c r="BK30" s="133" t="s">
        <v>169</v>
      </c>
      <c r="BL30" s="134"/>
      <c r="BM30" s="133" t="s">
        <v>162</v>
      </c>
      <c r="BN30" s="135"/>
      <c r="BO30" s="133" t="s">
        <v>169</v>
      </c>
      <c r="BP30" s="134"/>
      <c r="BQ30" s="132"/>
      <c r="BR30" s="133" t="s">
        <v>169</v>
      </c>
      <c r="BS30" s="136"/>
      <c r="BT30" s="137" t="str">
        <f t="shared" si="5"/>
        <v/>
      </c>
      <c r="BU30" s="138" t="str">
        <f t="shared" si="6"/>
        <v/>
      </c>
      <c r="BW30" s="139">
        <v>21</v>
      </c>
      <c r="BX30" s="114" t="str">
        <f t="shared" si="11"/>
        <v/>
      </c>
      <c r="BY30" s="115" t="str">
        <f t="shared" si="11"/>
        <v/>
      </c>
      <c r="BZ30" s="115" t="str">
        <f t="shared" si="11"/>
        <v/>
      </c>
      <c r="CA30" s="115" t="str">
        <f t="shared" si="11"/>
        <v/>
      </c>
      <c r="CB30" s="115" t="str">
        <f t="shared" si="11"/>
        <v/>
      </c>
      <c r="CC30" s="115" t="str">
        <f t="shared" si="11"/>
        <v/>
      </c>
      <c r="CD30" s="116" t="str">
        <f t="shared" si="11"/>
        <v/>
      </c>
      <c r="CE30" s="114" t="str">
        <f t="shared" si="11"/>
        <v/>
      </c>
      <c r="CF30" s="115" t="str">
        <f t="shared" si="11"/>
        <v/>
      </c>
      <c r="CG30" s="115" t="str">
        <f t="shared" si="11"/>
        <v/>
      </c>
      <c r="CH30" s="115" t="str">
        <f t="shared" si="11"/>
        <v/>
      </c>
      <c r="CI30" s="115" t="str">
        <f t="shared" si="11"/>
        <v/>
      </c>
      <c r="CJ30" s="115" t="str">
        <f t="shared" si="11"/>
        <v/>
      </c>
      <c r="CK30" s="116" t="str">
        <f t="shared" si="11"/>
        <v/>
      </c>
      <c r="CL30" s="114" t="str">
        <f t="shared" si="11"/>
        <v/>
      </c>
      <c r="CM30" s="115" t="str">
        <f t="shared" si="10"/>
        <v/>
      </c>
      <c r="CN30" s="115" t="str">
        <f t="shared" si="8"/>
        <v/>
      </c>
      <c r="CO30" s="115" t="str">
        <f t="shared" si="8"/>
        <v/>
      </c>
      <c r="CP30" s="115" t="str">
        <f t="shared" si="8"/>
        <v/>
      </c>
      <c r="CQ30" s="115" t="str">
        <f t="shared" si="8"/>
        <v/>
      </c>
      <c r="CR30" s="116" t="str">
        <f t="shared" si="8"/>
        <v/>
      </c>
      <c r="CS30" s="117" t="str">
        <f t="shared" si="8"/>
        <v/>
      </c>
      <c r="CT30" s="115" t="str">
        <f t="shared" si="8"/>
        <v/>
      </c>
      <c r="CU30" s="115" t="str">
        <f t="shared" si="8"/>
        <v/>
      </c>
      <c r="CV30" s="115" t="str">
        <f t="shared" si="8"/>
        <v/>
      </c>
      <c r="CW30" s="115" t="str">
        <f t="shared" si="8"/>
        <v/>
      </c>
      <c r="CX30" s="115" t="str">
        <f t="shared" si="8"/>
        <v/>
      </c>
      <c r="CY30" s="116" t="str">
        <f t="shared" si="8"/>
        <v/>
      </c>
      <c r="CZ30" s="141">
        <f t="shared" si="9"/>
        <v>0</v>
      </c>
    </row>
    <row r="31" spans="1:104" ht="21" hidden="1" customHeight="1">
      <c r="A31" s="130">
        <v>22</v>
      </c>
      <c r="B31" s="1066"/>
      <c r="C31" s="1067"/>
      <c r="D31" s="1067"/>
      <c r="E31" s="1067"/>
      <c r="F31" s="1067"/>
      <c r="G31" s="1067"/>
      <c r="H31" s="1067"/>
      <c r="I31" s="1067"/>
      <c r="J31" s="1067"/>
      <c r="K31" s="1067"/>
      <c r="L31" s="1067"/>
      <c r="M31" s="1067"/>
      <c r="N31" s="1067"/>
      <c r="O31" s="1067"/>
      <c r="P31" s="1067"/>
      <c r="Q31" s="1067"/>
      <c r="R31" s="1067"/>
      <c r="S31" s="1068"/>
      <c r="T31" s="118"/>
      <c r="U31" s="119"/>
      <c r="V31" s="119"/>
      <c r="W31" s="119"/>
      <c r="X31" s="119"/>
      <c r="Y31" s="119"/>
      <c r="Z31" s="120"/>
      <c r="AA31" s="118"/>
      <c r="AB31" s="119"/>
      <c r="AC31" s="119"/>
      <c r="AD31" s="119"/>
      <c r="AE31" s="119"/>
      <c r="AF31" s="119"/>
      <c r="AG31" s="120"/>
      <c r="AH31" s="118"/>
      <c r="AI31" s="119"/>
      <c r="AJ31" s="119"/>
      <c r="AK31" s="119"/>
      <c r="AL31" s="119"/>
      <c r="AM31" s="119"/>
      <c r="AN31" s="120"/>
      <c r="AO31" s="118"/>
      <c r="AP31" s="119"/>
      <c r="AQ31" s="119"/>
      <c r="AR31" s="119"/>
      <c r="AS31" s="119"/>
      <c r="AT31" s="119"/>
      <c r="AU31" s="120"/>
      <c r="AV31" s="1069">
        <f t="shared" si="1"/>
        <v>0</v>
      </c>
      <c r="AW31" s="1069"/>
      <c r="AX31" s="1070"/>
      <c r="AY31" s="1071">
        <f t="shared" si="2"/>
        <v>0</v>
      </c>
      <c r="AZ31" s="1072"/>
      <c r="BA31" s="1073"/>
      <c r="BB31" s="1074" t="str">
        <f t="shared" si="3"/>
        <v>0.0</v>
      </c>
      <c r="BC31" s="1075" t="str">
        <f t="shared" si="12"/>
        <v/>
      </c>
      <c r="BD31" s="1076" t="str">
        <f t="shared" si="12"/>
        <v/>
      </c>
      <c r="BE31" s="131"/>
      <c r="BF31" s="131"/>
      <c r="BG31" s="131"/>
      <c r="BI31" s="130" t="s">
        <v>192</v>
      </c>
      <c r="BJ31" s="132"/>
      <c r="BK31" s="133" t="s">
        <v>169</v>
      </c>
      <c r="BL31" s="134"/>
      <c r="BM31" s="133" t="s">
        <v>162</v>
      </c>
      <c r="BN31" s="135"/>
      <c r="BO31" s="133" t="s">
        <v>169</v>
      </c>
      <c r="BP31" s="134"/>
      <c r="BQ31" s="132"/>
      <c r="BR31" s="133" t="s">
        <v>169</v>
      </c>
      <c r="BS31" s="136"/>
      <c r="BT31" s="137" t="str">
        <f t="shared" si="5"/>
        <v/>
      </c>
      <c r="BU31" s="138" t="str">
        <f t="shared" si="6"/>
        <v/>
      </c>
      <c r="BW31" s="139">
        <v>22</v>
      </c>
      <c r="BX31" s="114" t="str">
        <f t="shared" si="11"/>
        <v/>
      </c>
      <c r="BY31" s="115" t="str">
        <f t="shared" si="11"/>
        <v/>
      </c>
      <c r="BZ31" s="115" t="str">
        <f t="shared" si="11"/>
        <v/>
      </c>
      <c r="CA31" s="115" t="str">
        <f t="shared" si="11"/>
        <v/>
      </c>
      <c r="CB31" s="115" t="str">
        <f t="shared" si="11"/>
        <v/>
      </c>
      <c r="CC31" s="115" t="str">
        <f t="shared" si="11"/>
        <v/>
      </c>
      <c r="CD31" s="116" t="str">
        <f t="shared" si="11"/>
        <v/>
      </c>
      <c r="CE31" s="114" t="str">
        <f t="shared" si="11"/>
        <v/>
      </c>
      <c r="CF31" s="115" t="str">
        <f t="shared" si="11"/>
        <v/>
      </c>
      <c r="CG31" s="115" t="str">
        <f t="shared" si="11"/>
        <v/>
      </c>
      <c r="CH31" s="115" t="str">
        <f t="shared" si="11"/>
        <v/>
      </c>
      <c r="CI31" s="115" t="str">
        <f t="shared" si="11"/>
        <v/>
      </c>
      <c r="CJ31" s="115" t="str">
        <f t="shared" si="11"/>
        <v/>
      </c>
      <c r="CK31" s="116" t="str">
        <f t="shared" si="11"/>
        <v/>
      </c>
      <c r="CL31" s="114" t="str">
        <f t="shared" si="11"/>
        <v/>
      </c>
      <c r="CM31" s="115" t="str">
        <f t="shared" si="10"/>
        <v/>
      </c>
      <c r="CN31" s="115" t="str">
        <f t="shared" si="8"/>
        <v/>
      </c>
      <c r="CO31" s="115" t="str">
        <f t="shared" si="8"/>
        <v/>
      </c>
      <c r="CP31" s="115" t="str">
        <f t="shared" si="8"/>
        <v/>
      </c>
      <c r="CQ31" s="115" t="str">
        <f t="shared" ref="CQ31:CY59" si="13">IF(AM31="","",VLOOKUP(AM31,$BI$10:$BU$57,13,TRUE))</f>
        <v/>
      </c>
      <c r="CR31" s="116" t="str">
        <f t="shared" si="13"/>
        <v/>
      </c>
      <c r="CS31" s="117" t="str">
        <f t="shared" si="13"/>
        <v/>
      </c>
      <c r="CT31" s="115" t="str">
        <f t="shared" si="13"/>
        <v/>
      </c>
      <c r="CU31" s="115" t="str">
        <f t="shared" si="13"/>
        <v/>
      </c>
      <c r="CV31" s="115" t="str">
        <f t="shared" si="13"/>
        <v/>
      </c>
      <c r="CW31" s="115" t="str">
        <f t="shared" si="13"/>
        <v/>
      </c>
      <c r="CX31" s="115" t="str">
        <f t="shared" si="13"/>
        <v/>
      </c>
      <c r="CY31" s="116" t="str">
        <f t="shared" si="13"/>
        <v/>
      </c>
      <c r="CZ31" s="141">
        <f t="shared" si="9"/>
        <v>0</v>
      </c>
    </row>
    <row r="32" spans="1:104" ht="21" hidden="1" customHeight="1">
      <c r="A32" s="130">
        <v>23</v>
      </c>
      <c r="B32" s="1066"/>
      <c r="C32" s="1067"/>
      <c r="D32" s="1067"/>
      <c r="E32" s="1067"/>
      <c r="F32" s="1067"/>
      <c r="G32" s="1067"/>
      <c r="H32" s="1067"/>
      <c r="I32" s="1067"/>
      <c r="J32" s="1067"/>
      <c r="K32" s="1067"/>
      <c r="L32" s="1067"/>
      <c r="M32" s="1067"/>
      <c r="N32" s="1067"/>
      <c r="O32" s="1067"/>
      <c r="P32" s="1067"/>
      <c r="Q32" s="1067"/>
      <c r="R32" s="1067"/>
      <c r="S32" s="1068"/>
      <c r="T32" s="118"/>
      <c r="U32" s="119"/>
      <c r="V32" s="119"/>
      <c r="W32" s="119"/>
      <c r="X32" s="119"/>
      <c r="Y32" s="119"/>
      <c r="Z32" s="120"/>
      <c r="AA32" s="118"/>
      <c r="AB32" s="119"/>
      <c r="AC32" s="119"/>
      <c r="AD32" s="119"/>
      <c r="AE32" s="119"/>
      <c r="AF32" s="119"/>
      <c r="AG32" s="120"/>
      <c r="AH32" s="118"/>
      <c r="AI32" s="119"/>
      <c r="AJ32" s="119"/>
      <c r="AK32" s="119"/>
      <c r="AL32" s="119"/>
      <c r="AM32" s="119"/>
      <c r="AN32" s="120"/>
      <c r="AO32" s="118"/>
      <c r="AP32" s="119"/>
      <c r="AQ32" s="119"/>
      <c r="AR32" s="119"/>
      <c r="AS32" s="119"/>
      <c r="AT32" s="119"/>
      <c r="AU32" s="120"/>
      <c r="AV32" s="1069">
        <f t="shared" si="1"/>
        <v>0</v>
      </c>
      <c r="AW32" s="1069"/>
      <c r="AX32" s="1070"/>
      <c r="AY32" s="1071">
        <f t="shared" si="2"/>
        <v>0</v>
      </c>
      <c r="AZ32" s="1072"/>
      <c r="BA32" s="1073"/>
      <c r="BB32" s="1074" t="str">
        <f t="shared" si="3"/>
        <v>0.0</v>
      </c>
      <c r="BC32" s="1075" t="str">
        <f t="shared" si="12"/>
        <v/>
      </c>
      <c r="BD32" s="1076" t="str">
        <f t="shared" si="12"/>
        <v/>
      </c>
      <c r="BE32" s="131"/>
      <c r="BF32" s="131"/>
      <c r="BG32" s="131"/>
      <c r="BI32" s="130" t="s">
        <v>193</v>
      </c>
      <c r="BJ32" s="132"/>
      <c r="BK32" s="133" t="s">
        <v>169</v>
      </c>
      <c r="BL32" s="134"/>
      <c r="BM32" s="133" t="s">
        <v>162</v>
      </c>
      <c r="BN32" s="135"/>
      <c r="BO32" s="133" t="s">
        <v>169</v>
      </c>
      <c r="BP32" s="134"/>
      <c r="BQ32" s="132"/>
      <c r="BR32" s="133" t="s">
        <v>169</v>
      </c>
      <c r="BS32" s="136"/>
      <c r="BT32" s="137" t="str">
        <f t="shared" si="5"/>
        <v/>
      </c>
      <c r="BU32" s="138" t="str">
        <f t="shared" si="6"/>
        <v/>
      </c>
      <c r="BW32" s="139">
        <v>23</v>
      </c>
      <c r="BX32" s="114" t="str">
        <f t="shared" si="11"/>
        <v/>
      </c>
      <c r="BY32" s="115" t="str">
        <f t="shared" si="11"/>
        <v/>
      </c>
      <c r="BZ32" s="115" t="str">
        <f t="shared" si="11"/>
        <v/>
      </c>
      <c r="CA32" s="115" t="str">
        <f t="shared" si="11"/>
        <v/>
      </c>
      <c r="CB32" s="115" t="str">
        <f t="shared" si="11"/>
        <v/>
      </c>
      <c r="CC32" s="115" t="str">
        <f t="shared" si="11"/>
        <v/>
      </c>
      <c r="CD32" s="116" t="str">
        <f t="shared" si="11"/>
        <v/>
      </c>
      <c r="CE32" s="114" t="str">
        <f t="shared" si="11"/>
        <v/>
      </c>
      <c r="CF32" s="115" t="str">
        <f t="shared" si="11"/>
        <v/>
      </c>
      <c r="CG32" s="115" t="str">
        <f t="shared" si="11"/>
        <v/>
      </c>
      <c r="CH32" s="115" t="str">
        <f t="shared" si="11"/>
        <v/>
      </c>
      <c r="CI32" s="115" t="str">
        <f t="shared" si="11"/>
        <v/>
      </c>
      <c r="CJ32" s="115" t="str">
        <f t="shared" si="11"/>
        <v/>
      </c>
      <c r="CK32" s="116" t="str">
        <f t="shared" si="11"/>
        <v/>
      </c>
      <c r="CL32" s="114" t="str">
        <f t="shared" si="11"/>
        <v/>
      </c>
      <c r="CM32" s="115" t="str">
        <f t="shared" si="10"/>
        <v/>
      </c>
      <c r="CN32" s="115" t="str">
        <f t="shared" si="10"/>
        <v/>
      </c>
      <c r="CO32" s="115" t="str">
        <f t="shared" si="10"/>
        <v/>
      </c>
      <c r="CP32" s="115" t="str">
        <f t="shared" si="10"/>
        <v/>
      </c>
      <c r="CQ32" s="115" t="str">
        <f t="shared" si="13"/>
        <v/>
      </c>
      <c r="CR32" s="116" t="str">
        <f t="shared" si="13"/>
        <v/>
      </c>
      <c r="CS32" s="117" t="str">
        <f t="shared" si="13"/>
        <v/>
      </c>
      <c r="CT32" s="115" t="str">
        <f t="shared" si="13"/>
        <v/>
      </c>
      <c r="CU32" s="115" t="str">
        <f t="shared" si="13"/>
        <v/>
      </c>
      <c r="CV32" s="115" t="str">
        <f t="shared" si="13"/>
        <v/>
      </c>
      <c r="CW32" s="115" t="str">
        <f t="shared" si="13"/>
        <v/>
      </c>
      <c r="CX32" s="115" t="str">
        <f t="shared" si="13"/>
        <v/>
      </c>
      <c r="CY32" s="116" t="str">
        <f t="shared" si="13"/>
        <v/>
      </c>
      <c r="CZ32" s="141">
        <f t="shared" si="9"/>
        <v>0</v>
      </c>
    </row>
    <row r="33" spans="1:104" ht="21" hidden="1" customHeight="1">
      <c r="A33" s="130">
        <v>24</v>
      </c>
      <c r="B33" s="1066"/>
      <c r="C33" s="1067"/>
      <c r="D33" s="1067"/>
      <c r="E33" s="1067"/>
      <c r="F33" s="1067"/>
      <c r="G33" s="1067"/>
      <c r="H33" s="1067"/>
      <c r="I33" s="1067"/>
      <c r="J33" s="1067"/>
      <c r="K33" s="1067"/>
      <c r="L33" s="1067"/>
      <c r="M33" s="1067"/>
      <c r="N33" s="1067"/>
      <c r="O33" s="1067"/>
      <c r="P33" s="1067"/>
      <c r="Q33" s="1067"/>
      <c r="R33" s="1067"/>
      <c r="S33" s="1068"/>
      <c r="T33" s="118"/>
      <c r="U33" s="119"/>
      <c r="V33" s="119"/>
      <c r="W33" s="119"/>
      <c r="X33" s="119"/>
      <c r="Y33" s="119"/>
      <c r="Z33" s="120"/>
      <c r="AA33" s="118"/>
      <c r="AB33" s="119"/>
      <c r="AC33" s="119"/>
      <c r="AD33" s="119"/>
      <c r="AE33" s="119"/>
      <c r="AF33" s="119"/>
      <c r="AG33" s="120"/>
      <c r="AH33" s="118"/>
      <c r="AI33" s="119"/>
      <c r="AJ33" s="119"/>
      <c r="AK33" s="119"/>
      <c r="AL33" s="119"/>
      <c r="AM33" s="119"/>
      <c r="AN33" s="120"/>
      <c r="AO33" s="118"/>
      <c r="AP33" s="119"/>
      <c r="AQ33" s="119"/>
      <c r="AR33" s="119"/>
      <c r="AS33" s="119"/>
      <c r="AT33" s="119"/>
      <c r="AU33" s="120"/>
      <c r="AV33" s="1069">
        <f t="shared" si="1"/>
        <v>0</v>
      </c>
      <c r="AW33" s="1069"/>
      <c r="AX33" s="1070"/>
      <c r="AY33" s="1071">
        <f t="shared" si="2"/>
        <v>0</v>
      </c>
      <c r="AZ33" s="1072"/>
      <c r="BA33" s="1073"/>
      <c r="BB33" s="1074" t="str">
        <f t="shared" si="3"/>
        <v>0.0</v>
      </c>
      <c r="BC33" s="1075" t="str">
        <f t="shared" si="12"/>
        <v/>
      </c>
      <c r="BD33" s="1076" t="str">
        <f t="shared" si="12"/>
        <v/>
      </c>
      <c r="BE33" s="131"/>
      <c r="BF33" s="131"/>
      <c r="BG33" s="131"/>
      <c r="BI33" s="130" t="s">
        <v>194</v>
      </c>
      <c r="BJ33" s="132"/>
      <c r="BK33" s="133" t="s">
        <v>169</v>
      </c>
      <c r="BL33" s="134"/>
      <c r="BM33" s="133" t="s">
        <v>162</v>
      </c>
      <c r="BN33" s="135"/>
      <c r="BO33" s="133" t="s">
        <v>169</v>
      </c>
      <c r="BP33" s="134"/>
      <c r="BQ33" s="132"/>
      <c r="BR33" s="133" t="s">
        <v>169</v>
      </c>
      <c r="BS33" s="136"/>
      <c r="BT33" s="137" t="str">
        <f t="shared" si="5"/>
        <v/>
      </c>
      <c r="BU33" s="138" t="str">
        <f t="shared" si="6"/>
        <v/>
      </c>
      <c r="BW33" s="139">
        <v>24</v>
      </c>
      <c r="BX33" s="114" t="str">
        <f t="shared" si="11"/>
        <v/>
      </c>
      <c r="BY33" s="115" t="str">
        <f t="shared" si="11"/>
        <v/>
      </c>
      <c r="BZ33" s="115" t="str">
        <f t="shared" si="11"/>
        <v/>
      </c>
      <c r="CA33" s="115" t="str">
        <f t="shared" si="11"/>
        <v/>
      </c>
      <c r="CB33" s="115" t="str">
        <f t="shared" si="11"/>
        <v/>
      </c>
      <c r="CC33" s="115" t="str">
        <f t="shared" si="11"/>
        <v/>
      </c>
      <c r="CD33" s="116" t="str">
        <f t="shared" si="11"/>
        <v/>
      </c>
      <c r="CE33" s="114" t="str">
        <f t="shared" si="11"/>
        <v/>
      </c>
      <c r="CF33" s="115" t="str">
        <f t="shared" si="11"/>
        <v/>
      </c>
      <c r="CG33" s="115" t="str">
        <f t="shared" si="11"/>
        <v/>
      </c>
      <c r="CH33" s="115" t="str">
        <f t="shared" si="11"/>
        <v/>
      </c>
      <c r="CI33" s="115" t="str">
        <f t="shared" si="11"/>
        <v/>
      </c>
      <c r="CJ33" s="115" t="str">
        <f t="shared" si="11"/>
        <v/>
      </c>
      <c r="CK33" s="116" t="str">
        <f t="shared" si="11"/>
        <v/>
      </c>
      <c r="CL33" s="114" t="str">
        <f t="shared" si="11"/>
        <v/>
      </c>
      <c r="CM33" s="115" t="str">
        <f t="shared" si="10"/>
        <v/>
      </c>
      <c r="CN33" s="115" t="str">
        <f t="shared" si="10"/>
        <v/>
      </c>
      <c r="CO33" s="115" t="str">
        <f t="shared" si="10"/>
        <v/>
      </c>
      <c r="CP33" s="115" t="str">
        <f t="shared" si="10"/>
        <v/>
      </c>
      <c r="CQ33" s="115" t="str">
        <f t="shared" si="13"/>
        <v/>
      </c>
      <c r="CR33" s="116" t="str">
        <f t="shared" si="13"/>
        <v/>
      </c>
      <c r="CS33" s="117" t="str">
        <f t="shared" si="13"/>
        <v/>
      </c>
      <c r="CT33" s="115" t="str">
        <f t="shared" si="13"/>
        <v/>
      </c>
      <c r="CU33" s="115" t="str">
        <f t="shared" si="13"/>
        <v/>
      </c>
      <c r="CV33" s="115" t="str">
        <f t="shared" si="13"/>
        <v/>
      </c>
      <c r="CW33" s="115" t="str">
        <f t="shared" si="13"/>
        <v/>
      </c>
      <c r="CX33" s="115" t="str">
        <f t="shared" si="13"/>
        <v/>
      </c>
      <c r="CY33" s="116" t="str">
        <f t="shared" si="13"/>
        <v/>
      </c>
      <c r="CZ33" s="141">
        <f t="shared" si="9"/>
        <v>0</v>
      </c>
    </row>
    <row r="34" spans="1:104" ht="21" hidden="1" customHeight="1">
      <c r="A34" s="130">
        <v>25</v>
      </c>
      <c r="B34" s="1066"/>
      <c r="C34" s="1067"/>
      <c r="D34" s="1067"/>
      <c r="E34" s="1067"/>
      <c r="F34" s="1067"/>
      <c r="G34" s="1067"/>
      <c r="H34" s="1067"/>
      <c r="I34" s="1067"/>
      <c r="J34" s="1067"/>
      <c r="K34" s="1067"/>
      <c r="L34" s="1067"/>
      <c r="M34" s="1067"/>
      <c r="N34" s="1067"/>
      <c r="O34" s="1067"/>
      <c r="P34" s="1067"/>
      <c r="Q34" s="1067"/>
      <c r="R34" s="1067"/>
      <c r="S34" s="1068"/>
      <c r="T34" s="118"/>
      <c r="U34" s="119"/>
      <c r="V34" s="119"/>
      <c r="W34" s="119"/>
      <c r="X34" s="119"/>
      <c r="Y34" s="119"/>
      <c r="Z34" s="120"/>
      <c r="AA34" s="118"/>
      <c r="AB34" s="119"/>
      <c r="AC34" s="119"/>
      <c r="AD34" s="119"/>
      <c r="AE34" s="119"/>
      <c r="AF34" s="119"/>
      <c r="AG34" s="120"/>
      <c r="AH34" s="118"/>
      <c r="AI34" s="119"/>
      <c r="AJ34" s="119"/>
      <c r="AK34" s="119"/>
      <c r="AL34" s="119"/>
      <c r="AM34" s="119"/>
      <c r="AN34" s="120"/>
      <c r="AO34" s="118"/>
      <c r="AP34" s="119"/>
      <c r="AQ34" s="119"/>
      <c r="AR34" s="119"/>
      <c r="AS34" s="119"/>
      <c r="AT34" s="119"/>
      <c r="AU34" s="120"/>
      <c r="AV34" s="1069">
        <f t="shared" si="1"/>
        <v>0</v>
      </c>
      <c r="AW34" s="1069"/>
      <c r="AX34" s="1070"/>
      <c r="AY34" s="1071">
        <f t="shared" si="2"/>
        <v>0</v>
      </c>
      <c r="AZ34" s="1072"/>
      <c r="BA34" s="1073"/>
      <c r="BB34" s="1074" t="str">
        <f t="shared" si="3"/>
        <v>0.0</v>
      </c>
      <c r="BC34" s="1075" t="str">
        <f t="shared" si="12"/>
        <v/>
      </c>
      <c r="BD34" s="1076" t="str">
        <f t="shared" si="12"/>
        <v/>
      </c>
      <c r="BE34" s="131"/>
      <c r="BF34" s="131"/>
      <c r="BG34" s="131"/>
      <c r="BI34" s="130" t="s">
        <v>195</v>
      </c>
      <c r="BJ34" s="132"/>
      <c r="BK34" s="133" t="s">
        <v>169</v>
      </c>
      <c r="BL34" s="134"/>
      <c r="BM34" s="133" t="s">
        <v>162</v>
      </c>
      <c r="BN34" s="135"/>
      <c r="BO34" s="133" t="s">
        <v>169</v>
      </c>
      <c r="BP34" s="134"/>
      <c r="BQ34" s="132"/>
      <c r="BR34" s="133" t="s">
        <v>169</v>
      </c>
      <c r="BS34" s="136"/>
      <c r="BT34" s="137" t="str">
        <f t="shared" si="5"/>
        <v/>
      </c>
      <c r="BU34" s="138" t="str">
        <f t="shared" si="6"/>
        <v/>
      </c>
      <c r="BW34" s="139">
        <v>25</v>
      </c>
      <c r="BX34" s="114" t="str">
        <f t="shared" si="11"/>
        <v/>
      </c>
      <c r="BY34" s="115" t="str">
        <f t="shared" si="11"/>
        <v/>
      </c>
      <c r="BZ34" s="115" t="str">
        <f t="shared" si="11"/>
        <v/>
      </c>
      <c r="CA34" s="115" t="str">
        <f t="shared" si="11"/>
        <v/>
      </c>
      <c r="CB34" s="115" t="str">
        <f t="shared" si="11"/>
        <v/>
      </c>
      <c r="CC34" s="115" t="str">
        <f t="shared" si="11"/>
        <v/>
      </c>
      <c r="CD34" s="116" t="str">
        <f t="shared" si="11"/>
        <v/>
      </c>
      <c r="CE34" s="114" t="str">
        <f t="shared" si="11"/>
        <v/>
      </c>
      <c r="CF34" s="115" t="str">
        <f t="shared" si="11"/>
        <v/>
      </c>
      <c r="CG34" s="115" t="str">
        <f t="shared" si="11"/>
        <v/>
      </c>
      <c r="CH34" s="115" t="str">
        <f t="shared" si="11"/>
        <v/>
      </c>
      <c r="CI34" s="115" t="str">
        <f t="shared" si="11"/>
        <v/>
      </c>
      <c r="CJ34" s="115" t="str">
        <f t="shared" si="11"/>
        <v/>
      </c>
      <c r="CK34" s="116" t="str">
        <f t="shared" si="11"/>
        <v/>
      </c>
      <c r="CL34" s="114" t="str">
        <f t="shared" si="11"/>
        <v/>
      </c>
      <c r="CM34" s="115" t="str">
        <f t="shared" si="10"/>
        <v/>
      </c>
      <c r="CN34" s="115" t="str">
        <f t="shared" si="10"/>
        <v/>
      </c>
      <c r="CO34" s="115" t="str">
        <f t="shared" si="10"/>
        <v/>
      </c>
      <c r="CP34" s="115" t="str">
        <f t="shared" si="10"/>
        <v/>
      </c>
      <c r="CQ34" s="115" t="str">
        <f t="shared" si="13"/>
        <v/>
      </c>
      <c r="CR34" s="116" t="str">
        <f t="shared" si="13"/>
        <v/>
      </c>
      <c r="CS34" s="117" t="str">
        <f t="shared" si="13"/>
        <v/>
      </c>
      <c r="CT34" s="115" t="str">
        <f t="shared" si="13"/>
        <v/>
      </c>
      <c r="CU34" s="115" t="str">
        <f t="shared" si="13"/>
        <v/>
      </c>
      <c r="CV34" s="115" t="str">
        <f t="shared" si="13"/>
        <v/>
      </c>
      <c r="CW34" s="115" t="str">
        <f t="shared" si="13"/>
        <v/>
      </c>
      <c r="CX34" s="115" t="str">
        <f t="shared" si="13"/>
        <v/>
      </c>
      <c r="CY34" s="116" t="str">
        <f t="shared" si="13"/>
        <v/>
      </c>
      <c r="CZ34" s="141">
        <f t="shared" si="9"/>
        <v>0</v>
      </c>
    </row>
    <row r="35" spans="1:104" ht="21" hidden="1" customHeight="1">
      <c r="A35" s="130">
        <v>26</v>
      </c>
      <c r="B35" s="1066"/>
      <c r="C35" s="1067"/>
      <c r="D35" s="1067"/>
      <c r="E35" s="1067"/>
      <c r="F35" s="1067"/>
      <c r="G35" s="1067"/>
      <c r="H35" s="1067"/>
      <c r="I35" s="1067"/>
      <c r="J35" s="1067"/>
      <c r="K35" s="1067"/>
      <c r="L35" s="1067"/>
      <c r="M35" s="1067"/>
      <c r="N35" s="1067"/>
      <c r="O35" s="1067"/>
      <c r="P35" s="1067"/>
      <c r="Q35" s="1067"/>
      <c r="R35" s="1067"/>
      <c r="S35" s="1068"/>
      <c r="T35" s="118"/>
      <c r="U35" s="119"/>
      <c r="V35" s="119"/>
      <c r="W35" s="119"/>
      <c r="X35" s="119"/>
      <c r="Y35" s="119"/>
      <c r="Z35" s="120"/>
      <c r="AA35" s="118"/>
      <c r="AB35" s="119"/>
      <c r="AC35" s="119"/>
      <c r="AD35" s="119"/>
      <c r="AE35" s="119"/>
      <c r="AF35" s="119"/>
      <c r="AG35" s="120"/>
      <c r="AH35" s="118"/>
      <c r="AI35" s="119"/>
      <c r="AJ35" s="119"/>
      <c r="AK35" s="119"/>
      <c r="AL35" s="119"/>
      <c r="AM35" s="119"/>
      <c r="AN35" s="120"/>
      <c r="AO35" s="118"/>
      <c r="AP35" s="119"/>
      <c r="AQ35" s="119"/>
      <c r="AR35" s="119"/>
      <c r="AS35" s="119"/>
      <c r="AT35" s="119"/>
      <c r="AU35" s="120"/>
      <c r="AV35" s="1069">
        <f t="shared" si="1"/>
        <v>0</v>
      </c>
      <c r="AW35" s="1069"/>
      <c r="AX35" s="1070"/>
      <c r="AY35" s="1071">
        <f t="shared" si="2"/>
        <v>0</v>
      </c>
      <c r="AZ35" s="1072"/>
      <c r="BA35" s="1073"/>
      <c r="BB35" s="1074" t="str">
        <f t="shared" si="3"/>
        <v>0.0</v>
      </c>
      <c r="BC35" s="1075" t="str">
        <f t="shared" si="12"/>
        <v/>
      </c>
      <c r="BD35" s="1076" t="str">
        <f t="shared" si="12"/>
        <v/>
      </c>
      <c r="BE35" s="131"/>
      <c r="BF35" s="131"/>
      <c r="BG35" s="131"/>
      <c r="BI35" s="130" t="s">
        <v>196</v>
      </c>
      <c r="BJ35" s="132"/>
      <c r="BK35" s="133" t="s">
        <v>169</v>
      </c>
      <c r="BL35" s="134"/>
      <c r="BM35" s="133" t="s">
        <v>162</v>
      </c>
      <c r="BN35" s="135"/>
      <c r="BO35" s="133" t="s">
        <v>169</v>
      </c>
      <c r="BP35" s="134"/>
      <c r="BQ35" s="132"/>
      <c r="BR35" s="133" t="s">
        <v>169</v>
      </c>
      <c r="BS35" s="136"/>
      <c r="BT35" s="137" t="str">
        <f t="shared" si="5"/>
        <v/>
      </c>
      <c r="BU35" s="138" t="str">
        <f t="shared" si="6"/>
        <v/>
      </c>
      <c r="BW35" s="139">
        <v>26</v>
      </c>
      <c r="BX35" s="114" t="str">
        <f t="shared" si="11"/>
        <v/>
      </c>
      <c r="BY35" s="115" t="str">
        <f t="shared" si="11"/>
        <v/>
      </c>
      <c r="BZ35" s="115" t="str">
        <f t="shared" si="11"/>
        <v/>
      </c>
      <c r="CA35" s="115" t="str">
        <f t="shared" si="11"/>
        <v/>
      </c>
      <c r="CB35" s="115" t="str">
        <f t="shared" si="11"/>
        <v/>
      </c>
      <c r="CC35" s="115" t="str">
        <f t="shared" si="11"/>
        <v/>
      </c>
      <c r="CD35" s="116" t="str">
        <f t="shared" si="11"/>
        <v/>
      </c>
      <c r="CE35" s="114" t="str">
        <f t="shared" si="11"/>
        <v/>
      </c>
      <c r="CF35" s="115" t="str">
        <f t="shared" si="11"/>
        <v/>
      </c>
      <c r="CG35" s="115" t="str">
        <f t="shared" si="11"/>
        <v/>
      </c>
      <c r="CH35" s="115" t="str">
        <f t="shared" si="11"/>
        <v/>
      </c>
      <c r="CI35" s="115" t="str">
        <f t="shared" si="11"/>
        <v/>
      </c>
      <c r="CJ35" s="115" t="str">
        <f t="shared" si="11"/>
        <v/>
      </c>
      <c r="CK35" s="116" t="str">
        <f t="shared" si="11"/>
        <v/>
      </c>
      <c r="CL35" s="114" t="str">
        <f t="shared" si="11"/>
        <v/>
      </c>
      <c r="CM35" s="115" t="str">
        <f t="shared" si="10"/>
        <v/>
      </c>
      <c r="CN35" s="115" t="str">
        <f t="shared" si="10"/>
        <v/>
      </c>
      <c r="CO35" s="115" t="str">
        <f t="shared" si="10"/>
        <v/>
      </c>
      <c r="CP35" s="115" t="str">
        <f t="shared" si="10"/>
        <v/>
      </c>
      <c r="CQ35" s="115" t="str">
        <f t="shared" si="13"/>
        <v/>
      </c>
      <c r="CR35" s="116" t="str">
        <f t="shared" si="13"/>
        <v/>
      </c>
      <c r="CS35" s="117" t="str">
        <f t="shared" si="13"/>
        <v/>
      </c>
      <c r="CT35" s="115" t="str">
        <f t="shared" si="13"/>
        <v/>
      </c>
      <c r="CU35" s="115" t="str">
        <f t="shared" si="13"/>
        <v/>
      </c>
      <c r="CV35" s="115" t="str">
        <f t="shared" si="13"/>
        <v/>
      </c>
      <c r="CW35" s="115" t="str">
        <f t="shared" si="13"/>
        <v/>
      </c>
      <c r="CX35" s="115" t="str">
        <f t="shared" si="13"/>
        <v/>
      </c>
      <c r="CY35" s="116" t="str">
        <f t="shared" si="13"/>
        <v/>
      </c>
      <c r="CZ35" s="141">
        <f t="shared" si="9"/>
        <v>0</v>
      </c>
    </row>
    <row r="36" spans="1:104" ht="21" hidden="1" customHeight="1">
      <c r="A36" s="130">
        <v>27</v>
      </c>
      <c r="B36" s="1066"/>
      <c r="C36" s="1067"/>
      <c r="D36" s="1067"/>
      <c r="E36" s="1067"/>
      <c r="F36" s="1067"/>
      <c r="G36" s="1067"/>
      <c r="H36" s="1067"/>
      <c r="I36" s="1067"/>
      <c r="J36" s="1067"/>
      <c r="K36" s="1067"/>
      <c r="L36" s="1067"/>
      <c r="M36" s="1067"/>
      <c r="N36" s="1067"/>
      <c r="O36" s="1067"/>
      <c r="P36" s="1067"/>
      <c r="Q36" s="1067"/>
      <c r="R36" s="1067"/>
      <c r="S36" s="1068"/>
      <c r="T36" s="118"/>
      <c r="U36" s="119"/>
      <c r="V36" s="119"/>
      <c r="W36" s="119"/>
      <c r="X36" s="119"/>
      <c r="Y36" s="119"/>
      <c r="Z36" s="120"/>
      <c r="AA36" s="118"/>
      <c r="AB36" s="119"/>
      <c r="AC36" s="119"/>
      <c r="AD36" s="119"/>
      <c r="AE36" s="119"/>
      <c r="AF36" s="119"/>
      <c r="AG36" s="120"/>
      <c r="AH36" s="118"/>
      <c r="AI36" s="119"/>
      <c r="AJ36" s="119"/>
      <c r="AK36" s="119"/>
      <c r="AL36" s="119"/>
      <c r="AM36" s="119"/>
      <c r="AN36" s="120"/>
      <c r="AO36" s="118"/>
      <c r="AP36" s="119"/>
      <c r="AQ36" s="119"/>
      <c r="AR36" s="119"/>
      <c r="AS36" s="119"/>
      <c r="AT36" s="119"/>
      <c r="AU36" s="120"/>
      <c r="AV36" s="1069">
        <f t="shared" si="1"/>
        <v>0</v>
      </c>
      <c r="AW36" s="1069"/>
      <c r="AX36" s="1070"/>
      <c r="AY36" s="1071">
        <f t="shared" si="2"/>
        <v>0</v>
      </c>
      <c r="AZ36" s="1072"/>
      <c r="BA36" s="1073"/>
      <c r="BB36" s="1074" t="str">
        <f t="shared" si="3"/>
        <v>0.0</v>
      </c>
      <c r="BC36" s="1075" t="str">
        <f t="shared" si="12"/>
        <v/>
      </c>
      <c r="BD36" s="1076" t="str">
        <f t="shared" si="12"/>
        <v/>
      </c>
      <c r="BE36" s="131"/>
      <c r="BF36" s="131"/>
      <c r="BG36" s="131"/>
      <c r="BI36" s="130" t="s">
        <v>197</v>
      </c>
      <c r="BJ36" s="132"/>
      <c r="BK36" s="133" t="s">
        <v>169</v>
      </c>
      <c r="BL36" s="134"/>
      <c r="BM36" s="133" t="s">
        <v>162</v>
      </c>
      <c r="BN36" s="135"/>
      <c r="BO36" s="133" t="s">
        <v>169</v>
      </c>
      <c r="BP36" s="134"/>
      <c r="BQ36" s="132"/>
      <c r="BR36" s="133" t="s">
        <v>169</v>
      </c>
      <c r="BS36" s="136"/>
      <c r="BT36" s="137" t="str">
        <f t="shared" si="5"/>
        <v/>
      </c>
      <c r="BU36" s="138" t="str">
        <f t="shared" si="6"/>
        <v/>
      </c>
      <c r="BW36" s="139">
        <v>27</v>
      </c>
      <c r="BX36" s="114" t="str">
        <f t="shared" si="11"/>
        <v/>
      </c>
      <c r="BY36" s="115" t="str">
        <f t="shared" si="11"/>
        <v/>
      </c>
      <c r="BZ36" s="115" t="str">
        <f t="shared" si="11"/>
        <v/>
      </c>
      <c r="CA36" s="115" t="str">
        <f t="shared" si="11"/>
        <v/>
      </c>
      <c r="CB36" s="115" t="str">
        <f t="shared" si="11"/>
        <v/>
      </c>
      <c r="CC36" s="115" t="str">
        <f t="shared" si="11"/>
        <v/>
      </c>
      <c r="CD36" s="116" t="str">
        <f t="shared" si="11"/>
        <v/>
      </c>
      <c r="CE36" s="114" t="str">
        <f t="shared" si="11"/>
        <v/>
      </c>
      <c r="CF36" s="115" t="str">
        <f t="shared" si="11"/>
        <v/>
      </c>
      <c r="CG36" s="115" t="str">
        <f t="shared" si="11"/>
        <v/>
      </c>
      <c r="CH36" s="115" t="str">
        <f t="shared" si="11"/>
        <v/>
      </c>
      <c r="CI36" s="115" t="str">
        <f t="shared" si="11"/>
        <v/>
      </c>
      <c r="CJ36" s="115" t="str">
        <f t="shared" si="11"/>
        <v/>
      </c>
      <c r="CK36" s="116" t="str">
        <f t="shared" si="11"/>
        <v/>
      </c>
      <c r="CL36" s="114" t="str">
        <f t="shared" si="11"/>
        <v/>
      </c>
      <c r="CM36" s="115" t="str">
        <f t="shared" si="10"/>
        <v/>
      </c>
      <c r="CN36" s="115" t="str">
        <f t="shared" si="10"/>
        <v/>
      </c>
      <c r="CO36" s="115" t="str">
        <f t="shared" si="10"/>
        <v/>
      </c>
      <c r="CP36" s="115" t="str">
        <f t="shared" si="10"/>
        <v/>
      </c>
      <c r="CQ36" s="115" t="str">
        <f t="shared" si="13"/>
        <v/>
      </c>
      <c r="CR36" s="116" t="str">
        <f t="shared" si="13"/>
        <v/>
      </c>
      <c r="CS36" s="117" t="str">
        <f t="shared" si="13"/>
        <v/>
      </c>
      <c r="CT36" s="115" t="str">
        <f t="shared" si="13"/>
        <v/>
      </c>
      <c r="CU36" s="115" t="str">
        <f t="shared" si="13"/>
        <v/>
      </c>
      <c r="CV36" s="115" t="str">
        <f t="shared" si="13"/>
        <v/>
      </c>
      <c r="CW36" s="115" t="str">
        <f t="shared" si="13"/>
        <v/>
      </c>
      <c r="CX36" s="115" t="str">
        <f t="shared" si="13"/>
        <v/>
      </c>
      <c r="CY36" s="116" t="str">
        <f t="shared" si="13"/>
        <v/>
      </c>
      <c r="CZ36" s="141">
        <f t="shared" si="9"/>
        <v>0</v>
      </c>
    </row>
    <row r="37" spans="1:104" ht="21" hidden="1" customHeight="1">
      <c r="A37" s="130">
        <v>28</v>
      </c>
      <c r="B37" s="1066"/>
      <c r="C37" s="1067"/>
      <c r="D37" s="1067"/>
      <c r="E37" s="1067"/>
      <c r="F37" s="1067"/>
      <c r="G37" s="1067"/>
      <c r="H37" s="1067"/>
      <c r="I37" s="1067"/>
      <c r="J37" s="1067"/>
      <c r="K37" s="1067"/>
      <c r="L37" s="1067"/>
      <c r="M37" s="1067"/>
      <c r="N37" s="1067"/>
      <c r="O37" s="1067"/>
      <c r="P37" s="1067"/>
      <c r="Q37" s="1067"/>
      <c r="R37" s="1067"/>
      <c r="S37" s="1068"/>
      <c r="T37" s="118"/>
      <c r="U37" s="119"/>
      <c r="V37" s="119"/>
      <c r="W37" s="119"/>
      <c r="X37" s="119"/>
      <c r="Y37" s="119"/>
      <c r="Z37" s="120"/>
      <c r="AA37" s="118"/>
      <c r="AB37" s="119"/>
      <c r="AC37" s="119"/>
      <c r="AD37" s="119"/>
      <c r="AE37" s="119"/>
      <c r="AF37" s="119"/>
      <c r="AG37" s="120"/>
      <c r="AH37" s="118"/>
      <c r="AI37" s="119"/>
      <c r="AJ37" s="119"/>
      <c r="AK37" s="119"/>
      <c r="AL37" s="119"/>
      <c r="AM37" s="119"/>
      <c r="AN37" s="120"/>
      <c r="AO37" s="118"/>
      <c r="AP37" s="119"/>
      <c r="AQ37" s="119"/>
      <c r="AR37" s="119"/>
      <c r="AS37" s="119"/>
      <c r="AT37" s="119"/>
      <c r="AU37" s="120"/>
      <c r="AV37" s="1069">
        <f t="shared" si="1"/>
        <v>0</v>
      </c>
      <c r="AW37" s="1069"/>
      <c r="AX37" s="1070"/>
      <c r="AY37" s="1071">
        <f t="shared" si="2"/>
        <v>0</v>
      </c>
      <c r="AZ37" s="1072"/>
      <c r="BA37" s="1073"/>
      <c r="BB37" s="1074" t="str">
        <f t="shared" si="3"/>
        <v>0.0</v>
      </c>
      <c r="BC37" s="1075" t="str">
        <f t="shared" si="12"/>
        <v/>
      </c>
      <c r="BD37" s="1076" t="str">
        <f t="shared" si="12"/>
        <v/>
      </c>
      <c r="BE37" s="131"/>
      <c r="BF37" s="131"/>
      <c r="BG37" s="131"/>
      <c r="BI37" s="130" t="s">
        <v>198</v>
      </c>
      <c r="BJ37" s="132"/>
      <c r="BK37" s="133" t="s">
        <v>169</v>
      </c>
      <c r="BL37" s="134"/>
      <c r="BM37" s="133" t="s">
        <v>162</v>
      </c>
      <c r="BN37" s="135"/>
      <c r="BO37" s="133" t="s">
        <v>169</v>
      </c>
      <c r="BP37" s="134"/>
      <c r="BQ37" s="132"/>
      <c r="BR37" s="133" t="s">
        <v>169</v>
      </c>
      <c r="BS37" s="136"/>
      <c r="BT37" s="137" t="str">
        <f t="shared" si="5"/>
        <v/>
      </c>
      <c r="BU37" s="138" t="str">
        <f t="shared" si="6"/>
        <v/>
      </c>
      <c r="BW37" s="139">
        <v>28</v>
      </c>
      <c r="BX37" s="114" t="str">
        <f t="shared" si="11"/>
        <v/>
      </c>
      <c r="BY37" s="115" t="str">
        <f t="shared" si="11"/>
        <v/>
      </c>
      <c r="BZ37" s="115" t="str">
        <f t="shared" si="11"/>
        <v/>
      </c>
      <c r="CA37" s="115" t="str">
        <f t="shared" si="11"/>
        <v/>
      </c>
      <c r="CB37" s="115" t="str">
        <f t="shared" si="11"/>
        <v/>
      </c>
      <c r="CC37" s="115" t="str">
        <f t="shared" si="11"/>
        <v/>
      </c>
      <c r="CD37" s="116" t="str">
        <f t="shared" si="11"/>
        <v/>
      </c>
      <c r="CE37" s="114" t="str">
        <f t="shared" si="11"/>
        <v/>
      </c>
      <c r="CF37" s="115" t="str">
        <f t="shared" si="11"/>
        <v/>
      </c>
      <c r="CG37" s="115" t="str">
        <f t="shared" si="11"/>
        <v/>
      </c>
      <c r="CH37" s="115" t="str">
        <f t="shared" si="11"/>
        <v/>
      </c>
      <c r="CI37" s="115" t="str">
        <f t="shared" si="11"/>
        <v/>
      </c>
      <c r="CJ37" s="115" t="str">
        <f t="shared" si="11"/>
        <v/>
      </c>
      <c r="CK37" s="116" t="str">
        <f t="shared" si="11"/>
        <v/>
      </c>
      <c r="CL37" s="114" t="str">
        <f t="shared" si="11"/>
        <v/>
      </c>
      <c r="CM37" s="115" t="str">
        <f t="shared" si="10"/>
        <v/>
      </c>
      <c r="CN37" s="115" t="str">
        <f t="shared" si="10"/>
        <v/>
      </c>
      <c r="CO37" s="115" t="str">
        <f t="shared" si="10"/>
        <v/>
      </c>
      <c r="CP37" s="115" t="str">
        <f t="shared" si="10"/>
        <v/>
      </c>
      <c r="CQ37" s="115" t="str">
        <f t="shared" si="13"/>
        <v/>
      </c>
      <c r="CR37" s="116" t="str">
        <f t="shared" si="13"/>
        <v/>
      </c>
      <c r="CS37" s="117" t="str">
        <f t="shared" si="13"/>
        <v/>
      </c>
      <c r="CT37" s="115" t="str">
        <f t="shared" si="13"/>
        <v/>
      </c>
      <c r="CU37" s="115" t="str">
        <f t="shared" si="13"/>
        <v/>
      </c>
      <c r="CV37" s="115" t="str">
        <f t="shared" si="13"/>
        <v/>
      </c>
      <c r="CW37" s="115" t="str">
        <f t="shared" si="13"/>
        <v/>
      </c>
      <c r="CX37" s="115" t="str">
        <f t="shared" si="13"/>
        <v/>
      </c>
      <c r="CY37" s="116" t="str">
        <f t="shared" si="13"/>
        <v/>
      </c>
      <c r="CZ37" s="141">
        <f t="shared" si="9"/>
        <v>0</v>
      </c>
    </row>
    <row r="38" spans="1:104" ht="21" hidden="1" customHeight="1">
      <c r="A38" s="130">
        <v>29</v>
      </c>
      <c r="B38" s="1066"/>
      <c r="C38" s="1067"/>
      <c r="D38" s="1067"/>
      <c r="E38" s="1067"/>
      <c r="F38" s="1067"/>
      <c r="G38" s="1067"/>
      <c r="H38" s="1067"/>
      <c r="I38" s="1067"/>
      <c r="J38" s="1067"/>
      <c r="K38" s="1067"/>
      <c r="L38" s="1067"/>
      <c r="M38" s="1067"/>
      <c r="N38" s="1067"/>
      <c r="O38" s="1067"/>
      <c r="P38" s="1067"/>
      <c r="Q38" s="1067"/>
      <c r="R38" s="1067"/>
      <c r="S38" s="1068"/>
      <c r="T38" s="118"/>
      <c r="U38" s="119"/>
      <c r="V38" s="119"/>
      <c r="W38" s="119"/>
      <c r="X38" s="119"/>
      <c r="Y38" s="119"/>
      <c r="Z38" s="120"/>
      <c r="AA38" s="118"/>
      <c r="AB38" s="119"/>
      <c r="AC38" s="119"/>
      <c r="AD38" s="119"/>
      <c r="AE38" s="119"/>
      <c r="AF38" s="119"/>
      <c r="AG38" s="120"/>
      <c r="AH38" s="118"/>
      <c r="AI38" s="119"/>
      <c r="AJ38" s="119"/>
      <c r="AK38" s="119"/>
      <c r="AL38" s="119"/>
      <c r="AM38" s="119"/>
      <c r="AN38" s="120"/>
      <c r="AO38" s="118"/>
      <c r="AP38" s="119"/>
      <c r="AQ38" s="119"/>
      <c r="AR38" s="119"/>
      <c r="AS38" s="119"/>
      <c r="AT38" s="119"/>
      <c r="AU38" s="120"/>
      <c r="AV38" s="1069">
        <f t="shared" si="1"/>
        <v>0</v>
      </c>
      <c r="AW38" s="1069"/>
      <c r="AX38" s="1070"/>
      <c r="AY38" s="1071">
        <f t="shared" si="2"/>
        <v>0</v>
      </c>
      <c r="AZ38" s="1072"/>
      <c r="BA38" s="1073"/>
      <c r="BB38" s="1074" t="str">
        <f t="shared" si="3"/>
        <v>0.0</v>
      </c>
      <c r="BC38" s="1075" t="str">
        <f t="shared" si="12"/>
        <v/>
      </c>
      <c r="BD38" s="1076" t="str">
        <f t="shared" si="12"/>
        <v/>
      </c>
      <c r="BE38" s="131"/>
      <c r="BF38" s="131"/>
      <c r="BG38" s="131"/>
      <c r="BI38" s="130" t="s">
        <v>199</v>
      </c>
      <c r="BJ38" s="132"/>
      <c r="BK38" s="133" t="s">
        <v>169</v>
      </c>
      <c r="BL38" s="134"/>
      <c r="BM38" s="133" t="s">
        <v>162</v>
      </c>
      <c r="BN38" s="135"/>
      <c r="BO38" s="133" t="s">
        <v>169</v>
      </c>
      <c r="BP38" s="134"/>
      <c r="BQ38" s="132"/>
      <c r="BR38" s="133" t="s">
        <v>169</v>
      </c>
      <c r="BS38" s="136"/>
      <c r="BT38" s="137" t="str">
        <f t="shared" si="5"/>
        <v/>
      </c>
      <c r="BU38" s="138" t="str">
        <f t="shared" si="6"/>
        <v/>
      </c>
      <c r="BW38" s="139">
        <v>29</v>
      </c>
      <c r="BX38" s="114" t="str">
        <f t="shared" si="11"/>
        <v/>
      </c>
      <c r="BY38" s="115" t="str">
        <f t="shared" si="11"/>
        <v/>
      </c>
      <c r="BZ38" s="115" t="str">
        <f t="shared" si="11"/>
        <v/>
      </c>
      <c r="CA38" s="115" t="str">
        <f t="shared" si="11"/>
        <v/>
      </c>
      <c r="CB38" s="115" t="str">
        <f t="shared" si="11"/>
        <v/>
      </c>
      <c r="CC38" s="115" t="str">
        <f t="shared" si="11"/>
        <v/>
      </c>
      <c r="CD38" s="116" t="str">
        <f t="shared" si="11"/>
        <v/>
      </c>
      <c r="CE38" s="114" t="str">
        <f t="shared" si="11"/>
        <v/>
      </c>
      <c r="CF38" s="115" t="str">
        <f t="shared" si="11"/>
        <v/>
      </c>
      <c r="CG38" s="115" t="str">
        <f t="shared" si="11"/>
        <v/>
      </c>
      <c r="CH38" s="115" t="str">
        <f t="shared" si="11"/>
        <v/>
      </c>
      <c r="CI38" s="115" t="str">
        <f t="shared" si="11"/>
        <v/>
      </c>
      <c r="CJ38" s="115" t="str">
        <f t="shared" si="11"/>
        <v/>
      </c>
      <c r="CK38" s="116" t="str">
        <f t="shared" si="11"/>
        <v/>
      </c>
      <c r="CL38" s="114" t="str">
        <f t="shared" si="11"/>
        <v/>
      </c>
      <c r="CM38" s="115" t="str">
        <f t="shared" si="10"/>
        <v/>
      </c>
      <c r="CN38" s="115" t="str">
        <f t="shared" si="10"/>
        <v/>
      </c>
      <c r="CO38" s="115" t="str">
        <f t="shared" si="10"/>
        <v/>
      </c>
      <c r="CP38" s="115" t="str">
        <f t="shared" si="10"/>
        <v/>
      </c>
      <c r="CQ38" s="115" t="str">
        <f t="shared" si="13"/>
        <v/>
      </c>
      <c r="CR38" s="116" t="str">
        <f t="shared" si="13"/>
        <v/>
      </c>
      <c r="CS38" s="117" t="str">
        <f t="shared" si="13"/>
        <v/>
      </c>
      <c r="CT38" s="115" t="str">
        <f t="shared" si="13"/>
        <v/>
      </c>
      <c r="CU38" s="115" t="str">
        <f t="shared" si="13"/>
        <v/>
      </c>
      <c r="CV38" s="115" t="str">
        <f t="shared" si="13"/>
        <v/>
      </c>
      <c r="CW38" s="115" t="str">
        <f t="shared" si="13"/>
        <v/>
      </c>
      <c r="CX38" s="115" t="str">
        <f t="shared" si="13"/>
        <v/>
      </c>
      <c r="CY38" s="116" t="str">
        <f t="shared" si="13"/>
        <v/>
      </c>
      <c r="CZ38" s="141">
        <f t="shared" si="9"/>
        <v>0</v>
      </c>
    </row>
    <row r="39" spans="1:104" ht="21" hidden="1" customHeight="1">
      <c r="A39" s="130">
        <v>30</v>
      </c>
      <c r="B39" s="1066"/>
      <c r="C39" s="1067"/>
      <c r="D39" s="1067"/>
      <c r="E39" s="1067"/>
      <c r="F39" s="1067"/>
      <c r="G39" s="1067"/>
      <c r="H39" s="1067"/>
      <c r="I39" s="1067"/>
      <c r="J39" s="1067"/>
      <c r="K39" s="1067"/>
      <c r="L39" s="1067"/>
      <c r="M39" s="1067"/>
      <c r="N39" s="1067"/>
      <c r="O39" s="1067"/>
      <c r="P39" s="1067"/>
      <c r="Q39" s="1067"/>
      <c r="R39" s="1067"/>
      <c r="S39" s="1068"/>
      <c r="T39" s="118"/>
      <c r="U39" s="119"/>
      <c r="V39" s="119"/>
      <c r="W39" s="119"/>
      <c r="X39" s="119"/>
      <c r="Y39" s="119"/>
      <c r="Z39" s="120"/>
      <c r="AA39" s="118"/>
      <c r="AB39" s="119"/>
      <c r="AC39" s="119"/>
      <c r="AD39" s="119"/>
      <c r="AE39" s="119"/>
      <c r="AF39" s="119"/>
      <c r="AG39" s="120"/>
      <c r="AH39" s="118"/>
      <c r="AI39" s="119"/>
      <c r="AJ39" s="119"/>
      <c r="AK39" s="119"/>
      <c r="AL39" s="119"/>
      <c r="AM39" s="119"/>
      <c r="AN39" s="120"/>
      <c r="AO39" s="118"/>
      <c r="AP39" s="119"/>
      <c r="AQ39" s="119"/>
      <c r="AR39" s="119"/>
      <c r="AS39" s="119"/>
      <c r="AT39" s="119"/>
      <c r="AU39" s="120"/>
      <c r="AV39" s="1069">
        <f t="shared" si="1"/>
        <v>0</v>
      </c>
      <c r="AW39" s="1069"/>
      <c r="AX39" s="1070"/>
      <c r="AY39" s="1071">
        <f t="shared" si="2"/>
        <v>0</v>
      </c>
      <c r="AZ39" s="1072"/>
      <c r="BA39" s="1073"/>
      <c r="BB39" s="1074" t="str">
        <f t="shared" si="3"/>
        <v>0.0</v>
      </c>
      <c r="BC39" s="1075" t="str">
        <f t="shared" si="12"/>
        <v/>
      </c>
      <c r="BD39" s="1076" t="str">
        <f t="shared" si="12"/>
        <v/>
      </c>
      <c r="BE39" s="131"/>
      <c r="BF39" s="131"/>
      <c r="BG39" s="131"/>
      <c r="BI39" s="130" t="s">
        <v>200</v>
      </c>
      <c r="BJ39" s="132"/>
      <c r="BK39" s="133" t="s">
        <v>169</v>
      </c>
      <c r="BL39" s="134"/>
      <c r="BM39" s="133" t="s">
        <v>162</v>
      </c>
      <c r="BN39" s="135"/>
      <c r="BO39" s="133" t="s">
        <v>169</v>
      </c>
      <c r="BP39" s="134"/>
      <c r="BQ39" s="132"/>
      <c r="BR39" s="133" t="s">
        <v>169</v>
      </c>
      <c r="BS39" s="136"/>
      <c r="BT39" s="137" t="str">
        <f t="shared" si="5"/>
        <v/>
      </c>
      <c r="BU39" s="138" t="str">
        <f t="shared" si="6"/>
        <v/>
      </c>
      <c r="BW39" s="139">
        <v>30</v>
      </c>
      <c r="BX39" s="114" t="str">
        <f t="shared" si="11"/>
        <v/>
      </c>
      <c r="BY39" s="115" t="str">
        <f t="shared" si="11"/>
        <v/>
      </c>
      <c r="BZ39" s="115" t="str">
        <f t="shared" si="11"/>
        <v/>
      </c>
      <c r="CA39" s="115" t="str">
        <f t="shared" si="11"/>
        <v/>
      </c>
      <c r="CB39" s="115" t="str">
        <f t="shared" si="11"/>
        <v/>
      </c>
      <c r="CC39" s="115" t="str">
        <f t="shared" si="11"/>
        <v/>
      </c>
      <c r="CD39" s="116" t="str">
        <f t="shared" si="11"/>
        <v/>
      </c>
      <c r="CE39" s="114" t="str">
        <f t="shared" si="11"/>
        <v/>
      </c>
      <c r="CF39" s="115" t="str">
        <f t="shared" si="11"/>
        <v/>
      </c>
      <c r="CG39" s="115" t="str">
        <f t="shared" si="11"/>
        <v/>
      </c>
      <c r="CH39" s="115" t="str">
        <f t="shared" si="11"/>
        <v/>
      </c>
      <c r="CI39" s="115" t="str">
        <f t="shared" si="11"/>
        <v/>
      </c>
      <c r="CJ39" s="115" t="str">
        <f t="shared" si="11"/>
        <v/>
      </c>
      <c r="CK39" s="116" t="str">
        <f t="shared" si="11"/>
        <v/>
      </c>
      <c r="CL39" s="114" t="str">
        <f t="shared" si="11"/>
        <v/>
      </c>
      <c r="CM39" s="115" t="str">
        <f t="shared" si="10"/>
        <v/>
      </c>
      <c r="CN39" s="115" t="str">
        <f t="shared" si="10"/>
        <v/>
      </c>
      <c r="CO39" s="115" t="str">
        <f t="shared" si="10"/>
        <v/>
      </c>
      <c r="CP39" s="115" t="str">
        <f t="shared" si="10"/>
        <v/>
      </c>
      <c r="CQ39" s="115" t="str">
        <f t="shared" si="13"/>
        <v/>
      </c>
      <c r="CR39" s="116" t="str">
        <f t="shared" si="13"/>
        <v/>
      </c>
      <c r="CS39" s="117" t="str">
        <f t="shared" si="13"/>
        <v/>
      </c>
      <c r="CT39" s="115" t="str">
        <f t="shared" si="13"/>
        <v/>
      </c>
      <c r="CU39" s="115" t="str">
        <f t="shared" si="13"/>
        <v/>
      </c>
      <c r="CV39" s="115" t="str">
        <f t="shared" si="13"/>
        <v/>
      </c>
      <c r="CW39" s="115" t="str">
        <f t="shared" si="13"/>
        <v/>
      </c>
      <c r="CX39" s="115" t="str">
        <f t="shared" si="13"/>
        <v/>
      </c>
      <c r="CY39" s="116" t="str">
        <f t="shared" si="13"/>
        <v/>
      </c>
      <c r="CZ39" s="141">
        <f t="shared" si="9"/>
        <v>0</v>
      </c>
    </row>
    <row r="40" spans="1:104" ht="21" hidden="1" customHeight="1">
      <c r="A40" s="130">
        <v>31</v>
      </c>
      <c r="B40" s="1066"/>
      <c r="C40" s="1067"/>
      <c r="D40" s="1067"/>
      <c r="E40" s="1067"/>
      <c r="F40" s="1067"/>
      <c r="G40" s="1067"/>
      <c r="H40" s="1067"/>
      <c r="I40" s="1067"/>
      <c r="J40" s="1067"/>
      <c r="K40" s="1067"/>
      <c r="L40" s="1067"/>
      <c r="M40" s="1067"/>
      <c r="N40" s="1067"/>
      <c r="O40" s="1067"/>
      <c r="P40" s="1067"/>
      <c r="Q40" s="1067"/>
      <c r="R40" s="1067"/>
      <c r="S40" s="1077"/>
      <c r="T40" s="118"/>
      <c r="U40" s="119"/>
      <c r="V40" s="119"/>
      <c r="W40" s="119"/>
      <c r="X40" s="119"/>
      <c r="Y40" s="119"/>
      <c r="Z40" s="120"/>
      <c r="AA40" s="118"/>
      <c r="AB40" s="119"/>
      <c r="AC40" s="119"/>
      <c r="AD40" s="119"/>
      <c r="AE40" s="119"/>
      <c r="AF40" s="119"/>
      <c r="AG40" s="120"/>
      <c r="AH40" s="118"/>
      <c r="AI40" s="119"/>
      <c r="AJ40" s="119"/>
      <c r="AK40" s="119"/>
      <c r="AL40" s="119"/>
      <c r="AM40" s="119"/>
      <c r="AN40" s="120"/>
      <c r="AO40" s="118"/>
      <c r="AP40" s="119"/>
      <c r="AQ40" s="119"/>
      <c r="AR40" s="119"/>
      <c r="AS40" s="119"/>
      <c r="AT40" s="119"/>
      <c r="AU40" s="120"/>
      <c r="AV40" s="1069">
        <f t="shared" si="1"/>
        <v>0</v>
      </c>
      <c r="AW40" s="1069"/>
      <c r="AX40" s="1070"/>
      <c r="AY40" s="1071">
        <f t="shared" si="2"/>
        <v>0</v>
      </c>
      <c r="AZ40" s="1072"/>
      <c r="BA40" s="1073"/>
      <c r="BB40" s="1074" t="str">
        <f t="shared" si="3"/>
        <v>0.0</v>
      </c>
      <c r="BC40" s="1075" t="str">
        <f t="shared" si="12"/>
        <v/>
      </c>
      <c r="BD40" s="1076" t="str">
        <f t="shared" si="12"/>
        <v/>
      </c>
      <c r="BE40" s="131"/>
      <c r="BF40" s="131"/>
      <c r="BG40" s="131"/>
      <c r="BI40" s="130" t="s">
        <v>201</v>
      </c>
      <c r="BJ40" s="132"/>
      <c r="BK40" s="133" t="s">
        <v>169</v>
      </c>
      <c r="BL40" s="134"/>
      <c r="BM40" s="133" t="s">
        <v>162</v>
      </c>
      <c r="BN40" s="135"/>
      <c r="BO40" s="133" t="s">
        <v>169</v>
      </c>
      <c r="BP40" s="134"/>
      <c r="BQ40" s="132"/>
      <c r="BR40" s="133" t="s">
        <v>169</v>
      </c>
      <c r="BS40" s="136"/>
      <c r="BT40" s="137" t="str">
        <f t="shared" si="5"/>
        <v/>
      </c>
      <c r="BU40" s="138" t="str">
        <f t="shared" si="6"/>
        <v/>
      </c>
      <c r="BW40" s="139">
        <v>31</v>
      </c>
      <c r="BX40" s="114" t="str">
        <f t="shared" si="11"/>
        <v/>
      </c>
      <c r="BY40" s="115" t="str">
        <f t="shared" si="11"/>
        <v/>
      </c>
      <c r="BZ40" s="115" t="str">
        <f t="shared" si="11"/>
        <v/>
      </c>
      <c r="CA40" s="115" t="str">
        <f t="shared" si="11"/>
        <v/>
      </c>
      <c r="CB40" s="115" t="str">
        <f t="shared" si="11"/>
        <v/>
      </c>
      <c r="CC40" s="115" t="str">
        <f t="shared" si="11"/>
        <v/>
      </c>
      <c r="CD40" s="116" t="str">
        <f t="shared" si="11"/>
        <v/>
      </c>
      <c r="CE40" s="114" t="str">
        <f t="shared" si="11"/>
        <v/>
      </c>
      <c r="CF40" s="115" t="str">
        <f t="shared" si="11"/>
        <v/>
      </c>
      <c r="CG40" s="115" t="str">
        <f t="shared" si="11"/>
        <v/>
      </c>
      <c r="CH40" s="115" t="str">
        <f t="shared" si="11"/>
        <v/>
      </c>
      <c r="CI40" s="115" t="str">
        <f t="shared" si="11"/>
        <v/>
      </c>
      <c r="CJ40" s="115" t="str">
        <f t="shared" si="11"/>
        <v/>
      </c>
      <c r="CK40" s="116" t="str">
        <f t="shared" si="11"/>
        <v/>
      </c>
      <c r="CL40" s="114" t="str">
        <f t="shared" si="11"/>
        <v/>
      </c>
      <c r="CM40" s="115" t="str">
        <f t="shared" si="10"/>
        <v/>
      </c>
      <c r="CN40" s="115" t="str">
        <f t="shared" si="10"/>
        <v/>
      </c>
      <c r="CO40" s="115" t="str">
        <f t="shared" si="10"/>
        <v/>
      </c>
      <c r="CP40" s="115" t="str">
        <f t="shared" si="10"/>
        <v/>
      </c>
      <c r="CQ40" s="115" t="str">
        <f t="shared" si="13"/>
        <v/>
      </c>
      <c r="CR40" s="116" t="str">
        <f t="shared" si="13"/>
        <v/>
      </c>
      <c r="CS40" s="117" t="str">
        <f t="shared" si="13"/>
        <v/>
      </c>
      <c r="CT40" s="115" t="str">
        <f t="shared" si="13"/>
        <v/>
      </c>
      <c r="CU40" s="115" t="str">
        <f t="shared" si="13"/>
        <v/>
      </c>
      <c r="CV40" s="115" t="str">
        <f t="shared" si="13"/>
        <v/>
      </c>
      <c r="CW40" s="115" t="str">
        <f t="shared" si="13"/>
        <v/>
      </c>
      <c r="CX40" s="115" t="str">
        <f t="shared" si="13"/>
        <v/>
      </c>
      <c r="CY40" s="116" t="str">
        <f t="shared" si="13"/>
        <v/>
      </c>
      <c r="CZ40" s="141">
        <f t="shared" si="9"/>
        <v>0</v>
      </c>
    </row>
    <row r="41" spans="1:104" ht="21" hidden="1" customHeight="1">
      <c r="A41" s="130">
        <v>32</v>
      </c>
      <c r="B41" s="1066"/>
      <c r="C41" s="1067"/>
      <c r="D41" s="1067"/>
      <c r="E41" s="1067"/>
      <c r="F41" s="1067"/>
      <c r="G41" s="1067"/>
      <c r="H41" s="1067"/>
      <c r="I41" s="1067"/>
      <c r="J41" s="1067"/>
      <c r="K41" s="1067"/>
      <c r="L41" s="1067"/>
      <c r="M41" s="1067"/>
      <c r="N41" s="1067"/>
      <c r="O41" s="1067"/>
      <c r="P41" s="1067"/>
      <c r="Q41" s="1067"/>
      <c r="R41" s="1067"/>
      <c r="S41" s="1077"/>
      <c r="T41" s="118"/>
      <c r="U41" s="119"/>
      <c r="V41" s="119"/>
      <c r="W41" s="119"/>
      <c r="X41" s="119"/>
      <c r="Y41" s="119"/>
      <c r="Z41" s="120"/>
      <c r="AA41" s="118"/>
      <c r="AB41" s="119"/>
      <c r="AC41" s="119"/>
      <c r="AD41" s="119"/>
      <c r="AE41" s="119"/>
      <c r="AF41" s="119"/>
      <c r="AG41" s="120"/>
      <c r="AH41" s="118"/>
      <c r="AI41" s="119"/>
      <c r="AJ41" s="119"/>
      <c r="AK41" s="119"/>
      <c r="AL41" s="119"/>
      <c r="AM41" s="119"/>
      <c r="AN41" s="120"/>
      <c r="AO41" s="118"/>
      <c r="AP41" s="119"/>
      <c r="AQ41" s="119"/>
      <c r="AR41" s="119"/>
      <c r="AS41" s="119"/>
      <c r="AT41" s="119"/>
      <c r="AU41" s="120"/>
      <c r="AV41" s="1069">
        <f t="shared" si="1"/>
        <v>0</v>
      </c>
      <c r="AW41" s="1069"/>
      <c r="AX41" s="1070"/>
      <c r="AY41" s="1071">
        <f t="shared" si="2"/>
        <v>0</v>
      </c>
      <c r="AZ41" s="1072"/>
      <c r="BA41" s="1073"/>
      <c r="BB41" s="1074" t="str">
        <f t="shared" si="3"/>
        <v>0.0</v>
      </c>
      <c r="BC41" s="1075" t="str">
        <f t="shared" si="12"/>
        <v/>
      </c>
      <c r="BD41" s="1076" t="str">
        <f t="shared" si="12"/>
        <v/>
      </c>
      <c r="BE41" s="131"/>
      <c r="BF41" s="131"/>
      <c r="BG41" s="131"/>
      <c r="BI41" s="130" t="s">
        <v>202</v>
      </c>
      <c r="BJ41" s="132"/>
      <c r="BK41" s="133" t="s">
        <v>169</v>
      </c>
      <c r="BL41" s="134"/>
      <c r="BM41" s="133" t="s">
        <v>162</v>
      </c>
      <c r="BN41" s="135"/>
      <c r="BO41" s="133" t="s">
        <v>169</v>
      </c>
      <c r="BP41" s="134"/>
      <c r="BQ41" s="132"/>
      <c r="BR41" s="133" t="s">
        <v>169</v>
      </c>
      <c r="BS41" s="136"/>
      <c r="BT41" s="137" t="str">
        <f t="shared" si="5"/>
        <v/>
      </c>
      <c r="BU41" s="138" t="str">
        <f t="shared" si="6"/>
        <v/>
      </c>
      <c r="BW41" s="139">
        <v>32</v>
      </c>
      <c r="BX41" s="114" t="str">
        <f t="shared" si="11"/>
        <v/>
      </c>
      <c r="BY41" s="115" t="str">
        <f t="shared" si="11"/>
        <v/>
      </c>
      <c r="BZ41" s="115" t="str">
        <f t="shared" si="11"/>
        <v/>
      </c>
      <c r="CA41" s="115" t="str">
        <f t="shared" si="11"/>
        <v/>
      </c>
      <c r="CB41" s="115" t="str">
        <f t="shared" si="11"/>
        <v/>
      </c>
      <c r="CC41" s="115" t="str">
        <f t="shared" si="11"/>
        <v/>
      </c>
      <c r="CD41" s="116" t="str">
        <f t="shared" si="11"/>
        <v/>
      </c>
      <c r="CE41" s="114" t="str">
        <f t="shared" si="11"/>
        <v/>
      </c>
      <c r="CF41" s="115" t="str">
        <f t="shared" si="11"/>
        <v/>
      </c>
      <c r="CG41" s="115" t="str">
        <f t="shared" si="11"/>
        <v/>
      </c>
      <c r="CH41" s="115" t="str">
        <f t="shared" si="11"/>
        <v/>
      </c>
      <c r="CI41" s="115" t="str">
        <f t="shared" si="11"/>
        <v/>
      </c>
      <c r="CJ41" s="115" t="str">
        <f t="shared" si="11"/>
        <v/>
      </c>
      <c r="CK41" s="116" t="str">
        <f t="shared" si="11"/>
        <v/>
      </c>
      <c r="CL41" s="114" t="str">
        <f t="shared" si="11"/>
        <v/>
      </c>
      <c r="CM41" s="115" t="str">
        <f t="shared" si="10"/>
        <v/>
      </c>
      <c r="CN41" s="115" t="str">
        <f t="shared" si="10"/>
        <v/>
      </c>
      <c r="CO41" s="115" t="str">
        <f t="shared" si="10"/>
        <v/>
      </c>
      <c r="CP41" s="115" t="str">
        <f t="shared" si="10"/>
        <v/>
      </c>
      <c r="CQ41" s="115" t="str">
        <f t="shared" si="13"/>
        <v/>
      </c>
      <c r="CR41" s="116" t="str">
        <f t="shared" si="13"/>
        <v/>
      </c>
      <c r="CS41" s="117" t="str">
        <f t="shared" si="13"/>
        <v/>
      </c>
      <c r="CT41" s="115" t="str">
        <f t="shared" si="13"/>
        <v/>
      </c>
      <c r="CU41" s="115" t="str">
        <f t="shared" si="13"/>
        <v/>
      </c>
      <c r="CV41" s="115" t="str">
        <f t="shared" si="13"/>
        <v/>
      </c>
      <c r="CW41" s="115" t="str">
        <f t="shared" si="13"/>
        <v/>
      </c>
      <c r="CX41" s="115" t="str">
        <f t="shared" si="13"/>
        <v/>
      </c>
      <c r="CY41" s="116" t="str">
        <f t="shared" si="13"/>
        <v/>
      </c>
      <c r="CZ41" s="141">
        <f t="shared" si="9"/>
        <v>0</v>
      </c>
    </row>
    <row r="42" spans="1:104" ht="21" hidden="1" customHeight="1">
      <c r="A42" s="130">
        <v>33</v>
      </c>
      <c r="B42" s="1066"/>
      <c r="C42" s="1067"/>
      <c r="D42" s="1067"/>
      <c r="E42" s="1067"/>
      <c r="F42" s="1067"/>
      <c r="G42" s="1067"/>
      <c r="H42" s="1067"/>
      <c r="I42" s="1067"/>
      <c r="J42" s="1067"/>
      <c r="K42" s="1067"/>
      <c r="L42" s="1067"/>
      <c r="M42" s="1067"/>
      <c r="N42" s="1067"/>
      <c r="O42" s="1067"/>
      <c r="P42" s="1067"/>
      <c r="Q42" s="1067"/>
      <c r="R42" s="1067"/>
      <c r="S42" s="1077"/>
      <c r="T42" s="118"/>
      <c r="U42" s="119"/>
      <c r="V42" s="119"/>
      <c r="W42" s="119"/>
      <c r="X42" s="119"/>
      <c r="Y42" s="119"/>
      <c r="Z42" s="120"/>
      <c r="AA42" s="118"/>
      <c r="AB42" s="119"/>
      <c r="AC42" s="119"/>
      <c r="AD42" s="119"/>
      <c r="AE42" s="119"/>
      <c r="AF42" s="119"/>
      <c r="AG42" s="120"/>
      <c r="AH42" s="118"/>
      <c r="AI42" s="119"/>
      <c r="AJ42" s="119"/>
      <c r="AK42" s="119"/>
      <c r="AL42" s="119"/>
      <c r="AM42" s="119"/>
      <c r="AN42" s="120"/>
      <c r="AO42" s="118"/>
      <c r="AP42" s="119"/>
      <c r="AQ42" s="119"/>
      <c r="AR42" s="119"/>
      <c r="AS42" s="119"/>
      <c r="AT42" s="119"/>
      <c r="AU42" s="120"/>
      <c r="AV42" s="1069">
        <f t="shared" si="1"/>
        <v>0</v>
      </c>
      <c r="AW42" s="1069"/>
      <c r="AX42" s="1070"/>
      <c r="AY42" s="1071">
        <f t="shared" si="2"/>
        <v>0</v>
      </c>
      <c r="AZ42" s="1072"/>
      <c r="BA42" s="1073"/>
      <c r="BB42" s="1074" t="str">
        <f t="shared" si="3"/>
        <v>0.0</v>
      </c>
      <c r="BC42" s="1075" t="str">
        <f t="shared" si="12"/>
        <v/>
      </c>
      <c r="BD42" s="1076" t="str">
        <f t="shared" si="12"/>
        <v/>
      </c>
      <c r="BE42" s="131"/>
      <c r="BF42" s="131"/>
      <c r="BG42" s="131"/>
      <c r="BI42" s="130" t="s">
        <v>203</v>
      </c>
      <c r="BJ42" s="132"/>
      <c r="BK42" s="133" t="s">
        <v>169</v>
      </c>
      <c r="BL42" s="134"/>
      <c r="BM42" s="133" t="s">
        <v>162</v>
      </c>
      <c r="BN42" s="135"/>
      <c r="BO42" s="133" t="s">
        <v>169</v>
      </c>
      <c r="BP42" s="134"/>
      <c r="BQ42" s="132"/>
      <c r="BR42" s="133" t="s">
        <v>169</v>
      </c>
      <c r="BS42" s="136"/>
      <c r="BT42" s="137" t="str">
        <f t="shared" si="5"/>
        <v/>
      </c>
      <c r="BU42" s="138" t="str">
        <f t="shared" si="6"/>
        <v/>
      </c>
      <c r="BW42" s="139">
        <v>33</v>
      </c>
      <c r="BX42" s="114" t="str">
        <f t="shared" si="11"/>
        <v/>
      </c>
      <c r="BY42" s="115" t="str">
        <f t="shared" si="11"/>
        <v/>
      </c>
      <c r="BZ42" s="115" t="str">
        <f t="shared" si="11"/>
        <v/>
      </c>
      <c r="CA42" s="115" t="str">
        <f t="shared" si="11"/>
        <v/>
      </c>
      <c r="CB42" s="115" t="str">
        <f t="shared" si="11"/>
        <v/>
      </c>
      <c r="CC42" s="115" t="str">
        <f t="shared" si="11"/>
        <v/>
      </c>
      <c r="CD42" s="116" t="str">
        <f t="shared" si="11"/>
        <v/>
      </c>
      <c r="CE42" s="114" t="str">
        <f t="shared" si="11"/>
        <v/>
      </c>
      <c r="CF42" s="115" t="str">
        <f t="shared" si="11"/>
        <v/>
      </c>
      <c r="CG42" s="115" t="str">
        <f t="shared" si="11"/>
        <v/>
      </c>
      <c r="CH42" s="115" t="str">
        <f t="shared" si="11"/>
        <v/>
      </c>
      <c r="CI42" s="115" t="str">
        <f t="shared" si="11"/>
        <v/>
      </c>
      <c r="CJ42" s="115" t="str">
        <f t="shared" si="11"/>
        <v/>
      </c>
      <c r="CK42" s="116" t="str">
        <f t="shared" si="11"/>
        <v/>
      </c>
      <c r="CL42" s="114" t="str">
        <f t="shared" si="11"/>
        <v/>
      </c>
      <c r="CM42" s="115" t="str">
        <f t="shared" si="10"/>
        <v/>
      </c>
      <c r="CN42" s="115" t="str">
        <f t="shared" si="10"/>
        <v/>
      </c>
      <c r="CO42" s="115" t="str">
        <f t="shared" si="10"/>
        <v/>
      </c>
      <c r="CP42" s="115" t="str">
        <f t="shared" si="10"/>
        <v/>
      </c>
      <c r="CQ42" s="115" t="str">
        <f t="shared" si="13"/>
        <v/>
      </c>
      <c r="CR42" s="116" t="str">
        <f t="shared" si="13"/>
        <v/>
      </c>
      <c r="CS42" s="117" t="str">
        <f t="shared" si="13"/>
        <v/>
      </c>
      <c r="CT42" s="115" t="str">
        <f t="shared" si="13"/>
        <v/>
      </c>
      <c r="CU42" s="115" t="str">
        <f t="shared" si="13"/>
        <v/>
      </c>
      <c r="CV42" s="115" t="str">
        <f t="shared" si="13"/>
        <v/>
      </c>
      <c r="CW42" s="115" t="str">
        <f t="shared" si="13"/>
        <v/>
      </c>
      <c r="CX42" s="115" t="str">
        <f t="shared" si="13"/>
        <v/>
      </c>
      <c r="CY42" s="116" t="str">
        <f t="shared" si="13"/>
        <v/>
      </c>
      <c r="CZ42" s="141">
        <f t="shared" si="9"/>
        <v>0</v>
      </c>
    </row>
    <row r="43" spans="1:104" ht="21" hidden="1" customHeight="1">
      <c r="A43" s="130">
        <v>34</v>
      </c>
      <c r="B43" s="1066"/>
      <c r="C43" s="1067"/>
      <c r="D43" s="1067"/>
      <c r="E43" s="1067"/>
      <c r="F43" s="1067"/>
      <c r="G43" s="1067"/>
      <c r="H43" s="1067"/>
      <c r="I43" s="1067"/>
      <c r="J43" s="1067"/>
      <c r="K43" s="1067"/>
      <c r="L43" s="1067"/>
      <c r="M43" s="1067"/>
      <c r="N43" s="1067"/>
      <c r="O43" s="1067"/>
      <c r="P43" s="1067"/>
      <c r="Q43" s="1067"/>
      <c r="R43" s="1067"/>
      <c r="S43" s="1077"/>
      <c r="T43" s="118"/>
      <c r="U43" s="119"/>
      <c r="V43" s="119"/>
      <c r="W43" s="119"/>
      <c r="X43" s="119"/>
      <c r="Y43" s="119"/>
      <c r="Z43" s="120"/>
      <c r="AA43" s="118"/>
      <c r="AB43" s="119"/>
      <c r="AC43" s="119"/>
      <c r="AD43" s="119"/>
      <c r="AE43" s="119"/>
      <c r="AF43" s="119"/>
      <c r="AG43" s="120"/>
      <c r="AH43" s="118"/>
      <c r="AI43" s="119"/>
      <c r="AJ43" s="119"/>
      <c r="AK43" s="119"/>
      <c r="AL43" s="119"/>
      <c r="AM43" s="119"/>
      <c r="AN43" s="120"/>
      <c r="AO43" s="118"/>
      <c r="AP43" s="119"/>
      <c r="AQ43" s="119"/>
      <c r="AR43" s="119"/>
      <c r="AS43" s="119"/>
      <c r="AT43" s="119"/>
      <c r="AU43" s="120"/>
      <c r="AV43" s="1069">
        <f t="shared" si="1"/>
        <v>0</v>
      </c>
      <c r="AW43" s="1069"/>
      <c r="AX43" s="1070"/>
      <c r="AY43" s="1071">
        <f t="shared" si="2"/>
        <v>0</v>
      </c>
      <c r="AZ43" s="1072"/>
      <c r="BA43" s="1073"/>
      <c r="BB43" s="1074" t="str">
        <f t="shared" si="3"/>
        <v>0.0</v>
      </c>
      <c r="BC43" s="1075" t="str">
        <f t="shared" si="12"/>
        <v/>
      </c>
      <c r="BD43" s="1076" t="str">
        <f t="shared" si="12"/>
        <v/>
      </c>
      <c r="BE43" s="131"/>
      <c r="BF43" s="131"/>
      <c r="BG43" s="131"/>
      <c r="BI43" s="130" t="s">
        <v>204</v>
      </c>
      <c r="BJ43" s="132"/>
      <c r="BK43" s="133" t="s">
        <v>169</v>
      </c>
      <c r="BL43" s="134"/>
      <c r="BM43" s="133" t="s">
        <v>162</v>
      </c>
      <c r="BN43" s="135"/>
      <c r="BO43" s="133" t="s">
        <v>169</v>
      </c>
      <c r="BP43" s="134"/>
      <c r="BQ43" s="132"/>
      <c r="BR43" s="133" t="s">
        <v>169</v>
      </c>
      <c r="BS43" s="136"/>
      <c r="BT43" s="137" t="str">
        <f t="shared" si="5"/>
        <v/>
      </c>
      <c r="BU43" s="138" t="str">
        <f t="shared" si="6"/>
        <v/>
      </c>
      <c r="BW43" s="139">
        <v>34</v>
      </c>
      <c r="BX43" s="114" t="str">
        <f t="shared" ref="BX43:CM59" si="14">IF(T43="","",VLOOKUP(T43,$BI$10:$BU$57,13,TRUE))</f>
        <v/>
      </c>
      <c r="BY43" s="115" t="str">
        <f t="shared" si="14"/>
        <v/>
      </c>
      <c r="BZ43" s="115" t="str">
        <f t="shared" si="14"/>
        <v/>
      </c>
      <c r="CA43" s="115" t="str">
        <f t="shared" si="14"/>
        <v/>
      </c>
      <c r="CB43" s="115" t="str">
        <f t="shared" si="14"/>
        <v/>
      </c>
      <c r="CC43" s="115" t="str">
        <f t="shared" si="14"/>
        <v/>
      </c>
      <c r="CD43" s="116" t="str">
        <f t="shared" si="14"/>
        <v/>
      </c>
      <c r="CE43" s="114" t="str">
        <f t="shared" si="14"/>
        <v/>
      </c>
      <c r="CF43" s="115" t="str">
        <f t="shared" si="14"/>
        <v/>
      </c>
      <c r="CG43" s="115" t="str">
        <f t="shared" si="14"/>
        <v/>
      </c>
      <c r="CH43" s="115" t="str">
        <f t="shared" si="14"/>
        <v/>
      </c>
      <c r="CI43" s="115" t="str">
        <f t="shared" si="14"/>
        <v/>
      </c>
      <c r="CJ43" s="115" t="str">
        <f t="shared" si="14"/>
        <v/>
      </c>
      <c r="CK43" s="116" t="str">
        <f t="shared" si="14"/>
        <v/>
      </c>
      <c r="CL43" s="114" t="str">
        <f t="shared" si="14"/>
        <v/>
      </c>
      <c r="CM43" s="115" t="str">
        <f t="shared" si="10"/>
        <v/>
      </c>
      <c r="CN43" s="115" t="str">
        <f t="shared" si="10"/>
        <v/>
      </c>
      <c r="CO43" s="115" t="str">
        <f t="shared" si="10"/>
        <v/>
      </c>
      <c r="CP43" s="115" t="str">
        <f t="shared" si="10"/>
        <v/>
      </c>
      <c r="CQ43" s="115" t="str">
        <f t="shared" si="13"/>
        <v/>
      </c>
      <c r="CR43" s="116" t="str">
        <f t="shared" si="13"/>
        <v/>
      </c>
      <c r="CS43" s="117" t="str">
        <f t="shared" si="13"/>
        <v/>
      </c>
      <c r="CT43" s="115" t="str">
        <f t="shared" si="13"/>
        <v/>
      </c>
      <c r="CU43" s="115" t="str">
        <f t="shared" si="13"/>
        <v/>
      </c>
      <c r="CV43" s="115" t="str">
        <f t="shared" si="13"/>
        <v/>
      </c>
      <c r="CW43" s="115" t="str">
        <f t="shared" si="13"/>
        <v/>
      </c>
      <c r="CX43" s="115" t="str">
        <f t="shared" si="13"/>
        <v/>
      </c>
      <c r="CY43" s="116" t="str">
        <f t="shared" si="13"/>
        <v/>
      </c>
      <c r="CZ43" s="141">
        <f t="shared" si="9"/>
        <v>0</v>
      </c>
    </row>
    <row r="44" spans="1:104" ht="21" hidden="1" customHeight="1">
      <c r="A44" s="130">
        <v>35</v>
      </c>
      <c r="B44" s="1066"/>
      <c r="C44" s="1067"/>
      <c r="D44" s="1067"/>
      <c r="E44" s="1067"/>
      <c r="F44" s="1067"/>
      <c r="G44" s="1067"/>
      <c r="H44" s="1067"/>
      <c r="I44" s="1067"/>
      <c r="J44" s="1067"/>
      <c r="K44" s="1067"/>
      <c r="L44" s="1067"/>
      <c r="M44" s="1067"/>
      <c r="N44" s="1067"/>
      <c r="O44" s="1067"/>
      <c r="P44" s="1067"/>
      <c r="Q44" s="1067"/>
      <c r="R44" s="1067"/>
      <c r="S44" s="1077"/>
      <c r="T44" s="118"/>
      <c r="U44" s="119"/>
      <c r="V44" s="119"/>
      <c r="W44" s="119"/>
      <c r="X44" s="119"/>
      <c r="Y44" s="119"/>
      <c r="Z44" s="120"/>
      <c r="AA44" s="118"/>
      <c r="AB44" s="119"/>
      <c r="AC44" s="119"/>
      <c r="AD44" s="119"/>
      <c r="AE44" s="119"/>
      <c r="AF44" s="119"/>
      <c r="AG44" s="120"/>
      <c r="AH44" s="118"/>
      <c r="AI44" s="119"/>
      <c r="AJ44" s="119"/>
      <c r="AK44" s="119"/>
      <c r="AL44" s="119"/>
      <c r="AM44" s="119"/>
      <c r="AN44" s="120"/>
      <c r="AO44" s="118"/>
      <c r="AP44" s="119"/>
      <c r="AQ44" s="119"/>
      <c r="AR44" s="119"/>
      <c r="AS44" s="119"/>
      <c r="AT44" s="119"/>
      <c r="AU44" s="120"/>
      <c r="AV44" s="1069">
        <f t="shared" si="1"/>
        <v>0</v>
      </c>
      <c r="AW44" s="1069"/>
      <c r="AX44" s="1070"/>
      <c r="AY44" s="1071">
        <f t="shared" si="2"/>
        <v>0</v>
      </c>
      <c r="AZ44" s="1072"/>
      <c r="BA44" s="1073"/>
      <c r="BB44" s="1074" t="str">
        <f t="shared" si="3"/>
        <v>0.0</v>
      </c>
      <c r="BC44" s="1075" t="str">
        <f t="shared" si="12"/>
        <v/>
      </c>
      <c r="BD44" s="1076" t="str">
        <f t="shared" si="12"/>
        <v/>
      </c>
      <c r="BE44" s="131"/>
      <c r="BF44" s="131"/>
      <c r="BG44" s="131"/>
      <c r="BI44" s="130" t="s">
        <v>205</v>
      </c>
      <c r="BJ44" s="132"/>
      <c r="BK44" s="133" t="s">
        <v>169</v>
      </c>
      <c r="BL44" s="134"/>
      <c r="BM44" s="133" t="s">
        <v>162</v>
      </c>
      <c r="BN44" s="135"/>
      <c r="BO44" s="133" t="s">
        <v>169</v>
      </c>
      <c r="BP44" s="134"/>
      <c r="BQ44" s="132"/>
      <c r="BR44" s="133" t="s">
        <v>169</v>
      </c>
      <c r="BS44" s="136"/>
      <c r="BT44" s="137" t="str">
        <f t="shared" si="5"/>
        <v/>
      </c>
      <c r="BU44" s="138" t="str">
        <f t="shared" si="6"/>
        <v/>
      </c>
      <c r="BW44" s="139">
        <v>35</v>
      </c>
      <c r="BX44" s="114" t="str">
        <f t="shared" si="14"/>
        <v/>
      </c>
      <c r="BY44" s="115" t="str">
        <f t="shared" si="14"/>
        <v/>
      </c>
      <c r="BZ44" s="115" t="str">
        <f t="shared" si="14"/>
        <v/>
      </c>
      <c r="CA44" s="115" t="str">
        <f t="shared" si="14"/>
        <v/>
      </c>
      <c r="CB44" s="115" t="str">
        <f t="shared" si="14"/>
        <v/>
      </c>
      <c r="CC44" s="115" t="str">
        <f t="shared" si="14"/>
        <v/>
      </c>
      <c r="CD44" s="116" t="str">
        <f t="shared" si="14"/>
        <v/>
      </c>
      <c r="CE44" s="114" t="str">
        <f t="shared" si="14"/>
        <v/>
      </c>
      <c r="CF44" s="115" t="str">
        <f t="shared" si="14"/>
        <v/>
      </c>
      <c r="CG44" s="115" t="str">
        <f t="shared" si="14"/>
        <v/>
      </c>
      <c r="CH44" s="115" t="str">
        <f t="shared" si="14"/>
        <v/>
      </c>
      <c r="CI44" s="115" t="str">
        <f t="shared" si="14"/>
        <v/>
      </c>
      <c r="CJ44" s="115" t="str">
        <f t="shared" si="14"/>
        <v/>
      </c>
      <c r="CK44" s="116" t="str">
        <f t="shared" si="14"/>
        <v/>
      </c>
      <c r="CL44" s="114" t="str">
        <f t="shared" si="14"/>
        <v/>
      </c>
      <c r="CM44" s="115" t="str">
        <f t="shared" si="10"/>
        <v/>
      </c>
      <c r="CN44" s="115" t="str">
        <f t="shared" si="10"/>
        <v/>
      </c>
      <c r="CO44" s="115" t="str">
        <f t="shared" si="10"/>
        <v/>
      </c>
      <c r="CP44" s="115" t="str">
        <f t="shared" si="10"/>
        <v/>
      </c>
      <c r="CQ44" s="115" t="str">
        <f t="shared" si="13"/>
        <v/>
      </c>
      <c r="CR44" s="116" t="str">
        <f t="shared" si="13"/>
        <v/>
      </c>
      <c r="CS44" s="117" t="str">
        <f t="shared" si="13"/>
        <v/>
      </c>
      <c r="CT44" s="115" t="str">
        <f t="shared" si="13"/>
        <v/>
      </c>
      <c r="CU44" s="115" t="str">
        <f t="shared" si="13"/>
        <v/>
      </c>
      <c r="CV44" s="115" t="str">
        <f t="shared" si="13"/>
        <v/>
      </c>
      <c r="CW44" s="115" t="str">
        <f t="shared" si="13"/>
        <v/>
      </c>
      <c r="CX44" s="115" t="str">
        <f t="shared" si="13"/>
        <v/>
      </c>
      <c r="CY44" s="116" t="str">
        <f t="shared" si="13"/>
        <v/>
      </c>
      <c r="CZ44" s="141">
        <f t="shared" si="9"/>
        <v>0</v>
      </c>
    </row>
    <row r="45" spans="1:104" ht="21" hidden="1" customHeight="1">
      <c r="A45" s="130">
        <v>36</v>
      </c>
      <c r="B45" s="1066"/>
      <c r="C45" s="1067"/>
      <c r="D45" s="1067"/>
      <c r="E45" s="1067"/>
      <c r="F45" s="1067"/>
      <c r="G45" s="1067"/>
      <c r="H45" s="1067"/>
      <c r="I45" s="1067"/>
      <c r="J45" s="1067"/>
      <c r="K45" s="1067"/>
      <c r="L45" s="1067"/>
      <c r="M45" s="1067"/>
      <c r="N45" s="1067"/>
      <c r="O45" s="1067"/>
      <c r="P45" s="1067"/>
      <c r="Q45" s="1067"/>
      <c r="R45" s="1067"/>
      <c r="S45" s="1077"/>
      <c r="T45" s="118"/>
      <c r="U45" s="119"/>
      <c r="V45" s="119"/>
      <c r="W45" s="119"/>
      <c r="X45" s="119"/>
      <c r="Y45" s="119"/>
      <c r="Z45" s="120"/>
      <c r="AA45" s="118"/>
      <c r="AB45" s="119"/>
      <c r="AC45" s="119"/>
      <c r="AD45" s="119"/>
      <c r="AE45" s="119"/>
      <c r="AF45" s="119"/>
      <c r="AG45" s="120"/>
      <c r="AH45" s="118"/>
      <c r="AI45" s="119"/>
      <c r="AJ45" s="119"/>
      <c r="AK45" s="119"/>
      <c r="AL45" s="119"/>
      <c r="AM45" s="119"/>
      <c r="AN45" s="120"/>
      <c r="AO45" s="118"/>
      <c r="AP45" s="119"/>
      <c r="AQ45" s="119"/>
      <c r="AR45" s="119"/>
      <c r="AS45" s="119"/>
      <c r="AT45" s="119"/>
      <c r="AU45" s="120"/>
      <c r="AV45" s="1069">
        <f t="shared" si="1"/>
        <v>0</v>
      </c>
      <c r="AW45" s="1069"/>
      <c r="AX45" s="1070"/>
      <c r="AY45" s="1071">
        <f t="shared" si="2"/>
        <v>0</v>
      </c>
      <c r="AZ45" s="1072"/>
      <c r="BA45" s="1073"/>
      <c r="BB45" s="1074" t="str">
        <f t="shared" si="3"/>
        <v>0.0</v>
      </c>
      <c r="BC45" s="1075" t="str">
        <f t="shared" si="12"/>
        <v/>
      </c>
      <c r="BD45" s="1076" t="str">
        <f t="shared" si="12"/>
        <v/>
      </c>
      <c r="BE45" s="131"/>
      <c r="BF45" s="131"/>
      <c r="BG45" s="131"/>
      <c r="BI45" s="130" t="s">
        <v>206</v>
      </c>
      <c r="BJ45" s="132"/>
      <c r="BK45" s="133" t="s">
        <v>169</v>
      </c>
      <c r="BL45" s="134"/>
      <c r="BM45" s="133" t="s">
        <v>162</v>
      </c>
      <c r="BN45" s="135"/>
      <c r="BO45" s="133" t="s">
        <v>169</v>
      </c>
      <c r="BP45" s="134"/>
      <c r="BQ45" s="132"/>
      <c r="BR45" s="133" t="s">
        <v>169</v>
      </c>
      <c r="BS45" s="136"/>
      <c r="BT45" s="137" t="str">
        <f t="shared" si="5"/>
        <v/>
      </c>
      <c r="BU45" s="138" t="str">
        <f t="shared" si="6"/>
        <v/>
      </c>
      <c r="BW45" s="139">
        <v>36</v>
      </c>
      <c r="BX45" s="114" t="str">
        <f t="shared" si="14"/>
        <v/>
      </c>
      <c r="BY45" s="115" t="str">
        <f t="shared" si="14"/>
        <v/>
      </c>
      <c r="BZ45" s="115" t="str">
        <f t="shared" si="14"/>
        <v/>
      </c>
      <c r="CA45" s="115" t="str">
        <f t="shared" si="14"/>
        <v/>
      </c>
      <c r="CB45" s="115" t="str">
        <f t="shared" si="14"/>
        <v/>
      </c>
      <c r="CC45" s="115" t="str">
        <f t="shared" si="14"/>
        <v/>
      </c>
      <c r="CD45" s="116" t="str">
        <f t="shared" si="14"/>
        <v/>
      </c>
      <c r="CE45" s="114" t="str">
        <f t="shared" si="14"/>
        <v/>
      </c>
      <c r="CF45" s="115" t="str">
        <f t="shared" si="14"/>
        <v/>
      </c>
      <c r="CG45" s="115" t="str">
        <f t="shared" si="14"/>
        <v/>
      </c>
      <c r="CH45" s="115" t="str">
        <f t="shared" si="14"/>
        <v/>
      </c>
      <c r="CI45" s="115" t="str">
        <f t="shared" si="14"/>
        <v/>
      </c>
      <c r="CJ45" s="115" t="str">
        <f t="shared" si="14"/>
        <v/>
      </c>
      <c r="CK45" s="116" t="str">
        <f t="shared" si="14"/>
        <v/>
      </c>
      <c r="CL45" s="114" t="str">
        <f t="shared" si="14"/>
        <v/>
      </c>
      <c r="CM45" s="115" t="str">
        <f t="shared" si="10"/>
        <v/>
      </c>
      <c r="CN45" s="115" t="str">
        <f t="shared" si="10"/>
        <v/>
      </c>
      <c r="CO45" s="115" t="str">
        <f t="shared" si="10"/>
        <v/>
      </c>
      <c r="CP45" s="115" t="str">
        <f t="shared" si="10"/>
        <v/>
      </c>
      <c r="CQ45" s="115" t="str">
        <f t="shared" si="13"/>
        <v/>
      </c>
      <c r="CR45" s="116" t="str">
        <f t="shared" si="13"/>
        <v/>
      </c>
      <c r="CS45" s="117" t="str">
        <f t="shared" si="13"/>
        <v/>
      </c>
      <c r="CT45" s="115" t="str">
        <f t="shared" si="13"/>
        <v/>
      </c>
      <c r="CU45" s="115" t="str">
        <f t="shared" si="13"/>
        <v/>
      </c>
      <c r="CV45" s="115" t="str">
        <f t="shared" si="13"/>
        <v/>
      </c>
      <c r="CW45" s="115" t="str">
        <f t="shared" si="13"/>
        <v/>
      </c>
      <c r="CX45" s="115" t="str">
        <f t="shared" si="13"/>
        <v/>
      </c>
      <c r="CY45" s="116" t="str">
        <f t="shared" si="13"/>
        <v/>
      </c>
      <c r="CZ45" s="141">
        <f t="shared" si="9"/>
        <v>0</v>
      </c>
    </row>
    <row r="46" spans="1:104" ht="21" hidden="1" customHeight="1">
      <c r="A46" s="130">
        <v>37</v>
      </c>
      <c r="B46" s="1066"/>
      <c r="C46" s="1067"/>
      <c r="D46" s="1067"/>
      <c r="E46" s="1067"/>
      <c r="F46" s="1067"/>
      <c r="G46" s="1067"/>
      <c r="H46" s="1067"/>
      <c r="I46" s="1067"/>
      <c r="J46" s="1067"/>
      <c r="K46" s="1067"/>
      <c r="L46" s="1067"/>
      <c r="M46" s="1067"/>
      <c r="N46" s="1067"/>
      <c r="O46" s="1067"/>
      <c r="P46" s="1067"/>
      <c r="Q46" s="1067"/>
      <c r="R46" s="1067"/>
      <c r="S46" s="1077"/>
      <c r="T46" s="118"/>
      <c r="U46" s="119"/>
      <c r="V46" s="119"/>
      <c r="W46" s="119"/>
      <c r="X46" s="119"/>
      <c r="Y46" s="119"/>
      <c r="Z46" s="120"/>
      <c r="AA46" s="118"/>
      <c r="AB46" s="119"/>
      <c r="AC46" s="119"/>
      <c r="AD46" s="119"/>
      <c r="AE46" s="119"/>
      <c r="AF46" s="119"/>
      <c r="AG46" s="120"/>
      <c r="AH46" s="118"/>
      <c r="AI46" s="119"/>
      <c r="AJ46" s="119"/>
      <c r="AK46" s="119"/>
      <c r="AL46" s="119"/>
      <c r="AM46" s="119"/>
      <c r="AN46" s="120"/>
      <c r="AO46" s="118"/>
      <c r="AP46" s="119"/>
      <c r="AQ46" s="119"/>
      <c r="AR46" s="119"/>
      <c r="AS46" s="119"/>
      <c r="AT46" s="119"/>
      <c r="AU46" s="120"/>
      <c r="AV46" s="1069">
        <f t="shared" si="1"/>
        <v>0</v>
      </c>
      <c r="AW46" s="1069"/>
      <c r="AX46" s="1070"/>
      <c r="AY46" s="1071">
        <f t="shared" si="2"/>
        <v>0</v>
      </c>
      <c r="AZ46" s="1072"/>
      <c r="BA46" s="1073"/>
      <c r="BB46" s="1074" t="str">
        <f t="shared" si="3"/>
        <v>0.0</v>
      </c>
      <c r="BC46" s="1075" t="str">
        <f t="shared" si="12"/>
        <v/>
      </c>
      <c r="BD46" s="1076" t="str">
        <f t="shared" si="12"/>
        <v/>
      </c>
      <c r="BE46" s="131"/>
      <c r="BF46" s="131"/>
      <c r="BG46" s="131"/>
      <c r="BI46" s="130" t="s">
        <v>207</v>
      </c>
      <c r="BJ46" s="132"/>
      <c r="BK46" s="133" t="s">
        <v>169</v>
      </c>
      <c r="BL46" s="134"/>
      <c r="BM46" s="133" t="s">
        <v>162</v>
      </c>
      <c r="BN46" s="135"/>
      <c r="BO46" s="133" t="s">
        <v>169</v>
      </c>
      <c r="BP46" s="134"/>
      <c r="BQ46" s="132"/>
      <c r="BR46" s="133" t="s">
        <v>169</v>
      </c>
      <c r="BS46" s="136"/>
      <c r="BT46" s="137" t="str">
        <f t="shared" si="5"/>
        <v/>
      </c>
      <c r="BU46" s="138" t="str">
        <f t="shared" si="6"/>
        <v/>
      </c>
      <c r="BW46" s="139">
        <v>37</v>
      </c>
      <c r="BX46" s="114" t="str">
        <f t="shared" si="14"/>
        <v/>
      </c>
      <c r="BY46" s="115" t="str">
        <f t="shared" si="14"/>
        <v/>
      </c>
      <c r="BZ46" s="115" t="str">
        <f t="shared" si="14"/>
        <v/>
      </c>
      <c r="CA46" s="115" t="str">
        <f t="shared" si="14"/>
        <v/>
      </c>
      <c r="CB46" s="115" t="str">
        <f t="shared" si="14"/>
        <v/>
      </c>
      <c r="CC46" s="115" t="str">
        <f t="shared" si="14"/>
        <v/>
      </c>
      <c r="CD46" s="116" t="str">
        <f t="shared" si="14"/>
        <v/>
      </c>
      <c r="CE46" s="114" t="str">
        <f t="shared" si="14"/>
        <v/>
      </c>
      <c r="CF46" s="115" t="str">
        <f t="shared" si="14"/>
        <v/>
      </c>
      <c r="CG46" s="115" t="str">
        <f t="shared" si="14"/>
        <v/>
      </c>
      <c r="CH46" s="115" t="str">
        <f t="shared" si="14"/>
        <v/>
      </c>
      <c r="CI46" s="115" t="str">
        <f t="shared" si="14"/>
        <v/>
      </c>
      <c r="CJ46" s="115" t="str">
        <f t="shared" si="14"/>
        <v/>
      </c>
      <c r="CK46" s="116" t="str">
        <f t="shared" si="14"/>
        <v/>
      </c>
      <c r="CL46" s="114" t="str">
        <f t="shared" si="14"/>
        <v/>
      </c>
      <c r="CM46" s="115" t="str">
        <f t="shared" si="10"/>
        <v/>
      </c>
      <c r="CN46" s="115" t="str">
        <f t="shared" si="10"/>
        <v/>
      </c>
      <c r="CO46" s="115" t="str">
        <f t="shared" si="10"/>
        <v/>
      </c>
      <c r="CP46" s="115" t="str">
        <f t="shared" si="10"/>
        <v/>
      </c>
      <c r="CQ46" s="115" t="str">
        <f t="shared" si="13"/>
        <v/>
      </c>
      <c r="CR46" s="116" t="str">
        <f t="shared" si="13"/>
        <v/>
      </c>
      <c r="CS46" s="117" t="str">
        <f t="shared" si="13"/>
        <v/>
      </c>
      <c r="CT46" s="115" t="str">
        <f t="shared" si="13"/>
        <v/>
      </c>
      <c r="CU46" s="115" t="str">
        <f t="shared" si="13"/>
        <v/>
      </c>
      <c r="CV46" s="115" t="str">
        <f t="shared" si="13"/>
        <v/>
      </c>
      <c r="CW46" s="115" t="str">
        <f t="shared" si="13"/>
        <v/>
      </c>
      <c r="CX46" s="115" t="str">
        <f t="shared" si="13"/>
        <v/>
      </c>
      <c r="CY46" s="116" t="str">
        <f t="shared" si="13"/>
        <v/>
      </c>
      <c r="CZ46" s="141">
        <f t="shared" si="9"/>
        <v>0</v>
      </c>
    </row>
    <row r="47" spans="1:104" ht="21" hidden="1" customHeight="1">
      <c r="A47" s="130">
        <v>38</v>
      </c>
      <c r="B47" s="1066"/>
      <c r="C47" s="1067"/>
      <c r="D47" s="1067"/>
      <c r="E47" s="1067"/>
      <c r="F47" s="1067"/>
      <c r="G47" s="1067"/>
      <c r="H47" s="1067"/>
      <c r="I47" s="1067"/>
      <c r="J47" s="1067"/>
      <c r="K47" s="1067"/>
      <c r="L47" s="1067"/>
      <c r="M47" s="1067"/>
      <c r="N47" s="1067"/>
      <c r="O47" s="1067"/>
      <c r="P47" s="1067"/>
      <c r="Q47" s="1067"/>
      <c r="R47" s="1067"/>
      <c r="S47" s="1077"/>
      <c r="T47" s="118"/>
      <c r="U47" s="119"/>
      <c r="V47" s="119"/>
      <c r="W47" s="119"/>
      <c r="X47" s="119"/>
      <c r="Y47" s="119"/>
      <c r="Z47" s="120"/>
      <c r="AA47" s="118"/>
      <c r="AB47" s="119"/>
      <c r="AC47" s="119"/>
      <c r="AD47" s="119"/>
      <c r="AE47" s="119"/>
      <c r="AF47" s="119"/>
      <c r="AG47" s="120"/>
      <c r="AH47" s="118"/>
      <c r="AI47" s="119"/>
      <c r="AJ47" s="119"/>
      <c r="AK47" s="119"/>
      <c r="AL47" s="119"/>
      <c r="AM47" s="119"/>
      <c r="AN47" s="120"/>
      <c r="AO47" s="118"/>
      <c r="AP47" s="119"/>
      <c r="AQ47" s="119"/>
      <c r="AR47" s="119"/>
      <c r="AS47" s="119"/>
      <c r="AT47" s="119"/>
      <c r="AU47" s="120"/>
      <c r="AV47" s="1069">
        <f t="shared" si="1"/>
        <v>0</v>
      </c>
      <c r="AW47" s="1069"/>
      <c r="AX47" s="1070"/>
      <c r="AY47" s="1071">
        <f t="shared" si="2"/>
        <v>0</v>
      </c>
      <c r="AZ47" s="1072"/>
      <c r="BA47" s="1073"/>
      <c r="BB47" s="1074" t="str">
        <f t="shared" si="3"/>
        <v>0.0</v>
      </c>
      <c r="BC47" s="1075" t="str">
        <f t="shared" si="12"/>
        <v/>
      </c>
      <c r="BD47" s="1076" t="str">
        <f t="shared" si="12"/>
        <v/>
      </c>
      <c r="BE47" s="131"/>
      <c r="BF47" s="131"/>
      <c r="BG47" s="131"/>
      <c r="BI47" s="130" t="s">
        <v>208</v>
      </c>
      <c r="BJ47" s="132"/>
      <c r="BK47" s="133" t="s">
        <v>169</v>
      </c>
      <c r="BL47" s="134"/>
      <c r="BM47" s="133" t="s">
        <v>162</v>
      </c>
      <c r="BN47" s="135"/>
      <c r="BO47" s="133" t="s">
        <v>169</v>
      </c>
      <c r="BP47" s="134"/>
      <c r="BQ47" s="132"/>
      <c r="BR47" s="133" t="s">
        <v>169</v>
      </c>
      <c r="BS47" s="136"/>
      <c r="BT47" s="137" t="str">
        <f t="shared" si="5"/>
        <v/>
      </c>
      <c r="BU47" s="138" t="str">
        <f t="shared" si="6"/>
        <v/>
      </c>
      <c r="BW47" s="139">
        <v>38</v>
      </c>
      <c r="BX47" s="114" t="str">
        <f t="shared" si="14"/>
        <v/>
      </c>
      <c r="BY47" s="115" t="str">
        <f t="shared" si="14"/>
        <v/>
      </c>
      <c r="BZ47" s="115" t="str">
        <f t="shared" si="14"/>
        <v/>
      </c>
      <c r="CA47" s="115" t="str">
        <f t="shared" si="14"/>
        <v/>
      </c>
      <c r="CB47" s="115" t="str">
        <f t="shared" si="14"/>
        <v/>
      </c>
      <c r="CC47" s="115" t="str">
        <f t="shared" si="14"/>
        <v/>
      </c>
      <c r="CD47" s="116" t="str">
        <f t="shared" si="14"/>
        <v/>
      </c>
      <c r="CE47" s="114" t="str">
        <f t="shared" si="14"/>
        <v/>
      </c>
      <c r="CF47" s="115" t="str">
        <f t="shared" si="14"/>
        <v/>
      </c>
      <c r="CG47" s="115" t="str">
        <f t="shared" si="14"/>
        <v/>
      </c>
      <c r="CH47" s="115" t="str">
        <f t="shared" si="14"/>
        <v/>
      </c>
      <c r="CI47" s="115" t="str">
        <f t="shared" si="14"/>
        <v/>
      </c>
      <c r="CJ47" s="115" t="str">
        <f t="shared" si="14"/>
        <v/>
      </c>
      <c r="CK47" s="116" t="str">
        <f t="shared" si="14"/>
        <v/>
      </c>
      <c r="CL47" s="114" t="str">
        <f t="shared" si="14"/>
        <v/>
      </c>
      <c r="CM47" s="115" t="str">
        <f t="shared" si="10"/>
        <v/>
      </c>
      <c r="CN47" s="115" t="str">
        <f t="shared" si="10"/>
        <v/>
      </c>
      <c r="CO47" s="115" t="str">
        <f t="shared" si="10"/>
        <v/>
      </c>
      <c r="CP47" s="115" t="str">
        <f t="shared" si="10"/>
        <v/>
      </c>
      <c r="CQ47" s="115" t="str">
        <f t="shared" si="13"/>
        <v/>
      </c>
      <c r="CR47" s="116" t="str">
        <f t="shared" si="13"/>
        <v/>
      </c>
      <c r="CS47" s="117" t="str">
        <f t="shared" si="13"/>
        <v/>
      </c>
      <c r="CT47" s="115" t="str">
        <f t="shared" si="13"/>
        <v/>
      </c>
      <c r="CU47" s="115" t="str">
        <f t="shared" si="13"/>
        <v/>
      </c>
      <c r="CV47" s="115" t="str">
        <f t="shared" si="13"/>
        <v/>
      </c>
      <c r="CW47" s="115" t="str">
        <f t="shared" si="13"/>
        <v/>
      </c>
      <c r="CX47" s="115" t="str">
        <f t="shared" si="13"/>
        <v/>
      </c>
      <c r="CY47" s="116" t="str">
        <f t="shared" si="13"/>
        <v/>
      </c>
      <c r="CZ47" s="141">
        <f t="shared" si="9"/>
        <v>0</v>
      </c>
    </row>
    <row r="48" spans="1:104" ht="21" hidden="1" customHeight="1">
      <c r="A48" s="130">
        <v>39</v>
      </c>
      <c r="B48" s="1066"/>
      <c r="C48" s="1067"/>
      <c r="D48" s="1067"/>
      <c r="E48" s="1067"/>
      <c r="F48" s="1067"/>
      <c r="G48" s="1067"/>
      <c r="H48" s="1067"/>
      <c r="I48" s="1067"/>
      <c r="J48" s="1067"/>
      <c r="K48" s="1067"/>
      <c r="L48" s="1067"/>
      <c r="M48" s="1067"/>
      <c r="N48" s="1067"/>
      <c r="O48" s="1067"/>
      <c r="P48" s="1067"/>
      <c r="Q48" s="1067"/>
      <c r="R48" s="1067"/>
      <c r="S48" s="1077"/>
      <c r="T48" s="118"/>
      <c r="U48" s="119"/>
      <c r="V48" s="119"/>
      <c r="W48" s="119"/>
      <c r="X48" s="119"/>
      <c r="Y48" s="119"/>
      <c r="Z48" s="120"/>
      <c r="AA48" s="118"/>
      <c r="AB48" s="119"/>
      <c r="AC48" s="119"/>
      <c r="AD48" s="119"/>
      <c r="AE48" s="119"/>
      <c r="AF48" s="119"/>
      <c r="AG48" s="120"/>
      <c r="AH48" s="118"/>
      <c r="AI48" s="119"/>
      <c r="AJ48" s="119"/>
      <c r="AK48" s="119"/>
      <c r="AL48" s="119"/>
      <c r="AM48" s="119"/>
      <c r="AN48" s="120"/>
      <c r="AO48" s="118"/>
      <c r="AP48" s="119"/>
      <c r="AQ48" s="119"/>
      <c r="AR48" s="119"/>
      <c r="AS48" s="119"/>
      <c r="AT48" s="119"/>
      <c r="AU48" s="120"/>
      <c r="AV48" s="1069">
        <f t="shared" si="1"/>
        <v>0</v>
      </c>
      <c r="AW48" s="1069"/>
      <c r="AX48" s="1070"/>
      <c r="AY48" s="1071">
        <f t="shared" si="2"/>
        <v>0</v>
      </c>
      <c r="AZ48" s="1072"/>
      <c r="BA48" s="1073"/>
      <c r="BB48" s="1074" t="str">
        <f t="shared" si="3"/>
        <v>0.0</v>
      </c>
      <c r="BC48" s="1075" t="str">
        <f t="shared" si="12"/>
        <v/>
      </c>
      <c r="BD48" s="1076" t="str">
        <f t="shared" si="12"/>
        <v/>
      </c>
      <c r="BE48" s="131"/>
      <c r="BF48" s="131"/>
      <c r="BG48" s="131"/>
      <c r="BI48" s="130" t="s">
        <v>209</v>
      </c>
      <c r="BJ48" s="132"/>
      <c r="BK48" s="133" t="s">
        <v>169</v>
      </c>
      <c r="BL48" s="134"/>
      <c r="BM48" s="133" t="s">
        <v>162</v>
      </c>
      <c r="BN48" s="135"/>
      <c r="BO48" s="133" t="s">
        <v>169</v>
      </c>
      <c r="BP48" s="134"/>
      <c r="BQ48" s="132"/>
      <c r="BR48" s="133" t="s">
        <v>169</v>
      </c>
      <c r="BS48" s="136"/>
      <c r="BT48" s="137" t="str">
        <f t="shared" si="5"/>
        <v/>
      </c>
      <c r="BU48" s="138" t="str">
        <f t="shared" si="6"/>
        <v/>
      </c>
      <c r="BW48" s="139">
        <v>39</v>
      </c>
      <c r="BX48" s="114" t="str">
        <f t="shared" si="14"/>
        <v/>
      </c>
      <c r="BY48" s="115" t="str">
        <f t="shared" si="14"/>
        <v/>
      </c>
      <c r="BZ48" s="115" t="str">
        <f t="shared" si="14"/>
        <v/>
      </c>
      <c r="CA48" s="115" t="str">
        <f t="shared" si="14"/>
        <v/>
      </c>
      <c r="CB48" s="115" t="str">
        <f t="shared" si="14"/>
        <v/>
      </c>
      <c r="CC48" s="115" t="str">
        <f t="shared" si="14"/>
        <v/>
      </c>
      <c r="CD48" s="116" t="str">
        <f t="shared" si="14"/>
        <v/>
      </c>
      <c r="CE48" s="114" t="str">
        <f t="shared" si="14"/>
        <v/>
      </c>
      <c r="CF48" s="115" t="str">
        <f t="shared" si="14"/>
        <v/>
      </c>
      <c r="CG48" s="115" t="str">
        <f t="shared" si="14"/>
        <v/>
      </c>
      <c r="CH48" s="115" t="str">
        <f t="shared" si="14"/>
        <v/>
      </c>
      <c r="CI48" s="115" t="str">
        <f t="shared" si="14"/>
        <v/>
      </c>
      <c r="CJ48" s="115" t="str">
        <f t="shared" si="14"/>
        <v/>
      </c>
      <c r="CK48" s="116" t="str">
        <f t="shared" si="14"/>
        <v/>
      </c>
      <c r="CL48" s="114" t="str">
        <f t="shared" si="14"/>
        <v/>
      </c>
      <c r="CM48" s="115" t="str">
        <f t="shared" si="10"/>
        <v/>
      </c>
      <c r="CN48" s="115" t="str">
        <f t="shared" si="10"/>
        <v/>
      </c>
      <c r="CO48" s="115" t="str">
        <f t="shared" si="10"/>
        <v/>
      </c>
      <c r="CP48" s="115" t="str">
        <f t="shared" si="10"/>
        <v/>
      </c>
      <c r="CQ48" s="115" t="str">
        <f t="shared" si="13"/>
        <v/>
      </c>
      <c r="CR48" s="116" t="str">
        <f t="shared" si="13"/>
        <v/>
      </c>
      <c r="CS48" s="117" t="str">
        <f t="shared" si="13"/>
        <v/>
      </c>
      <c r="CT48" s="115" t="str">
        <f t="shared" si="13"/>
        <v/>
      </c>
      <c r="CU48" s="115" t="str">
        <f t="shared" si="13"/>
        <v/>
      </c>
      <c r="CV48" s="115" t="str">
        <f t="shared" si="13"/>
        <v/>
      </c>
      <c r="CW48" s="115" t="str">
        <f t="shared" si="13"/>
        <v/>
      </c>
      <c r="CX48" s="115" t="str">
        <f t="shared" si="13"/>
        <v/>
      </c>
      <c r="CY48" s="116" t="str">
        <f t="shared" si="13"/>
        <v/>
      </c>
      <c r="CZ48" s="141">
        <f t="shared" si="9"/>
        <v>0</v>
      </c>
    </row>
    <row r="49" spans="1:104" ht="21" hidden="1" customHeight="1">
      <c r="A49" s="130">
        <v>40</v>
      </c>
      <c r="B49" s="1066"/>
      <c r="C49" s="1067"/>
      <c r="D49" s="1067"/>
      <c r="E49" s="1067"/>
      <c r="F49" s="1067"/>
      <c r="G49" s="1067"/>
      <c r="H49" s="1067"/>
      <c r="I49" s="1067"/>
      <c r="J49" s="1067"/>
      <c r="K49" s="1067"/>
      <c r="L49" s="1067"/>
      <c r="M49" s="1067"/>
      <c r="N49" s="1067"/>
      <c r="O49" s="1067"/>
      <c r="P49" s="1067"/>
      <c r="Q49" s="1067"/>
      <c r="R49" s="1067"/>
      <c r="S49" s="1077"/>
      <c r="T49" s="118"/>
      <c r="U49" s="119"/>
      <c r="V49" s="119"/>
      <c r="W49" s="119"/>
      <c r="X49" s="119"/>
      <c r="Y49" s="119"/>
      <c r="Z49" s="120"/>
      <c r="AA49" s="118"/>
      <c r="AB49" s="119"/>
      <c r="AC49" s="119"/>
      <c r="AD49" s="119"/>
      <c r="AE49" s="119"/>
      <c r="AF49" s="119"/>
      <c r="AG49" s="120"/>
      <c r="AH49" s="118"/>
      <c r="AI49" s="119"/>
      <c r="AJ49" s="119"/>
      <c r="AK49" s="119"/>
      <c r="AL49" s="119"/>
      <c r="AM49" s="119"/>
      <c r="AN49" s="120"/>
      <c r="AO49" s="118"/>
      <c r="AP49" s="119"/>
      <c r="AQ49" s="119"/>
      <c r="AR49" s="119"/>
      <c r="AS49" s="119"/>
      <c r="AT49" s="119"/>
      <c r="AU49" s="120"/>
      <c r="AV49" s="1069">
        <f t="shared" si="1"/>
        <v>0</v>
      </c>
      <c r="AW49" s="1069"/>
      <c r="AX49" s="1070"/>
      <c r="AY49" s="1071">
        <f t="shared" si="2"/>
        <v>0</v>
      </c>
      <c r="AZ49" s="1072"/>
      <c r="BA49" s="1073"/>
      <c r="BB49" s="1074" t="str">
        <f t="shared" si="3"/>
        <v>0.0</v>
      </c>
      <c r="BC49" s="1075" t="str">
        <f t="shared" si="12"/>
        <v/>
      </c>
      <c r="BD49" s="1076" t="str">
        <f t="shared" si="12"/>
        <v/>
      </c>
      <c r="BE49" s="131"/>
      <c r="BF49" s="131"/>
      <c r="BG49" s="131"/>
      <c r="BI49" s="130" t="s">
        <v>210</v>
      </c>
      <c r="BJ49" s="132"/>
      <c r="BK49" s="133" t="s">
        <v>169</v>
      </c>
      <c r="BL49" s="134"/>
      <c r="BM49" s="133" t="s">
        <v>162</v>
      </c>
      <c r="BN49" s="135"/>
      <c r="BO49" s="133" t="s">
        <v>169</v>
      </c>
      <c r="BP49" s="134"/>
      <c r="BQ49" s="132"/>
      <c r="BR49" s="133" t="s">
        <v>169</v>
      </c>
      <c r="BS49" s="136"/>
      <c r="BT49" s="137" t="str">
        <f t="shared" si="5"/>
        <v/>
      </c>
      <c r="BU49" s="138" t="str">
        <f t="shared" si="6"/>
        <v/>
      </c>
      <c r="BW49" s="139">
        <v>40</v>
      </c>
      <c r="BX49" s="114" t="str">
        <f t="shared" si="14"/>
        <v/>
      </c>
      <c r="BY49" s="115" t="str">
        <f t="shared" si="14"/>
        <v/>
      </c>
      <c r="BZ49" s="115" t="str">
        <f t="shared" si="14"/>
        <v/>
      </c>
      <c r="CA49" s="115" t="str">
        <f t="shared" si="14"/>
        <v/>
      </c>
      <c r="CB49" s="115" t="str">
        <f t="shared" si="14"/>
        <v/>
      </c>
      <c r="CC49" s="115" t="str">
        <f t="shared" si="14"/>
        <v/>
      </c>
      <c r="CD49" s="116" t="str">
        <f t="shared" si="14"/>
        <v/>
      </c>
      <c r="CE49" s="114" t="str">
        <f t="shared" si="14"/>
        <v/>
      </c>
      <c r="CF49" s="115" t="str">
        <f t="shared" si="14"/>
        <v/>
      </c>
      <c r="CG49" s="115" t="str">
        <f t="shared" si="14"/>
        <v/>
      </c>
      <c r="CH49" s="115" t="str">
        <f t="shared" si="14"/>
        <v/>
      </c>
      <c r="CI49" s="115" t="str">
        <f t="shared" si="14"/>
        <v/>
      </c>
      <c r="CJ49" s="115" t="str">
        <f t="shared" si="14"/>
        <v/>
      </c>
      <c r="CK49" s="116" t="str">
        <f t="shared" si="14"/>
        <v/>
      </c>
      <c r="CL49" s="114" t="str">
        <f t="shared" si="14"/>
        <v/>
      </c>
      <c r="CM49" s="115" t="str">
        <f t="shared" si="10"/>
        <v/>
      </c>
      <c r="CN49" s="115" t="str">
        <f t="shared" si="10"/>
        <v/>
      </c>
      <c r="CO49" s="115" t="str">
        <f t="shared" si="10"/>
        <v/>
      </c>
      <c r="CP49" s="115" t="str">
        <f t="shared" si="10"/>
        <v/>
      </c>
      <c r="CQ49" s="115" t="str">
        <f t="shared" si="13"/>
        <v/>
      </c>
      <c r="CR49" s="116" t="str">
        <f t="shared" si="13"/>
        <v/>
      </c>
      <c r="CS49" s="117" t="str">
        <f t="shared" si="13"/>
        <v/>
      </c>
      <c r="CT49" s="115" t="str">
        <f t="shared" si="13"/>
        <v/>
      </c>
      <c r="CU49" s="115" t="str">
        <f t="shared" si="13"/>
        <v/>
      </c>
      <c r="CV49" s="115" t="str">
        <f t="shared" si="13"/>
        <v/>
      </c>
      <c r="CW49" s="115" t="str">
        <f t="shared" si="13"/>
        <v/>
      </c>
      <c r="CX49" s="115" t="str">
        <f t="shared" si="13"/>
        <v/>
      </c>
      <c r="CY49" s="116" t="str">
        <f t="shared" si="13"/>
        <v/>
      </c>
      <c r="CZ49" s="141">
        <f t="shared" si="9"/>
        <v>0</v>
      </c>
    </row>
    <row r="50" spans="1:104" ht="21" hidden="1" customHeight="1">
      <c r="A50" s="130">
        <v>41</v>
      </c>
      <c r="B50" s="1066"/>
      <c r="C50" s="1067"/>
      <c r="D50" s="1067"/>
      <c r="E50" s="1067"/>
      <c r="F50" s="1067"/>
      <c r="G50" s="1067"/>
      <c r="H50" s="1067"/>
      <c r="I50" s="1067"/>
      <c r="J50" s="1067"/>
      <c r="K50" s="1067"/>
      <c r="L50" s="1067"/>
      <c r="M50" s="1067"/>
      <c r="N50" s="1067"/>
      <c r="O50" s="1067"/>
      <c r="P50" s="1067"/>
      <c r="Q50" s="1067"/>
      <c r="R50" s="1067"/>
      <c r="S50" s="1077"/>
      <c r="T50" s="118"/>
      <c r="U50" s="119"/>
      <c r="V50" s="119"/>
      <c r="W50" s="119"/>
      <c r="X50" s="119"/>
      <c r="Y50" s="119"/>
      <c r="Z50" s="120"/>
      <c r="AA50" s="118"/>
      <c r="AB50" s="119"/>
      <c r="AC50" s="119"/>
      <c r="AD50" s="119"/>
      <c r="AE50" s="119"/>
      <c r="AF50" s="119"/>
      <c r="AG50" s="120"/>
      <c r="AH50" s="118"/>
      <c r="AI50" s="119"/>
      <c r="AJ50" s="119"/>
      <c r="AK50" s="119"/>
      <c r="AL50" s="119"/>
      <c r="AM50" s="119"/>
      <c r="AN50" s="120"/>
      <c r="AO50" s="118"/>
      <c r="AP50" s="119"/>
      <c r="AQ50" s="119"/>
      <c r="AR50" s="119"/>
      <c r="AS50" s="119"/>
      <c r="AT50" s="119"/>
      <c r="AU50" s="120"/>
      <c r="AV50" s="1069">
        <f t="shared" si="1"/>
        <v>0</v>
      </c>
      <c r="AW50" s="1069"/>
      <c r="AX50" s="1070"/>
      <c r="AY50" s="1071">
        <f t="shared" si="2"/>
        <v>0</v>
      </c>
      <c r="AZ50" s="1072"/>
      <c r="BA50" s="1073"/>
      <c r="BB50" s="1074" t="str">
        <f t="shared" si="3"/>
        <v>0.0</v>
      </c>
      <c r="BC50" s="1075" t="str">
        <f t="shared" ref="BC50:BD69" si="15">IF($AI$121="","",ROUNDDOWN(BB50/$AI$121,1))</f>
        <v/>
      </c>
      <c r="BD50" s="1076" t="str">
        <f t="shared" si="15"/>
        <v/>
      </c>
      <c r="BE50" s="131"/>
      <c r="BF50" s="131"/>
      <c r="BG50" s="131"/>
      <c r="BI50" s="130" t="s">
        <v>211</v>
      </c>
      <c r="BJ50" s="132"/>
      <c r="BK50" s="133" t="s">
        <v>169</v>
      </c>
      <c r="BL50" s="134"/>
      <c r="BM50" s="133" t="s">
        <v>162</v>
      </c>
      <c r="BN50" s="135"/>
      <c r="BO50" s="133" t="s">
        <v>169</v>
      </c>
      <c r="BP50" s="134"/>
      <c r="BQ50" s="132"/>
      <c r="BR50" s="133" t="s">
        <v>169</v>
      </c>
      <c r="BS50" s="136"/>
      <c r="BT50" s="137" t="str">
        <f t="shared" si="5"/>
        <v/>
      </c>
      <c r="BU50" s="138" t="str">
        <f t="shared" si="6"/>
        <v/>
      </c>
      <c r="BW50" s="139">
        <v>41</v>
      </c>
      <c r="BX50" s="114" t="str">
        <f t="shared" si="14"/>
        <v/>
      </c>
      <c r="BY50" s="115" t="str">
        <f t="shared" si="14"/>
        <v/>
      </c>
      <c r="BZ50" s="115" t="str">
        <f t="shared" si="14"/>
        <v/>
      </c>
      <c r="CA50" s="115" t="str">
        <f t="shared" si="14"/>
        <v/>
      </c>
      <c r="CB50" s="115" t="str">
        <f t="shared" si="14"/>
        <v/>
      </c>
      <c r="CC50" s="115" t="str">
        <f t="shared" si="14"/>
        <v/>
      </c>
      <c r="CD50" s="116" t="str">
        <f t="shared" si="14"/>
        <v/>
      </c>
      <c r="CE50" s="114" t="str">
        <f t="shared" si="14"/>
        <v/>
      </c>
      <c r="CF50" s="115" t="str">
        <f t="shared" si="14"/>
        <v/>
      </c>
      <c r="CG50" s="115" t="str">
        <f t="shared" si="14"/>
        <v/>
      </c>
      <c r="CH50" s="115" t="str">
        <f t="shared" si="14"/>
        <v/>
      </c>
      <c r="CI50" s="115" t="str">
        <f t="shared" si="14"/>
        <v/>
      </c>
      <c r="CJ50" s="115" t="str">
        <f t="shared" si="14"/>
        <v/>
      </c>
      <c r="CK50" s="116" t="str">
        <f t="shared" si="14"/>
        <v/>
      </c>
      <c r="CL50" s="114" t="str">
        <f t="shared" si="14"/>
        <v/>
      </c>
      <c r="CM50" s="115" t="str">
        <f t="shared" si="10"/>
        <v/>
      </c>
      <c r="CN50" s="115" t="str">
        <f t="shared" si="10"/>
        <v/>
      </c>
      <c r="CO50" s="115" t="str">
        <f t="shared" si="10"/>
        <v/>
      </c>
      <c r="CP50" s="115" t="str">
        <f t="shared" si="10"/>
        <v/>
      </c>
      <c r="CQ50" s="115" t="str">
        <f t="shared" si="13"/>
        <v/>
      </c>
      <c r="CR50" s="116" t="str">
        <f t="shared" si="13"/>
        <v/>
      </c>
      <c r="CS50" s="117" t="str">
        <f t="shared" si="13"/>
        <v/>
      </c>
      <c r="CT50" s="115" t="str">
        <f t="shared" si="13"/>
        <v/>
      </c>
      <c r="CU50" s="115" t="str">
        <f t="shared" si="13"/>
        <v/>
      </c>
      <c r="CV50" s="115" t="str">
        <f t="shared" si="13"/>
        <v/>
      </c>
      <c r="CW50" s="115" t="str">
        <f t="shared" si="13"/>
        <v/>
      </c>
      <c r="CX50" s="115" t="str">
        <f t="shared" si="13"/>
        <v/>
      </c>
      <c r="CY50" s="116" t="str">
        <f t="shared" si="13"/>
        <v/>
      </c>
      <c r="CZ50" s="141">
        <f t="shared" si="9"/>
        <v>0</v>
      </c>
    </row>
    <row r="51" spans="1:104" ht="21" hidden="1" customHeight="1">
      <c r="A51" s="130">
        <v>42</v>
      </c>
      <c r="B51" s="1066"/>
      <c r="C51" s="1067"/>
      <c r="D51" s="1067"/>
      <c r="E51" s="1067"/>
      <c r="F51" s="1067"/>
      <c r="G51" s="1067"/>
      <c r="H51" s="1067"/>
      <c r="I51" s="1067"/>
      <c r="J51" s="1067"/>
      <c r="K51" s="1067"/>
      <c r="L51" s="1067"/>
      <c r="M51" s="1067"/>
      <c r="N51" s="1067"/>
      <c r="O51" s="1067"/>
      <c r="P51" s="1067"/>
      <c r="Q51" s="1067"/>
      <c r="R51" s="1067"/>
      <c r="S51" s="1077"/>
      <c r="T51" s="118"/>
      <c r="U51" s="119"/>
      <c r="V51" s="119"/>
      <c r="W51" s="119"/>
      <c r="X51" s="119"/>
      <c r="Y51" s="119"/>
      <c r="Z51" s="120"/>
      <c r="AA51" s="118"/>
      <c r="AB51" s="119"/>
      <c r="AC51" s="119"/>
      <c r="AD51" s="119"/>
      <c r="AE51" s="119"/>
      <c r="AF51" s="119"/>
      <c r="AG51" s="120"/>
      <c r="AH51" s="118"/>
      <c r="AI51" s="119"/>
      <c r="AJ51" s="119"/>
      <c r="AK51" s="119"/>
      <c r="AL51" s="119"/>
      <c r="AM51" s="119"/>
      <c r="AN51" s="120"/>
      <c r="AO51" s="118"/>
      <c r="AP51" s="119"/>
      <c r="AQ51" s="119"/>
      <c r="AR51" s="119"/>
      <c r="AS51" s="119"/>
      <c r="AT51" s="119"/>
      <c r="AU51" s="120"/>
      <c r="AV51" s="1069">
        <f t="shared" si="1"/>
        <v>0</v>
      </c>
      <c r="AW51" s="1069"/>
      <c r="AX51" s="1070"/>
      <c r="AY51" s="1071">
        <f t="shared" si="2"/>
        <v>0</v>
      </c>
      <c r="AZ51" s="1072"/>
      <c r="BA51" s="1073"/>
      <c r="BB51" s="1074" t="str">
        <f t="shared" si="3"/>
        <v>0.0</v>
      </c>
      <c r="BC51" s="1075" t="str">
        <f t="shared" si="15"/>
        <v/>
      </c>
      <c r="BD51" s="1076" t="str">
        <f t="shared" si="15"/>
        <v/>
      </c>
      <c r="BE51" s="131"/>
      <c r="BF51" s="131"/>
      <c r="BG51" s="131"/>
      <c r="BI51" s="130" t="s">
        <v>212</v>
      </c>
      <c r="BJ51" s="132"/>
      <c r="BK51" s="133" t="s">
        <v>169</v>
      </c>
      <c r="BL51" s="134"/>
      <c r="BM51" s="133" t="s">
        <v>162</v>
      </c>
      <c r="BN51" s="135"/>
      <c r="BO51" s="133" t="s">
        <v>169</v>
      </c>
      <c r="BP51" s="134"/>
      <c r="BQ51" s="132"/>
      <c r="BR51" s="133" t="s">
        <v>169</v>
      </c>
      <c r="BS51" s="136"/>
      <c r="BT51" s="137" t="str">
        <f t="shared" si="5"/>
        <v/>
      </c>
      <c r="BU51" s="138" t="str">
        <f t="shared" si="6"/>
        <v/>
      </c>
      <c r="BW51" s="139">
        <v>42</v>
      </c>
      <c r="BX51" s="114" t="str">
        <f t="shared" si="14"/>
        <v/>
      </c>
      <c r="BY51" s="115" t="str">
        <f t="shared" si="14"/>
        <v/>
      </c>
      <c r="BZ51" s="115" t="str">
        <f t="shared" si="14"/>
        <v/>
      </c>
      <c r="CA51" s="115" t="str">
        <f t="shared" si="14"/>
        <v/>
      </c>
      <c r="CB51" s="115" t="str">
        <f t="shared" si="14"/>
        <v/>
      </c>
      <c r="CC51" s="115" t="str">
        <f t="shared" si="14"/>
        <v/>
      </c>
      <c r="CD51" s="116" t="str">
        <f t="shared" si="14"/>
        <v/>
      </c>
      <c r="CE51" s="114" t="str">
        <f t="shared" si="14"/>
        <v/>
      </c>
      <c r="CF51" s="115" t="str">
        <f t="shared" si="14"/>
        <v/>
      </c>
      <c r="CG51" s="115" t="str">
        <f t="shared" si="14"/>
        <v/>
      </c>
      <c r="CH51" s="115" t="str">
        <f t="shared" si="14"/>
        <v/>
      </c>
      <c r="CI51" s="115" t="str">
        <f t="shared" si="14"/>
        <v/>
      </c>
      <c r="CJ51" s="115" t="str">
        <f t="shared" si="14"/>
        <v/>
      </c>
      <c r="CK51" s="116" t="str">
        <f t="shared" si="14"/>
        <v/>
      </c>
      <c r="CL51" s="114" t="str">
        <f t="shared" si="14"/>
        <v/>
      </c>
      <c r="CM51" s="115" t="str">
        <f t="shared" si="10"/>
        <v/>
      </c>
      <c r="CN51" s="115" t="str">
        <f t="shared" si="10"/>
        <v/>
      </c>
      <c r="CO51" s="115" t="str">
        <f t="shared" si="10"/>
        <v/>
      </c>
      <c r="CP51" s="115" t="str">
        <f t="shared" si="10"/>
        <v/>
      </c>
      <c r="CQ51" s="115" t="str">
        <f t="shared" si="13"/>
        <v/>
      </c>
      <c r="CR51" s="116" t="str">
        <f t="shared" si="13"/>
        <v/>
      </c>
      <c r="CS51" s="117" t="str">
        <f t="shared" si="13"/>
        <v/>
      </c>
      <c r="CT51" s="115" t="str">
        <f t="shared" si="13"/>
        <v/>
      </c>
      <c r="CU51" s="115" t="str">
        <f t="shared" si="13"/>
        <v/>
      </c>
      <c r="CV51" s="115" t="str">
        <f t="shared" si="13"/>
        <v/>
      </c>
      <c r="CW51" s="115" t="str">
        <f t="shared" si="13"/>
        <v/>
      </c>
      <c r="CX51" s="115" t="str">
        <f t="shared" si="13"/>
        <v/>
      </c>
      <c r="CY51" s="116" t="str">
        <f t="shared" si="13"/>
        <v/>
      </c>
      <c r="CZ51" s="141">
        <f t="shared" si="9"/>
        <v>0</v>
      </c>
    </row>
    <row r="52" spans="1:104" ht="21" hidden="1" customHeight="1">
      <c r="A52" s="130">
        <v>43</v>
      </c>
      <c r="B52" s="1066"/>
      <c r="C52" s="1067"/>
      <c r="D52" s="1067"/>
      <c r="E52" s="1067"/>
      <c r="F52" s="1067"/>
      <c r="G52" s="1067"/>
      <c r="H52" s="1067"/>
      <c r="I52" s="1067"/>
      <c r="J52" s="1067"/>
      <c r="K52" s="1067"/>
      <c r="L52" s="1067"/>
      <c r="M52" s="1067"/>
      <c r="N52" s="1067"/>
      <c r="O52" s="1067"/>
      <c r="P52" s="1067"/>
      <c r="Q52" s="1067"/>
      <c r="R52" s="1067"/>
      <c r="S52" s="1077"/>
      <c r="T52" s="118"/>
      <c r="U52" s="119"/>
      <c r="V52" s="119"/>
      <c r="W52" s="119"/>
      <c r="X52" s="119"/>
      <c r="Y52" s="119"/>
      <c r="Z52" s="120"/>
      <c r="AA52" s="118"/>
      <c r="AB52" s="119"/>
      <c r="AC52" s="119"/>
      <c r="AD52" s="119"/>
      <c r="AE52" s="119"/>
      <c r="AF52" s="119"/>
      <c r="AG52" s="120"/>
      <c r="AH52" s="118"/>
      <c r="AI52" s="119"/>
      <c r="AJ52" s="119"/>
      <c r="AK52" s="119"/>
      <c r="AL52" s="119"/>
      <c r="AM52" s="119"/>
      <c r="AN52" s="120"/>
      <c r="AO52" s="118"/>
      <c r="AP52" s="119"/>
      <c r="AQ52" s="119"/>
      <c r="AR52" s="119"/>
      <c r="AS52" s="119"/>
      <c r="AT52" s="119"/>
      <c r="AU52" s="120"/>
      <c r="AV52" s="1069">
        <f t="shared" si="1"/>
        <v>0</v>
      </c>
      <c r="AW52" s="1069"/>
      <c r="AX52" s="1070"/>
      <c r="AY52" s="1071">
        <f t="shared" si="2"/>
        <v>0</v>
      </c>
      <c r="AZ52" s="1072"/>
      <c r="BA52" s="1073"/>
      <c r="BB52" s="1074" t="str">
        <f t="shared" si="3"/>
        <v>0.0</v>
      </c>
      <c r="BC52" s="1075" t="str">
        <f t="shared" si="15"/>
        <v/>
      </c>
      <c r="BD52" s="1076" t="str">
        <f t="shared" si="15"/>
        <v/>
      </c>
      <c r="BE52" s="131"/>
      <c r="BF52" s="131"/>
      <c r="BG52" s="131"/>
      <c r="BI52" s="130" t="s">
        <v>213</v>
      </c>
      <c r="BJ52" s="132"/>
      <c r="BK52" s="133" t="s">
        <v>169</v>
      </c>
      <c r="BL52" s="134"/>
      <c r="BM52" s="133" t="s">
        <v>162</v>
      </c>
      <c r="BN52" s="135"/>
      <c r="BO52" s="133" t="s">
        <v>169</v>
      </c>
      <c r="BP52" s="134"/>
      <c r="BQ52" s="132"/>
      <c r="BR52" s="133" t="s">
        <v>169</v>
      </c>
      <c r="BS52" s="136"/>
      <c r="BT52" s="137" t="str">
        <f t="shared" si="5"/>
        <v/>
      </c>
      <c r="BU52" s="138" t="str">
        <f t="shared" si="6"/>
        <v/>
      </c>
      <c r="BW52" s="139">
        <v>43</v>
      </c>
      <c r="BX52" s="114" t="str">
        <f t="shared" si="14"/>
        <v/>
      </c>
      <c r="BY52" s="115" t="str">
        <f t="shared" si="14"/>
        <v/>
      </c>
      <c r="BZ52" s="115" t="str">
        <f t="shared" si="14"/>
        <v/>
      </c>
      <c r="CA52" s="115" t="str">
        <f t="shared" si="14"/>
        <v/>
      </c>
      <c r="CB52" s="115" t="str">
        <f t="shared" si="14"/>
        <v/>
      </c>
      <c r="CC52" s="115" t="str">
        <f t="shared" si="14"/>
        <v/>
      </c>
      <c r="CD52" s="116" t="str">
        <f t="shared" si="14"/>
        <v/>
      </c>
      <c r="CE52" s="114" t="str">
        <f t="shared" si="14"/>
        <v/>
      </c>
      <c r="CF52" s="115" t="str">
        <f t="shared" si="14"/>
        <v/>
      </c>
      <c r="CG52" s="115" t="str">
        <f t="shared" si="14"/>
        <v/>
      </c>
      <c r="CH52" s="115" t="str">
        <f t="shared" si="14"/>
        <v/>
      </c>
      <c r="CI52" s="115" t="str">
        <f t="shared" si="14"/>
        <v/>
      </c>
      <c r="CJ52" s="115" t="str">
        <f t="shared" si="14"/>
        <v/>
      </c>
      <c r="CK52" s="116" t="str">
        <f t="shared" si="14"/>
        <v/>
      </c>
      <c r="CL52" s="114" t="str">
        <f t="shared" si="14"/>
        <v/>
      </c>
      <c r="CM52" s="115" t="str">
        <f t="shared" si="10"/>
        <v/>
      </c>
      <c r="CN52" s="115" t="str">
        <f t="shared" si="10"/>
        <v/>
      </c>
      <c r="CO52" s="115" t="str">
        <f t="shared" si="10"/>
        <v/>
      </c>
      <c r="CP52" s="115" t="str">
        <f t="shared" si="10"/>
        <v/>
      </c>
      <c r="CQ52" s="115" t="str">
        <f t="shared" si="13"/>
        <v/>
      </c>
      <c r="CR52" s="116" t="str">
        <f t="shared" si="13"/>
        <v/>
      </c>
      <c r="CS52" s="117" t="str">
        <f t="shared" si="13"/>
        <v/>
      </c>
      <c r="CT52" s="115" t="str">
        <f t="shared" si="13"/>
        <v/>
      </c>
      <c r="CU52" s="115" t="str">
        <f t="shared" si="13"/>
        <v/>
      </c>
      <c r="CV52" s="115" t="str">
        <f t="shared" si="13"/>
        <v/>
      </c>
      <c r="CW52" s="115" t="str">
        <f t="shared" si="13"/>
        <v/>
      </c>
      <c r="CX52" s="115" t="str">
        <f t="shared" si="13"/>
        <v/>
      </c>
      <c r="CY52" s="116" t="str">
        <f t="shared" si="13"/>
        <v/>
      </c>
      <c r="CZ52" s="141">
        <f t="shared" si="9"/>
        <v>0</v>
      </c>
    </row>
    <row r="53" spans="1:104" ht="21" hidden="1" customHeight="1">
      <c r="A53" s="130">
        <v>44</v>
      </c>
      <c r="B53" s="1066"/>
      <c r="C53" s="1067"/>
      <c r="D53" s="1067"/>
      <c r="E53" s="1067"/>
      <c r="F53" s="1067"/>
      <c r="G53" s="1067"/>
      <c r="H53" s="1067"/>
      <c r="I53" s="1067"/>
      <c r="J53" s="1067"/>
      <c r="K53" s="1067"/>
      <c r="L53" s="1067"/>
      <c r="M53" s="1067"/>
      <c r="N53" s="1067"/>
      <c r="O53" s="1067"/>
      <c r="P53" s="1067"/>
      <c r="Q53" s="1067"/>
      <c r="R53" s="1067"/>
      <c r="S53" s="1077"/>
      <c r="T53" s="118"/>
      <c r="U53" s="119"/>
      <c r="V53" s="119"/>
      <c r="W53" s="119"/>
      <c r="X53" s="119"/>
      <c r="Y53" s="119"/>
      <c r="Z53" s="120"/>
      <c r="AA53" s="118"/>
      <c r="AB53" s="119"/>
      <c r="AC53" s="119"/>
      <c r="AD53" s="119"/>
      <c r="AE53" s="119"/>
      <c r="AF53" s="119"/>
      <c r="AG53" s="120"/>
      <c r="AH53" s="118"/>
      <c r="AI53" s="119"/>
      <c r="AJ53" s="119"/>
      <c r="AK53" s="119"/>
      <c r="AL53" s="119"/>
      <c r="AM53" s="119"/>
      <c r="AN53" s="120"/>
      <c r="AO53" s="118"/>
      <c r="AP53" s="119"/>
      <c r="AQ53" s="119"/>
      <c r="AR53" s="119"/>
      <c r="AS53" s="119"/>
      <c r="AT53" s="119"/>
      <c r="AU53" s="120"/>
      <c r="AV53" s="1069">
        <f t="shared" si="1"/>
        <v>0</v>
      </c>
      <c r="AW53" s="1069"/>
      <c r="AX53" s="1070"/>
      <c r="AY53" s="1071">
        <f t="shared" si="2"/>
        <v>0</v>
      </c>
      <c r="AZ53" s="1072"/>
      <c r="BA53" s="1073"/>
      <c r="BB53" s="1074" t="str">
        <f t="shared" si="3"/>
        <v>0.0</v>
      </c>
      <c r="BC53" s="1075" t="str">
        <f t="shared" si="15"/>
        <v/>
      </c>
      <c r="BD53" s="1076" t="str">
        <f t="shared" si="15"/>
        <v/>
      </c>
      <c r="BE53" s="131"/>
      <c r="BF53" s="131"/>
      <c r="BG53" s="131"/>
      <c r="BI53" s="130" t="s">
        <v>214</v>
      </c>
      <c r="BJ53" s="132"/>
      <c r="BK53" s="133" t="s">
        <v>169</v>
      </c>
      <c r="BL53" s="134"/>
      <c r="BM53" s="133" t="s">
        <v>162</v>
      </c>
      <c r="BN53" s="135"/>
      <c r="BO53" s="133" t="s">
        <v>169</v>
      </c>
      <c r="BP53" s="134"/>
      <c r="BQ53" s="132"/>
      <c r="BR53" s="133" t="s">
        <v>169</v>
      </c>
      <c r="BS53" s="136"/>
      <c r="BT53" s="137" t="str">
        <f t="shared" si="5"/>
        <v/>
      </c>
      <c r="BU53" s="138" t="str">
        <f t="shared" si="6"/>
        <v/>
      </c>
      <c r="BW53" s="139">
        <v>44</v>
      </c>
      <c r="BX53" s="114" t="str">
        <f t="shared" si="14"/>
        <v/>
      </c>
      <c r="BY53" s="115" t="str">
        <f t="shared" si="14"/>
        <v/>
      </c>
      <c r="BZ53" s="115" t="str">
        <f t="shared" si="14"/>
        <v/>
      </c>
      <c r="CA53" s="115" t="str">
        <f t="shared" si="14"/>
        <v/>
      </c>
      <c r="CB53" s="115" t="str">
        <f t="shared" si="14"/>
        <v/>
      </c>
      <c r="CC53" s="115" t="str">
        <f t="shared" si="14"/>
        <v/>
      </c>
      <c r="CD53" s="116" t="str">
        <f t="shared" si="14"/>
        <v/>
      </c>
      <c r="CE53" s="114" t="str">
        <f t="shared" si="14"/>
        <v/>
      </c>
      <c r="CF53" s="115" t="str">
        <f t="shared" si="14"/>
        <v/>
      </c>
      <c r="CG53" s="115" t="str">
        <f t="shared" si="14"/>
        <v/>
      </c>
      <c r="CH53" s="115" t="str">
        <f t="shared" si="14"/>
        <v/>
      </c>
      <c r="CI53" s="115" t="str">
        <f t="shared" si="14"/>
        <v/>
      </c>
      <c r="CJ53" s="115" t="str">
        <f t="shared" si="14"/>
        <v/>
      </c>
      <c r="CK53" s="116" t="str">
        <f t="shared" si="14"/>
        <v/>
      </c>
      <c r="CL53" s="114" t="str">
        <f t="shared" si="14"/>
        <v/>
      </c>
      <c r="CM53" s="115" t="str">
        <f t="shared" si="10"/>
        <v/>
      </c>
      <c r="CN53" s="115" t="str">
        <f t="shared" si="10"/>
        <v/>
      </c>
      <c r="CO53" s="115" t="str">
        <f t="shared" si="10"/>
        <v/>
      </c>
      <c r="CP53" s="115" t="str">
        <f t="shared" si="10"/>
        <v/>
      </c>
      <c r="CQ53" s="115" t="str">
        <f t="shared" si="13"/>
        <v/>
      </c>
      <c r="CR53" s="116" t="str">
        <f t="shared" si="13"/>
        <v/>
      </c>
      <c r="CS53" s="117" t="str">
        <f t="shared" si="13"/>
        <v/>
      </c>
      <c r="CT53" s="115" t="str">
        <f t="shared" si="13"/>
        <v/>
      </c>
      <c r="CU53" s="115" t="str">
        <f t="shared" si="13"/>
        <v/>
      </c>
      <c r="CV53" s="115" t="str">
        <f t="shared" si="13"/>
        <v/>
      </c>
      <c r="CW53" s="115" t="str">
        <f t="shared" si="13"/>
        <v/>
      </c>
      <c r="CX53" s="115" t="str">
        <f t="shared" si="13"/>
        <v/>
      </c>
      <c r="CY53" s="116" t="str">
        <f t="shared" si="13"/>
        <v/>
      </c>
      <c r="CZ53" s="141">
        <f t="shared" si="9"/>
        <v>0</v>
      </c>
    </row>
    <row r="54" spans="1:104" ht="21" hidden="1" customHeight="1">
      <c r="A54" s="130">
        <v>45</v>
      </c>
      <c r="B54" s="1066"/>
      <c r="C54" s="1067"/>
      <c r="D54" s="1067"/>
      <c r="E54" s="1067"/>
      <c r="F54" s="1067"/>
      <c r="G54" s="1067"/>
      <c r="H54" s="1067"/>
      <c r="I54" s="1067"/>
      <c r="J54" s="1067"/>
      <c r="K54" s="1067"/>
      <c r="L54" s="1067"/>
      <c r="M54" s="1067"/>
      <c r="N54" s="1067"/>
      <c r="O54" s="1067"/>
      <c r="P54" s="1067"/>
      <c r="Q54" s="1067"/>
      <c r="R54" s="1067"/>
      <c r="S54" s="1068"/>
      <c r="T54" s="118"/>
      <c r="U54" s="119"/>
      <c r="V54" s="119"/>
      <c r="W54" s="119"/>
      <c r="X54" s="119"/>
      <c r="Y54" s="119"/>
      <c r="Z54" s="120"/>
      <c r="AA54" s="118"/>
      <c r="AB54" s="119"/>
      <c r="AC54" s="119"/>
      <c r="AD54" s="119"/>
      <c r="AE54" s="119"/>
      <c r="AF54" s="119"/>
      <c r="AG54" s="120"/>
      <c r="AH54" s="118"/>
      <c r="AI54" s="119"/>
      <c r="AJ54" s="119"/>
      <c r="AK54" s="119"/>
      <c r="AL54" s="119"/>
      <c r="AM54" s="119"/>
      <c r="AN54" s="120"/>
      <c r="AO54" s="118"/>
      <c r="AP54" s="119"/>
      <c r="AQ54" s="119"/>
      <c r="AR54" s="119"/>
      <c r="AS54" s="119"/>
      <c r="AT54" s="119"/>
      <c r="AU54" s="120"/>
      <c r="AV54" s="1069">
        <f t="shared" si="1"/>
        <v>0</v>
      </c>
      <c r="AW54" s="1069"/>
      <c r="AX54" s="1070"/>
      <c r="AY54" s="1071">
        <f t="shared" si="2"/>
        <v>0</v>
      </c>
      <c r="AZ54" s="1072"/>
      <c r="BA54" s="1073"/>
      <c r="BB54" s="1074" t="str">
        <f t="shared" si="3"/>
        <v>0.0</v>
      </c>
      <c r="BC54" s="1075" t="str">
        <f t="shared" si="15"/>
        <v/>
      </c>
      <c r="BD54" s="1076" t="str">
        <f t="shared" si="15"/>
        <v/>
      </c>
      <c r="BE54" s="131"/>
      <c r="BF54" s="131"/>
      <c r="BG54" s="131"/>
      <c r="BI54" s="130" t="s">
        <v>215</v>
      </c>
      <c r="BJ54" s="132"/>
      <c r="BK54" s="133" t="s">
        <v>169</v>
      </c>
      <c r="BL54" s="134"/>
      <c r="BM54" s="133" t="s">
        <v>162</v>
      </c>
      <c r="BN54" s="135"/>
      <c r="BO54" s="133" t="s">
        <v>169</v>
      </c>
      <c r="BP54" s="134"/>
      <c r="BQ54" s="132"/>
      <c r="BR54" s="133" t="s">
        <v>169</v>
      </c>
      <c r="BS54" s="136"/>
      <c r="BT54" s="137" t="str">
        <f t="shared" si="5"/>
        <v/>
      </c>
      <c r="BU54" s="138" t="str">
        <f t="shared" si="6"/>
        <v/>
      </c>
      <c r="BW54" s="139">
        <v>45</v>
      </c>
      <c r="BX54" s="114" t="str">
        <f t="shared" si="14"/>
        <v/>
      </c>
      <c r="BY54" s="115" t="str">
        <f t="shared" si="14"/>
        <v/>
      </c>
      <c r="BZ54" s="115" t="str">
        <f t="shared" si="14"/>
        <v/>
      </c>
      <c r="CA54" s="115" t="str">
        <f t="shared" si="14"/>
        <v/>
      </c>
      <c r="CB54" s="115" t="str">
        <f t="shared" si="14"/>
        <v/>
      </c>
      <c r="CC54" s="115" t="str">
        <f t="shared" si="14"/>
        <v/>
      </c>
      <c r="CD54" s="116" t="str">
        <f t="shared" si="14"/>
        <v/>
      </c>
      <c r="CE54" s="114" t="str">
        <f t="shared" si="14"/>
        <v/>
      </c>
      <c r="CF54" s="115" t="str">
        <f t="shared" si="14"/>
        <v/>
      </c>
      <c r="CG54" s="115" t="str">
        <f t="shared" si="14"/>
        <v/>
      </c>
      <c r="CH54" s="115" t="str">
        <f t="shared" si="14"/>
        <v/>
      </c>
      <c r="CI54" s="115" t="str">
        <f t="shared" si="14"/>
        <v/>
      </c>
      <c r="CJ54" s="115" t="str">
        <f t="shared" si="14"/>
        <v/>
      </c>
      <c r="CK54" s="116" t="str">
        <f t="shared" si="14"/>
        <v/>
      </c>
      <c r="CL54" s="114" t="str">
        <f t="shared" si="14"/>
        <v/>
      </c>
      <c r="CM54" s="115" t="str">
        <f t="shared" si="10"/>
        <v/>
      </c>
      <c r="CN54" s="115" t="str">
        <f t="shared" si="10"/>
        <v/>
      </c>
      <c r="CO54" s="115" t="str">
        <f t="shared" si="10"/>
        <v/>
      </c>
      <c r="CP54" s="115" t="str">
        <f t="shared" si="10"/>
        <v/>
      </c>
      <c r="CQ54" s="115" t="str">
        <f t="shared" si="13"/>
        <v/>
      </c>
      <c r="CR54" s="116" t="str">
        <f t="shared" si="13"/>
        <v/>
      </c>
      <c r="CS54" s="117" t="str">
        <f t="shared" si="13"/>
        <v/>
      </c>
      <c r="CT54" s="115" t="str">
        <f t="shared" si="13"/>
        <v/>
      </c>
      <c r="CU54" s="115" t="str">
        <f t="shared" si="13"/>
        <v/>
      </c>
      <c r="CV54" s="115" t="str">
        <f t="shared" si="13"/>
        <v/>
      </c>
      <c r="CW54" s="115" t="str">
        <f t="shared" si="13"/>
        <v/>
      </c>
      <c r="CX54" s="115" t="str">
        <f t="shared" si="13"/>
        <v/>
      </c>
      <c r="CY54" s="116" t="str">
        <f t="shared" si="13"/>
        <v/>
      </c>
      <c r="CZ54" s="141">
        <f t="shared" si="9"/>
        <v>0</v>
      </c>
    </row>
    <row r="55" spans="1:104" ht="21" hidden="1" customHeight="1">
      <c r="A55" s="130">
        <v>46</v>
      </c>
      <c r="B55" s="1066"/>
      <c r="C55" s="1067"/>
      <c r="D55" s="1067"/>
      <c r="E55" s="1067"/>
      <c r="F55" s="1067"/>
      <c r="G55" s="1067"/>
      <c r="H55" s="1067"/>
      <c r="I55" s="1067"/>
      <c r="J55" s="1067"/>
      <c r="K55" s="1067"/>
      <c r="L55" s="1067"/>
      <c r="M55" s="1067"/>
      <c r="N55" s="1067"/>
      <c r="O55" s="1067"/>
      <c r="P55" s="1067"/>
      <c r="Q55" s="1067"/>
      <c r="R55" s="1067"/>
      <c r="S55" s="1068"/>
      <c r="T55" s="118"/>
      <c r="U55" s="119"/>
      <c r="V55" s="119"/>
      <c r="W55" s="119"/>
      <c r="X55" s="119"/>
      <c r="Y55" s="119"/>
      <c r="Z55" s="120"/>
      <c r="AA55" s="118"/>
      <c r="AB55" s="119"/>
      <c r="AC55" s="119"/>
      <c r="AD55" s="119"/>
      <c r="AE55" s="119"/>
      <c r="AF55" s="119"/>
      <c r="AG55" s="120"/>
      <c r="AH55" s="118"/>
      <c r="AI55" s="119"/>
      <c r="AJ55" s="119"/>
      <c r="AK55" s="119"/>
      <c r="AL55" s="119"/>
      <c r="AM55" s="119"/>
      <c r="AN55" s="120"/>
      <c r="AO55" s="118"/>
      <c r="AP55" s="119"/>
      <c r="AQ55" s="119"/>
      <c r="AR55" s="119"/>
      <c r="AS55" s="119"/>
      <c r="AT55" s="119"/>
      <c r="AU55" s="120"/>
      <c r="AV55" s="1069">
        <f t="shared" si="1"/>
        <v>0</v>
      </c>
      <c r="AW55" s="1069"/>
      <c r="AX55" s="1070"/>
      <c r="AY55" s="1071">
        <f t="shared" si="2"/>
        <v>0</v>
      </c>
      <c r="AZ55" s="1072"/>
      <c r="BA55" s="1073"/>
      <c r="BB55" s="1074" t="str">
        <f t="shared" si="3"/>
        <v>0.0</v>
      </c>
      <c r="BC55" s="1075" t="str">
        <f t="shared" si="15"/>
        <v/>
      </c>
      <c r="BD55" s="1076" t="str">
        <f t="shared" si="15"/>
        <v/>
      </c>
      <c r="BE55" s="131"/>
      <c r="BF55" s="131"/>
      <c r="BG55" s="131"/>
      <c r="BI55" s="130" t="s">
        <v>216</v>
      </c>
      <c r="BJ55" s="132"/>
      <c r="BK55" s="133" t="s">
        <v>169</v>
      </c>
      <c r="BL55" s="134"/>
      <c r="BM55" s="133" t="s">
        <v>162</v>
      </c>
      <c r="BN55" s="135"/>
      <c r="BO55" s="133" t="s">
        <v>169</v>
      </c>
      <c r="BP55" s="134"/>
      <c r="BQ55" s="132"/>
      <c r="BR55" s="133" t="s">
        <v>169</v>
      </c>
      <c r="BS55" s="136"/>
      <c r="BT55" s="137" t="str">
        <f t="shared" si="5"/>
        <v/>
      </c>
      <c r="BU55" s="138" t="str">
        <f t="shared" si="6"/>
        <v/>
      </c>
      <c r="BW55" s="139">
        <v>46</v>
      </c>
      <c r="BX55" s="114" t="str">
        <f t="shared" si="14"/>
        <v/>
      </c>
      <c r="BY55" s="115" t="str">
        <f t="shared" si="14"/>
        <v/>
      </c>
      <c r="BZ55" s="115" t="str">
        <f t="shared" si="14"/>
        <v/>
      </c>
      <c r="CA55" s="115" t="str">
        <f t="shared" si="14"/>
        <v/>
      </c>
      <c r="CB55" s="115" t="str">
        <f t="shared" si="14"/>
        <v/>
      </c>
      <c r="CC55" s="115" t="str">
        <f t="shared" si="14"/>
        <v/>
      </c>
      <c r="CD55" s="116" t="str">
        <f t="shared" si="14"/>
        <v/>
      </c>
      <c r="CE55" s="114" t="str">
        <f t="shared" si="14"/>
        <v/>
      </c>
      <c r="CF55" s="115" t="str">
        <f t="shared" si="14"/>
        <v/>
      </c>
      <c r="CG55" s="115" t="str">
        <f t="shared" si="14"/>
        <v/>
      </c>
      <c r="CH55" s="115" t="str">
        <f t="shared" si="14"/>
        <v/>
      </c>
      <c r="CI55" s="115" t="str">
        <f t="shared" si="14"/>
        <v/>
      </c>
      <c r="CJ55" s="115" t="str">
        <f t="shared" si="14"/>
        <v/>
      </c>
      <c r="CK55" s="116" t="str">
        <f t="shared" si="14"/>
        <v/>
      </c>
      <c r="CL55" s="114" t="str">
        <f t="shared" si="14"/>
        <v/>
      </c>
      <c r="CM55" s="115" t="str">
        <f t="shared" si="10"/>
        <v/>
      </c>
      <c r="CN55" s="115" t="str">
        <f t="shared" si="10"/>
        <v/>
      </c>
      <c r="CO55" s="115" t="str">
        <f t="shared" si="10"/>
        <v/>
      </c>
      <c r="CP55" s="115" t="str">
        <f t="shared" si="10"/>
        <v/>
      </c>
      <c r="CQ55" s="115" t="str">
        <f t="shared" si="13"/>
        <v/>
      </c>
      <c r="CR55" s="116" t="str">
        <f t="shared" si="13"/>
        <v/>
      </c>
      <c r="CS55" s="117" t="str">
        <f t="shared" si="13"/>
        <v/>
      </c>
      <c r="CT55" s="115" t="str">
        <f t="shared" si="13"/>
        <v/>
      </c>
      <c r="CU55" s="115" t="str">
        <f t="shared" si="13"/>
        <v/>
      </c>
      <c r="CV55" s="115" t="str">
        <f t="shared" si="13"/>
        <v/>
      </c>
      <c r="CW55" s="115" t="str">
        <f t="shared" si="13"/>
        <v/>
      </c>
      <c r="CX55" s="115" t="str">
        <f t="shared" si="13"/>
        <v/>
      </c>
      <c r="CY55" s="116" t="str">
        <f t="shared" si="13"/>
        <v/>
      </c>
      <c r="CZ55" s="141">
        <f t="shared" si="9"/>
        <v>0</v>
      </c>
    </row>
    <row r="56" spans="1:104" ht="21" hidden="1" customHeight="1">
      <c r="A56" s="130">
        <v>47</v>
      </c>
      <c r="B56" s="1066"/>
      <c r="C56" s="1067"/>
      <c r="D56" s="1067"/>
      <c r="E56" s="1067"/>
      <c r="F56" s="1067"/>
      <c r="G56" s="1067"/>
      <c r="H56" s="1067"/>
      <c r="I56" s="1067"/>
      <c r="J56" s="1067"/>
      <c r="K56" s="1067"/>
      <c r="L56" s="1067"/>
      <c r="M56" s="1067"/>
      <c r="N56" s="1067"/>
      <c r="O56" s="1067"/>
      <c r="P56" s="1067"/>
      <c r="Q56" s="1067"/>
      <c r="R56" s="1067"/>
      <c r="S56" s="1068"/>
      <c r="T56" s="118"/>
      <c r="U56" s="119"/>
      <c r="V56" s="119"/>
      <c r="W56" s="119"/>
      <c r="X56" s="119"/>
      <c r="Y56" s="119"/>
      <c r="Z56" s="120"/>
      <c r="AA56" s="118"/>
      <c r="AB56" s="119"/>
      <c r="AC56" s="119"/>
      <c r="AD56" s="119"/>
      <c r="AE56" s="119"/>
      <c r="AF56" s="119"/>
      <c r="AG56" s="120"/>
      <c r="AH56" s="118"/>
      <c r="AI56" s="119"/>
      <c r="AJ56" s="119"/>
      <c r="AK56" s="119"/>
      <c r="AL56" s="119"/>
      <c r="AM56" s="119"/>
      <c r="AN56" s="120"/>
      <c r="AO56" s="118"/>
      <c r="AP56" s="119"/>
      <c r="AQ56" s="119"/>
      <c r="AR56" s="119"/>
      <c r="AS56" s="119"/>
      <c r="AT56" s="119"/>
      <c r="AU56" s="120"/>
      <c r="AV56" s="1069">
        <f t="shared" si="1"/>
        <v>0</v>
      </c>
      <c r="AW56" s="1069"/>
      <c r="AX56" s="1070"/>
      <c r="AY56" s="1071">
        <f t="shared" si="2"/>
        <v>0</v>
      </c>
      <c r="AZ56" s="1072"/>
      <c r="BA56" s="1073"/>
      <c r="BB56" s="1074" t="str">
        <f t="shared" si="3"/>
        <v>0.0</v>
      </c>
      <c r="BC56" s="1075" t="str">
        <f t="shared" si="15"/>
        <v/>
      </c>
      <c r="BD56" s="1076" t="str">
        <f t="shared" si="15"/>
        <v/>
      </c>
      <c r="BE56" s="131"/>
      <c r="BF56" s="131"/>
      <c r="BG56" s="131"/>
      <c r="BI56" s="130" t="s">
        <v>217</v>
      </c>
      <c r="BJ56" s="132"/>
      <c r="BK56" s="133" t="s">
        <v>169</v>
      </c>
      <c r="BL56" s="134"/>
      <c r="BM56" s="133" t="s">
        <v>162</v>
      </c>
      <c r="BN56" s="135"/>
      <c r="BO56" s="133" t="s">
        <v>169</v>
      </c>
      <c r="BP56" s="134"/>
      <c r="BQ56" s="132"/>
      <c r="BR56" s="133" t="s">
        <v>169</v>
      </c>
      <c r="BS56" s="136"/>
      <c r="BT56" s="137" t="str">
        <f t="shared" si="5"/>
        <v/>
      </c>
      <c r="BU56" s="138" t="str">
        <f t="shared" si="6"/>
        <v/>
      </c>
      <c r="BW56" s="139">
        <v>47</v>
      </c>
      <c r="BX56" s="114" t="str">
        <f t="shared" si="14"/>
        <v/>
      </c>
      <c r="BY56" s="115" t="str">
        <f t="shared" si="14"/>
        <v/>
      </c>
      <c r="BZ56" s="115" t="str">
        <f t="shared" si="14"/>
        <v/>
      </c>
      <c r="CA56" s="115" t="str">
        <f t="shared" si="14"/>
        <v/>
      </c>
      <c r="CB56" s="115" t="str">
        <f t="shared" si="14"/>
        <v/>
      </c>
      <c r="CC56" s="115" t="str">
        <f t="shared" si="14"/>
        <v/>
      </c>
      <c r="CD56" s="116" t="str">
        <f t="shared" si="14"/>
        <v/>
      </c>
      <c r="CE56" s="114" t="str">
        <f t="shared" si="14"/>
        <v/>
      </c>
      <c r="CF56" s="115" t="str">
        <f t="shared" si="14"/>
        <v/>
      </c>
      <c r="CG56" s="115" t="str">
        <f t="shared" si="14"/>
        <v/>
      </c>
      <c r="CH56" s="115" t="str">
        <f t="shared" si="14"/>
        <v/>
      </c>
      <c r="CI56" s="115" t="str">
        <f t="shared" si="14"/>
        <v/>
      </c>
      <c r="CJ56" s="115" t="str">
        <f t="shared" si="14"/>
        <v/>
      </c>
      <c r="CK56" s="116" t="str">
        <f t="shared" si="14"/>
        <v/>
      </c>
      <c r="CL56" s="114" t="str">
        <f t="shared" si="14"/>
        <v/>
      </c>
      <c r="CM56" s="115" t="str">
        <f t="shared" si="10"/>
        <v/>
      </c>
      <c r="CN56" s="115" t="str">
        <f t="shared" si="10"/>
        <v/>
      </c>
      <c r="CO56" s="115" t="str">
        <f t="shared" si="10"/>
        <v/>
      </c>
      <c r="CP56" s="115" t="str">
        <f t="shared" si="10"/>
        <v/>
      </c>
      <c r="CQ56" s="115" t="str">
        <f t="shared" si="13"/>
        <v/>
      </c>
      <c r="CR56" s="116" t="str">
        <f t="shared" si="13"/>
        <v/>
      </c>
      <c r="CS56" s="117" t="str">
        <f t="shared" si="13"/>
        <v/>
      </c>
      <c r="CT56" s="115" t="str">
        <f t="shared" si="13"/>
        <v/>
      </c>
      <c r="CU56" s="115" t="str">
        <f t="shared" si="13"/>
        <v/>
      </c>
      <c r="CV56" s="115" t="str">
        <f t="shared" si="13"/>
        <v/>
      </c>
      <c r="CW56" s="115" t="str">
        <f t="shared" si="13"/>
        <v/>
      </c>
      <c r="CX56" s="115" t="str">
        <f t="shared" si="13"/>
        <v/>
      </c>
      <c r="CY56" s="116" t="str">
        <f t="shared" si="13"/>
        <v/>
      </c>
      <c r="CZ56" s="141">
        <f t="shared" si="9"/>
        <v>0</v>
      </c>
    </row>
    <row r="57" spans="1:104" ht="21" hidden="1" customHeight="1">
      <c r="A57" s="130">
        <v>48</v>
      </c>
      <c r="B57" s="1066"/>
      <c r="C57" s="1067"/>
      <c r="D57" s="1067"/>
      <c r="E57" s="1067"/>
      <c r="F57" s="1067"/>
      <c r="G57" s="1067"/>
      <c r="H57" s="1067"/>
      <c r="I57" s="1067"/>
      <c r="J57" s="1067"/>
      <c r="K57" s="1067"/>
      <c r="L57" s="1067"/>
      <c r="M57" s="1067"/>
      <c r="N57" s="1067"/>
      <c r="O57" s="1067"/>
      <c r="P57" s="1067"/>
      <c r="Q57" s="1067"/>
      <c r="R57" s="1067"/>
      <c r="S57" s="1068"/>
      <c r="T57" s="118"/>
      <c r="U57" s="119"/>
      <c r="V57" s="119"/>
      <c r="W57" s="119"/>
      <c r="X57" s="119"/>
      <c r="Y57" s="119"/>
      <c r="Z57" s="120"/>
      <c r="AA57" s="118"/>
      <c r="AB57" s="119"/>
      <c r="AC57" s="119"/>
      <c r="AD57" s="119"/>
      <c r="AE57" s="119"/>
      <c r="AF57" s="119"/>
      <c r="AG57" s="120"/>
      <c r="AH57" s="118"/>
      <c r="AI57" s="119"/>
      <c r="AJ57" s="119"/>
      <c r="AK57" s="119"/>
      <c r="AL57" s="119"/>
      <c r="AM57" s="119"/>
      <c r="AN57" s="120"/>
      <c r="AO57" s="118"/>
      <c r="AP57" s="119"/>
      <c r="AQ57" s="119"/>
      <c r="AR57" s="119"/>
      <c r="AS57" s="119"/>
      <c r="AT57" s="119"/>
      <c r="AU57" s="120"/>
      <c r="AV57" s="1069">
        <f>CZ57</f>
        <v>0</v>
      </c>
      <c r="AW57" s="1069"/>
      <c r="AX57" s="1070"/>
      <c r="AY57" s="1071">
        <f>ROUNDDOWN(AV57/4,1)</f>
        <v>0</v>
      </c>
      <c r="AZ57" s="1072"/>
      <c r="BA57" s="1073"/>
      <c r="BB57" s="1074" t="str">
        <f>IF($AV$110="","0.0",ROUNDDOWN(AY57/$AV$110,1))</f>
        <v>0.0</v>
      </c>
      <c r="BC57" s="1075" t="str">
        <f t="shared" si="15"/>
        <v/>
      </c>
      <c r="BD57" s="1076" t="str">
        <f t="shared" si="15"/>
        <v/>
      </c>
      <c r="BE57" s="131"/>
      <c r="BF57" s="131"/>
      <c r="BG57" s="131"/>
      <c r="BI57" s="130" t="s">
        <v>218</v>
      </c>
      <c r="BJ57" s="132"/>
      <c r="BK57" s="133" t="s">
        <v>169</v>
      </c>
      <c r="BL57" s="134"/>
      <c r="BM57" s="133" t="s">
        <v>162</v>
      </c>
      <c r="BN57" s="135"/>
      <c r="BO57" s="133" t="s">
        <v>169</v>
      </c>
      <c r="BP57" s="134"/>
      <c r="BQ57" s="132"/>
      <c r="BR57" s="133" t="s">
        <v>169</v>
      </c>
      <c r="BS57" s="136"/>
      <c r="BT57" s="137" t="str">
        <f t="shared" si="5"/>
        <v/>
      </c>
      <c r="BU57" s="138" t="str">
        <f t="shared" si="6"/>
        <v/>
      </c>
      <c r="BW57" s="139">
        <v>48</v>
      </c>
      <c r="BX57" s="114" t="str">
        <f t="shared" si="14"/>
        <v/>
      </c>
      <c r="BY57" s="115" t="str">
        <f t="shared" si="14"/>
        <v/>
      </c>
      <c r="BZ57" s="115" t="str">
        <f t="shared" si="14"/>
        <v/>
      </c>
      <c r="CA57" s="115" t="str">
        <f t="shared" si="14"/>
        <v/>
      </c>
      <c r="CB57" s="115" t="str">
        <f t="shared" si="14"/>
        <v/>
      </c>
      <c r="CC57" s="115" t="str">
        <f t="shared" si="14"/>
        <v/>
      </c>
      <c r="CD57" s="116" t="str">
        <f t="shared" si="14"/>
        <v/>
      </c>
      <c r="CE57" s="114" t="str">
        <f t="shared" si="14"/>
        <v/>
      </c>
      <c r="CF57" s="115" t="str">
        <f t="shared" si="14"/>
        <v/>
      </c>
      <c r="CG57" s="115" t="str">
        <f t="shared" si="14"/>
        <v/>
      </c>
      <c r="CH57" s="115" t="str">
        <f t="shared" si="14"/>
        <v/>
      </c>
      <c r="CI57" s="115" t="str">
        <f t="shared" si="14"/>
        <v/>
      </c>
      <c r="CJ57" s="115" t="str">
        <f t="shared" si="14"/>
        <v/>
      </c>
      <c r="CK57" s="116" t="str">
        <f t="shared" si="14"/>
        <v/>
      </c>
      <c r="CL57" s="114" t="str">
        <f t="shared" si="14"/>
        <v/>
      </c>
      <c r="CM57" s="115" t="str">
        <f t="shared" si="14"/>
        <v/>
      </c>
      <c r="CN57" s="115" t="str">
        <f t="shared" ref="CN57:CS88" si="16">IF(AJ57="","",VLOOKUP(AJ57,$BI$10:$BU$57,13,TRUE))</f>
        <v/>
      </c>
      <c r="CO57" s="115" t="str">
        <f t="shared" si="16"/>
        <v/>
      </c>
      <c r="CP57" s="115" t="str">
        <f t="shared" si="16"/>
        <v/>
      </c>
      <c r="CQ57" s="115" t="str">
        <f t="shared" si="13"/>
        <v/>
      </c>
      <c r="CR57" s="116" t="str">
        <f t="shared" si="13"/>
        <v/>
      </c>
      <c r="CS57" s="117" t="str">
        <f t="shared" si="13"/>
        <v/>
      </c>
      <c r="CT57" s="115" t="str">
        <f t="shared" si="13"/>
        <v/>
      </c>
      <c r="CU57" s="115" t="str">
        <f t="shared" si="13"/>
        <v/>
      </c>
      <c r="CV57" s="115" t="str">
        <f t="shared" si="13"/>
        <v/>
      </c>
      <c r="CW57" s="115" t="str">
        <f t="shared" si="13"/>
        <v/>
      </c>
      <c r="CX57" s="115" t="str">
        <f t="shared" si="13"/>
        <v/>
      </c>
      <c r="CY57" s="116" t="str">
        <f t="shared" si="13"/>
        <v/>
      </c>
      <c r="CZ57" s="141">
        <f t="shared" si="9"/>
        <v>0</v>
      </c>
    </row>
    <row r="58" spans="1:104" ht="21" hidden="1" customHeight="1">
      <c r="A58" s="130">
        <v>49</v>
      </c>
      <c r="B58" s="1066"/>
      <c r="C58" s="1067"/>
      <c r="D58" s="1067"/>
      <c r="E58" s="1067"/>
      <c r="F58" s="1067"/>
      <c r="G58" s="1067"/>
      <c r="H58" s="1067"/>
      <c r="I58" s="1067"/>
      <c r="J58" s="1067"/>
      <c r="K58" s="1067"/>
      <c r="L58" s="1067"/>
      <c r="M58" s="1067"/>
      <c r="N58" s="1067"/>
      <c r="O58" s="1067"/>
      <c r="P58" s="1067"/>
      <c r="Q58" s="1067"/>
      <c r="R58" s="1067"/>
      <c r="S58" s="1068"/>
      <c r="T58" s="118"/>
      <c r="U58" s="119"/>
      <c r="V58" s="119"/>
      <c r="W58" s="119"/>
      <c r="X58" s="119"/>
      <c r="Y58" s="119"/>
      <c r="Z58" s="120"/>
      <c r="AA58" s="118"/>
      <c r="AB58" s="119"/>
      <c r="AC58" s="119"/>
      <c r="AD58" s="119"/>
      <c r="AE58" s="119"/>
      <c r="AF58" s="119"/>
      <c r="AG58" s="120"/>
      <c r="AH58" s="118"/>
      <c r="AI58" s="119"/>
      <c r="AJ58" s="119"/>
      <c r="AK58" s="119"/>
      <c r="AL58" s="119"/>
      <c r="AM58" s="119"/>
      <c r="AN58" s="120"/>
      <c r="AO58" s="118"/>
      <c r="AP58" s="119"/>
      <c r="AQ58" s="119"/>
      <c r="AR58" s="119"/>
      <c r="AS58" s="119"/>
      <c r="AT58" s="119"/>
      <c r="AU58" s="120"/>
      <c r="AV58" s="1069">
        <f>CZ58</f>
        <v>0</v>
      </c>
      <c r="AW58" s="1069"/>
      <c r="AX58" s="1070"/>
      <c r="AY58" s="1071">
        <f>ROUNDDOWN(AV58/4,1)</f>
        <v>0</v>
      </c>
      <c r="AZ58" s="1072"/>
      <c r="BA58" s="1073"/>
      <c r="BB58" s="1074" t="str">
        <f>IF($AV$110="","0.0",ROUNDDOWN(AY58/$AV$110,1))</f>
        <v>0.0</v>
      </c>
      <c r="BC58" s="1075" t="str">
        <f t="shared" si="15"/>
        <v/>
      </c>
      <c r="BD58" s="1076" t="str">
        <f t="shared" si="15"/>
        <v/>
      </c>
      <c r="BE58" s="131"/>
      <c r="BF58" s="131"/>
      <c r="BG58" s="131"/>
      <c r="BI58" s="130" t="s">
        <v>219</v>
      </c>
      <c r="BJ58" s="132"/>
      <c r="BK58" s="133" t="s">
        <v>169</v>
      </c>
      <c r="BL58" s="134"/>
      <c r="BM58" s="133" t="s">
        <v>162</v>
      </c>
      <c r="BN58" s="135"/>
      <c r="BO58" s="133" t="s">
        <v>169</v>
      </c>
      <c r="BP58" s="134"/>
      <c r="BQ58" s="132"/>
      <c r="BR58" s="133" t="s">
        <v>169</v>
      </c>
      <c r="BS58" s="136"/>
      <c r="BT58" s="137" t="str">
        <f t="shared" si="5"/>
        <v/>
      </c>
      <c r="BU58" s="138" t="str">
        <f t="shared" si="6"/>
        <v/>
      </c>
      <c r="BW58" s="139">
        <v>49</v>
      </c>
      <c r="BX58" s="114" t="str">
        <f t="shared" si="14"/>
        <v/>
      </c>
      <c r="BY58" s="115" t="str">
        <f t="shared" si="14"/>
        <v/>
      </c>
      <c r="BZ58" s="115" t="str">
        <f t="shared" si="14"/>
        <v/>
      </c>
      <c r="CA58" s="115" t="str">
        <f t="shared" si="14"/>
        <v/>
      </c>
      <c r="CB58" s="115" t="str">
        <f t="shared" si="14"/>
        <v/>
      </c>
      <c r="CC58" s="115" t="str">
        <f t="shared" si="14"/>
        <v/>
      </c>
      <c r="CD58" s="116" t="str">
        <f t="shared" si="14"/>
        <v/>
      </c>
      <c r="CE58" s="114" t="str">
        <f t="shared" si="14"/>
        <v/>
      </c>
      <c r="CF58" s="115" t="str">
        <f t="shared" si="14"/>
        <v/>
      </c>
      <c r="CG58" s="115" t="str">
        <f t="shared" si="14"/>
        <v/>
      </c>
      <c r="CH58" s="115" t="str">
        <f t="shared" si="14"/>
        <v/>
      </c>
      <c r="CI58" s="115" t="str">
        <f t="shared" si="14"/>
        <v/>
      </c>
      <c r="CJ58" s="115" t="str">
        <f t="shared" si="14"/>
        <v/>
      </c>
      <c r="CK58" s="116" t="str">
        <f t="shared" si="14"/>
        <v/>
      </c>
      <c r="CL58" s="114" t="str">
        <f t="shared" si="14"/>
        <v/>
      </c>
      <c r="CM58" s="115" t="str">
        <f t="shared" si="14"/>
        <v/>
      </c>
      <c r="CN58" s="115" t="str">
        <f t="shared" si="16"/>
        <v/>
      </c>
      <c r="CO58" s="115" t="str">
        <f t="shared" si="16"/>
        <v/>
      </c>
      <c r="CP58" s="115" t="str">
        <f t="shared" si="16"/>
        <v/>
      </c>
      <c r="CQ58" s="115" t="str">
        <f t="shared" si="13"/>
        <v/>
      </c>
      <c r="CR58" s="116" t="str">
        <f t="shared" si="13"/>
        <v/>
      </c>
      <c r="CS58" s="117" t="str">
        <f t="shared" si="13"/>
        <v/>
      </c>
      <c r="CT58" s="115" t="str">
        <f t="shared" si="13"/>
        <v/>
      </c>
      <c r="CU58" s="115" t="str">
        <f t="shared" si="13"/>
        <v/>
      </c>
      <c r="CV58" s="115" t="str">
        <f t="shared" si="13"/>
        <v/>
      </c>
      <c r="CW58" s="115" t="str">
        <f t="shared" si="13"/>
        <v/>
      </c>
      <c r="CX58" s="115" t="str">
        <f t="shared" si="13"/>
        <v/>
      </c>
      <c r="CY58" s="116" t="str">
        <f t="shared" si="13"/>
        <v/>
      </c>
      <c r="CZ58" s="141">
        <f t="shared" si="9"/>
        <v>0</v>
      </c>
    </row>
    <row r="59" spans="1:104" ht="21" hidden="1" customHeight="1">
      <c r="A59" s="130">
        <v>50</v>
      </c>
      <c r="B59" s="1066"/>
      <c r="C59" s="1067"/>
      <c r="D59" s="1067"/>
      <c r="E59" s="1067"/>
      <c r="F59" s="1067"/>
      <c r="G59" s="1067"/>
      <c r="H59" s="1067"/>
      <c r="I59" s="1067"/>
      <c r="J59" s="1067"/>
      <c r="K59" s="1067"/>
      <c r="L59" s="1067"/>
      <c r="M59" s="1067"/>
      <c r="N59" s="1067"/>
      <c r="O59" s="1067"/>
      <c r="P59" s="1067"/>
      <c r="Q59" s="1067"/>
      <c r="R59" s="1067"/>
      <c r="S59" s="1068"/>
      <c r="T59" s="118"/>
      <c r="U59" s="119"/>
      <c r="V59" s="119"/>
      <c r="W59" s="119"/>
      <c r="X59" s="119"/>
      <c r="Y59" s="119"/>
      <c r="Z59" s="120"/>
      <c r="AA59" s="118"/>
      <c r="AB59" s="119"/>
      <c r="AC59" s="119"/>
      <c r="AD59" s="119"/>
      <c r="AE59" s="119"/>
      <c r="AF59" s="119"/>
      <c r="AG59" s="120"/>
      <c r="AH59" s="118"/>
      <c r="AI59" s="119"/>
      <c r="AJ59" s="119"/>
      <c r="AK59" s="119"/>
      <c r="AL59" s="119"/>
      <c r="AM59" s="119"/>
      <c r="AN59" s="120"/>
      <c r="AO59" s="118"/>
      <c r="AP59" s="119"/>
      <c r="AQ59" s="119"/>
      <c r="AR59" s="119"/>
      <c r="AS59" s="119"/>
      <c r="AT59" s="119"/>
      <c r="AU59" s="120"/>
      <c r="AV59" s="1069">
        <f t="shared" ref="AV59:AV107" si="17">CZ59</f>
        <v>0</v>
      </c>
      <c r="AW59" s="1069"/>
      <c r="AX59" s="1070"/>
      <c r="AY59" s="1071">
        <f t="shared" ref="AY59:AY107" si="18">ROUNDDOWN(AV59/4,1)</f>
        <v>0</v>
      </c>
      <c r="AZ59" s="1072"/>
      <c r="BA59" s="1073"/>
      <c r="BB59" s="1074" t="str">
        <f t="shared" ref="BB59:BB107" si="19">IF($AV$110="","0.0",ROUNDDOWN(AY59/$AV$110,1))</f>
        <v>0.0</v>
      </c>
      <c r="BC59" s="1075" t="str">
        <f t="shared" si="15"/>
        <v/>
      </c>
      <c r="BD59" s="1076" t="str">
        <f t="shared" si="15"/>
        <v/>
      </c>
      <c r="BE59" s="131"/>
      <c r="BF59" s="131"/>
      <c r="BG59" s="131"/>
      <c r="BI59" s="130" t="s">
        <v>220</v>
      </c>
      <c r="BJ59" s="132"/>
      <c r="BK59" s="133" t="s">
        <v>169</v>
      </c>
      <c r="BL59" s="134"/>
      <c r="BM59" s="133" t="s">
        <v>162</v>
      </c>
      <c r="BN59" s="135"/>
      <c r="BO59" s="133" t="s">
        <v>169</v>
      </c>
      <c r="BP59" s="134"/>
      <c r="BQ59" s="132"/>
      <c r="BR59" s="133" t="s">
        <v>169</v>
      </c>
      <c r="BS59" s="136"/>
      <c r="BT59" s="137" t="str">
        <f t="shared" si="5"/>
        <v/>
      </c>
      <c r="BU59" s="138" t="str">
        <f t="shared" si="6"/>
        <v/>
      </c>
      <c r="BW59" s="139">
        <v>50</v>
      </c>
      <c r="BX59" s="114" t="str">
        <f t="shared" si="14"/>
        <v/>
      </c>
      <c r="BY59" s="115" t="str">
        <f t="shared" si="14"/>
        <v/>
      </c>
      <c r="BZ59" s="115" t="str">
        <f t="shared" si="14"/>
        <v/>
      </c>
      <c r="CA59" s="115" t="str">
        <f t="shared" si="14"/>
        <v/>
      </c>
      <c r="CB59" s="115" t="str">
        <f t="shared" si="14"/>
        <v/>
      </c>
      <c r="CC59" s="115" t="str">
        <f t="shared" si="14"/>
        <v/>
      </c>
      <c r="CD59" s="116" t="str">
        <f t="shared" si="14"/>
        <v/>
      </c>
      <c r="CE59" s="114" t="str">
        <f t="shared" si="14"/>
        <v/>
      </c>
      <c r="CF59" s="115" t="str">
        <f t="shared" si="14"/>
        <v/>
      </c>
      <c r="CG59" s="115" t="str">
        <f t="shared" si="14"/>
        <v/>
      </c>
      <c r="CH59" s="115" t="str">
        <f t="shared" si="14"/>
        <v/>
      </c>
      <c r="CI59" s="115" t="str">
        <f t="shared" si="14"/>
        <v/>
      </c>
      <c r="CJ59" s="115" t="str">
        <f t="shared" si="14"/>
        <v/>
      </c>
      <c r="CK59" s="116" t="str">
        <f t="shared" ref="CK59:CK90" si="20">IF(AG59="","",VLOOKUP(AG59,$BI$10:$BU$57,13,TRUE))</f>
        <v/>
      </c>
      <c r="CL59" s="114" t="str">
        <f t="shared" ref="CL59:CL90" si="21">IF(AH59="","",VLOOKUP(AH59,$BI$10:$BU$57,13,TRUE))</f>
        <v/>
      </c>
      <c r="CM59" s="115" t="str">
        <f t="shared" ref="CM59:CM90" si="22">IF(AI59="","",VLOOKUP(AI59,$BI$10:$BU$57,13,TRUE))</f>
        <v/>
      </c>
      <c r="CN59" s="115" t="str">
        <f t="shared" si="16"/>
        <v/>
      </c>
      <c r="CO59" s="115" t="str">
        <f t="shared" si="16"/>
        <v/>
      </c>
      <c r="CP59" s="115" t="str">
        <f t="shared" si="16"/>
        <v/>
      </c>
      <c r="CQ59" s="115" t="str">
        <f t="shared" si="13"/>
        <v/>
      </c>
      <c r="CR59" s="116" t="str">
        <f t="shared" si="13"/>
        <v/>
      </c>
      <c r="CS59" s="117" t="str">
        <f t="shared" si="13"/>
        <v/>
      </c>
      <c r="CT59" s="115" t="str">
        <f t="shared" ref="CT59:CY90" si="23">IF(AP59="","",VLOOKUP(AP59,$BI$10:$BU$57,13,TRUE))</f>
        <v/>
      </c>
      <c r="CU59" s="115" t="str">
        <f t="shared" si="23"/>
        <v/>
      </c>
      <c r="CV59" s="115" t="str">
        <f t="shared" si="23"/>
        <v/>
      </c>
      <c r="CW59" s="115" t="str">
        <f t="shared" si="23"/>
        <v/>
      </c>
      <c r="CX59" s="115" t="str">
        <f t="shared" si="23"/>
        <v/>
      </c>
      <c r="CY59" s="116" t="str">
        <f t="shared" si="23"/>
        <v/>
      </c>
      <c r="CZ59" s="141">
        <f t="shared" si="9"/>
        <v>0</v>
      </c>
    </row>
    <row r="60" spans="1:104" ht="21" hidden="1" customHeight="1">
      <c r="A60" s="130">
        <v>51</v>
      </c>
      <c r="B60" s="1066"/>
      <c r="C60" s="1067"/>
      <c r="D60" s="1067"/>
      <c r="E60" s="1067"/>
      <c r="F60" s="1067"/>
      <c r="G60" s="1067"/>
      <c r="H60" s="1067"/>
      <c r="I60" s="1067"/>
      <c r="J60" s="1067"/>
      <c r="K60" s="1067"/>
      <c r="L60" s="1067"/>
      <c r="M60" s="1067"/>
      <c r="N60" s="1067"/>
      <c r="O60" s="1067"/>
      <c r="P60" s="1067"/>
      <c r="Q60" s="1067"/>
      <c r="R60" s="1067"/>
      <c r="S60" s="1068"/>
      <c r="T60" s="118"/>
      <c r="U60" s="119"/>
      <c r="V60" s="119"/>
      <c r="W60" s="119"/>
      <c r="X60" s="119"/>
      <c r="Y60" s="119"/>
      <c r="Z60" s="120"/>
      <c r="AA60" s="118"/>
      <c r="AB60" s="119"/>
      <c r="AC60" s="119"/>
      <c r="AD60" s="119"/>
      <c r="AE60" s="119"/>
      <c r="AF60" s="119"/>
      <c r="AG60" s="120"/>
      <c r="AH60" s="118"/>
      <c r="AI60" s="119"/>
      <c r="AJ60" s="119"/>
      <c r="AK60" s="119"/>
      <c r="AL60" s="119"/>
      <c r="AM60" s="119"/>
      <c r="AN60" s="120"/>
      <c r="AO60" s="118"/>
      <c r="AP60" s="119"/>
      <c r="AQ60" s="119"/>
      <c r="AR60" s="119"/>
      <c r="AS60" s="119"/>
      <c r="AT60" s="119"/>
      <c r="AU60" s="120"/>
      <c r="AV60" s="1069">
        <f t="shared" si="17"/>
        <v>0</v>
      </c>
      <c r="AW60" s="1069"/>
      <c r="AX60" s="1070"/>
      <c r="AY60" s="1071">
        <f t="shared" si="18"/>
        <v>0</v>
      </c>
      <c r="AZ60" s="1072"/>
      <c r="BA60" s="1073"/>
      <c r="BB60" s="1074" t="str">
        <f t="shared" si="19"/>
        <v>0.0</v>
      </c>
      <c r="BC60" s="1075" t="str">
        <f t="shared" si="15"/>
        <v/>
      </c>
      <c r="BD60" s="1076" t="str">
        <f t="shared" si="15"/>
        <v/>
      </c>
      <c r="BE60" s="131"/>
      <c r="BF60" s="131"/>
      <c r="BG60" s="131"/>
      <c r="BI60" s="130">
        <v>51</v>
      </c>
      <c r="BJ60" s="132"/>
      <c r="BK60" s="133" t="s">
        <v>169</v>
      </c>
      <c r="BL60" s="134"/>
      <c r="BM60" s="133" t="s">
        <v>162</v>
      </c>
      <c r="BN60" s="135"/>
      <c r="BO60" s="133" t="s">
        <v>169</v>
      </c>
      <c r="BP60" s="134"/>
      <c r="BQ60" s="132"/>
      <c r="BR60" s="133" t="s">
        <v>169</v>
      </c>
      <c r="BS60" s="136"/>
      <c r="BT60" s="137" t="str">
        <f t="shared" si="5"/>
        <v/>
      </c>
      <c r="BU60" s="138" t="str">
        <f t="shared" si="6"/>
        <v/>
      </c>
      <c r="BW60" s="139">
        <v>51</v>
      </c>
      <c r="BX60" s="114" t="str">
        <f t="shared" ref="BX60:CJ79" si="24">IF(T60="","",VLOOKUP(T60,$BI$10:$BU$57,13,TRUE))</f>
        <v/>
      </c>
      <c r="BY60" s="115" t="str">
        <f t="shared" si="24"/>
        <v/>
      </c>
      <c r="BZ60" s="115" t="str">
        <f t="shared" si="24"/>
        <v/>
      </c>
      <c r="CA60" s="115" t="str">
        <f t="shared" si="24"/>
        <v/>
      </c>
      <c r="CB60" s="115" t="str">
        <f t="shared" si="24"/>
        <v/>
      </c>
      <c r="CC60" s="115" t="str">
        <f t="shared" si="24"/>
        <v/>
      </c>
      <c r="CD60" s="116" t="str">
        <f t="shared" si="24"/>
        <v/>
      </c>
      <c r="CE60" s="114" t="str">
        <f t="shared" si="24"/>
        <v/>
      </c>
      <c r="CF60" s="115" t="str">
        <f t="shared" si="24"/>
        <v/>
      </c>
      <c r="CG60" s="115" t="str">
        <f t="shared" si="24"/>
        <v/>
      </c>
      <c r="CH60" s="115" t="str">
        <f t="shared" si="24"/>
        <v/>
      </c>
      <c r="CI60" s="115" t="str">
        <f t="shared" si="24"/>
        <v/>
      </c>
      <c r="CJ60" s="115" t="str">
        <f t="shared" si="24"/>
        <v/>
      </c>
      <c r="CK60" s="116" t="str">
        <f t="shared" si="20"/>
        <v/>
      </c>
      <c r="CL60" s="114" t="str">
        <f t="shared" si="21"/>
        <v/>
      </c>
      <c r="CM60" s="115" t="str">
        <f t="shared" si="22"/>
        <v/>
      </c>
      <c r="CN60" s="115" t="str">
        <f t="shared" si="16"/>
        <v/>
      </c>
      <c r="CO60" s="115" t="str">
        <f t="shared" si="16"/>
        <v/>
      </c>
      <c r="CP60" s="115" t="str">
        <f t="shared" si="16"/>
        <v/>
      </c>
      <c r="CQ60" s="115" t="str">
        <f t="shared" si="16"/>
        <v/>
      </c>
      <c r="CR60" s="116" t="str">
        <f t="shared" si="16"/>
        <v/>
      </c>
      <c r="CS60" s="117" t="str">
        <f t="shared" si="16"/>
        <v/>
      </c>
      <c r="CT60" s="115" t="str">
        <f t="shared" si="23"/>
        <v/>
      </c>
      <c r="CU60" s="115" t="str">
        <f t="shared" si="23"/>
        <v/>
      </c>
      <c r="CV60" s="115" t="str">
        <f t="shared" si="23"/>
        <v/>
      </c>
      <c r="CW60" s="115" t="str">
        <f t="shared" si="23"/>
        <v/>
      </c>
      <c r="CX60" s="115" t="str">
        <f t="shared" si="23"/>
        <v/>
      </c>
      <c r="CY60" s="116" t="str">
        <f t="shared" si="23"/>
        <v/>
      </c>
      <c r="CZ60" s="141">
        <f t="shared" si="9"/>
        <v>0</v>
      </c>
    </row>
    <row r="61" spans="1:104" ht="21" hidden="1" customHeight="1">
      <c r="A61" s="130">
        <v>52</v>
      </c>
      <c r="B61" s="1066"/>
      <c r="C61" s="1067"/>
      <c r="D61" s="1067"/>
      <c r="E61" s="1067"/>
      <c r="F61" s="1067"/>
      <c r="G61" s="1067"/>
      <c r="H61" s="1067"/>
      <c r="I61" s="1067"/>
      <c r="J61" s="1067"/>
      <c r="K61" s="1067"/>
      <c r="L61" s="1067"/>
      <c r="M61" s="1067"/>
      <c r="N61" s="1067"/>
      <c r="O61" s="1067"/>
      <c r="P61" s="1067"/>
      <c r="Q61" s="1067"/>
      <c r="R61" s="1067"/>
      <c r="S61" s="1068"/>
      <c r="T61" s="118"/>
      <c r="U61" s="119"/>
      <c r="V61" s="119"/>
      <c r="W61" s="119"/>
      <c r="X61" s="119"/>
      <c r="Y61" s="119"/>
      <c r="Z61" s="120"/>
      <c r="AA61" s="118"/>
      <c r="AB61" s="119"/>
      <c r="AC61" s="119"/>
      <c r="AD61" s="119"/>
      <c r="AE61" s="119"/>
      <c r="AF61" s="119"/>
      <c r="AG61" s="120"/>
      <c r="AH61" s="118"/>
      <c r="AI61" s="119"/>
      <c r="AJ61" s="119"/>
      <c r="AK61" s="119"/>
      <c r="AL61" s="119"/>
      <c r="AM61" s="119"/>
      <c r="AN61" s="120"/>
      <c r="AO61" s="118"/>
      <c r="AP61" s="119"/>
      <c r="AQ61" s="119"/>
      <c r="AR61" s="119"/>
      <c r="AS61" s="119"/>
      <c r="AT61" s="119"/>
      <c r="AU61" s="120"/>
      <c r="AV61" s="1069">
        <f t="shared" si="17"/>
        <v>0</v>
      </c>
      <c r="AW61" s="1069"/>
      <c r="AX61" s="1070"/>
      <c r="AY61" s="1071">
        <f t="shared" si="18"/>
        <v>0</v>
      </c>
      <c r="AZ61" s="1072"/>
      <c r="BA61" s="1073"/>
      <c r="BB61" s="1074" t="str">
        <f t="shared" si="19"/>
        <v>0.0</v>
      </c>
      <c r="BC61" s="1075" t="str">
        <f t="shared" si="15"/>
        <v/>
      </c>
      <c r="BD61" s="1076" t="str">
        <f t="shared" si="15"/>
        <v/>
      </c>
      <c r="BE61" s="131"/>
      <c r="BF61" s="131"/>
      <c r="BG61" s="131"/>
      <c r="BI61" s="130">
        <v>52</v>
      </c>
      <c r="BJ61" s="132"/>
      <c r="BK61" s="133" t="s">
        <v>169</v>
      </c>
      <c r="BL61" s="134"/>
      <c r="BM61" s="133" t="s">
        <v>162</v>
      </c>
      <c r="BN61" s="135"/>
      <c r="BO61" s="133" t="s">
        <v>169</v>
      </c>
      <c r="BP61" s="134"/>
      <c r="BQ61" s="132"/>
      <c r="BR61" s="133" t="s">
        <v>169</v>
      </c>
      <c r="BS61" s="136"/>
      <c r="BT61" s="137" t="str">
        <f t="shared" si="5"/>
        <v/>
      </c>
      <c r="BU61" s="138" t="str">
        <f t="shared" si="6"/>
        <v/>
      </c>
      <c r="BW61" s="139">
        <v>52</v>
      </c>
      <c r="BX61" s="114" t="str">
        <f t="shared" si="24"/>
        <v/>
      </c>
      <c r="BY61" s="115" t="str">
        <f t="shared" si="24"/>
        <v/>
      </c>
      <c r="BZ61" s="115" t="str">
        <f t="shared" si="24"/>
        <v/>
      </c>
      <c r="CA61" s="115" t="str">
        <f t="shared" si="24"/>
        <v/>
      </c>
      <c r="CB61" s="115" t="str">
        <f t="shared" si="24"/>
        <v/>
      </c>
      <c r="CC61" s="115" t="str">
        <f t="shared" si="24"/>
        <v/>
      </c>
      <c r="CD61" s="116" t="str">
        <f t="shared" si="24"/>
        <v/>
      </c>
      <c r="CE61" s="114" t="str">
        <f t="shared" si="24"/>
        <v/>
      </c>
      <c r="CF61" s="115" t="str">
        <f t="shared" si="24"/>
        <v/>
      </c>
      <c r="CG61" s="115" t="str">
        <f t="shared" si="24"/>
        <v/>
      </c>
      <c r="CH61" s="115" t="str">
        <f t="shared" si="24"/>
        <v/>
      </c>
      <c r="CI61" s="115" t="str">
        <f t="shared" si="24"/>
        <v/>
      </c>
      <c r="CJ61" s="115" t="str">
        <f t="shared" si="24"/>
        <v/>
      </c>
      <c r="CK61" s="116" t="str">
        <f t="shared" si="20"/>
        <v/>
      </c>
      <c r="CL61" s="114" t="str">
        <f t="shared" si="21"/>
        <v/>
      </c>
      <c r="CM61" s="115" t="str">
        <f t="shared" si="22"/>
        <v/>
      </c>
      <c r="CN61" s="115" t="str">
        <f t="shared" si="16"/>
        <v/>
      </c>
      <c r="CO61" s="115" t="str">
        <f t="shared" si="16"/>
        <v/>
      </c>
      <c r="CP61" s="115" t="str">
        <f t="shared" si="16"/>
        <v/>
      </c>
      <c r="CQ61" s="115" t="str">
        <f t="shared" si="16"/>
        <v/>
      </c>
      <c r="CR61" s="116" t="str">
        <f t="shared" si="16"/>
        <v/>
      </c>
      <c r="CS61" s="117" t="str">
        <f t="shared" si="16"/>
        <v/>
      </c>
      <c r="CT61" s="115" t="str">
        <f t="shared" si="23"/>
        <v/>
      </c>
      <c r="CU61" s="115" t="str">
        <f t="shared" si="23"/>
        <v/>
      </c>
      <c r="CV61" s="115" t="str">
        <f t="shared" si="23"/>
        <v/>
      </c>
      <c r="CW61" s="115" t="str">
        <f t="shared" si="23"/>
        <v/>
      </c>
      <c r="CX61" s="115" t="str">
        <f t="shared" si="23"/>
        <v/>
      </c>
      <c r="CY61" s="116" t="str">
        <f t="shared" si="23"/>
        <v/>
      </c>
      <c r="CZ61" s="141">
        <f t="shared" si="9"/>
        <v>0</v>
      </c>
    </row>
    <row r="62" spans="1:104" ht="21" hidden="1" customHeight="1">
      <c r="A62" s="130">
        <v>53</v>
      </c>
      <c r="B62" s="1066"/>
      <c r="C62" s="1067"/>
      <c r="D62" s="1067"/>
      <c r="E62" s="1067"/>
      <c r="F62" s="1067"/>
      <c r="G62" s="1067"/>
      <c r="H62" s="1067"/>
      <c r="I62" s="1067"/>
      <c r="J62" s="1067"/>
      <c r="K62" s="1067"/>
      <c r="L62" s="1067"/>
      <c r="M62" s="1067"/>
      <c r="N62" s="1067"/>
      <c r="O62" s="1067"/>
      <c r="P62" s="1067"/>
      <c r="Q62" s="1067"/>
      <c r="R62" s="1067"/>
      <c r="S62" s="1068"/>
      <c r="T62" s="118"/>
      <c r="U62" s="119"/>
      <c r="V62" s="119"/>
      <c r="W62" s="119"/>
      <c r="X62" s="119"/>
      <c r="Y62" s="119"/>
      <c r="Z62" s="120"/>
      <c r="AA62" s="118"/>
      <c r="AB62" s="119"/>
      <c r="AC62" s="119"/>
      <c r="AD62" s="119"/>
      <c r="AE62" s="119"/>
      <c r="AF62" s="119"/>
      <c r="AG62" s="120"/>
      <c r="AH62" s="118"/>
      <c r="AI62" s="119"/>
      <c r="AJ62" s="119"/>
      <c r="AK62" s="119"/>
      <c r="AL62" s="119"/>
      <c r="AM62" s="119"/>
      <c r="AN62" s="120"/>
      <c r="AO62" s="118"/>
      <c r="AP62" s="119"/>
      <c r="AQ62" s="119"/>
      <c r="AR62" s="119"/>
      <c r="AS62" s="119"/>
      <c r="AT62" s="119"/>
      <c r="AU62" s="120"/>
      <c r="AV62" s="1069">
        <f t="shared" si="17"/>
        <v>0</v>
      </c>
      <c r="AW62" s="1069"/>
      <c r="AX62" s="1070"/>
      <c r="AY62" s="1071">
        <f t="shared" si="18"/>
        <v>0</v>
      </c>
      <c r="AZ62" s="1072"/>
      <c r="BA62" s="1073"/>
      <c r="BB62" s="1074" t="str">
        <f t="shared" si="19"/>
        <v>0.0</v>
      </c>
      <c r="BC62" s="1075" t="str">
        <f t="shared" si="15"/>
        <v/>
      </c>
      <c r="BD62" s="1076" t="str">
        <f t="shared" si="15"/>
        <v/>
      </c>
      <c r="BE62" s="131"/>
      <c r="BF62" s="131"/>
      <c r="BG62" s="131"/>
      <c r="BI62" s="130">
        <v>53</v>
      </c>
      <c r="BJ62" s="132"/>
      <c r="BK62" s="133" t="s">
        <v>169</v>
      </c>
      <c r="BL62" s="134"/>
      <c r="BM62" s="133" t="s">
        <v>162</v>
      </c>
      <c r="BN62" s="135"/>
      <c r="BO62" s="133" t="s">
        <v>169</v>
      </c>
      <c r="BP62" s="134"/>
      <c r="BQ62" s="132"/>
      <c r="BR62" s="133" t="s">
        <v>169</v>
      </c>
      <c r="BS62" s="136"/>
      <c r="BT62" s="137" t="str">
        <f t="shared" si="5"/>
        <v/>
      </c>
      <c r="BU62" s="138" t="str">
        <f t="shared" si="6"/>
        <v/>
      </c>
      <c r="BW62" s="139">
        <v>53</v>
      </c>
      <c r="BX62" s="114" t="str">
        <f t="shared" si="24"/>
        <v/>
      </c>
      <c r="BY62" s="115" t="str">
        <f t="shared" si="24"/>
        <v/>
      </c>
      <c r="BZ62" s="115" t="str">
        <f t="shared" si="24"/>
        <v/>
      </c>
      <c r="CA62" s="115" t="str">
        <f t="shared" si="24"/>
        <v/>
      </c>
      <c r="CB62" s="115" t="str">
        <f t="shared" si="24"/>
        <v/>
      </c>
      <c r="CC62" s="115" t="str">
        <f t="shared" si="24"/>
        <v/>
      </c>
      <c r="CD62" s="116" t="str">
        <f t="shared" si="24"/>
        <v/>
      </c>
      <c r="CE62" s="114" t="str">
        <f t="shared" si="24"/>
        <v/>
      </c>
      <c r="CF62" s="115" t="str">
        <f t="shared" si="24"/>
        <v/>
      </c>
      <c r="CG62" s="115" t="str">
        <f t="shared" si="24"/>
        <v/>
      </c>
      <c r="CH62" s="115" t="str">
        <f t="shared" si="24"/>
        <v/>
      </c>
      <c r="CI62" s="115" t="str">
        <f t="shared" si="24"/>
        <v/>
      </c>
      <c r="CJ62" s="115" t="str">
        <f t="shared" si="24"/>
        <v/>
      </c>
      <c r="CK62" s="116" t="str">
        <f t="shared" si="20"/>
        <v/>
      </c>
      <c r="CL62" s="114" t="str">
        <f t="shared" si="21"/>
        <v/>
      </c>
      <c r="CM62" s="115" t="str">
        <f t="shared" si="22"/>
        <v/>
      </c>
      <c r="CN62" s="115" t="str">
        <f t="shared" si="16"/>
        <v/>
      </c>
      <c r="CO62" s="115" t="str">
        <f t="shared" si="16"/>
        <v/>
      </c>
      <c r="CP62" s="115" t="str">
        <f t="shared" si="16"/>
        <v/>
      </c>
      <c r="CQ62" s="115" t="str">
        <f t="shared" si="16"/>
        <v/>
      </c>
      <c r="CR62" s="116" t="str">
        <f t="shared" si="16"/>
        <v/>
      </c>
      <c r="CS62" s="117" t="str">
        <f t="shared" si="16"/>
        <v/>
      </c>
      <c r="CT62" s="115" t="str">
        <f t="shared" si="23"/>
        <v/>
      </c>
      <c r="CU62" s="115" t="str">
        <f t="shared" si="23"/>
        <v/>
      </c>
      <c r="CV62" s="115" t="str">
        <f t="shared" si="23"/>
        <v/>
      </c>
      <c r="CW62" s="115" t="str">
        <f t="shared" si="23"/>
        <v/>
      </c>
      <c r="CX62" s="115" t="str">
        <f t="shared" si="23"/>
        <v/>
      </c>
      <c r="CY62" s="116" t="str">
        <f t="shared" si="23"/>
        <v/>
      </c>
      <c r="CZ62" s="141">
        <f t="shared" si="9"/>
        <v>0</v>
      </c>
    </row>
    <row r="63" spans="1:104" ht="21" hidden="1" customHeight="1">
      <c r="A63" s="130">
        <v>54</v>
      </c>
      <c r="B63" s="1066"/>
      <c r="C63" s="1067"/>
      <c r="D63" s="1067"/>
      <c r="E63" s="1067"/>
      <c r="F63" s="1067"/>
      <c r="G63" s="1067"/>
      <c r="H63" s="1067"/>
      <c r="I63" s="1067"/>
      <c r="J63" s="1067"/>
      <c r="K63" s="1067"/>
      <c r="L63" s="1067"/>
      <c r="M63" s="1067"/>
      <c r="N63" s="1067"/>
      <c r="O63" s="1067"/>
      <c r="P63" s="1067"/>
      <c r="Q63" s="1067"/>
      <c r="R63" s="1067"/>
      <c r="S63" s="1068"/>
      <c r="T63" s="118"/>
      <c r="U63" s="119"/>
      <c r="V63" s="119"/>
      <c r="W63" s="119"/>
      <c r="X63" s="119"/>
      <c r="Y63" s="119"/>
      <c r="Z63" s="120"/>
      <c r="AA63" s="118"/>
      <c r="AB63" s="119"/>
      <c r="AC63" s="119"/>
      <c r="AD63" s="119"/>
      <c r="AE63" s="119"/>
      <c r="AF63" s="119"/>
      <c r="AG63" s="120"/>
      <c r="AH63" s="118"/>
      <c r="AI63" s="119"/>
      <c r="AJ63" s="119"/>
      <c r="AK63" s="119"/>
      <c r="AL63" s="119"/>
      <c r="AM63" s="119"/>
      <c r="AN63" s="120"/>
      <c r="AO63" s="118"/>
      <c r="AP63" s="119"/>
      <c r="AQ63" s="119"/>
      <c r="AR63" s="119"/>
      <c r="AS63" s="119"/>
      <c r="AT63" s="119"/>
      <c r="AU63" s="120"/>
      <c r="AV63" s="1069">
        <f t="shared" si="17"/>
        <v>0</v>
      </c>
      <c r="AW63" s="1069"/>
      <c r="AX63" s="1070"/>
      <c r="AY63" s="1071">
        <f t="shared" si="18"/>
        <v>0</v>
      </c>
      <c r="AZ63" s="1072"/>
      <c r="BA63" s="1073"/>
      <c r="BB63" s="1074" t="str">
        <f t="shared" si="19"/>
        <v>0.0</v>
      </c>
      <c r="BC63" s="1075" t="str">
        <f t="shared" si="15"/>
        <v/>
      </c>
      <c r="BD63" s="1076" t="str">
        <f t="shared" si="15"/>
        <v/>
      </c>
      <c r="BE63" s="131"/>
      <c r="BF63" s="131"/>
      <c r="BG63" s="131"/>
      <c r="BI63" s="130">
        <v>54</v>
      </c>
      <c r="BJ63" s="132"/>
      <c r="BK63" s="133" t="s">
        <v>169</v>
      </c>
      <c r="BL63" s="134"/>
      <c r="BM63" s="133" t="s">
        <v>162</v>
      </c>
      <c r="BN63" s="135"/>
      <c r="BO63" s="133" t="s">
        <v>169</v>
      </c>
      <c r="BP63" s="134"/>
      <c r="BQ63" s="132"/>
      <c r="BR63" s="133" t="s">
        <v>169</v>
      </c>
      <c r="BS63" s="136"/>
      <c r="BT63" s="137" t="str">
        <f t="shared" si="5"/>
        <v/>
      </c>
      <c r="BU63" s="138" t="str">
        <f t="shared" si="6"/>
        <v/>
      </c>
      <c r="BW63" s="139">
        <v>54</v>
      </c>
      <c r="BX63" s="114" t="str">
        <f t="shared" si="24"/>
        <v/>
      </c>
      <c r="BY63" s="115" t="str">
        <f t="shared" si="24"/>
        <v/>
      </c>
      <c r="BZ63" s="115" t="str">
        <f t="shared" si="24"/>
        <v/>
      </c>
      <c r="CA63" s="115" t="str">
        <f t="shared" si="24"/>
        <v/>
      </c>
      <c r="CB63" s="115" t="str">
        <f t="shared" si="24"/>
        <v/>
      </c>
      <c r="CC63" s="115" t="str">
        <f t="shared" si="24"/>
        <v/>
      </c>
      <c r="CD63" s="116" t="str">
        <f t="shared" si="24"/>
        <v/>
      </c>
      <c r="CE63" s="114" t="str">
        <f t="shared" si="24"/>
        <v/>
      </c>
      <c r="CF63" s="115" t="str">
        <f t="shared" si="24"/>
        <v/>
      </c>
      <c r="CG63" s="115" t="str">
        <f t="shared" si="24"/>
        <v/>
      </c>
      <c r="CH63" s="115" t="str">
        <f t="shared" si="24"/>
        <v/>
      </c>
      <c r="CI63" s="115" t="str">
        <f t="shared" si="24"/>
        <v/>
      </c>
      <c r="CJ63" s="115" t="str">
        <f t="shared" si="24"/>
        <v/>
      </c>
      <c r="CK63" s="116" t="str">
        <f t="shared" si="20"/>
        <v/>
      </c>
      <c r="CL63" s="114" t="str">
        <f t="shared" si="21"/>
        <v/>
      </c>
      <c r="CM63" s="115" t="str">
        <f t="shared" si="22"/>
        <v/>
      </c>
      <c r="CN63" s="115" t="str">
        <f t="shared" si="16"/>
        <v/>
      </c>
      <c r="CO63" s="115" t="str">
        <f t="shared" si="16"/>
        <v/>
      </c>
      <c r="CP63" s="115" t="str">
        <f t="shared" si="16"/>
        <v/>
      </c>
      <c r="CQ63" s="115" t="str">
        <f t="shared" si="16"/>
        <v/>
      </c>
      <c r="CR63" s="116" t="str">
        <f t="shared" si="16"/>
        <v/>
      </c>
      <c r="CS63" s="117" t="str">
        <f t="shared" si="16"/>
        <v/>
      </c>
      <c r="CT63" s="115" t="str">
        <f t="shared" si="23"/>
        <v/>
      </c>
      <c r="CU63" s="115" t="str">
        <f t="shared" si="23"/>
        <v/>
      </c>
      <c r="CV63" s="115" t="str">
        <f t="shared" si="23"/>
        <v/>
      </c>
      <c r="CW63" s="115" t="str">
        <f t="shared" si="23"/>
        <v/>
      </c>
      <c r="CX63" s="115" t="str">
        <f t="shared" si="23"/>
        <v/>
      </c>
      <c r="CY63" s="116" t="str">
        <f t="shared" si="23"/>
        <v/>
      </c>
      <c r="CZ63" s="141">
        <f t="shared" si="9"/>
        <v>0</v>
      </c>
    </row>
    <row r="64" spans="1:104" ht="21" hidden="1" customHeight="1">
      <c r="A64" s="130">
        <v>55</v>
      </c>
      <c r="B64" s="1066"/>
      <c r="C64" s="1067"/>
      <c r="D64" s="1067"/>
      <c r="E64" s="1067"/>
      <c r="F64" s="1067"/>
      <c r="G64" s="1067"/>
      <c r="H64" s="1067"/>
      <c r="I64" s="1067"/>
      <c r="J64" s="1067"/>
      <c r="K64" s="1067"/>
      <c r="L64" s="1067"/>
      <c r="M64" s="1067"/>
      <c r="N64" s="1067"/>
      <c r="O64" s="1067"/>
      <c r="P64" s="1067"/>
      <c r="Q64" s="1067"/>
      <c r="R64" s="1067"/>
      <c r="S64" s="1068"/>
      <c r="T64" s="118"/>
      <c r="U64" s="119"/>
      <c r="V64" s="119"/>
      <c r="W64" s="119"/>
      <c r="X64" s="119"/>
      <c r="Y64" s="119"/>
      <c r="Z64" s="120"/>
      <c r="AA64" s="118"/>
      <c r="AB64" s="119"/>
      <c r="AC64" s="119"/>
      <c r="AD64" s="119"/>
      <c r="AE64" s="119"/>
      <c r="AF64" s="119"/>
      <c r="AG64" s="120"/>
      <c r="AH64" s="118"/>
      <c r="AI64" s="119"/>
      <c r="AJ64" s="119"/>
      <c r="AK64" s="119"/>
      <c r="AL64" s="119"/>
      <c r="AM64" s="119"/>
      <c r="AN64" s="120"/>
      <c r="AO64" s="118"/>
      <c r="AP64" s="119"/>
      <c r="AQ64" s="119"/>
      <c r="AR64" s="119"/>
      <c r="AS64" s="119"/>
      <c r="AT64" s="119"/>
      <c r="AU64" s="120"/>
      <c r="AV64" s="1069">
        <f t="shared" si="17"/>
        <v>0</v>
      </c>
      <c r="AW64" s="1069"/>
      <c r="AX64" s="1070"/>
      <c r="AY64" s="1071">
        <f t="shared" si="18"/>
        <v>0</v>
      </c>
      <c r="AZ64" s="1072"/>
      <c r="BA64" s="1073"/>
      <c r="BB64" s="1074" t="str">
        <f t="shared" si="19"/>
        <v>0.0</v>
      </c>
      <c r="BC64" s="1075" t="str">
        <f t="shared" si="15"/>
        <v/>
      </c>
      <c r="BD64" s="1076" t="str">
        <f t="shared" si="15"/>
        <v/>
      </c>
      <c r="BE64" s="131"/>
      <c r="BF64" s="131"/>
      <c r="BG64" s="131"/>
      <c r="BI64" s="130">
        <v>55</v>
      </c>
      <c r="BJ64" s="132"/>
      <c r="BK64" s="133" t="s">
        <v>169</v>
      </c>
      <c r="BL64" s="134"/>
      <c r="BM64" s="133" t="s">
        <v>162</v>
      </c>
      <c r="BN64" s="135"/>
      <c r="BO64" s="133" t="s">
        <v>169</v>
      </c>
      <c r="BP64" s="134"/>
      <c r="BQ64" s="132"/>
      <c r="BR64" s="133" t="s">
        <v>169</v>
      </c>
      <c r="BS64" s="136"/>
      <c r="BT64" s="137" t="str">
        <f t="shared" si="5"/>
        <v/>
      </c>
      <c r="BU64" s="138" t="str">
        <f t="shared" si="6"/>
        <v/>
      </c>
      <c r="BW64" s="139">
        <v>55</v>
      </c>
      <c r="BX64" s="114" t="str">
        <f t="shared" si="24"/>
        <v/>
      </c>
      <c r="BY64" s="115" t="str">
        <f t="shared" si="24"/>
        <v/>
      </c>
      <c r="BZ64" s="115" t="str">
        <f t="shared" si="24"/>
        <v/>
      </c>
      <c r="CA64" s="115" t="str">
        <f t="shared" si="24"/>
        <v/>
      </c>
      <c r="CB64" s="115" t="str">
        <f t="shared" si="24"/>
        <v/>
      </c>
      <c r="CC64" s="115" t="str">
        <f t="shared" si="24"/>
        <v/>
      </c>
      <c r="CD64" s="116" t="str">
        <f t="shared" si="24"/>
        <v/>
      </c>
      <c r="CE64" s="114" t="str">
        <f t="shared" si="24"/>
        <v/>
      </c>
      <c r="CF64" s="115" t="str">
        <f t="shared" si="24"/>
        <v/>
      </c>
      <c r="CG64" s="115" t="str">
        <f t="shared" si="24"/>
        <v/>
      </c>
      <c r="CH64" s="115" t="str">
        <f t="shared" si="24"/>
        <v/>
      </c>
      <c r="CI64" s="115" t="str">
        <f t="shared" si="24"/>
        <v/>
      </c>
      <c r="CJ64" s="115" t="str">
        <f t="shared" si="24"/>
        <v/>
      </c>
      <c r="CK64" s="116" t="str">
        <f t="shared" si="20"/>
        <v/>
      </c>
      <c r="CL64" s="114" t="str">
        <f t="shared" si="21"/>
        <v/>
      </c>
      <c r="CM64" s="115" t="str">
        <f t="shared" si="22"/>
        <v/>
      </c>
      <c r="CN64" s="115" t="str">
        <f t="shared" si="16"/>
        <v/>
      </c>
      <c r="CO64" s="115" t="str">
        <f t="shared" si="16"/>
        <v/>
      </c>
      <c r="CP64" s="115" t="str">
        <f t="shared" si="16"/>
        <v/>
      </c>
      <c r="CQ64" s="115" t="str">
        <f t="shared" si="16"/>
        <v/>
      </c>
      <c r="CR64" s="116" t="str">
        <f t="shared" si="16"/>
        <v/>
      </c>
      <c r="CS64" s="117" t="str">
        <f t="shared" si="16"/>
        <v/>
      </c>
      <c r="CT64" s="115" t="str">
        <f t="shared" si="23"/>
        <v/>
      </c>
      <c r="CU64" s="115" t="str">
        <f t="shared" si="23"/>
        <v/>
      </c>
      <c r="CV64" s="115" t="str">
        <f t="shared" si="23"/>
        <v/>
      </c>
      <c r="CW64" s="115" t="str">
        <f t="shared" si="23"/>
        <v/>
      </c>
      <c r="CX64" s="115" t="str">
        <f t="shared" si="23"/>
        <v/>
      </c>
      <c r="CY64" s="116" t="str">
        <f t="shared" si="23"/>
        <v/>
      </c>
      <c r="CZ64" s="141">
        <f t="shared" si="9"/>
        <v>0</v>
      </c>
    </row>
    <row r="65" spans="1:104" ht="21" hidden="1" customHeight="1">
      <c r="A65" s="130">
        <v>56</v>
      </c>
      <c r="B65" s="1066"/>
      <c r="C65" s="1067"/>
      <c r="D65" s="1067"/>
      <c r="E65" s="1067"/>
      <c r="F65" s="1067"/>
      <c r="G65" s="1067"/>
      <c r="H65" s="1067"/>
      <c r="I65" s="1067"/>
      <c r="J65" s="1067"/>
      <c r="K65" s="1067"/>
      <c r="L65" s="1067"/>
      <c r="M65" s="1067"/>
      <c r="N65" s="1067"/>
      <c r="O65" s="1067"/>
      <c r="P65" s="1067"/>
      <c r="Q65" s="1067"/>
      <c r="R65" s="1067"/>
      <c r="S65" s="1068"/>
      <c r="T65" s="118"/>
      <c r="U65" s="119"/>
      <c r="V65" s="119"/>
      <c r="W65" s="119"/>
      <c r="X65" s="119"/>
      <c r="Y65" s="119"/>
      <c r="Z65" s="120"/>
      <c r="AA65" s="118"/>
      <c r="AB65" s="119"/>
      <c r="AC65" s="119"/>
      <c r="AD65" s="119"/>
      <c r="AE65" s="119"/>
      <c r="AF65" s="119"/>
      <c r="AG65" s="120"/>
      <c r="AH65" s="118"/>
      <c r="AI65" s="119"/>
      <c r="AJ65" s="119"/>
      <c r="AK65" s="119"/>
      <c r="AL65" s="119"/>
      <c r="AM65" s="119"/>
      <c r="AN65" s="120"/>
      <c r="AO65" s="118"/>
      <c r="AP65" s="119"/>
      <c r="AQ65" s="119"/>
      <c r="AR65" s="119"/>
      <c r="AS65" s="119"/>
      <c r="AT65" s="119"/>
      <c r="AU65" s="120"/>
      <c r="AV65" s="1069">
        <f t="shared" si="17"/>
        <v>0</v>
      </c>
      <c r="AW65" s="1069"/>
      <c r="AX65" s="1070"/>
      <c r="AY65" s="1071">
        <f t="shared" si="18"/>
        <v>0</v>
      </c>
      <c r="AZ65" s="1072"/>
      <c r="BA65" s="1073"/>
      <c r="BB65" s="1074" t="str">
        <f t="shared" si="19"/>
        <v>0.0</v>
      </c>
      <c r="BC65" s="1075" t="str">
        <f t="shared" si="15"/>
        <v/>
      </c>
      <c r="BD65" s="1076" t="str">
        <f t="shared" si="15"/>
        <v/>
      </c>
      <c r="BE65" s="131"/>
      <c r="BF65" s="131"/>
      <c r="BG65" s="131"/>
      <c r="BI65" s="130">
        <v>56</v>
      </c>
      <c r="BJ65" s="132"/>
      <c r="BK65" s="133" t="s">
        <v>169</v>
      </c>
      <c r="BL65" s="134"/>
      <c r="BM65" s="133" t="s">
        <v>162</v>
      </c>
      <c r="BN65" s="135"/>
      <c r="BO65" s="133" t="s">
        <v>169</v>
      </c>
      <c r="BP65" s="134"/>
      <c r="BQ65" s="132"/>
      <c r="BR65" s="133" t="s">
        <v>169</v>
      </c>
      <c r="BS65" s="136"/>
      <c r="BT65" s="137" t="str">
        <f t="shared" si="5"/>
        <v/>
      </c>
      <c r="BU65" s="138" t="str">
        <f t="shared" si="6"/>
        <v/>
      </c>
      <c r="BW65" s="139">
        <v>56</v>
      </c>
      <c r="BX65" s="114" t="str">
        <f t="shared" si="24"/>
        <v/>
      </c>
      <c r="BY65" s="115" t="str">
        <f t="shared" si="24"/>
        <v/>
      </c>
      <c r="BZ65" s="115" t="str">
        <f t="shared" si="24"/>
        <v/>
      </c>
      <c r="CA65" s="115" t="str">
        <f t="shared" si="24"/>
        <v/>
      </c>
      <c r="CB65" s="115" t="str">
        <f t="shared" si="24"/>
        <v/>
      </c>
      <c r="CC65" s="115" t="str">
        <f t="shared" si="24"/>
        <v/>
      </c>
      <c r="CD65" s="116" t="str">
        <f t="shared" si="24"/>
        <v/>
      </c>
      <c r="CE65" s="114" t="str">
        <f t="shared" si="24"/>
        <v/>
      </c>
      <c r="CF65" s="115" t="str">
        <f t="shared" si="24"/>
        <v/>
      </c>
      <c r="CG65" s="115" t="str">
        <f t="shared" si="24"/>
        <v/>
      </c>
      <c r="CH65" s="115" t="str">
        <f t="shared" si="24"/>
        <v/>
      </c>
      <c r="CI65" s="115" t="str">
        <f t="shared" si="24"/>
        <v/>
      </c>
      <c r="CJ65" s="115" t="str">
        <f t="shared" si="24"/>
        <v/>
      </c>
      <c r="CK65" s="116" t="str">
        <f t="shared" si="20"/>
        <v/>
      </c>
      <c r="CL65" s="114" t="str">
        <f t="shared" si="21"/>
        <v/>
      </c>
      <c r="CM65" s="115" t="str">
        <f t="shared" si="22"/>
        <v/>
      </c>
      <c r="CN65" s="115" t="str">
        <f t="shared" si="16"/>
        <v/>
      </c>
      <c r="CO65" s="115" t="str">
        <f t="shared" si="16"/>
        <v/>
      </c>
      <c r="CP65" s="115" t="str">
        <f t="shared" si="16"/>
        <v/>
      </c>
      <c r="CQ65" s="115" t="str">
        <f t="shared" si="16"/>
        <v/>
      </c>
      <c r="CR65" s="116" t="str">
        <f t="shared" si="16"/>
        <v/>
      </c>
      <c r="CS65" s="117" t="str">
        <f t="shared" si="16"/>
        <v/>
      </c>
      <c r="CT65" s="115" t="str">
        <f t="shared" si="23"/>
        <v/>
      </c>
      <c r="CU65" s="115" t="str">
        <f t="shared" si="23"/>
        <v/>
      </c>
      <c r="CV65" s="115" t="str">
        <f t="shared" si="23"/>
        <v/>
      </c>
      <c r="CW65" s="115" t="str">
        <f t="shared" si="23"/>
        <v/>
      </c>
      <c r="CX65" s="115" t="str">
        <f t="shared" si="23"/>
        <v/>
      </c>
      <c r="CY65" s="116" t="str">
        <f t="shared" si="23"/>
        <v/>
      </c>
      <c r="CZ65" s="141">
        <f t="shared" si="9"/>
        <v>0</v>
      </c>
    </row>
    <row r="66" spans="1:104" ht="21" hidden="1" customHeight="1">
      <c r="A66" s="130">
        <v>57</v>
      </c>
      <c r="B66" s="1066"/>
      <c r="C66" s="1067"/>
      <c r="D66" s="1067"/>
      <c r="E66" s="1067"/>
      <c r="F66" s="1067"/>
      <c r="G66" s="1067"/>
      <c r="H66" s="1067"/>
      <c r="I66" s="1067"/>
      <c r="J66" s="1067"/>
      <c r="K66" s="1067"/>
      <c r="L66" s="1067"/>
      <c r="M66" s="1067"/>
      <c r="N66" s="1067"/>
      <c r="O66" s="1067"/>
      <c r="P66" s="1067"/>
      <c r="Q66" s="1067"/>
      <c r="R66" s="1067"/>
      <c r="S66" s="1068"/>
      <c r="T66" s="118"/>
      <c r="U66" s="119"/>
      <c r="V66" s="119"/>
      <c r="W66" s="119"/>
      <c r="X66" s="119"/>
      <c r="Y66" s="119"/>
      <c r="Z66" s="120"/>
      <c r="AA66" s="118"/>
      <c r="AB66" s="119"/>
      <c r="AC66" s="119"/>
      <c r="AD66" s="119"/>
      <c r="AE66" s="119"/>
      <c r="AF66" s="119"/>
      <c r="AG66" s="120"/>
      <c r="AH66" s="118"/>
      <c r="AI66" s="119"/>
      <c r="AJ66" s="119"/>
      <c r="AK66" s="119"/>
      <c r="AL66" s="119"/>
      <c r="AM66" s="119"/>
      <c r="AN66" s="120"/>
      <c r="AO66" s="118"/>
      <c r="AP66" s="119"/>
      <c r="AQ66" s="119"/>
      <c r="AR66" s="119"/>
      <c r="AS66" s="119"/>
      <c r="AT66" s="119"/>
      <c r="AU66" s="120"/>
      <c r="AV66" s="1069">
        <f t="shared" si="17"/>
        <v>0</v>
      </c>
      <c r="AW66" s="1069"/>
      <c r="AX66" s="1070"/>
      <c r="AY66" s="1071">
        <f t="shared" si="18"/>
        <v>0</v>
      </c>
      <c r="AZ66" s="1072"/>
      <c r="BA66" s="1073"/>
      <c r="BB66" s="1074" t="str">
        <f t="shared" si="19"/>
        <v>0.0</v>
      </c>
      <c r="BC66" s="1075" t="str">
        <f t="shared" si="15"/>
        <v/>
      </c>
      <c r="BD66" s="1076" t="str">
        <f t="shared" si="15"/>
        <v/>
      </c>
      <c r="BE66" s="131"/>
      <c r="BF66" s="131"/>
      <c r="BG66" s="131"/>
      <c r="BI66" s="130">
        <v>57</v>
      </c>
      <c r="BJ66" s="132"/>
      <c r="BK66" s="133" t="s">
        <v>169</v>
      </c>
      <c r="BL66" s="134"/>
      <c r="BM66" s="133" t="s">
        <v>162</v>
      </c>
      <c r="BN66" s="135"/>
      <c r="BO66" s="133" t="s">
        <v>169</v>
      </c>
      <c r="BP66" s="134"/>
      <c r="BQ66" s="132"/>
      <c r="BR66" s="133" t="s">
        <v>169</v>
      </c>
      <c r="BS66" s="136"/>
      <c r="BT66" s="137" t="str">
        <f t="shared" si="5"/>
        <v/>
      </c>
      <c r="BU66" s="138" t="str">
        <f t="shared" si="6"/>
        <v/>
      </c>
      <c r="BW66" s="139">
        <v>57</v>
      </c>
      <c r="BX66" s="114" t="str">
        <f t="shared" si="24"/>
        <v/>
      </c>
      <c r="BY66" s="115" t="str">
        <f t="shared" si="24"/>
        <v/>
      </c>
      <c r="BZ66" s="115" t="str">
        <f t="shared" si="24"/>
        <v/>
      </c>
      <c r="CA66" s="115" t="str">
        <f t="shared" si="24"/>
        <v/>
      </c>
      <c r="CB66" s="115" t="str">
        <f t="shared" si="24"/>
        <v/>
      </c>
      <c r="CC66" s="115" t="str">
        <f t="shared" si="24"/>
        <v/>
      </c>
      <c r="CD66" s="116" t="str">
        <f t="shared" si="24"/>
        <v/>
      </c>
      <c r="CE66" s="114" t="str">
        <f t="shared" si="24"/>
        <v/>
      </c>
      <c r="CF66" s="115" t="str">
        <f t="shared" si="24"/>
        <v/>
      </c>
      <c r="CG66" s="115" t="str">
        <f t="shared" si="24"/>
        <v/>
      </c>
      <c r="CH66" s="115" t="str">
        <f t="shared" si="24"/>
        <v/>
      </c>
      <c r="CI66" s="115" t="str">
        <f t="shared" si="24"/>
        <v/>
      </c>
      <c r="CJ66" s="115" t="str">
        <f t="shared" si="24"/>
        <v/>
      </c>
      <c r="CK66" s="116" t="str">
        <f t="shared" si="20"/>
        <v/>
      </c>
      <c r="CL66" s="114" t="str">
        <f t="shared" si="21"/>
        <v/>
      </c>
      <c r="CM66" s="115" t="str">
        <f t="shared" si="22"/>
        <v/>
      </c>
      <c r="CN66" s="115" t="str">
        <f t="shared" si="16"/>
        <v/>
      </c>
      <c r="CO66" s="115" t="str">
        <f t="shared" si="16"/>
        <v/>
      </c>
      <c r="CP66" s="115" t="str">
        <f t="shared" si="16"/>
        <v/>
      </c>
      <c r="CQ66" s="115" t="str">
        <f t="shared" si="16"/>
        <v/>
      </c>
      <c r="CR66" s="116" t="str">
        <f t="shared" si="16"/>
        <v/>
      </c>
      <c r="CS66" s="117" t="str">
        <f t="shared" si="16"/>
        <v/>
      </c>
      <c r="CT66" s="115" t="str">
        <f t="shared" si="23"/>
        <v/>
      </c>
      <c r="CU66" s="115" t="str">
        <f t="shared" si="23"/>
        <v/>
      </c>
      <c r="CV66" s="115" t="str">
        <f t="shared" si="23"/>
        <v/>
      </c>
      <c r="CW66" s="115" t="str">
        <f t="shared" si="23"/>
        <v/>
      </c>
      <c r="CX66" s="115" t="str">
        <f t="shared" si="23"/>
        <v/>
      </c>
      <c r="CY66" s="116" t="str">
        <f t="shared" si="23"/>
        <v/>
      </c>
      <c r="CZ66" s="141">
        <f t="shared" si="9"/>
        <v>0</v>
      </c>
    </row>
    <row r="67" spans="1:104" ht="21" hidden="1" customHeight="1">
      <c r="A67" s="130">
        <v>58</v>
      </c>
      <c r="B67" s="1066"/>
      <c r="C67" s="1067"/>
      <c r="D67" s="1067"/>
      <c r="E67" s="1067"/>
      <c r="F67" s="1067"/>
      <c r="G67" s="1067"/>
      <c r="H67" s="1067"/>
      <c r="I67" s="1067"/>
      <c r="J67" s="1067"/>
      <c r="K67" s="1067"/>
      <c r="L67" s="1067"/>
      <c r="M67" s="1067"/>
      <c r="N67" s="1067"/>
      <c r="O67" s="1067"/>
      <c r="P67" s="1067"/>
      <c r="Q67" s="1067"/>
      <c r="R67" s="1067"/>
      <c r="S67" s="1068"/>
      <c r="T67" s="118"/>
      <c r="U67" s="119"/>
      <c r="V67" s="119"/>
      <c r="W67" s="119"/>
      <c r="X67" s="119"/>
      <c r="Y67" s="119"/>
      <c r="Z67" s="120"/>
      <c r="AA67" s="118"/>
      <c r="AB67" s="119"/>
      <c r="AC67" s="119"/>
      <c r="AD67" s="119"/>
      <c r="AE67" s="119"/>
      <c r="AF67" s="119"/>
      <c r="AG67" s="120"/>
      <c r="AH67" s="118"/>
      <c r="AI67" s="119"/>
      <c r="AJ67" s="119"/>
      <c r="AK67" s="119"/>
      <c r="AL67" s="119"/>
      <c r="AM67" s="119"/>
      <c r="AN67" s="120"/>
      <c r="AO67" s="118"/>
      <c r="AP67" s="119"/>
      <c r="AQ67" s="119"/>
      <c r="AR67" s="119"/>
      <c r="AS67" s="119"/>
      <c r="AT67" s="119"/>
      <c r="AU67" s="120"/>
      <c r="AV67" s="1069">
        <f t="shared" si="17"/>
        <v>0</v>
      </c>
      <c r="AW67" s="1069"/>
      <c r="AX67" s="1070"/>
      <c r="AY67" s="1071">
        <f t="shared" si="18"/>
        <v>0</v>
      </c>
      <c r="AZ67" s="1072"/>
      <c r="BA67" s="1073"/>
      <c r="BB67" s="1074" t="str">
        <f t="shared" si="19"/>
        <v>0.0</v>
      </c>
      <c r="BC67" s="1075" t="str">
        <f t="shared" si="15"/>
        <v/>
      </c>
      <c r="BD67" s="1076" t="str">
        <f t="shared" si="15"/>
        <v/>
      </c>
      <c r="BE67" s="131"/>
      <c r="BF67" s="131"/>
      <c r="BG67" s="131"/>
      <c r="BI67" s="130">
        <v>58</v>
      </c>
      <c r="BJ67" s="132"/>
      <c r="BK67" s="133" t="s">
        <v>169</v>
      </c>
      <c r="BL67" s="134"/>
      <c r="BM67" s="133" t="s">
        <v>162</v>
      </c>
      <c r="BN67" s="135"/>
      <c r="BO67" s="133" t="s">
        <v>169</v>
      </c>
      <c r="BP67" s="134"/>
      <c r="BQ67" s="132"/>
      <c r="BR67" s="133" t="s">
        <v>169</v>
      </c>
      <c r="BS67" s="136"/>
      <c r="BT67" s="137" t="str">
        <f t="shared" si="5"/>
        <v/>
      </c>
      <c r="BU67" s="138" t="str">
        <f t="shared" si="6"/>
        <v/>
      </c>
      <c r="BW67" s="139">
        <v>58</v>
      </c>
      <c r="BX67" s="114" t="str">
        <f t="shared" si="24"/>
        <v/>
      </c>
      <c r="BY67" s="115" t="str">
        <f t="shared" si="24"/>
        <v/>
      </c>
      <c r="BZ67" s="115" t="str">
        <f t="shared" si="24"/>
        <v/>
      </c>
      <c r="CA67" s="115" t="str">
        <f t="shared" si="24"/>
        <v/>
      </c>
      <c r="CB67" s="115" t="str">
        <f t="shared" si="24"/>
        <v/>
      </c>
      <c r="CC67" s="115" t="str">
        <f t="shared" si="24"/>
        <v/>
      </c>
      <c r="CD67" s="116" t="str">
        <f t="shared" si="24"/>
        <v/>
      </c>
      <c r="CE67" s="114" t="str">
        <f t="shared" si="24"/>
        <v/>
      </c>
      <c r="CF67" s="115" t="str">
        <f t="shared" si="24"/>
        <v/>
      </c>
      <c r="CG67" s="115" t="str">
        <f t="shared" si="24"/>
        <v/>
      </c>
      <c r="CH67" s="115" t="str">
        <f t="shared" si="24"/>
        <v/>
      </c>
      <c r="CI67" s="115" t="str">
        <f t="shared" si="24"/>
        <v/>
      </c>
      <c r="CJ67" s="115" t="str">
        <f t="shared" si="24"/>
        <v/>
      </c>
      <c r="CK67" s="116" t="str">
        <f t="shared" si="20"/>
        <v/>
      </c>
      <c r="CL67" s="114" t="str">
        <f t="shared" si="21"/>
        <v/>
      </c>
      <c r="CM67" s="115" t="str">
        <f t="shared" si="22"/>
        <v/>
      </c>
      <c r="CN67" s="115" t="str">
        <f t="shared" si="16"/>
        <v/>
      </c>
      <c r="CO67" s="115" t="str">
        <f t="shared" si="16"/>
        <v/>
      </c>
      <c r="CP67" s="115" t="str">
        <f t="shared" si="16"/>
        <v/>
      </c>
      <c r="CQ67" s="115" t="str">
        <f t="shared" si="16"/>
        <v/>
      </c>
      <c r="CR67" s="116" t="str">
        <f t="shared" si="16"/>
        <v/>
      </c>
      <c r="CS67" s="117" t="str">
        <f t="shared" si="16"/>
        <v/>
      </c>
      <c r="CT67" s="115" t="str">
        <f t="shared" si="23"/>
        <v/>
      </c>
      <c r="CU67" s="115" t="str">
        <f t="shared" si="23"/>
        <v/>
      </c>
      <c r="CV67" s="115" t="str">
        <f t="shared" si="23"/>
        <v/>
      </c>
      <c r="CW67" s="115" t="str">
        <f t="shared" si="23"/>
        <v/>
      </c>
      <c r="CX67" s="115" t="str">
        <f t="shared" si="23"/>
        <v/>
      </c>
      <c r="CY67" s="116" t="str">
        <f t="shared" si="23"/>
        <v/>
      </c>
      <c r="CZ67" s="141">
        <f t="shared" si="9"/>
        <v>0</v>
      </c>
    </row>
    <row r="68" spans="1:104" ht="21" hidden="1" customHeight="1">
      <c r="A68" s="130">
        <v>59</v>
      </c>
      <c r="B68" s="1066"/>
      <c r="C68" s="1067"/>
      <c r="D68" s="1067"/>
      <c r="E68" s="1067"/>
      <c r="F68" s="1067"/>
      <c r="G68" s="1067"/>
      <c r="H68" s="1067"/>
      <c r="I68" s="1067"/>
      <c r="J68" s="1067"/>
      <c r="K68" s="1067"/>
      <c r="L68" s="1067"/>
      <c r="M68" s="1067"/>
      <c r="N68" s="1067"/>
      <c r="O68" s="1067"/>
      <c r="P68" s="1067"/>
      <c r="Q68" s="1067"/>
      <c r="R68" s="1067"/>
      <c r="S68" s="1068"/>
      <c r="T68" s="118"/>
      <c r="U68" s="119"/>
      <c r="V68" s="119"/>
      <c r="W68" s="119"/>
      <c r="X68" s="119"/>
      <c r="Y68" s="119"/>
      <c r="Z68" s="120"/>
      <c r="AA68" s="118"/>
      <c r="AB68" s="119"/>
      <c r="AC68" s="119"/>
      <c r="AD68" s="119"/>
      <c r="AE68" s="119"/>
      <c r="AF68" s="119"/>
      <c r="AG68" s="120"/>
      <c r="AH68" s="118"/>
      <c r="AI68" s="119"/>
      <c r="AJ68" s="119"/>
      <c r="AK68" s="119"/>
      <c r="AL68" s="119"/>
      <c r="AM68" s="119"/>
      <c r="AN68" s="120"/>
      <c r="AO68" s="118"/>
      <c r="AP68" s="119"/>
      <c r="AQ68" s="119"/>
      <c r="AR68" s="119"/>
      <c r="AS68" s="119"/>
      <c r="AT68" s="119"/>
      <c r="AU68" s="120"/>
      <c r="AV68" s="1069">
        <f t="shared" si="17"/>
        <v>0</v>
      </c>
      <c r="AW68" s="1069"/>
      <c r="AX68" s="1070"/>
      <c r="AY68" s="1071">
        <f t="shared" si="18"/>
        <v>0</v>
      </c>
      <c r="AZ68" s="1072"/>
      <c r="BA68" s="1073"/>
      <c r="BB68" s="1074" t="str">
        <f t="shared" si="19"/>
        <v>0.0</v>
      </c>
      <c r="BC68" s="1075" t="str">
        <f t="shared" si="15"/>
        <v/>
      </c>
      <c r="BD68" s="1076" t="str">
        <f t="shared" si="15"/>
        <v/>
      </c>
      <c r="BE68" s="131"/>
      <c r="BF68" s="131"/>
      <c r="BG68" s="131"/>
      <c r="BI68" s="130">
        <v>59</v>
      </c>
      <c r="BJ68" s="132"/>
      <c r="BK68" s="133" t="s">
        <v>169</v>
      </c>
      <c r="BL68" s="134"/>
      <c r="BM68" s="133" t="s">
        <v>162</v>
      </c>
      <c r="BN68" s="135"/>
      <c r="BO68" s="133" t="s">
        <v>169</v>
      </c>
      <c r="BP68" s="134"/>
      <c r="BQ68" s="132"/>
      <c r="BR68" s="133" t="s">
        <v>169</v>
      </c>
      <c r="BS68" s="136"/>
      <c r="BT68" s="137" t="str">
        <f t="shared" si="5"/>
        <v/>
      </c>
      <c r="BU68" s="138" t="str">
        <f t="shared" si="6"/>
        <v/>
      </c>
      <c r="BW68" s="139">
        <v>59</v>
      </c>
      <c r="BX68" s="114" t="str">
        <f t="shared" si="24"/>
        <v/>
      </c>
      <c r="BY68" s="115" t="str">
        <f t="shared" si="24"/>
        <v/>
      </c>
      <c r="BZ68" s="115" t="str">
        <f t="shared" si="24"/>
        <v/>
      </c>
      <c r="CA68" s="115" t="str">
        <f t="shared" si="24"/>
        <v/>
      </c>
      <c r="CB68" s="115" t="str">
        <f t="shared" si="24"/>
        <v/>
      </c>
      <c r="CC68" s="115" t="str">
        <f t="shared" si="24"/>
        <v/>
      </c>
      <c r="CD68" s="116" t="str">
        <f t="shared" si="24"/>
        <v/>
      </c>
      <c r="CE68" s="114" t="str">
        <f t="shared" si="24"/>
        <v/>
      </c>
      <c r="CF68" s="115" t="str">
        <f t="shared" si="24"/>
        <v/>
      </c>
      <c r="CG68" s="115" t="str">
        <f t="shared" si="24"/>
        <v/>
      </c>
      <c r="CH68" s="115" t="str">
        <f t="shared" si="24"/>
        <v/>
      </c>
      <c r="CI68" s="115" t="str">
        <f t="shared" si="24"/>
        <v/>
      </c>
      <c r="CJ68" s="115" t="str">
        <f t="shared" si="24"/>
        <v/>
      </c>
      <c r="CK68" s="116" t="str">
        <f t="shared" si="20"/>
        <v/>
      </c>
      <c r="CL68" s="114" t="str">
        <f t="shared" si="21"/>
        <v/>
      </c>
      <c r="CM68" s="115" t="str">
        <f t="shared" si="22"/>
        <v/>
      </c>
      <c r="CN68" s="115" t="str">
        <f t="shared" si="16"/>
        <v/>
      </c>
      <c r="CO68" s="115" t="str">
        <f t="shared" si="16"/>
        <v/>
      </c>
      <c r="CP68" s="115" t="str">
        <f t="shared" si="16"/>
        <v/>
      </c>
      <c r="CQ68" s="115" t="str">
        <f t="shared" si="16"/>
        <v/>
      </c>
      <c r="CR68" s="116" t="str">
        <f t="shared" si="16"/>
        <v/>
      </c>
      <c r="CS68" s="117" t="str">
        <f t="shared" si="16"/>
        <v/>
      </c>
      <c r="CT68" s="115" t="str">
        <f t="shared" si="23"/>
        <v/>
      </c>
      <c r="CU68" s="115" t="str">
        <f t="shared" si="23"/>
        <v/>
      </c>
      <c r="CV68" s="115" t="str">
        <f t="shared" si="23"/>
        <v/>
      </c>
      <c r="CW68" s="115" t="str">
        <f t="shared" si="23"/>
        <v/>
      </c>
      <c r="CX68" s="115" t="str">
        <f t="shared" si="23"/>
        <v/>
      </c>
      <c r="CY68" s="116" t="str">
        <f t="shared" si="23"/>
        <v/>
      </c>
      <c r="CZ68" s="141">
        <f t="shared" si="9"/>
        <v>0</v>
      </c>
    </row>
    <row r="69" spans="1:104" ht="21" hidden="1" customHeight="1">
      <c r="A69" s="130">
        <v>60</v>
      </c>
      <c r="B69" s="1066"/>
      <c r="C69" s="1067"/>
      <c r="D69" s="1067"/>
      <c r="E69" s="1067"/>
      <c r="F69" s="1067"/>
      <c r="G69" s="1067"/>
      <c r="H69" s="1067"/>
      <c r="I69" s="1067"/>
      <c r="J69" s="1067"/>
      <c r="K69" s="1067"/>
      <c r="L69" s="1067"/>
      <c r="M69" s="1067"/>
      <c r="N69" s="1067"/>
      <c r="O69" s="1067"/>
      <c r="P69" s="1067"/>
      <c r="Q69" s="1067"/>
      <c r="R69" s="1067"/>
      <c r="S69" s="1068"/>
      <c r="T69" s="118"/>
      <c r="U69" s="119"/>
      <c r="V69" s="119"/>
      <c r="W69" s="119"/>
      <c r="X69" s="119"/>
      <c r="Y69" s="119"/>
      <c r="Z69" s="120"/>
      <c r="AA69" s="118"/>
      <c r="AB69" s="119"/>
      <c r="AC69" s="119"/>
      <c r="AD69" s="119"/>
      <c r="AE69" s="119"/>
      <c r="AF69" s="119"/>
      <c r="AG69" s="120"/>
      <c r="AH69" s="118"/>
      <c r="AI69" s="119"/>
      <c r="AJ69" s="119"/>
      <c r="AK69" s="119"/>
      <c r="AL69" s="119"/>
      <c r="AM69" s="119"/>
      <c r="AN69" s="120"/>
      <c r="AO69" s="118"/>
      <c r="AP69" s="119"/>
      <c r="AQ69" s="119"/>
      <c r="AR69" s="119"/>
      <c r="AS69" s="119"/>
      <c r="AT69" s="119"/>
      <c r="AU69" s="120"/>
      <c r="AV69" s="1069">
        <f t="shared" si="17"/>
        <v>0</v>
      </c>
      <c r="AW69" s="1069"/>
      <c r="AX69" s="1070"/>
      <c r="AY69" s="1071">
        <f t="shared" si="18"/>
        <v>0</v>
      </c>
      <c r="AZ69" s="1072"/>
      <c r="BA69" s="1073"/>
      <c r="BB69" s="1074" t="str">
        <f t="shared" si="19"/>
        <v>0.0</v>
      </c>
      <c r="BC69" s="1075" t="str">
        <f t="shared" si="15"/>
        <v/>
      </c>
      <c r="BD69" s="1076" t="str">
        <f t="shared" si="15"/>
        <v/>
      </c>
      <c r="BE69" s="131"/>
      <c r="BF69" s="131"/>
      <c r="BG69" s="131"/>
      <c r="BI69" s="130">
        <v>60</v>
      </c>
      <c r="BJ69" s="132"/>
      <c r="BK69" s="133" t="s">
        <v>169</v>
      </c>
      <c r="BL69" s="134"/>
      <c r="BM69" s="133" t="s">
        <v>162</v>
      </c>
      <c r="BN69" s="135"/>
      <c r="BO69" s="133" t="s">
        <v>169</v>
      </c>
      <c r="BP69" s="134"/>
      <c r="BQ69" s="132"/>
      <c r="BR69" s="133" t="s">
        <v>169</v>
      </c>
      <c r="BS69" s="136"/>
      <c r="BT69" s="137" t="str">
        <f t="shared" si="5"/>
        <v/>
      </c>
      <c r="BU69" s="138" t="str">
        <f t="shared" si="6"/>
        <v/>
      </c>
      <c r="BW69" s="139">
        <v>60</v>
      </c>
      <c r="BX69" s="114" t="str">
        <f t="shared" si="24"/>
        <v/>
      </c>
      <c r="BY69" s="115" t="str">
        <f t="shared" si="24"/>
        <v/>
      </c>
      <c r="BZ69" s="115" t="str">
        <f t="shared" si="24"/>
        <v/>
      </c>
      <c r="CA69" s="115" t="str">
        <f t="shared" si="24"/>
        <v/>
      </c>
      <c r="CB69" s="115" t="str">
        <f t="shared" si="24"/>
        <v/>
      </c>
      <c r="CC69" s="115" t="str">
        <f t="shared" si="24"/>
        <v/>
      </c>
      <c r="CD69" s="116" t="str">
        <f t="shared" si="24"/>
        <v/>
      </c>
      <c r="CE69" s="114" t="str">
        <f t="shared" si="24"/>
        <v/>
      </c>
      <c r="CF69" s="115" t="str">
        <f t="shared" si="24"/>
        <v/>
      </c>
      <c r="CG69" s="115" t="str">
        <f t="shared" si="24"/>
        <v/>
      </c>
      <c r="CH69" s="115" t="str">
        <f t="shared" si="24"/>
        <v/>
      </c>
      <c r="CI69" s="115" t="str">
        <f t="shared" si="24"/>
        <v/>
      </c>
      <c r="CJ69" s="115" t="str">
        <f t="shared" si="24"/>
        <v/>
      </c>
      <c r="CK69" s="116" t="str">
        <f t="shared" si="20"/>
        <v/>
      </c>
      <c r="CL69" s="114" t="str">
        <f t="shared" si="21"/>
        <v/>
      </c>
      <c r="CM69" s="115" t="str">
        <f t="shared" si="22"/>
        <v/>
      </c>
      <c r="CN69" s="115" t="str">
        <f t="shared" si="16"/>
        <v/>
      </c>
      <c r="CO69" s="115" t="str">
        <f t="shared" si="16"/>
        <v/>
      </c>
      <c r="CP69" s="115" t="str">
        <f t="shared" si="16"/>
        <v/>
      </c>
      <c r="CQ69" s="115" t="str">
        <f t="shared" si="16"/>
        <v/>
      </c>
      <c r="CR69" s="116" t="str">
        <f t="shared" si="16"/>
        <v/>
      </c>
      <c r="CS69" s="117" t="str">
        <f t="shared" si="16"/>
        <v/>
      </c>
      <c r="CT69" s="115" t="str">
        <f t="shared" si="23"/>
        <v/>
      </c>
      <c r="CU69" s="115" t="str">
        <f t="shared" si="23"/>
        <v/>
      </c>
      <c r="CV69" s="115" t="str">
        <f t="shared" si="23"/>
        <v/>
      </c>
      <c r="CW69" s="115" t="str">
        <f t="shared" si="23"/>
        <v/>
      </c>
      <c r="CX69" s="115" t="str">
        <f t="shared" si="23"/>
        <v/>
      </c>
      <c r="CY69" s="116" t="str">
        <f t="shared" si="23"/>
        <v/>
      </c>
      <c r="CZ69" s="141">
        <f t="shared" si="9"/>
        <v>0</v>
      </c>
    </row>
    <row r="70" spans="1:104" ht="21" hidden="1" customHeight="1">
      <c r="A70" s="130">
        <v>61</v>
      </c>
      <c r="B70" s="1066"/>
      <c r="C70" s="1067"/>
      <c r="D70" s="1067"/>
      <c r="E70" s="1067"/>
      <c r="F70" s="1067"/>
      <c r="G70" s="1067"/>
      <c r="H70" s="1067"/>
      <c r="I70" s="1067"/>
      <c r="J70" s="1067"/>
      <c r="K70" s="1067"/>
      <c r="L70" s="1067"/>
      <c r="M70" s="1067"/>
      <c r="N70" s="1067"/>
      <c r="O70" s="1067"/>
      <c r="P70" s="1067"/>
      <c r="Q70" s="1067"/>
      <c r="R70" s="1067"/>
      <c r="S70" s="1077"/>
      <c r="T70" s="118"/>
      <c r="U70" s="119"/>
      <c r="V70" s="119"/>
      <c r="W70" s="119"/>
      <c r="X70" s="119"/>
      <c r="Y70" s="119"/>
      <c r="Z70" s="120"/>
      <c r="AA70" s="118"/>
      <c r="AB70" s="119"/>
      <c r="AC70" s="119"/>
      <c r="AD70" s="119"/>
      <c r="AE70" s="119"/>
      <c r="AF70" s="119"/>
      <c r="AG70" s="120"/>
      <c r="AH70" s="118"/>
      <c r="AI70" s="119"/>
      <c r="AJ70" s="119"/>
      <c r="AK70" s="119"/>
      <c r="AL70" s="119"/>
      <c r="AM70" s="119"/>
      <c r="AN70" s="120"/>
      <c r="AO70" s="118"/>
      <c r="AP70" s="119"/>
      <c r="AQ70" s="119"/>
      <c r="AR70" s="119"/>
      <c r="AS70" s="119"/>
      <c r="AT70" s="119"/>
      <c r="AU70" s="120"/>
      <c r="AV70" s="1069">
        <f t="shared" si="17"/>
        <v>0</v>
      </c>
      <c r="AW70" s="1069"/>
      <c r="AX70" s="1070"/>
      <c r="AY70" s="1071">
        <f t="shared" si="18"/>
        <v>0</v>
      </c>
      <c r="AZ70" s="1072"/>
      <c r="BA70" s="1073"/>
      <c r="BB70" s="1074" t="str">
        <f t="shared" si="19"/>
        <v>0.0</v>
      </c>
      <c r="BC70" s="1075" t="str">
        <f t="shared" ref="BC70:BD89" si="25">IF($AI$121="","",ROUNDDOWN(BB70/$AI$121,1))</f>
        <v/>
      </c>
      <c r="BD70" s="1076" t="str">
        <f t="shared" si="25"/>
        <v/>
      </c>
      <c r="BE70" s="131"/>
      <c r="BF70" s="131"/>
      <c r="BG70" s="131"/>
      <c r="BI70" s="130">
        <v>61</v>
      </c>
      <c r="BJ70" s="132"/>
      <c r="BK70" s="133" t="s">
        <v>169</v>
      </c>
      <c r="BL70" s="134"/>
      <c r="BM70" s="133" t="s">
        <v>162</v>
      </c>
      <c r="BN70" s="135"/>
      <c r="BO70" s="133" t="s">
        <v>169</v>
      </c>
      <c r="BP70" s="134"/>
      <c r="BQ70" s="132"/>
      <c r="BR70" s="133" t="s">
        <v>169</v>
      </c>
      <c r="BS70" s="136"/>
      <c r="BT70" s="137" t="str">
        <f t="shared" si="5"/>
        <v/>
      </c>
      <c r="BU70" s="138" t="str">
        <f t="shared" si="6"/>
        <v/>
      </c>
      <c r="BW70" s="139">
        <v>61</v>
      </c>
      <c r="BX70" s="114" t="str">
        <f t="shared" si="24"/>
        <v/>
      </c>
      <c r="BY70" s="115" t="str">
        <f t="shared" si="24"/>
        <v/>
      </c>
      <c r="BZ70" s="115" t="str">
        <f t="shared" si="24"/>
        <v/>
      </c>
      <c r="CA70" s="115" t="str">
        <f t="shared" si="24"/>
        <v/>
      </c>
      <c r="CB70" s="115" t="str">
        <f t="shared" si="24"/>
        <v/>
      </c>
      <c r="CC70" s="115" t="str">
        <f t="shared" si="24"/>
        <v/>
      </c>
      <c r="CD70" s="116" t="str">
        <f t="shared" si="24"/>
        <v/>
      </c>
      <c r="CE70" s="114" t="str">
        <f t="shared" si="24"/>
        <v/>
      </c>
      <c r="CF70" s="115" t="str">
        <f t="shared" si="24"/>
        <v/>
      </c>
      <c r="CG70" s="115" t="str">
        <f t="shared" si="24"/>
        <v/>
      </c>
      <c r="CH70" s="115" t="str">
        <f t="shared" si="24"/>
        <v/>
      </c>
      <c r="CI70" s="115" t="str">
        <f t="shared" si="24"/>
        <v/>
      </c>
      <c r="CJ70" s="115" t="str">
        <f t="shared" si="24"/>
        <v/>
      </c>
      <c r="CK70" s="116" t="str">
        <f t="shared" si="20"/>
        <v/>
      </c>
      <c r="CL70" s="114" t="str">
        <f t="shared" si="21"/>
        <v/>
      </c>
      <c r="CM70" s="115" t="str">
        <f t="shared" si="22"/>
        <v/>
      </c>
      <c r="CN70" s="115" t="str">
        <f t="shared" si="16"/>
        <v/>
      </c>
      <c r="CO70" s="115" t="str">
        <f t="shared" si="16"/>
        <v/>
      </c>
      <c r="CP70" s="115" t="str">
        <f t="shared" si="16"/>
        <v/>
      </c>
      <c r="CQ70" s="115" t="str">
        <f t="shared" si="16"/>
        <v/>
      </c>
      <c r="CR70" s="116" t="str">
        <f t="shared" si="16"/>
        <v/>
      </c>
      <c r="CS70" s="117" t="str">
        <f t="shared" si="16"/>
        <v/>
      </c>
      <c r="CT70" s="115" t="str">
        <f t="shared" si="23"/>
        <v/>
      </c>
      <c r="CU70" s="115" t="str">
        <f t="shared" si="23"/>
        <v/>
      </c>
      <c r="CV70" s="115" t="str">
        <f t="shared" si="23"/>
        <v/>
      </c>
      <c r="CW70" s="115" t="str">
        <f t="shared" si="23"/>
        <v/>
      </c>
      <c r="CX70" s="115" t="str">
        <f t="shared" si="23"/>
        <v/>
      </c>
      <c r="CY70" s="116" t="str">
        <f t="shared" si="23"/>
        <v/>
      </c>
      <c r="CZ70" s="141">
        <f t="shared" si="9"/>
        <v>0</v>
      </c>
    </row>
    <row r="71" spans="1:104" ht="21" hidden="1" customHeight="1">
      <c r="A71" s="130">
        <v>62</v>
      </c>
      <c r="B71" s="1066"/>
      <c r="C71" s="1067"/>
      <c r="D71" s="1067"/>
      <c r="E71" s="1067"/>
      <c r="F71" s="1067"/>
      <c r="G71" s="1067"/>
      <c r="H71" s="1067"/>
      <c r="I71" s="1067"/>
      <c r="J71" s="1067"/>
      <c r="K71" s="1067"/>
      <c r="L71" s="1067"/>
      <c r="M71" s="1067"/>
      <c r="N71" s="1067"/>
      <c r="O71" s="1067"/>
      <c r="P71" s="1067"/>
      <c r="Q71" s="1067"/>
      <c r="R71" s="1067"/>
      <c r="S71" s="1077"/>
      <c r="T71" s="118"/>
      <c r="U71" s="119"/>
      <c r="V71" s="119"/>
      <c r="W71" s="119"/>
      <c r="X71" s="119"/>
      <c r="Y71" s="119"/>
      <c r="Z71" s="120"/>
      <c r="AA71" s="118"/>
      <c r="AB71" s="119"/>
      <c r="AC71" s="119"/>
      <c r="AD71" s="119"/>
      <c r="AE71" s="119"/>
      <c r="AF71" s="119"/>
      <c r="AG71" s="120"/>
      <c r="AH71" s="118"/>
      <c r="AI71" s="119"/>
      <c r="AJ71" s="119"/>
      <c r="AK71" s="119"/>
      <c r="AL71" s="119"/>
      <c r="AM71" s="119"/>
      <c r="AN71" s="120"/>
      <c r="AO71" s="118"/>
      <c r="AP71" s="119"/>
      <c r="AQ71" s="119"/>
      <c r="AR71" s="119"/>
      <c r="AS71" s="119"/>
      <c r="AT71" s="119"/>
      <c r="AU71" s="120"/>
      <c r="AV71" s="1069">
        <f t="shared" si="17"/>
        <v>0</v>
      </c>
      <c r="AW71" s="1069"/>
      <c r="AX71" s="1070"/>
      <c r="AY71" s="1071">
        <f t="shared" si="18"/>
        <v>0</v>
      </c>
      <c r="AZ71" s="1072"/>
      <c r="BA71" s="1073"/>
      <c r="BB71" s="1074" t="str">
        <f t="shared" si="19"/>
        <v>0.0</v>
      </c>
      <c r="BC71" s="1075" t="str">
        <f t="shared" si="25"/>
        <v/>
      </c>
      <c r="BD71" s="1076" t="str">
        <f t="shared" si="25"/>
        <v/>
      </c>
      <c r="BE71" s="131"/>
      <c r="BF71" s="131"/>
      <c r="BG71" s="131"/>
      <c r="BI71" s="130">
        <v>62</v>
      </c>
      <c r="BJ71" s="132"/>
      <c r="BK71" s="133" t="s">
        <v>169</v>
      </c>
      <c r="BL71" s="134"/>
      <c r="BM71" s="133" t="s">
        <v>162</v>
      </c>
      <c r="BN71" s="135"/>
      <c r="BO71" s="133" t="s">
        <v>169</v>
      </c>
      <c r="BP71" s="134"/>
      <c r="BQ71" s="132"/>
      <c r="BR71" s="133" t="s">
        <v>169</v>
      </c>
      <c r="BS71" s="136"/>
      <c r="BT71" s="137" t="str">
        <f t="shared" si="5"/>
        <v/>
      </c>
      <c r="BU71" s="138" t="str">
        <f t="shared" si="6"/>
        <v/>
      </c>
      <c r="BW71" s="139">
        <v>62</v>
      </c>
      <c r="BX71" s="114" t="str">
        <f t="shared" si="24"/>
        <v/>
      </c>
      <c r="BY71" s="115" t="str">
        <f t="shared" si="24"/>
        <v/>
      </c>
      <c r="BZ71" s="115" t="str">
        <f t="shared" si="24"/>
        <v/>
      </c>
      <c r="CA71" s="115" t="str">
        <f t="shared" si="24"/>
        <v/>
      </c>
      <c r="CB71" s="115" t="str">
        <f t="shared" si="24"/>
        <v/>
      </c>
      <c r="CC71" s="115" t="str">
        <f t="shared" si="24"/>
        <v/>
      </c>
      <c r="CD71" s="116" t="str">
        <f t="shared" si="24"/>
        <v/>
      </c>
      <c r="CE71" s="114" t="str">
        <f t="shared" si="24"/>
        <v/>
      </c>
      <c r="CF71" s="115" t="str">
        <f t="shared" si="24"/>
        <v/>
      </c>
      <c r="CG71" s="115" t="str">
        <f t="shared" si="24"/>
        <v/>
      </c>
      <c r="CH71" s="115" t="str">
        <f t="shared" si="24"/>
        <v/>
      </c>
      <c r="CI71" s="115" t="str">
        <f t="shared" si="24"/>
        <v/>
      </c>
      <c r="CJ71" s="115" t="str">
        <f t="shared" si="24"/>
        <v/>
      </c>
      <c r="CK71" s="116" t="str">
        <f t="shared" si="20"/>
        <v/>
      </c>
      <c r="CL71" s="114" t="str">
        <f t="shared" si="21"/>
        <v/>
      </c>
      <c r="CM71" s="115" t="str">
        <f t="shared" si="22"/>
        <v/>
      </c>
      <c r="CN71" s="115" t="str">
        <f t="shared" si="16"/>
        <v/>
      </c>
      <c r="CO71" s="115" t="str">
        <f t="shared" si="16"/>
        <v/>
      </c>
      <c r="CP71" s="115" t="str">
        <f t="shared" si="16"/>
        <v/>
      </c>
      <c r="CQ71" s="115" t="str">
        <f t="shared" si="16"/>
        <v/>
      </c>
      <c r="CR71" s="116" t="str">
        <f t="shared" si="16"/>
        <v/>
      </c>
      <c r="CS71" s="117" t="str">
        <f t="shared" si="16"/>
        <v/>
      </c>
      <c r="CT71" s="115" t="str">
        <f t="shared" si="23"/>
        <v/>
      </c>
      <c r="CU71" s="115" t="str">
        <f t="shared" si="23"/>
        <v/>
      </c>
      <c r="CV71" s="115" t="str">
        <f t="shared" si="23"/>
        <v/>
      </c>
      <c r="CW71" s="115" t="str">
        <f t="shared" si="23"/>
        <v/>
      </c>
      <c r="CX71" s="115" t="str">
        <f t="shared" si="23"/>
        <v/>
      </c>
      <c r="CY71" s="116" t="str">
        <f t="shared" si="23"/>
        <v/>
      </c>
      <c r="CZ71" s="141">
        <f t="shared" si="9"/>
        <v>0</v>
      </c>
    </row>
    <row r="72" spans="1:104" ht="21" hidden="1" customHeight="1">
      <c r="A72" s="130">
        <v>63</v>
      </c>
      <c r="B72" s="1066"/>
      <c r="C72" s="1067"/>
      <c r="D72" s="1067"/>
      <c r="E72" s="1067"/>
      <c r="F72" s="1067"/>
      <c r="G72" s="1067"/>
      <c r="H72" s="1067"/>
      <c r="I72" s="1067"/>
      <c r="J72" s="1067"/>
      <c r="K72" s="1067"/>
      <c r="L72" s="1067"/>
      <c r="M72" s="1067"/>
      <c r="N72" s="1067"/>
      <c r="O72" s="1067"/>
      <c r="P72" s="1067"/>
      <c r="Q72" s="1067"/>
      <c r="R72" s="1067"/>
      <c r="S72" s="1077"/>
      <c r="T72" s="118"/>
      <c r="U72" s="119"/>
      <c r="V72" s="119"/>
      <c r="W72" s="119"/>
      <c r="X72" s="119"/>
      <c r="Y72" s="119"/>
      <c r="Z72" s="120"/>
      <c r="AA72" s="118"/>
      <c r="AB72" s="119"/>
      <c r="AC72" s="119"/>
      <c r="AD72" s="119"/>
      <c r="AE72" s="119"/>
      <c r="AF72" s="119"/>
      <c r="AG72" s="120"/>
      <c r="AH72" s="118"/>
      <c r="AI72" s="119"/>
      <c r="AJ72" s="119"/>
      <c r="AK72" s="119"/>
      <c r="AL72" s="119"/>
      <c r="AM72" s="119"/>
      <c r="AN72" s="120"/>
      <c r="AO72" s="118"/>
      <c r="AP72" s="119"/>
      <c r="AQ72" s="119"/>
      <c r="AR72" s="119"/>
      <c r="AS72" s="119"/>
      <c r="AT72" s="119"/>
      <c r="AU72" s="120"/>
      <c r="AV72" s="1069">
        <f t="shared" si="17"/>
        <v>0</v>
      </c>
      <c r="AW72" s="1069"/>
      <c r="AX72" s="1070"/>
      <c r="AY72" s="1071">
        <f t="shared" si="18"/>
        <v>0</v>
      </c>
      <c r="AZ72" s="1072"/>
      <c r="BA72" s="1073"/>
      <c r="BB72" s="1074" t="str">
        <f t="shared" si="19"/>
        <v>0.0</v>
      </c>
      <c r="BC72" s="1075" t="str">
        <f t="shared" si="25"/>
        <v/>
      </c>
      <c r="BD72" s="1076" t="str">
        <f t="shared" si="25"/>
        <v/>
      </c>
      <c r="BE72" s="131"/>
      <c r="BF72" s="131"/>
      <c r="BG72" s="131"/>
      <c r="BI72" s="130">
        <v>63</v>
      </c>
      <c r="BJ72" s="132"/>
      <c r="BK72" s="133" t="s">
        <v>169</v>
      </c>
      <c r="BL72" s="134"/>
      <c r="BM72" s="133" t="s">
        <v>162</v>
      </c>
      <c r="BN72" s="135"/>
      <c r="BO72" s="133" t="s">
        <v>169</v>
      </c>
      <c r="BP72" s="134"/>
      <c r="BQ72" s="132"/>
      <c r="BR72" s="133" t="s">
        <v>169</v>
      </c>
      <c r="BS72" s="136"/>
      <c r="BT72" s="137" t="str">
        <f t="shared" si="5"/>
        <v/>
      </c>
      <c r="BU72" s="138" t="str">
        <f t="shared" si="6"/>
        <v/>
      </c>
      <c r="BW72" s="139">
        <v>63</v>
      </c>
      <c r="BX72" s="114" t="str">
        <f t="shared" si="24"/>
        <v/>
      </c>
      <c r="BY72" s="115" t="str">
        <f t="shared" si="24"/>
        <v/>
      </c>
      <c r="BZ72" s="115" t="str">
        <f t="shared" si="24"/>
        <v/>
      </c>
      <c r="CA72" s="115" t="str">
        <f t="shared" si="24"/>
        <v/>
      </c>
      <c r="CB72" s="115" t="str">
        <f t="shared" si="24"/>
        <v/>
      </c>
      <c r="CC72" s="115" t="str">
        <f t="shared" si="24"/>
        <v/>
      </c>
      <c r="CD72" s="116" t="str">
        <f t="shared" si="24"/>
        <v/>
      </c>
      <c r="CE72" s="114" t="str">
        <f t="shared" si="24"/>
        <v/>
      </c>
      <c r="CF72" s="115" t="str">
        <f t="shared" si="24"/>
        <v/>
      </c>
      <c r="CG72" s="115" t="str">
        <f t="shared" si="24"/>
        <v/>
      </c>
      <c r="CH72" s="115" t="str">
        <f t="shared" si="24"/>
        <v/>
      </c>
      <c r="CI72" s="115" t="str">
        <f t="shared" si="24"/>
        <v/>
      </c>
      <c r="CJ72" s="115" t="str">
        <f t="shared" si="24"/>
        <v/>
      </c>
      <c r="CK72" s="116" t="str">
        <f t="shared" si="20"/>
        <v/>
      </c>
      <c r="CL72" s="114" t="str">
        <f t="shared" si="21"/>
        <v/>
      </c>
      <c r="CM72" s="115" t="str">
        <f t="shared" si="22"/>
        <v/>
      </c>
      <c r="CN72" s="115" t="str">
        <f t="shared" si="16"/>
        <v/>
      </c>
      <c r="CO72" s="115" t="str">
        <f t="shared" si="16"/>
        <v/>
      </c>
      <c r="CP72" s="115" t="str">
        <f t="shared" si="16"/>
        <v/>
      </c>
      <c r="CQ72" s="115" t="str">
        <f t="shared" si="16"/>
        <v/>
      </c>
      <c r="CR72" s="116" t="str">
        <f t="shared" si="16"/>
        <v/>
      </c>
      <c r="CS72" s="117" t="str">
        <f t="shared" si="16"/>
        <v/>
      </c>
      <c r="CT72" s="115" t="str">
        <f t="shared" si="23"/>
        <v/>
      </c>
      <c r="CU72" s="115" t="str">
        <f t="shared" si="23"/>
        <v/>
      </c>
      <c r="CV72" s="115" t="str">
        <f t="shared" si="23"/>
        <v/>
      </c>
      <c r="CW72" s="115" t="str">
        <f t="shared" si="23"/>
        <v/>
      </c>
      <c r="CX72" s="115" t="str">
        <f t="shared" si="23"/>
        <v/>
      </c>
      <c r="CY72" s="116" t="str">
        <f t="shared" si="23"/>
        <v/>
      </c>
      <c r="CZ72" s="141">
        <f t="shared" si="9"/>
        <v>0</v>
      </c>
    </row>
    <row r="73" spans="1:104" ht="21" hidden="1" customHeight="1">
      <c r="A73" s="130">
        <v>64</v>
      </c>
      <c r="B73" s="1066"/>
      <c r="C73" s="1067"/>
      <c r="D73" s="1067"/>
      <c r="E73" s="1067"/>
      <c r="F73" s="1067"/>
      <c r="G73" s="1067"/>
      <c r="H73" s="1067"/>
      <c r="I73" s="1067"/>
      <c r="J73" s="1067"/>
      <c r="K73" s="1067"/>
      <c r="L73" s="1067"/>
      <c r="M73" s="1067"/>
      <c r="N73" s="1067"/>
      <c r="O73" s="1067"/>
      <c r="P73" s="1067"/>
      <c r="Q73" s="1067"/>
      <c r="R73" s="1067"/>
      <c r="S73" s="1077"/>
      <c r="T73" s="118"/>
      <c r="U73" s="119"/>
      <c r="V73" s="119"/>
      <c r="W73" s="119"/>
      <c r="X73" s="119"/>
      <c r="Y73" s="119"/>
      <c r="Z73" s="120"/>
      <c r="AA73" s="118"/>
      <c r="AB73" s="119"/>
      <c r="AC73" s="119"/>
      <c r="AD73" s="119"/>
      <c r="AE73" s="119"/>
      <c r="AF73" s="119"/>
      <c r="AG73" s="120"/>
      <c r="AH73" s="118"/>
      <c r="AI73" s="119"/>
      <c r="AJ73" s="119"/>
      <c r="AK73" s="119"/>
      <c r="AL73" s="119"/>
      <c r="AM73" s="119"/>
      <c r="AN73" s="120"/>
      <c r="AO73" s="118"/>
      <c r="AP73" s="119"/>
      <c r="AQ73" s="119"/>
      <c r="AR73" s="119"/>
      <c r="AS73" s="119"/>
      <c r="AT73" s="119"/>
      <c r="AU73" s="120"/>
      <c r="AV73" s="1069">
        <f t="shared" si="17"/>
        <v>0</v>
      </c>
      <c r="AW73" s="1069"/>
      <c r="AX73" s="1070"/>
      <c r="AY73" s="1071">
        <f t="shared" si="18"/>
        <v>0</v>
      </c>
      <c r="AZ73" s="1072"/>
      <c r="BA73" s="1073"/>
      <c r="BB73" s="1074" t="str">
        <f t="shared" si="19"/>
        <v>0.0</v>
      </c>
      <c r="BC73" s="1075" t="str">
        <f t="shared" si="25"/>
        <v/>
      </c>
      <c r="BD73" s="1076" t="str">
        <f t="shared" si="25"/>
        <v/>
      </c>
      <c r="BE73" s="131"/>
      <c r="BF73" s="131"/>
      <c r="BG73" s="131"/>
      <c r="BI73" s="130">
        <v>64</v>
      </c>
      <c r="BJ73" s="132"/>
      <c r="BK73" s="133" t="s">
        <v>169</v>
      </c>
      <c r="BL73" s="134"/>
      <c r="BM73" s="133" t="s">
        <v>162</v>
      </c>
      <c r="BN73" s="135"/>
      <c r="BO73" s="133" t="s">
        <v>169</v>
      </c>
      <c r="BP73" s="134"/>
      <c r="BQ73" s="132"/>
      <c r="BR73" s="133" t="s">
        <v>169</v>
      </c>
      <c r="BS73" s="136"/>
      <c r="BT73" s="137" t="str">
        <f t="shared" si="5"/>
        <v/>
      </c>
      <c r="BU73" s="138" t="str">
        <f t="shared" si="6"/>
        <v/>
      </c>
      <c r="BW73" s="139">
        <v>64</v>
      </c>
      <c r="BX73" s="114" t="str">
        <f t="shared" si="24"/>
        <v/>
      </c>
      <c r="BY73" s="115" t="str">
        <f t="shared" si="24"/>
        <v/>
      </c>
      <c r="BZ73" s="115" t="str">
        <f t="shared" si="24"/>
        <v/>
      </c>
      <c r="CA73" s="115" t="str">
        <f t="shared" si="24"/>
        <v/>
      </c>
      <c r="CB73" s="115" t="str">
        <f t="shared" si="24"/>
        <v/>
      </c>
      <c r="CC73" s="115" t="str">
        <f t="shared" si="24"/>
        <v/>
      </c>
      <c r="CD73" s="116" t="str">
        <f t="shared" si="24"/>
        <v/>
      </c>
      <c r="CE73" s="114" t="str">
        <f t="shared" si="24"/>
        <v/>
      </c>
      <c r="CF73" s="115" t="str">
        <f t="shared" si="24"/>
        <v/>
      </c>
      <c r="CG73" s="115" t="str">
        <f t="shared" si="24"/>
        <v/>
      </c>
      <c r="CH73" s="115" t="str">
        <f t="shared" si="24"/>
        <v/>
      </c>
      <c r="CI73" s="115" t="str">
        <f t="shared" si="24"/>
        <v/>
      </c>
      <c r="CJ73" s="115" t="str">
        <f t="shared" si="24"/>
        <v/>
      </c>
      <c r="CK73" s="116" t="str">
        <f t="shared" si="20"/>
        <v/>
      </c>
      <c r="CL73" s="114" t="str">
        <f t="shared" si="21"/>
        <v/>
      </c>
      <c r="CM73" s="115" t="str">
        <f t="shared" si="22"/>
        <v/>
      </c>
      <c r="CN73" s="115" t="str">
        <f t="shared" si="16"/>
        <v/>
      </c>
      <c r="CO73" s="115" t="str">
        <f t="shared" si="16"/>
        <v/>
      </c>
      <c r="CP73" s="115" t="str">
        <f t="shared" si="16"/>
        <v/>
      </c>
      <c r="CQ73" s="115" t="str">
        <f t="shared" si="16"/>
        <v/>
      </c>
      <c r="CR73" s="116" t="str">
        <f t="shared" si="16"/>
        <v/>
      </c>
      <c r="CS73" s="117" t="str">
        <f t="shared" si="16"/>
        <v/>
      </c>
      <c r="CT73" s="115" t="str">
        <f t="shared" si="23"/>
        <v/>
      </c>
      <c r="CU73" s="115" t="str">
        <f t="shared" si="23"/>
        <v/>
      </c>
      <c r="CV73" s="115" t="str">
        <f t="shared" si="23"/>
        <v/>
      </c>
      <c r="CW73" s="115" t="str">
        <f t="shared" si="23"/>
        <v/>
      </c>
      <c r="CX73" s="115" t="str">
        <f t="shared" si="23"/>
        <v/>
      </c>
      <c r="CY73" s="116" t="str">
        <f t="shared" si="23"/>
        <v/>
      </c>
      <c r="CZ73" s="141">
        <f t="shared" si="9"/>
        <v>0</v>
      </c>
    </row>
    <row r="74" spans="1:104" ht="21" hidden="1" customHeight="1">
      <c r="A74" s="130">
        <v>65</v>
      </c>
      <c r="B74" s="1066"/>
      <c r="C74" s="1067"/>
      <c r="D74" s="1067"/>
      <c r="E74" s="1067"/>
      <c r="F74" s="1067"/>
      <c r="G74" s="1067"/>
      <c r="H74" s="1067"/>
      <c r="I74" s="1067"/>
      <c r="J74" s="1067"/>
      <c r="K74" s="1067"/>
      <c r="L74" s="1067"/>
      <c r="M74" s="1067"/>
      <c r="N74" s="1067"/>
      <c r="O74" s="1067"/>
      <c r="P74" s="1067"/>
      <c r="Q74" s="1067"/>
      <c r="R74" s="1067"/>
      <c r="S74" s="1077"/>
      <c r="T74" s="118"/>
      <c r="U74" s="119"/>
      <c r="V74" s="119"/>
      <c r="W74" s="119"/>
      <c r="X74" s="119"/>
      <c r="Y74" s="119"/>
      <c r="Z74" s="120"/>
      <c r="AA74" s="118"/>
      <c r="AB74" s="119"/>
      <c r="AC74" s="119"/>
      <c r="AD74" s="119"/>
      <c r="AE74" s="119"/>
      <c r="AF74" s="119"/>
      <c r="AG74" s="120"/>
      <c r="AH74" s="118"/>
      <c r="AI74" s="119"/>
      <c r="AJ74" s="119"/>
      <c r="AK74" s="119"/>
      <c r="AL74" s="119"/>
      <c r="AM74" s="119"/>
      <c r="AN74" s="120"/>
      <c r="AO74" s="118"/>
      <c r="AP74" s="119"/>
      <c r="AQ74" s="119"/>
      <c r="AR74" s="119"/>
      <c r="AS74" s="119"/>
      <c r="AT74" s="119"/>
      <c r="AU74" s="120"/>
      <c r="AV74" s="1069">
        <f t="shared" si="17"/>
        <v>0</v>
      </c>
      <c r="AW74" s="1069"/>
      <c r="AX74" s="1070"/>
      <c r="AY74" s="1071">
        <f t="shared" si="18"/>
        <v>0</v>
      </c>
      <c r="AZ74" s="1072"/>
      <c r="BA74" s="1073"/>
      <c r="BB74" s="1074" t="str">
        <f t="shared" si="19"/>
        <v>0.0</v>
      </c>
      <c r="BC74" s="1075" t="str">
        <f t="shared" si="25"/>
        <v/>
      </c>
      <c r="BD74" s="1076" t="str">
        <f t="shared" si="25"/>
        <v/>
      </c>
      <c r="BE74" s="131"/>
      <c r="BF74" s="131"/>
      <c r="BG74" s="131"/>
      <c r="BI74" s="130">
        <v>65</v>
      </c>
      <c r="BJ74" s="132"/>
      <c r="BK74" s="133" t="s">
        <v>169</v>
      </c>
      <c r="BL74" s="134"/>
      <c r="BM74" s="133" t="s">
        <v>162</v>
      </c>
      <c r="BN74" s="135"/>
      <c r="BO74" s="133" t="s">
        <v>169</v>
      </c>
      <c r="BP74" s="134"/>
      <c r="BQ74" s="132"/>
      <c r="BR74" s="133" t="s">
        <v>169</v>
      </c>
      <c r="BS74" s="136"/>
      <c r="BT74" s="137" t="str">
        <f t="shared" ref="BT74:BT108" si="26">IF(BJ74="","",(BN74*60+BP74)+IF(BJ74&gt;=BN74,1440,0) -(BJ74*60+BL74)-(BQ74*60+BS74))</f>
        <v/>
      </c>
      <c r="BU74" s="138" t="str">
        <f t="shared" ref="BU74:BU108" si="27">IF(BT74="","",BT74/60)</f>
        <v/>
      </c>
      <c r="BW74" s="139">
        <v>65</v>
      </c>
      <c r="BX74" s="114" t="str">
        <f t="shared" si="24"/>
        <v/>
      </c>
      <c r="BY74" s="115" t="str">
        <f t="shared" si="24"/>
        <v/>
      </c>
      <c r="BZ74" s="115" t="str">
        <f t="shared" si="24"/>
        <v/>
      </c>
      <c r="CA74" s="115" t="str">
        <f t="shared" si="24"/>
        <v/>
      </c>
      <c r="CB74" s="115" t="str">
        <f t="shared" si="24"/>
        <v/>
      </c>
      <c r="CC74" s="115" t="str">
        <f t="shared" si="24"/>
        <v/>
      </c>
      <c r="CD74" s="116" t="str">
        <f t="shared" si="24"/>
        <v/>
      </c>
      <c r="CE74" s="114" t="str">
        <f t="shared" si="24"/>
        <v/>
      </c>
      <c r="CF74" s="115" t="str">
        <f t="shared" si="24"/>
        <v/>
      </c>
      <c r="CG74" s="115" t="str">
        <f t="shared" si="24"/>
        <v/>
      </c>
      <c r="CH74" s="115" t="str">
        <f t="shared" si="24"/>
        <v/>
      </c>
      <c r="CI74" s="115" t="str">
        <f t="shared" si="24"/>
        <v/>
      </c>
      <c r="CJ74" s="115" t="str">
        <f t="shared" si="24"/>
        <v/>
      </c>
      <c r="CK74" s="116" t="str">
        <f t="shared" si="20"/>
        <v/>
      </c>
      <c r="CL74" s="114" t="str">
        <f t="shared" si="21"/>
        <v/>
      </c>
      <c r="CM74" s="115" t="str">
        <f t="shared" si="22"/>
        <v/>
      </c>
      <c r="CN74" s="115" t="str">
        <f t="shared" si="16"/>
        <v/>
      </c>
      <c r="CO74" s="115" t="str">
        <f t="shared" si="16"/>
        <v/>
      </c>
      <c r="CP74" s="115" t="str">
        <f t="shared" si="16"/>
        <v/>
      </c>
      <c r="CQ74" s="115" t="str">
        <f t="shared" si="16"/>
        <v/>
      </c>
      <c r="CR74" s="116" t="str">
        <f t="shared" si="16"/>
        <v/>
      </c>
      <c r="CS74" s="117" t="str">
        <f t="shared" si="16"/>
        <v/>
      </c>
      <c r="CT74" s="115" t="str">
        <f t="shared" si="23"/>
        <v/>
      </c>
      <c r="CU74" s="115" t="str">
        <f t="shared" si="23"/>
        <v/>
      </c>
      <c r="CV74" s="115" t="str">
        <f t="shared" si="23"/>
        <v/>
      </c>
      <c r="CW74" s="115" t="str">
        <f t="shared" si="23"/>
        <v/>
      </c>
      <c r="CX74" s="115" t="str">
        <f t="shared" si="23"/>
        <v/>
      </c>
      <c r="CY74" s="116" t="str">
        <f t="shared" si="23"/>
        <v/>
      </c>
      <c r="CZ74" s="141">
        <f t="shared" si="9"/>
        <v>0</v>
      </c>
    </row>
    <row r="75" spans="1:104" ht="21" hidden="1" customHeight="1">
      <c r="A75" s="130">
        <v>66</v>
      </c>
      <c r="B75" s="1066"/>
      <c r="C75" s="1067"/>
      <c r="D75" s="1067"/>
      <c r="E75" s="1067"/>
      <c r="F75" s="1067"/>
      <c r="G75" s="1067"/>
      <c r="H75" s="1067"/>
      <c r="I75" s="1067"/>
      <c r="J75" s="1067"/>
      <c r="K75" s="1067"/>
      <c r="L75" s="1067"/>
      <c r="M75" s="1067"/>
      <c r="N75" s="1067"/>
      <c r="O75" s="1067"/>
      <c r="P75" s="1067"/>
      <c r="Q75" s="1067"/>
      <c r="R75" s="1067"/>
      <c r="S75" s="1077"/>
      <c r="T75" s="118"/>
      <c r="U75" s="119"/>
      <c r="V75" s="119"/>
      <c r="W75" s="119"/>
      <c r="X75" s="119"/>
      <c r="Y75" s="119"/>
      <c r="Z75" s="120"/>
      <c r="AA75" s="118"/>
      <c r="AB75" s="119"/>
      <c r="AC75" s="119"/>
      <c r="AD75" s="119"/>
      <c r="AE75" s="119"/>
      <c r="AF75" s="119"/>
      <c r="AG75" s="120"/>
      <c r="AH75" s="118"/>
      <c r="AI75" s="119"/>
      <c r="AJ75" s="119"/>
      <c r="AK75" s="119"/>
      <c r="AL75" s="119"/>
      <c r="AM75" s="119"/>
      <c r="AN75" s="120"/>
      <c r="AO75" s="118"/>
      <c r="AP75" s="119"/>
      <c r="AQ75" s="119"/>
      <c r="AR75" s="119"/>
      <c r="AS75" s="119"/>
      <c r="AT75" s="119"/>
      <c r="AU75" s="120"/>
      <c r="AV75" s="1069">
        <f t="shared" si="17"/>
        <v>0</v>
      </c>
      <c r="AW75" s="1069"/>
      <c r="AX75" s="1070"/>
      <c r="AY75" s="1071">
        <f t="shared" si="18"/>
        <v>0</v>
      </c>
      <c r="AZ75" s="1072"/>
      <c r="BA75" s="1073"/>
      <c r="BB75" s="1074" t="str">
        <f t="shared" si="19"/>
        <v>0.0</v>
      </c>
      <c r="BC75" s="1075" t="str">
        <f t="shared" si="25"/>
        <v/>
      </c>
      <c r="BD75" s="1076" t="str">
        <f t="shared" si="25"/>
        <v/>
      </c>
      <c r="BE75" s="131"/>
      <c r="BF75" s="131"/>
      <c r="BG75" s="131"/>
      <c r="BI75" s="130">
        <v>66</v>
      </c>
      <c r="BJ75" s="132"/>
      <c r="BK75" s="133" t="s">
        <v>169</v>
      </c>
      <c r="BL75" s="134"/>
      <c r="BM75" s="133" t="s">
        <v>162</v>
      </c>
      <c r="BN75" s="135"/>
      <c r="BO75" s="133" t="s">
        <v>169</v>
      </c>
      <c r="BP75" s="134"/>
      <c r="BQ75" s="132"/>
      <c r="BR75" s="133" t="s">
        <v>169</v>
      </c>
      <c r="BS75" s="136"/>
      <c r="BT75" s="137" t="str">
        <f t="shared" si="26"/>
        <v/>
      </c>
      <c r="BU75" s="138" t="str">
        <f t="shared" si="27"/>
        <v/>
      </c>
      <c r="BW75" s="139">
        <v>66</v>
      </c>
      <c r="BX75" s="114" t="str">
        <f t="shared" si="24"/>
        <v/>
      </c>
      <c r="BY75" s="115" t="str">
        <f t="shared" si="24"/>
        <v/>
      </c>
      <c r="BZ75" s="115" t="str">
        <f t="shared" si="24"/>
        <v/>
      </c>
      <c r="CA75" s="115" t="str">
        <f t="shared" si="24"/>
        <v/>
      </c>
      <c r="CB75" s="115" t="str">
        <f t="shared" si="24"/>
        <v/>
      </c>
      <c r="CC75" s="115" t="str">
        <f t="shared" si="24"/>
        <v/>
      </c>
      <c r="CD75" s="116" t="str">
        <f t="shared" si="24"/>
        <v/>
      </c>
      <c r="CE75" s="114" t="str">
        <f t="shared" si="24"/>
        <v/>
      </c>
      <c r="CF75" s="115" t="str">
        <f t="shared" si="24"/>
        <v/>
      </c>
      <c r="CG75" s="115" t="str">
        <f t="shared" si="24"/>
        <v/>
      </c>
      <c r="CH75" s="115" t="str">
        <f t="shared" si="24"/>
        <v/>
      </c>
      <c r="CI75" s="115" t="str">
        <f t="shared" si="24"/>
        <v/>
      </c>
      <c r="CJ75" s="115" t="str">
        <f t="shared" si="24"/>
        <v/>
      </c>
      <c r="CK75" s="116" t="str">
        <f t="shared" si="20"/>
        <v/>
      </c>
      <c r="CL75" s="114" t="str">
        <f t="shared" si="21"/>
        <v/>
      </c>
      <c r="CM75" s="115" t="str">
        <f t="shared" si="22"/>
        <v/>
      </c>
      <c r="CN75" s="115" t="str">
        <f t="shared" si="16"/>
        <v/>
      </c>
      <c r="CO75" s="115" t="str">
        <f t="shared" si="16"/>
        <v/>
      </c>
      <c r="CP75" s="115" t="str">
        <f t="shared" si="16"/>
        <v/>
      </c>
      <c r="CQ75" s="115" t="str">
        <f t="shared" si="16"/>
        <v/>
      </c>
      <c r="CR75" s="116" t="str">
        <f t="shared" si="16"/>
        <v/>
      </c>
      <c r="CS75" s="117" t="str">
        <f t="shared" si="16"/>
        <v/>
      </c>
      <c r="CT75" s="115" t="str">
        <f t="shared" si="23"/>
        <v/>
      </c>
      <c r="CU75" s="115" t="str">
        <f t="shared" si="23"/>
        <v/>
      </c>
      <c r="CV75" s="115" t="str">
        <f t="shared" si="23"/>
        <v/>
      </c>
      <c r="CW75" s="115" t="str">
        <f t="shared" si="23"/>
        <v/>
      </c>
      <c r="CX75" s="115" t="str">
        <f t="shared" si="23"/>
        <v/>
      </c>
      <c r="CY75" s="116" t="str">
        <f t="shared" si="23"/>
        <v/>
      </c>
      <c r="CZ75" s="141">
        <f t="shared" ref="CZ75:CZ108" si="28">SUM(BX75:CY75)</f>
        <v>0</v>
      </c>
    </row>
    <row r="76" spans="1:104" ht="21" hidden="1" customHeight="1">
      <c r="A76" s="130">
        <v>67</v>
      </c>
      <c r="B76" s="1066"/>
      <c r="C76" s="1067"/>
      <c r="D76" s="1067"/>
      <c r="E76" s="1067"/>
      <c r="F76" s="1067"/>
      <c r="G76" s="1067"/>
      <c r="H76" s="1067"/>
      <c r="I76" s="1067"/>
      <c r="J76" s="1067"/>
      <c r="K76" s="1067"/>
      <c r="L76" s="1067"/>
      <c r="M76" s="1067"/>
      <c r="N76" s="1067"/>
      <c r="O76" s="1067"/>
      <c r="P76" s="1067"/>
      <c r="Q76" s="1067"/>
      <c r="R76" s="1067"/>
      <c r="S76" s="1077"/>
      <c r="T76" s="118"/>
      <c r="U76" s="119"/>
      <c r="V76" s="119"/>
      <c r="W76" s="119"/>
      <c r="X76" s="119"/>
      <c r="Y76" s="119"/>
      <c r="Z76" s="120"/>
      <c r="AA76" s="118"/>
      <c r="AB76" s="119"/>
      <c r="AC76" s="119"/>
      <c r="AD76" s="119"/>
      <c r="AE76" s="119"/>
      <c r="AF76" s="119"/>
      <c r="AG76" s="120"/>
      <c r="AH76" s="118"/>
      <c r="AI76" s="119"/>
      <c r="AJ76" s="119"/>
      <c r="AK76" s="119"/>
      <c r="AL76" s="119"/>
      <c r="AM76" s="119"/>
      <c r="AN76" s="120"/>
      <c r="AO76" s="118"/>
      <c r="AP76" s="119"/>
      <c r="AQ76" s="119"/>
      <c r="AR76" s="119"/>
      <c r="AS76" s="119"/>
      <c r="AT76" s="119"/>
      <c r="AU76" s="120"/>
      <c r="AV76" s="1069">
        <f t="shared" si="17"/>
        <v>0</v>
      </c>
      <c r="AW76" s="1069"/>
      <c r="AX76" s="1070"/>
      <c r="AY76" s="1071">
        <f t="shared" si="18"/>
        <v>0</v>
      </c>
      <c r="AZ76" s="1072"/>
      <c r="BA76" s="1073"/>
      <c r="BB76" s="1074" t="str">
        <f t="shared" si="19"/>
        <v>0.0</v>
      </c>
      <c r="BC76" s="1075" t="str">
        <f t="shared" si="25"/>
        <v/>
      </c>
      <c r="BD76" s="1076" t="str">
        <f t="shared" si="25"/>
        <v/>
      </c>
      <c r="BE76" s="131"/>
      <c r="BF76" s="131"/>
      <c r="BG76" s="131"/>
      <c r="BI76" s="130">
        <v>67</v>
      </c>
      <c r="BJ76" s="132"/>
      <c r="BK76" s="133" t="s">
        <v>169</v>
      </c>
      <c r="BL76" s="134"/>
      <c r="BM76" s="133" t="s">
        <v>162</v>
      </c>
      <c r="BN76" s="135"/>
      <c r="BO76" s="133" t="s">
        <v>169</v>
      </c>
      <c r="BP76" s="134"/>
      <c r="BQ76" s="132"/>
      <c r="BR76" s="133" t="s">
        <v>169</v>
      </c>
      <c r="BS76" s="136"/>
      <c r="BT76" s="137" t="str">
        <f t="shared" si="26"/>
        <v/>
      </c>
      <c r="BU76" s="138" t="str">
        <f t="shared" si="27"/>
        <v/>
      </c>
      <c r="BW76" s="139">
        <v>67</v>
      </c>
      <c r="BX76" s="114" t="str">
        <f t="shared" si="24"/>
        <v/>
      </c>
      <c r="BY76" s="115" t="str">
        <f t="shared" si="24"/>
        <v/>
      </c>
      <c r="BZ76" s="115" t="str">
        <f t="shared" si="24"/>
        <v/>
      </c>
      <c r="CA76" s="115" t="str">
        <f t="shared" si="24"/>
        <v/>
      </c>
      <c r="CB76" s="115" t="str">
        <f t="shared" si="24"/>
        <v/>
      </c>
      <c r="CC76" s="115" t="str">
        <f t="shared" si="24"/>
        <v/>
      </c>
      <c r="CD76" s="116" t="str">
        <f t="shared" si="24"/>
        <v/>
      </c>
      <c r="CE76" s="114" t="str">
        <f t="shared" si="24"/>
        <v/>
      </c>
      <c r="CF76" s="115" t="str">
        <f t="shared" si="24"/>
        <v/>
      </c>
      <c r="CG76" s="115" t="str">
        <f t="shared" si="24"/>
        <v/>
      </c>
      <c r="CH76" s="115" t="str">
        <f t="shared" si="24"/>
        <v/>
      </c>
      <c r="CI76" s="115" t="str">
        <f t="shared" si="24"/>
        <v/>
      </c>
      <c r="CJ76" s="115" t="str">
        <f t="shared" si="24"/>
        <v/>
      </c>
      <c r="CK76" s="116" t="str">
        <f t="shared" si="20"/>
        <v/>
      </c>
      <c r="CL76" s="114" t="str">
        <f t="shared" si="21"/>
        <v/>
      </c>
      <c r="CM76" s="115" t="str">
        <f t="shared" si="22"/>
        <v/>
      </c>
      <c r="CN76" s="115" t="str">
        <f t="shared" si="16"/>
        <v/>
      </c>
      <c r="CO76" s="115" t="str">
        <f t="shared" si="16"/>
        <v/>
      </c>
      <c r="CP76" s="115" t="str">
        <f t="shared" si="16"/>
        <v/>
      </c>
      <c r="CQ76" s="115" t="str">
        <f t="shared" si="16"/>
        <v/>
      </c>
      <c r="CR76" s="116" t="str">
        <f t="shared" si="16"/>
        <v/>
      </c>
      <c r="CS76" s="117" t="str">
        <f t="shared" si="16"/>
        <v/>
      </c>
      <c r="CT76" s="115" t="str">
        <f t="shared" si="23"/>
        <v/>
      </c>
      <c r="CU76" s="115" t="str">
        <f t="shared" si="23"/>
        <v/>
      </c>
      <c r="CV76" s="115" t="str">
        <f t="shared" si="23"/>
        <v/>
      </c>
      <c r="CW76" s="115" t="str">
        <f t="shared" si="23"/>
        <v/>
      </c>
      <c r="CX76" s="115" t="str">
        <f t="shared" si="23"/>
        <v/>
      </c>
      <c r="CY76" s="116" t="str">
        <f t="shared" si="23"/>
        <v/>
      </c>
      <c r="CZ76" s="141">
        <f t="shared" si="28"/>
        <v>0</v>
      </c>
    </row>
    <row r="77" spans="1:104" ht="21" hidden="1" customHeight="1">
      <c r="A77" s="130">
        <v>68</v>
      </c>
      <c r="B77" s="1066"/>
      <c r="C77" s="1067"/>
      <c r="D77" s="1067"/>
      <c r="E77" s="1067"/>
      <c r="F77" s="1067"/>
      <c r="G77" s="1067"/>
      <c r="H77" s="1067"/>
      <c r="I77" s="1067"/>
      <c r="J77" s="1067"/>
      <c r="K77" s="1067"/>
      <c r="L77" s="1067"/>
      <c r="M77" s="1067"/>
      <c r="N77" s="1067"/>
      <c r="O77" s="1067"/>
      <c r="P77" s="1067"/>
      <c r="Q77" s="1067"/>
      <c r="R77" s="1067"/>
      <c r="S77" s="1077"/>
      <c r="T77" s="118"/>
      <c r="U77" s="119"/>
      <c r="V77" s="119"/>
      <c r="W77" s="119"/>
      <c r="X77" s="119"/>
      <c r="Y77" s="119"/>
      <c r="Z77" s="120"/>
      <c r="AA77" s="118"/>
      <c r="AB77" s="119"/>
      <c r="AC77" s="119"/>
      <c r="AD77" s="119"/>
      <c r="AE77" s="119"/>
      <c r="AF77" s="119"/>
      <c r="AG77" s="120"/>
      <c r="AH77" s="118"/>
      <c r="AI77" s="119"/>
      <c r="AJ77" s="119"/>
      <c r="AK77" s="119"/>
      <c r="AL77" s="119"/>
      <c r="AM77" s="119"/>
      <c r="AN77" s="120"/>
      <c r="AO77" s="118"/>
      <c r="AP77" s="119"/>
      <c r="AQ77" s="119"/>
      <c r="AR77" s="119"/>
      <c r="AS77" s="119"/>
      <c r="AT77" s="119"/>
      <c r="AU77" s="120"/>
      <c r="AV77" s="1069">
        <f t="shared" si="17"/>
        <v>0</v>
      </c>
      <c r="AW77" s="1069"/>
      <c r="AX77" s="1070"/>
      <c r="AY77" s="1071">
        <f t="shared" si="18"/>
        <v>0</v>
      </c>
      <c r="AZ77" s="1072"/>
      <c r="BA77" s="1073"/>
      <c r="BB77" s="1074" t="str">
        <f t="shared" si="19"/>
        <v>0.0</v>
      </c>
      <c r="BC77" s="1075" t="str">
        <f t="shared" si="25"/>
        <v/>
      </c>
      <c r="BD77" s="1076" t="str">
        <f t="shared" si="25"/>
        <v/>
      </c>
      <c r="BE77" s="131"/>
      <c r="BF77" s="131"/>
      <c r="BG77" s="131"/>
      <c r="BI77" s="130">
        <v>68</v>
      </c>
      <c r="BJ77" s="132"/>
      <c r="BK77" s="133" t="s">
        <v>169</v>
      </c>
      <c r="BL77" s="134"/>
      <c r="BM77" s="133" t="s">
        <v>162</v>
      </c>
      <c r="BN77" s="135"/>
      <c r="BO77" s="133" t="s">
        <v>169</v>
      </c>
      <c r="BP77" s="134"/>
      <c r="BQ77" s="132"/>
      <c r="BR77" s="133" t="s">
        <v>169</v>
      </c>
      <c r="BS77" s="136"/>
      <c r="BT77" s="137" t="str">
        <f t="shared" si="26"/>
        <v/>
      </c>
      <c r="BU77" s="138" t="str">
        <f t="shared" si="27"/>
        <v/>
      </c>
      <c r="BW77" s="139">
        <v>68</v>
      </c>
      <c r="BX77" s="114" t="str">
        <f t="shared" si="24"/>
        <v/>
      </c>
      <c r="BY77" s="115" t="str">
        <f t="shared" si="24"/>
        <v/>
      </c>
      <c r="BZ77" s="115" t="str">
        <f t="shared" si="24"/>
        <v/>
      </c>
      <c r="CA77" s="115" t="str">
        <f t="shared" si="24"/>
        <v/>
      </c>
      <c r="CB77" s="115" t="str">
        <f t="shared" si="24"/>
        <v/>
      </c>
      <c r="CC77" s="115" t="str">
        <f t="shared" si="24"/>
        <v/>
      </c>
      <c r="CD77" s="116" t="str">
        <f t="shared" si="24"/>
        <v/>
      </c>
      <c r="CE77" s="114" t="str">
        <f t="shared" si="24"/>
        <v/>
      </c>
      <c r="CF77" s="115" t="str">
        <f t="shared" si="24"/>
        <v/>
      </c>
      <c r="CG77" s="115" t="str">
        <f t="shared" si="24"/>
        <v/>
      </c>
      <c r="CH77" s="115" t="str">
        <f t="shared" si="24"/>
        <v/>
      </c>
      <c r="CI77" s="115" t="str">
        <f t="shared" si="24"/>
        <v/>
      </c>
      <c r="CJ77" s="115" t="str">
        <f t="shared" si="24"/>
        <v/>
      </c>
      <c r="CK77" s="116" t="str">
        <f t="shared" si="20"/>
        <v/>
      </c>
      <c r="CL77" s="114" t="str">
        <f t="shared" si="21"/>
        <v/>
      </c>
      <c r="CM77" s="115" t="str">
        <f t="shared" si="22"/>
        <v/>
      </c>
      <c r="CN77" s="115" t="str">
        <f t="shared" si="16"/>
        <v/>
      </c>
      <c r="CO77" s="115" t="str">
        <f t="shared" si="16"/>
        <v/>
      </c>
      <c r="CP77" s="115" t="str">
        <f t="shared" si="16"/>
        <v/>
      </c>
      <c r="CQ77" s="115" t="str">
        <f t="shared" si="16"/>
        <v/>
      </c>
      <c r="CR77" s="116" t="str">
        <f t="shared" si="16"/>
        <v/>
      </c>
      <c r="CS77" s="117" t="str">
        <f t="shared" si="16"/>
        <v/>
      </c>
      <c r="CT77" s="115" t="str">
        <f t="shared" si="23"/>
        <v/>
      </c>
      <c r="CU77" s="115" t="str">
        <f t="shared" si="23"/>
        <v/>
      </c>
      <c r="CV77" s="115" t="str">
        <f t="shared" si="23"/>
        <v/>
      </c>
      <c r="CW77" s="115" t="str">
        <f t="shared" si="23"/>
        <v/>
      </c>
      <c r="CX77" s="115" t="str">
        <f t="shared" si="23"/>
        <v/>
      </c>
      <c r="CY77" s="116" t="str">
        <f t="shared" si="23"/>
        <v/>
      </c>
      <c r="CZ77" s="141">
        <f t="shared" si="28"/>
        <v>0</v>
      </c>
    </row>
    <row r="78" spans="1:104" ht="21" hidden="1" customHeight="1">
      <c r="A78" s="130">
        <v>69</v>
      </c>
      <c r="B78" s="1066"/>
      <c r="C78" s="1067"/>
      <c r="D78" s="1067"/>
      <c r="E78" s="1067"/>
      <c r="F78" s="1067"/>
      <c r="G78" s="1067"/>
      <c r="H78" s="1067"/>
      <c r="I78" s="1067"/>
      <c r="J78" s="1067"/>
      <c r="K78" s="1067"/>
      <c r="L78" s="1067"/>
      <c r="M78" s="1067"/>
      <c r="N78" s="1067"/>
      <c r="O78" s="1067"/>
      <c r="P78" s="1067"/>
      <c r="Q78" s="1067"/>
      <c r="R78" s="1067"/>
      <c r="S78" s="1077"/>
      <c r="T78" s="118"/>
      <c r="U78" s="119"/>
      <c r="V78" s="119"/>
      <c r="W78" s="119"/>
      <c r="X78" s="119"/>
      <c r="Y78" s="119"/>
      <c r="Z78" s="120"/>
      <c r="AA78" s="118"/>
      <c r="AB78" s="119"/>
      <c r="AC78" s="119"/>
      <c r="AD78" s="119"/>
      <c r="AE78" s="119"/>
      <c r="AF78" s="119"/>
      <c r="AG78" s="120"/>
      <c r="AH78" s="118"/>
      <c r="AI78" s="119"/>
      <c r="AJ78" s="119"/>
      <c r="AK78" s="119"/>
      <c r="AL78" s="119"/>
      <c r="AM78" s="119"/>
      <c r="AN78" s="120"/>
      <c r="AO78" s="118"/>
      <c r="AP78" s="119"/>
      <c r="AQ78" s="119"/>
      <c r="AR78" s="119"/>
      <c r="AS78" s="119"/>
      <c r="AT78" s="119"/>
      <c r="AU78" s="120"/>
      <c r="AV78" s="1069">
        <f t="shared" si="17"/>
        <v>0</v>
      </c>
      <c r="AW78" s="1069"/>
      <c r="AX78" s="1070"/>
      <c r="AY78" s="1071">
        <f t="shared" si="18"/>
        <v>0</v>
      </c>
      <c r="AZ78" s="1072"/>
      <c r="BA78" s="1073"/>
      <c r="BB78" s="1074" t="str">
        <f t="shared" si="19"/>
        <v>0.0</v>
      </c>
      <c r="BC78" s="1075" t="str">
        <f t="shared" si="25"/>
        <v/>
      </c>
      <c r="BD78" s="1076" t="str">
        <f t="shared" si="25"/>
        <v/>
      </c>
      <c r="BE78" s="131"/>
      <c r="BF78" s="131"/>
      <c r="BG78" s="131"/>
      <c r="BI78" s="130">
        <v>69</v>
      </c>
      <c r="BJ78" s="132"/>
      <c r="BK78" s="133" t="s">
        <v>169</v>
      </c>
      <c r="BL78" s="134"/>
      <c r="BM78" s="133" t="s">
        <v>162</v>
      </c>
      <c r="BN78" s="135"/>
      <c r="BO78" s="133" t="s">
        <v>169</v>
      </c>
      <c r="BP78" s="134"/>
      <c r="BQ78" s="132"/>
      <c r="BR78" s="133" t="s">
        <v>169</v>
      </c>
      <c r="BS78" s="136"/>
      <c r="BT78" s="137" t="str">
        <f t="shared" si="26"/>
        <v/>
      </c>
      <c r="BU78" s="138" t="str">
        <f t="shared" si="27"/>
        <v/>
      </c>
      <c r="BW78" s="139">
        <v>69</v>
      </c>
      <c r="BX78" s="114" t="str">
        <f t="shared" si="24"/>
        <v/>
      </c>
      <c r="BY78" s="115" t="str">
        <f t="shared" si="24"/>
        <v/>
      </c>
      <c r="BZ78" s="115" t="str">
        <f t="shared" si="24"/>
        <v/>
      </c>
      <c r="CA78" s="115" t="str">
        <f t="shared" si="24"/>
        <v/>
      </c>
      <c r="CB78" s="115" t="str">
        <f t="shared" si="24"/>
        <v/>
      </c>
      <c r="CC78" s="115" t="str">
        <f t="shared" si="24"/>
        <v/>
      </c>
      <c r="CD78" s="116" t="str">
        <f t="shared" si="24"/>
        <v/>
      </c>
      <c r="CE78" s="114" t="str">
        <f t="shared" si="24"/>
        <v/>
      </c>
      <c r="CF78" s="115" t="str">
        <f t="shared" si="24"/>
        <v/>
      </c>
      <c r="CG78" s="115" t="str">
        <f t="shared" si="24"/>
        <v/>
      </c>
      <c r="CH78" s="115" t="str">
        <f t="shared" si="24"/>
        <v/>
      </c>
      <c r="CI78" s="115" t="str">
        <f t="shared" si="24"/>
        <v/>
      </c>
      <c r="CJ78" s="115" t="str">
        <f t="shared" si="24"/>
        <v/>
      </c>
      <c r="CK78" s="116" t="str">
        <f t="shared" si="20"/>
        <v/>
      </c>
      <c r="CL78" s="114" t="str">
        <f t="shared" si="21"/>
        <v/>
      </c>
      <c r="CM78" s="115" t="str">
        <f t="shared" si="22"/>
        <v/>
      </c>
      <c r="CN78" s="115" t="str">
        <f t="shared" si="16"/>
        <v/>
      </c>
      <c r="CO78" s="115" t="str">
        <f t="shared" si="16"/>
        <v/>
      </c>
      <c r="CP78" s="115" t="str">
        <f t="shared" si="16"/>
        <v/>
      </c>
      <c r="CQ78" s="115" t="str">
        <f t="shared" si="16"/>
        <v/>
      </c>
      <c r="CR78" s="116" t="str">
        <f t="shared" si="16"/>
        <v/>
      </c>
      <c r="CS78" s="117" t="str">
        <f t="shared" si="16"/>
        <v/>
      </c>
      <c r="CT78" s="115" t="str">
        <f t="shared" si="23"/>
        <v/>
      </c>
      <c r="CU78" s="115" t="str">
        <f t="shared" si="23"/>
        <v/>
      </c>
      <c r="CV78" s="115" t="str">
        <f t="shared" si="23"/>
        <v/>
      </c>
      <c r="CW78" s="115" t="str">
        <f t="shared" si="23"/>
        <v/>
      </c>
      <c r="CX78" s="115" t="str">
        <f t="shared" si="23"/>
        <v/>
      </c>
      <c r="CY78" s="116" t="str">
        <f t="shared" si="23"/>
        <v/>
      </c>
      <c r="CZ78" s="141">
        <f t="shared" si="28"/>
        <v>0</v>
      </c>
    </row>
    <row r="79" spans="1:104" ht="21" hidden="1" customHeight="1">
      <c r="A79" s="130">
        <v>70</v>
      </c>
      <c r="B79" s="1066"/>
      <c r="C79" s="1067"/>
      <c r="D79" s="1067"/>
      <c r="E79" s="1067"/>
      <c r="F79" s="1067"/>
      <c r="G79" s="1067"/>
      <c r="H79" s="1067"/>
      <c r="I79" s="1067"/>
      <c r="J79" s="1067"/>
      <c r="K79" s="1067"/>
      <c r="L79" s="1067"/>
      <c r="M79" s="1067"/>
      <c r="N79" s="1067"/>
      <c r="O79" s="1067"/>
      <c r="P79" s="1067"/>
      <c r="Q79" s="1067"/>
      <c r="R79" s="1067"/>
      <c r="S79" s="1077"/>
      <c r="T79" s="118"/>
      <c r="U79" s="119"/>
      <c r="V79" s="119"/>
      <c r="W79" s="119"/>
      <c r="X79" s="119"/>
      <c r="Y79" s="119"/>
      <c r="Z79" s="120"/>
      <c r="AA79" s="118"/>
      <c r="AB79" s="119"/>
      <c r="AC79" s="119"/>
      <c r="AD79" s="119"/>
      <c r="AE79" s="119"/>
      <c r="AF79" s="119"/>
      <c r="AG79" s="120"/>
      <c r="AH79" s="118"/>
      <c r="AI79" s="119"/>
      <c r="AJ79" s="119"/>
      <c r="AK79" s="119"/>
      <c r="AL79" s="119"/>
      <c r="AM79" s="119"/>
      <c r="AN79" s="120"/>
      <c r="AO79" s="118"/>
      <c r="AP79" s="119"/>
      <c r="AQ79" s="119"/>
      <c r="AR79" s="119"/>
      <c r="AS79" s="119"/>
      <c r="AT79" s="119"/>
      <c r="AU79" s="120"/>
      <c r="AV79" s="1069">
        <f t="shared" si="17"/>
        <v>0</v>
      </c>
      <c r="AW79" s="1069"/>
      <c r="AX79" s="1070"/>
      <c r="AY79" s="1071">
        <f t="shared" si="18"/>
        <v>0</v>
      </c>
      <c r="AZ79" s="1072"/>
      <c r="BA79" s="1073"/>
      <c r="BB79" s="1074" t="str">
        <f t="shared" si="19"/>
        <v>0.0</v>
      </c>
      <c r="BC79" s="1075" t="str">
        <f t="shared" si="25"/>
        <v/>
      </c>
      <c r="BD79" s="1076" t="str">
        <f t="shared" si="25"/>
        <v/>
      </c>
      <c r="BE79" s="131"/>
      <c r="BF79" s="131"/>
      <c r="BG79" s="131"/>
      <c r="BI79" s="130">
        <v>70</v>
      </c>
      <c r="BJ79" s="132"/>
      <c r="BK79" s="133" t="s">
        <v>169</v>
      </c>
      <c r="BL79" s="134"/>
      <c r="BM79" s="133" t="s">
        <v>162</v>
      </c>
      <c r="BN79" s="135"/>
      <c r="BO79" s="133" t="s">
        <v>169</v>
      </c>
      <c r="BP79" s="134"/>
      <c r="BQ79" s="132"/>
      <c r="BR79" s="133" t="s">
        <v>169</v>
      </c>
      <c r="BS79" s="136"/>
      <c r="BT79" s="137" t="str">
        <f t="shared" si="26"/>
        <v/>
      </c>
      <c r="BU79" s="138" t="str">
        <f t="shared" si="27"/>
        <v/>
      </c>
      <c r="BW79" s="139">
        <v>70</v>
      </c>
      <c r="BX79" s="114" t="str">
        <f t="shared" si="24"/>
        <v/>
      </c>
      <c r="BY79" s="115" t="str">
        <f t="shared" si="24"/>
        <v/>
      </c>
      <c r="BZ79" s="115" t="str">
        <f t="shared" si="24"/>
        <v/>
      </c>
      <c r="CA79" s="115" t="str">
        <f t="shared" si="24"/>
        <v/>
      </c>
      <c r="CB79" s="115" t="str">
        <f t="shared" si="24"/>
        <v/>
      </c>
      <c r="CC79" s="115" t="str">
        <f t="shared" si="24"/>
        <v/>
      </c>
      <c r="CD79" s="116" t="str">
        <f t="shared" si="24"/>
        <v/>
      </c>
      <c r="CE79" s="114" t="str">
        <f t="shared" si="24"/>
        <v/>
      </c>
      <c r="CF79" s="115" t="str">
        <f t="shared" ref="CF79:CU103" si="29">IF(AB79="","",VLOOKUP(AB79,$BI$10:$BU$57,13,TRUE))</f>
        <v/>
      </c>
      <c r="CG79" s="115" t="str">
        <f t="shared" si="29"/>
        <v/>
      </c>
      <c r="CH79" s="115" t="str">
        <f t="shared" si="29"/>
        <v/>
      </c>
      <c r="CI79" s="115" t="str">
        <f t="shared" si="29"/>
        <v/>
      </c>
      <c r="CJ79" s="115" t="str">
        <f t="shared" si="29"/>
        <v/>
      </c>
      <c r="CK79" s="116" t="str">
        <f t="shared" si="20"/>
        <v/>
      </c>
      <c r="CL79" s="114" t="str">
        <f t="shared" si="21"/>
        <v/>
      </c>
      <c r="CM79" s="115" t="str">
        <f t="shared" si="22"/>
        <v/>
      </c>
      <c r="CN79" s="115" t="str">
        <f t="shared" si="16"/>
        <v/>
      </c>
      <c r="CO79" s="115" t="str">
        <f t="shared" si="16"/>
        <v/>
      </c>
      <c r="CP79" s="115" t="str">
        <f t="shared" si="16"/>
        <v/>
      </c>
      <c r="CQ79" s="115" t="str">
        <f t="shared" si="16"/>
        <v/>
      </c>
      <c r="CR79" s="116" t="str">
        <f t="shared" si="16"/>
        <v/>
      </c>
      <c r="CS79" s="117" t="str">
        <f t="shared" si="16"/>
        <v/>
      </c>
      <c r="CT79" s="115" t="str">
        <f t="shared" si="23"/>
        <v/>
      </c>
      <c r="CU79" s="115" t="str">
        <f t="shared" si="23"/>
        <v/>
      </c>
      <c r="CV79" s="115" t="str">
        <f t="shared" si="23"/>
        <v/>
      </c>
      <c r="CW79" s="115" t="str">
        <f t="shared" si="23"/>
        <v/>
      </c>
      <c r="CX79" s="115" t="str">
        <f t="shared" si="23"/>
        <v/>
      </c>
      <c r="CY79" s="116" t="str">
        <f t="shared" si="23"/>
        <v/>
      </c>
      <c r="CZ79" s="141">
        <f t="shared" si="28"/>
        <v>0</v>
      </c>
    </row>
    <row r="80" spans="1:104" ht="21" hidden="1" customHeight="1">
      <c r="A80" s="130">
        <v>71</v>
      </c>
      <c r="B80" s="1066"/>
      <c r="C80" s="1067"/>
      <c r="D80" s="1067"/>
      <c r="E80" s="1067"/>
      <c r="F80" s="1067"/>
      <c r="G80" s="1067"/>
      <c r="H80" s="1067"/>
      <c r="I80" s="1067"/>
      <c r="J80" s="1067"/>
      <c r="K80" s="1067"/>
      <c r="L80" s="1067"/>
      <c r="M80" s="1067"/>
      <c r="N80" s="1067"/>
      <c r="O80" s="1067"/>
      <c r="P80" s="1067"/>
      <c r="Q80" s="1067"/>
      <c r="R80" s="1067"/>
      <c r="S80" s="1077"/>
      <c r="T80" s="118"/>
      <c r="U80" s="119"/>
      <c r="V80" s="119"/>
      <c r="W80" s="119"/>
      <c r="X80" s="119"/>
      <c r="Y80" s="119"/>
      <c r="Z80" s="120"/>
      <c r="AA80" s="118"/>
      <c r="AB80" s="119"/>
      <c r="AC80" s="119"/>
      <c r="AD80" s="119"/>
      <c r="AE80" s="119"/>
      <c r="AF80" s="119"/>
      <c r="AG80" s="120"/>
      <c r="AH80" s="118"/>
      <c r="AI80" s="119"/>
      <c r="AJ80" s="119"/>
      <c r="AK80" s="119"/>
      <c r="AL80" s="119"/>
      <c r="AM80" s="119"/>
      <c r="AN80" s="120"/>
      <c r="AO80" s="118"/>
      <c r="AP80" s="119"/>
      <c r="AQ80" s="119"/>
      <c r="AR80" s="119"/>
      <c r="AS80" s="119"/>
      <c r="AT80" s="119"/>
      <c r="AU80" s="120"/>
      <c r="AV80" s="1069">
        <f t="shared" si="17"/>
        <v>0</v>
      </c>
      <c r="AW80" s="1069"/>
      <c r="AX80" s="1070"/>
      <c r="AY80" s="1071">
        <f t="shared" si="18"/>
        <v>0</v>
      </c>
      <c r="AZ80" s="1072"/>
      <c r="BA80" s="1073"/>
      <c r="BB80" s="1074" t="str">
        <f t="shared" si="19"/>
        <v>0.0</v>
      </c>
      <c r="BC80" s="1075" t="str">
        <f t="shared" si="25"/>
        <v/>
      </c>
      <c r="BD80" s="1076" t="str">
        <f t="shared" si="25"/>
        <v/>
      </c>
      <c r="BE80" s="131"/>
      <c r="BF80" s="131"/>
      <c r="BG80" s="131"/>
      <c r="BI80" s="130">
        <v>71</v>
      </c>
      <c r="BJ80" s="132"/>
      <c r="BK80" s="133" t="s">
        <v>169</v>
      </c>
      <c r="BL80" s="134"/>
      <c r="BM80" s="133" t="s">
        <v>162</v>
      </c>
      <c r="BN80" s="135"/>
      <c r="BO80" s="133" t="s">
        <v>169</v>
      </c>
      <c r="BP80" s="134"/>
      <c r="BQ80" s="132"/>
      <c r="BR80" s="133" t="s">
        <v>169</v>
      </c>
      <c r="BS80" s="136"/>
      <c r="BT80" s="137" t="str">
        <f t="shared" si="26"/>
        <v/>
      </c>
      <c r="BU80" s="138" t="str">
        <f t="shared" si="27"/>
        <v/>
      </c>
      <c r="BW80" s="139">
        <v>71</v>
      </c>
      <c r="BX80" s="114" t="str">
        <f t="shared" ref="BX80:CH108" si="30">IF(T80="","",VLOOKUP(T80,$BI$10:$BU$57,13,TRUE))</f>
        <v/>
      </c>
      <c r="BY80" s="115" t="str">
        <f t="shared" si="30"/>
        <v/>
      </c>
      <c r="BZ80" s="115" t="str">
        <f t="shared" si="30"/>
        <v/>
      </c>
      <c r="CA80" s="115" t="str">
        <f t="shared" si="30"/>
        <v/>
      </c>
      <c r="CB80" s="115" t="str">
        <f t="shared" si="30"/>
        <v/>
      </c>
      <c r="CC80" s="115" t="str">
        <f t="shared" si="30"/>
        <v/>
      </c>
      <c r="CD80" s="116" t="str">
        <f t="shared" si="30"/>
        <v/>
      </c>
      <c r="CE80" s="114" t="str">
        <f t="shared" si="30"/>
        <v/>
      </c>
      <c r="CF80" s="115" t="str">
        <f t="shared" si="29"/>
        <v/>
      </c>
      <c r="CG80" s="115" t="str">
        <f t="shared" si="29"/>
        <v/>
      </c>
      <c r="CH80" s="115" t="str">
        <f t="shared" si="29"/>
        <v/>
      </c>
      <c r="CI80" s="115" t="str">
        <f t="shared" si="29"/>
        <v/>
      </c>
      <c r="CJ80" s="115" t="str">
        <f t="shared" si="29"/>
        <v/>
      </c>
      <c r="CK80" s="116" t="str">
        <f t="shared" si="20"/>
        <v/>
      </c>
      <c r="CL80" s="114" t="str">
        <f t="shared" si="21"/>
        <v/>
      </c>
      <c r="CM80" s="115" t="str">
        <f t="shared" si="22"/>
        <v/>
      </c>
      <c r="CN80" s="115" t="str">
        <f t="shared" si="16"/>
        <v/>
      </c>
      <c r="CO80" s="115" t="str">
        <f t="shared" si="16"/>
        <v/>
      </c>
      <c r="CP80" s="115" t="str">
        <f t="shared" si="16"/>
        <v/>
      </c>
      <c r="CQ80" s="115" t="str">
        <f t="shared" si="16"/>
        <v/>
      </c>
      <c r="CR80" s="116" t="str">
        <f t="shared" si="16"/>
        <v/>
      </c>
      <c r="CS80" s="117" t="str">
        <f t="shared" si="16"/>
        <v/>
      </c>
      <c r="CT80" s="115" t="str">
        <f t="shared" si="23"/>
        <v/>
      </c>
      <c r="CU80" s="115" t="str">
        <f t="shared" si="23"/>
        <v/>
      </c>
      <c r="CV80" s="115" t="str">
        <f t="shared" si="23"/>
        <v/>
      </c>
      <c r="CW80" s="115" t="str">
        <f t="shared" si="23"/>
        <v/>
      </c>
      <c r="CX80" s="115" t="str">
        <f t="shared" si="23"/>
        <v/>
      </c>
      <c r="CY80" s="116" t="str">
        <f t="shared" si="23"/>
        <v/>
      </c>
      <c r="CZ80" s="141">
        <f t="shared" si="28"/>
        <v>0</v>
      </c>
    </row>
    <row r="81" spans="1:104" ht="21" hidden="1" customHeight="1">
      <c r="A81" s="130">
        <v>72</v>
      </c>
      <c r="B81" s="1066"/>
      <c r="C81" s="1067"/>
      <c r="D81" s="1067"/>
      <c r="E81" s="1067"/>
      <c r="F81" s="1067"/>
      <c r="G81" s="1067"/>
      <c r="H81" s="1067"/>
      <c r="I81" s="1067"/>
      <c r="J81" s="1067"/>
      <c r="K81" s="1067"/>
      <c r="L81" s="1067"/>
      <c r="M81" s="1067"/>
      <c r="N81" s="1067"/>
      <c r="O81" s="1067"/>
      <c r="P81" s="1067"/>
      <c r="Q81" s="1067"/>
      <c r="R81" s="1067"/>
      <c r="S81" s="1077"/>
      <c r="T81" s="118"/>
      <c r="U81" s="119"/>
      <c r="V81" s="119"/>
      <c r="W81" s="119"/>
      <c r="X81" s="119"/>
      <c r="Y81" s="119"/>
      <c r="Z81" s="120"/>
      <c r="AA81" s="118"/>
      <c r="AB81" s="119"/>
      <c r="AC81" s="119"/>
      <c r="AD81" s="119"/>
      <c r="AE81" s="119"/>
      <c r="AF81" s="119"/>
      <c r="AG81" s="120"/>
      <c r="AH81" s="118"/>
      <c r="AI81" s="119"/>
      <c r="AJ81" s="119"/>
      <c r="AK81" s="119"/>
      <c r="AL81" s="119"/>
      <c r="AM81" s="119"/>
      <c r="AN81" s="120"/>
      <c r="AO81" s="118"/>
      <c r="AP81" s="119"/>
      <c r="AQ81" s="119"/>
      <c r="AR81" s="119"/>
      <c r="AS81" s="119"/>
      <c r="AT81" s="119"/>
      <c r="AU81" s="120"/>
      <c r="AV81" s="1069">
        <f t="shared" si="17"/>
        <v>0</v>
      </c>
      <c r="AW81" s="1069"/>
      <c r="AX81" s="1070"/>
      <c r="AY81" s="1071">
        <f t="shared" si="18"/>
        <v>0</v>
      </c>
      <c r="AZ81" s="1072"/>
      <c r="BA81" s="1073"/>
      <c r="BB81" s="1074" t="str">
        <f t="shared" si="19"/>
        <v>0.0</v>
      </c>
      <c r="BC81" s="1075" t="str">
        <f t="shared" si="25"/>
        <v/>
      </c>
      <c r="BD81" s="1076" t="str">
        <f t="shared" si="25"/>
        <v/>
      </c>
      <c r="BE81" s="131"/>
      <c r="BF81" s="131"/>
      <c r="BG81" s="131"/>
      <c r="BI81" s="130">
        <v>72</v>
      </c>
      <c r="BJ81" s="132"/>
      <c r="BK81" s="133" t="s">
        <v>169</v>
      </c>
      <c r="BL81" s="134"/>
      <c r="BM81" s="133" t="s">
        <v>162</v>
      </c>
      <c r="BN81" s="135"/>
      <c r="BO81" s="133" t="s">
        <v>169</v>
      </c>
      <c r="BP81" s="134"/>
      <c r="BQ81" s="132"/>
      <c r="BR81" s="133" t="s">
        <v>169</v>
      </c>
      <c r="BS81" s="136"/>
      <c r="BT81" s="137" t="str">
        <f t="shared" si="26"/>
        <v/>
      </c>
      <c r="BU81" s="138" t="str">
        <f t="shared" si="27"/>
        <v/>
      </c>
      <c r="BW81" s="139">
        <v>72</v>
      </c>
      <c r="BX81" s="114" t="str">
        <f t="shared" si="30"/>
        <v/>
      </c>
      <c r="BY81" s="115" t="str">
        <f t="shared" si="30"/>
        <v/>
      </c>
      <c r="BZ81" s="115" t="str">
        <f t="shared" si="30"/>
        <v/>
      </c>
      <c r="CA81" s="115" t="str">
        <f t="shared" si="30"/>
        <v/>
      </c>
      <c r="CB81" s="115" t="str">
        <f t="shared" si="30"/>
        <v/>
      </c>
      <c r="CC81" s="115" t="str">
        <f t="shared" si="30"/>
        <v/>
      </c>
      <c r="CD81" s="116" t="str">
        <f t="shared" si="30"/>
        <v/>
      </c>
      <c r="CE81" s="114" t="str">
        <f t="shared" si="30"/>
        <v/>
      </c>
      <c r="CF81" s="115" t="str">
        <f t="shared" si="29"/>
        <v/>
      </c>
      <c r="CG81" s="115" t="str">
        <f t="shared" si="29"/>
        <v/>
      </c>
      <c r="CH81" s="115" t="str">
        <f t="shared" si="29"/>
        <v/>
      </c>
      <c r="CI81" s="115" t="str">
        <f t="shared" si="29"/>
        <v/>
      </c>
      <c r="CJ81" s="115" t="str">
        <f t="shared" si="29"/>
        <v/>
      </c>
      <c r="CK81" s="116" t="str">
        <f t="shared" si="20"/>
        <v/>
      </c>
      <c r="CL81" s="114" t="str">
        <f t="shared" si="21"/>
        <v/>
      </c>
      <c r="CM81" s="115" t="str">
        <f t="shared" si="22"/>
        <v/>
      </c>
      <c r="CN81" s="115" t="str">
        <f t="shared" si="16"/>
        <v/>
      </c>
      <c r="CO81" s="115" t="str">
        <f t="shared" si="16"/>
        <v/>
      </c>
      <c r="CP81" s="115" t="str">
        <f t="shared" si="16"/>
        <v/>
      </c>
      <c r="CQ81" s="115" t="str">
        <f t="shared" si="16"/>
        <v/>
      </c>
      <c r="CR81" s="116" t="str">
        <f t="shared" si="16"/>
        <v/>
      </c>
      <c r="CS81" s="117" t="str">
        <f t="shared" si="16"/>
        <v/>
      </c>
      <c r="CT81" s="115" t="str">
        <f t="shared" si="23"/>
        <v/>
      </c>
      <c r="CU81" s="115" t="str">
        <f t="shared" si="23"/>
        <v/>
      </c>
      <c r="CV81" s="115" t="str">
        <f t="shared" si="23"/>
        <v/>
      </c>
      <c r="CW81" s="115" t="str">
        <f t="shared" si="23"/>
        <v/>
      </c>
      <c r="CX81" s="115" t="str">
        <f t="shared" si="23"/>
        <v/>
      </c>
      <c r="CY81" s="116" t="str">
        <f t="shared" si="23"/>
        <v/>
      </c>
      <c r="CZ81" s="141">
        <f t="shared" si="28"/>
        <v>0</v>
      </c>
    </row>
    <row r="82" spans="1:104" ht="21" hidden="1" customHeight="1">
      <c r="A82" s="130">
        <v>73</v>
      </c>
      <c r="B82" s="1066"/>
      <c r="C82" s="1067"/>
      <c r="D82" s="1067"/>
      <c r="E82" s="1067"/>
      <c r="F82" s="1067"/>
      <c r="G82" s="1067"/>
      <c r="H82" s="1067"/>
      <c r="I82" s="1067"/>
      <c r="J82" s="1067"/>
      <c r="K82" s="1067"/>
      <c r="L82" s="1067"/>
      <c r="M82" s="1067"/>
      <c r="N82" s="1067"/>
      <c r="O82" s="1067"/>
      <c r="P82" s="1067"/>
      <c r="Q82" s="1067"/>
      <c r="R82" s="1067"/>
      <c r="S82" s="1077"/>
      <c r="T82" s="118"/>
      <c r="U82" s="119"/>
      <c r="V82" s="119"/>
      <c r="W82" s="119"/>
      <c r="X82" s="119"/>
      <c r="Y82" s="119"/>
      <c r="Z82" s="120"/>
      <c r="AA82" s="118"/>
      <c r="AB82" s="119"/>
      <c r="AC82" s="119"/>
      <c r="AD82" s="119"/>
      <c r="AE82" s="119"/>
      <c r="AF82" s="119"/>
      <c r="AG82" s="120"/>
      <c r="AH82" s="118"/>
      <c r="AI82" s="119"/>
      <c r="AJ82" s="119"/>
      <c r="AK82" s="119"/>
      <c r="AL82" s="119"/>
      <c r="AM82" s="119"/>
      <c r="AN82" s="120"/>
      <c r="AO82" s="118"/>
      <c r="AP82" s="119"/>
      <c r="AQ82" s="119"/>
      <c r="AR82" s="119"/>
      <c r="AS82" s="119"/>
      <c r="AT82" s="119"/>
      <c r="AU82" s="120"/>
      <c r="AV82" s="1069">
        <f t="shared" si="17"/>
        <v>0</v>
      </c>
      <c r="AW82" s="1069"/>
      <c r="AX82" s="1070"/>
      <c r="AY82" s="1071">
        <f t="shared" si="18"/>
        <v>0</v>
      </c>
      <c r="AZ82" s="1072"/>
      <c r="BA82" s="1073"/>
      <c r="BB82" s="1074" t="str">
        <f t="shared" si="19"/>
        <v>0.0</v>
      </c>
      <c r="BC82" s="1075" t="str">
        <f t="shared" si="25"/>
        <v/>
      </c>
      <c r="BD82" s="1076" t="str">
        <f t="shared" si="25"/>
        <v/>
      </c>
      <c r="BE82" s="131"/>
      <c r="BF82" s="131"/>
      <c r="BG82" s="131"/>
      <c r="BI82" s="130">
        <v>73</v>
      </c>
      <c r="BJ82" s="132"/>
      <c r="BK82" s="133" t="s">
        <v>169</v>
      </c>
      <c r="BL82" s="134"/>
      <c r="BM82" s="133" t="s">
        <v>162</v>
      </c>
      <c r="BN82" s="135"/>
      <c r="BO82" s="133" t="s">
        <v>169</v>
      </c>
      <c r="BP82" s="134"/>
      <c r="BQ82" s="132"/>
      <c r="BR82" s="133" t="s">
        <v>169</v>
      </c>
      <c r="BS82" s="136"/>
      <c r="BT82" s="137" t="str">
        <f t="shared" si="26"/>
        <v/>
      </c>
      <c r="BU82" s="138" t="str">
        <f t="shared" si="27"/>
        <v/>
      </c>
      <c r="BW82" s="139">
        <v>73</v>
      </c>
      <c r="BX82" s="114" t="str">
        <f t="shared" si="30"/>
        <v/>
      </c>
      <c r="BY82" s="115" t="str">
        <f t="shared" si="30"/>
        <v/>
      </c>
      <c r="BZ82" s="115" t="str">
        <f t="shared" si="30"/>
        <v/>
      </c>
      <c r="CA82" s="115" t="str">
        <f t="shared" si="30"/>
        <v/>
      </c>
      <c r="CB82" s="115" t="str">
        <f t="shared" si="30"/>
        <v/>
      </c>
      <c r="CC82" s="115" t="str">
        <f t="shared" si="30"/>
        <v/>
      </c>
      <c r="CD82" s="116" t="str">
        <f t="shared" si="30"/>
        <v/>
      </c>
      <c r="CE82" s="114" t="str">
        <f t="shared" si="30"/>
        <v/>
      </c>
      <c r="CF82" s="115" t="str">
        <f t="shared" si="29"/>
        <v/>
      </c>
      <c r="CG82" s="115" t="str">
        <f t="shared" si="29"/>
        <v/>
      </c>
      <c r="CH82" s="115" t="str">
        <f t="shared" si="29"/>
        <v/>
      </c>
      <c r="CI82" s="115" t="str">
        <f t="shared" si="29"/>
        <v/>
      </c>
      <c r="CJ82" s="115" t="str">
        <f t="shared" si="29"/>
        <v/>
      </c>
      <c r="CK82" s="116" t="str">
        <f t="shared" si="20"/>
        <v/>
      </c>
      <c r="CL82" s="114" t="str">
        <f t="shared" si="21"/>
        <v/>
      </c>
      <c r="CM82" s="115" t="str">
        <f t="shared" si="22"/>
        <v/>
      </c>
      <c r="CN82" s="115" t="str">
        <f t="shared" si="16"/>
        <v/>
      </c>
      <c r="CO82" s="115" t="str">
        <f t="shared" si="16"/>
        <v/>
      </c>
      <c r="CP82" s="115" t="str">
        <f t="shared" si="16"/>
        <v/>
      </c>
      <c r="CQ82" s="115" t="str">
        <f t="shared" si="16"/>
        <v/>
      </c>
      <c r="CR82" s="116" t="str">
        <f t="shared" si="16"/>
        <v/>
      </c>
      <c r="CS82" s="117" t="str">
        <f t="shared" si="16"/>
        <v/>
      </c>
      <c r="CT82" s="115" t="str">
        <f t="shared" si="23"/>
        <v/>
      </c>
      <c r="CU82" s="115" t="str">
        <f t="shared" si="23"/>
        <v/>
      </c>
      <c r="CV82" s="115" t="str">
        <f t="shared" si="23"/>
        <v/>
      </c>
      <c r="CW82" s="115" t="str">
        <f t="shared" si="23"/>
        <v/>
      </c>
      <c r="CX82" s="115" t="str">
        <f t="shared" si="23"/>
        <v/>
      </c>
      <c r="CY82" s="116" t="str">
        <f t="shared" si="23"/>
        <v/>
      </c>
      <c r="CZ82" s="141">
        <f t="shared" si="28"/>
        <v>0</v>
      </c>
    </row>
    <row r="83" spans="1:104" ht="21" hidden="1" customHeight="1">
      <c r="A83" s="130">
        <v>74</v>
      </c>
      <c r="B83" s="1066"/>
      <c r="C83" s="1067"/>
      <c r="D83" s="1067"/>
      <c r="E83" s="1067"/>
      <c r="F83" s="1067"/>
      <c r="G83" s="1067"/>
      <c r="H83" s="1067"/>
      <c r="I83" s="1067"/>
      <c r="J83" s="1067"/>
      <c r="K83" s="1067"/>
      <c r="L83" s="1067"/>
      <c r="M83" s="1067"/>
      <c r="N83" s="1067"/>
      <c r="O83" s="1067"/>
      <c r="P83" s="1067"/>
      <c r="Q83" s="1067"/>
      <c r="R83" s="1067"/>
      <c r="S83" s="1077"/>
      <c r="T83" s="118"/>
      <c r="U83" s="119"/>
      <c r="V83" s="119"/>
      <c r="W83" s="119"/>
      <c r="X83" s="119"/>
      <c r="Y83" s="119"/>
      <c r="Z83" s="120"/>
      <c r="AA83" s="118"/>
      <c r="AB83" s="119"/>
      <c r="AC83" s="119"/>
      <c r="AD83" s="119"/>
      <c r="AE83" s="119"/>
      <c r="AF83" s="119"/>
      <c r="AG83" s="120"/>
      <c r="AH83" s="118"/>
      <c r="AI83" s="119"/>
      <c r="AJ83" s="119"/>
      <c r="AK83" s="119"/>
      <c r="AL83" s="119"/>
      <c r="AM83" s="119"/>
      <c r="AN83" s="120"/>
      <c r="AO83" s="118"/>
      <c r="AP83" s="119"/>
      <c r="AQ83" s="119"/>
      <c r="AR83" s="119"/>
      <c r="AS83" s="119"/>
      <c r="AT83" s="119"/>
      <c r="AU83" s="120"/>
      <c r="AV83" s="1069">
        <f t="shared" si="17"/>
        <v>0</v>
      </c>
      <c r="AW83" s="1069"/>
      <c r="AX83" s="1070"/>
      <c r="AY83" s="1071">
        <f t="shared" si="18"/>
        <v>0</v>
      </c>
      <c r="AZ83" s="1072"/>
      <c r="BA83" s="1073"/>
      <c r="BB83" s="1074" t="str">
        <f t="shared" si="19"/>
        <v>0.0</v>
      </c>
      <c r="BC83" s="1075" t="str">
        <f t="shared" si="25"/>
        <v/>
      </c>
      <c r="BD83" s="1076" t="str">
        <f t="shared" si="25"/>
        <v/>
      </c>
      <c r="BE83" s="131"/>
      <c r="BF83" s="131"/>
      <c r="BG83" s="131"/>
      <c r="BI83" s="130">
        <v>74</v>
      </c>
      <c r="BJ83" s="132"/>
      <c r="BK83" s="133" t="s">
        <v>169</v>
      </c>
      <c r="BL83" s="134"/>
      <c r="BM83" s="133" t="s">
        <v>162</v>
      </c>
      <c r="BN83" s="135"/>
      <c r="BO83" s="133" t="s">
        <v>169</v>
      </c>
      <c r="BP83" s="134"/>
      <c r="BQ83" s="132"/>
      <c r="BR83" s="133" t="s">
        <v>169</v>
      </c>
      <c r="BS83" s="136"/>
      <c r="BT83" s="137" t="str">
        <f t="shared" si="26"/>
        <v/>
      </c>
      <c r="BU83" s="138" t="str">
        <f t="shared" si="27"/>
        <v/>
      </c>
      <c r="BW83" s="139">
        <v>74</v>
      </c>
      <c r="BX83" s="114" t="str">
        <f t="shared" si="30"/>
        <v/>
      </c>
      <c r="BY83" s="115" t="str">
        <f t="shared" si="30"/>
        <v/>
      </c>
      <c r="BZ83" s="115" t="str">
        <f t="shared" si="30"/>
        <v/>
      </c>
      <c r="CA83" s="115" t="str">
        <f t="shared" si="30"/>
        <v/>
      </c>
      <c r="CB83" s="115" t="str">
        <f t="shared" si="30"/>
        <v/>
      </c>
      <c r="CC83" s="115" t="str">
        <f t="shared" si="30"/>
        <v/>
      </c>
      <c r="CD83" s="116" t="str">
        <f t="shared" si="30"/>
        <v/>
      </c>
      <c r="CE83" s="114" t="str">
        <f t="shared" si="30"/>
        <v/>
      </c>
      <c r="CF83" s="115" t="str">
        <f t="shared" si="29"/>
        <v/>
      </c>
      <c r="CG83" s="115" t="str">
        <f t="shared" si="29"/>
        <v/>
      </c>
      <c r="CH83" s="115" t="str">
        <f t="shared" si="29"/>
        <v/>
      </c>
      <c r="CI83" s="115" t="str">
        <f t="shared" si="29"/>
        <v/>
      </c>
      <c r="CJ83" s="115" t="str">
        <f t="shared" si="29"/>
        <v/>
      </c>
      <c r="CK83" s="116" t="str">
        <f t="shared" si="20"/>
        <v/>
      </c>
      <c r="CL83" s="114" t="str">
        <f t="shared" si="21"/>
        <v/>
      </c>
      <c r="CM83" s="115" t="str">
        <f t="shared" si="22"/>
        <v/>
      </c>
      <c r="CN83" s="115" t="str">
        <f t="shared" si="16"/>
        <v/>
      </c>
      <c r="CO83" s="115" t="str">
        <f t="shared" si="16"/>
        <v/>
      </c>
      <c r="CP83" s="115" t="str">
        <f t="shared" si="16"/>
        <v/>
      </c>
      <c r="CQ83" s="115" t="str">
        <f t="shared" si="16"/>
        <v/>
      </c>
      <c r="CR83" s="116" t="str">
        <f t="shared" si="16"/>
        <v/>
      </c>
      <c r="CS83" s="117" t="str">
        <f t="shared" si="16"/>
        <v/>
      </c>
      <c r="CT83" s="115" t="str">
        <f t="shared" si="23"/>
        <v/>
      </c>
      <c r="CU83" s="115" t="str">
        <f t="shared" si="23"/>
        <v/>
      </c>
      <c r="CV83" s="115" t="str">
        <f t="shared" si="23"/>
        <v/>
      </c>
      <c r="CW83" s="115" t="str">
        <f t="shared" si="23"/>
        <v/>
      </c>
      <c r="CX83" s="115" t="str">
        <f t="shared" si="23"/>
        <v/>
      </c>
      <c r="CY83" s="116" t="str">
        <f t="shared" si="23"/>
        <v/>
      </c>
      <c r="CZ83" s="141">
        <f t="shared" si="28"/>
        <v>0</v>
      </c>
    </row>
    <row r="84" spans="1:104" ht="21" hidden="1" customHeight="1">
      <c r="A84" s="130">
        <v>75</v>
      </c>
      <c r="B84" s="1066"/>
      <c r="C84" s="1067"/>
      <c r="D84" s="1067"/>
      <c r="E84" s="1067"/>
      <c r="F84" s="1067"/>
      <c r="G84" s="1067"/>
      <c r="H84" s="1067"/>
      <c r="I84" s="1067"/>
      <c r="J84" s="1067"/>
      <c r="K84" s="1067"/>
      <c r="L84" s="1067"/>
      <c r="M84" s="1067"/>
      <c r="N84" s="1067"/>
      <c r="O84" s="1067"/>
      <c r="P84" s="1067"/>
      <c r="Q84" s="1067"/>
      <c r="R84" s="1067"/>
      <c r="S84" s="1068"/>
      <c r="T84" s="118"/>
      <c r="U84" s="119"/>
      <c r="V84" s="119"/>
      <c r="W84" s="119"/>
      <c r="X84" s="119"/>
      <c r="Y84" s="119"/>
      <c r="Z84" s="120"/>
      <c r="AA84" s="118"/>
      <c r="AB84" s="119"/>
      <c r="AC84" s="119"/>
      <c r="AD84" s="119"/>
      <c r="AE84" s="119"/>
      <c r="AF84" s="119"/>
      <c r="AG84" s="120"/>
      <c r="AH84" s="118"/>
      <c r="AI84" s="119"/>
      <c r="AJ84" s="119"/>
      <c r="AK84" s="119"/>
      <c r="AL84" s="119"/>
      <c r="AM84" s="119"/>
      <c r="AN84" s="120"/>
      <c r="AO84" s="118"/>
      <c r="AP84" s="119"/>
      <c r="AQ84" s="119"/>
      <c r="AR84" s="119"/>
      <c r="AS84" s="119"/>
      <c r="AT84" s="119"/>
      <c r="AU84" s="120"/>
      <c r="AV84" s="1069">
        <f t="shared" si="17"/>
        <v>0</v>
      </c>
      <c r="AW84" s="1069"/>
      <c r="AX84" s="1070"/>
      <c r="AY84" s="1071">
        <f t="shared" si="18"/>
        <v>0</v>
      </c>
      <c r="AZ84" s="1072"/>
      <c r="BA84" s="1073"/>
      <c r="BB84" s="1074" t="str">
        <f t="shared" si="19"/>
        <v>0.0</v>
      </c>
      <c r="BC84" s="1075" t="str">
        <f t="shared" si="25"/>
        <v/>
      </c>
      <c r="BD84" s="1076" t="str">
        <f t="shared" si="25"/>
        <v/>
      </c>
      <c r="BE84" s="131"/>
      <c r="BF84" s="131"/>
      <c r="BG84" s="131"/>
      <c r="BI84" s="130">
        <v>75</v>
      </c>
      <c r="BJ84" s="132"/>
      <c r="BK84" s="133" t="s">
        <v>169</v>
      </c>
      <c r="BL84" s="134"/>
      <c r="BM84" s="133" t="s">
        <v>162</v>
      </c>
      <c r="BN84" s="135"/>
      <c r="BO84" s="133" t="s">
        <v>169</v>
      </c>
      <c r="BP84" s="134"/>
      <c r="BQ84" s="132"/>
      <c r="BR84" s="133" t="s">
        <v>169</v>
      </c>
      <c r="BS84" s="136"/>
      <c r="BT84" s="137" t="str">
        <f t="shared" si="26"/>
        <v/>
      </c>
      <c r="BU84" s="138" t="str">
        <f t="shared" si="27"/>
        <v/>
      </c>
      <c r="BW84" s="139">
        <v>75</v>
      </c>
      <c r="BX84" s="114" t="str">
        <f t="shared" si="30"/>
        <v/>
      </c>
      <c r="BY84" s="115" t="str">
        <f t="shared" si="30"/>
        <v/>
      </c>
      <c r="BZ84" s="115" t="str">
        <f t="shared" si="30"/>
        <v/>
      </c>
      <c r="CA84" s="115" t="str">
        <f t="shared" si="30"/>
        <v/>
      </c>
      <c r="CB84" s="115" t="str">
        <f t="shared" si="30"/>
        <v/>
      </c>
      <c r="CC84" s="115" t="str">
        <f t="shared" si="30"/>
        <v/>
      </c>
      <c r="CD84" s="116" t="str">
        <f t="shared" si="30"/>
        <v/>
      </c>
      <c r="CE84" s="114" t="str">
        <f t="shared" si="30"/>
        <v/>
      </c>
      <c r="CF84" s="115" t="str">
        <f t="shared" si="29"/>
        <v/>
      </c>
      <c r="CG84" s="115" t="str">
        <f t="shared" si="29"/>
        <v/>
      </c>
      <c r="CH84" s="115" t="str">
        <f t="shared" si="29"/>
        <v/>
      </c>
      <c r="CI84" s="115" t="str">
        <f t="shared" si="29"/>
        <v/>
      </c>
      <c r="CJ84" s="115" t="str">
        <f t="shared" si="29"/>
        <v/>
      </c>
      <c r="CK84" s="116" t="str">
        <f t="shared" si="20"/>
        <v/>
      </c>
      <c r="CL84" s="114" t="str">
        <f t="shared" si="21"/>
        <v/>
      </c>
      <c r="CM84" s="115" t="str">
        <f t="shared" si="22"/>
        <v/>
      </c>
      <c r="CN84" s="115" t="str">
        <f t="shared" si="16"/>
        <v/>
      </c>
      <c r="CO84" s="115" t="str">
        <f t="shared" si="16"/>
        <v/>
      </c>
      <c r="CP84" s="115" t="str">
        <f t="shared" si="16"/>
        <v/>
      </c>
      <c r="CQ84" s="115" t="str">
        <f t="shared" si="16"/>
        <v/>
      </c>
      <c r="CR84" s="116" t="str">
        <f t="shared" si="16"/>
        <v/>
      </c>
      <c r="CS84" s="117" t="str">
        <f t="shared" si="16"/>
        <v/>
      </c>
      <c r="CT84" s="115" t="str">
        <f t="shared" si="23"/>
        <v/>
      </c>
      <c r="CU84" s="115" t="str">
        <f t="shared" si="23"/>
        <v/>
      </c>
      <c r="CV84" s="115" t="str">
        <f t="shared" si="23"/>
        <v/>
      </c>
      <c r="CW84" s="115" t="str">
        <f t="shared" si="23"/>
        <v/>
      </c>
      <c r="CX84" s="115" t="str">
        <f t="shared" si="23"/>
        <v/>
      </c>
      <c r="CY84" s="116" t="str">
        <f t="shared" si="23"/>
        <v/>
      </c>
      <c r="CZ84" s="141">
        <f t="shared" si="28"/>
        <v>0</v>
      </c>
    </row>
    <row r="85" spans="1:104" ht="21" hidden="1" customHeight="1">
      <c r="A85" s="130">
        <v>76</v>
      </c>
      <c r="B85" s="1066"/>
      <c r="C85" s="1067"/>
      <c r="D85" s="1067"/>
      <c r="E85" s="1067"/>
      <c r="F85" s="1067"/>
      <c r="G85" s="1067"/>
      <c r="H85" s="1067"/>
      <c r="I85" s="1067"/>
      <c r="J85" s="1067"/>
      <c r="K85" s="1067"/>
      <c r="L85" s="1067"/>
      <c r="M85" s="1067"/>
      <c r="N85" s="1067"/>
      <c r="O85" s="1067"/>
      <c r="P85" s="1067"/>
      <c r="Q85" s="1067"/>
      <c r="R85" s="1067"/>
      <c r="S85" s="1068"/>
      <c r="T85" s="118"/>
      <c r="U85" s="119"/>
      <c r="V85" s="119"/>
      <c r="W85" s="119"/>
      <c r="X85" s="119"/>
      <c r="Y85" s="119"/>
      <c r="Z85" s="120"/>
      <c r="AA85" s="118"/>
      <c r="AB85" s="119"/>
      <c r="AC85" s="119"/>
      <c r="AD85" s="119"/>
      <c r="AE85" s="119"/>
      <c r="AF85" s="119"/>
      <c r="AG85" s="120"/>
      <c r="AH85" s="118"/>
      <c r="AI85" s="119"/>
      <c r="AJ85" s="119"/>
      <c r="AK85" s="119"/>
      <c r="AL85" s="119"/>
      <c r="AM85" s="119"/>
      <c r="AN85" s="120"/>
      <c r="AO85" s="118"/>
      <c r="AP85" s="119"/>
      <c r="AQ85" s="119"/>
      <c r="AR85" s="119"/>
      <c r="AS85" s="119"/>
      <c r="AT85" s="119"/>
      <c r="AU85" s="120"/>
      <c r="AV85" s="1069">
        <f t="shared" si="17"/>
        <v>0</v>
      </c>
      <c r="AW85" s="1069"/>
      <c r="AX85" s="1070"/>
      <c r="AY85" s="1071">
        <f t="shared" si="18"/>
        <v>0</v>
      </c>
      <c r="AZ85" s="1072"/>
      <c r="BA85" s="1073"/>
      <c r="BB85" s="1074" t="str">
        <f t="shared" si="19"/>
        <v>0.0</v>
      </c>
      <c r="BC85" s="1075" t="str">
        <f t="shared" si="25"/>
        <v/>
      </c>
      <c r="BD85" s="1076" t="str">
        <f t="shared" si="25"/>
        <v/>
      </c>
      <c r="BE85" s="131"/>
      <c r="BF85" s="131"/>
      <c r="BG85" s="131"/>
      <c r="BI85" s="130">
        <v>76</v>
      </c>
      <c r="BJ85" s="132"/>
      <c r="BK85" s="133" t="s">
        <v>169</v>
      </c>
      <c r="BL85" s="134"/>
      <c r="BM85" s="133" t="s">
        <v>162</v>
      </c>
      <c r="BN85" s="135"/>
      <c r="BO85" s="133" t="s">
        <v>169</v>
      </c>
      <c r="BP85" s="134"/>
      <c r="BQ85" s="132"/>
      <c r="BR85" s="133" t="s">
        <v>169</v>
      </c>
      <c r="BS85" s="136"/>
      <c r="BT85" s="137" t="str">
        <f t="shared" si="26"/>
        <v/>
      </c>
      <c r="BU85" s="138" t="str">
        <f t="shared" si="27"/>
        <v/>
      </c>
      <c r="BW85" s="139">
        <v>76</v>
      </c>
      <c r="BX85" s="114" t="str">
        <f t="shared" si="30"/>
        <v/>
      </c>
      <c r="BY85" s="115" t="str">
        <f t="shared" si="30"/>
        <v/>
      </c>
      <c r="BZ85" s="115" t="str">
        <f t="shared" si="30"/>
        <v/>
      </c>
      <c r="CA85" s="115" t="str">
        <f t="shared" si="30"/>
        <v/>
      </c>
      <c r="CB85" s="115" t="str">
        <f t="shared" si="30"/>
        <v/>
      </c>
      <c r="CC85" s="115" t="str">
        <f t="shared" si="30"/>
        <v/>
      </c>
      <c r="CD85" s="116" t="str">
        <f t="shared" si="30"/>
        <v/>
      </c>
      <c r="CE85" s="114" t="str">
        <f t="shared" si="30"/>
        <v/>
      </c>
      <c r="CF85" s="115" t="str">
        <f t="shared" si="29"/>
        <v/>
      </c>
      <c r="CG85" s="115" t="str">
        <f t="shared" si="29"/>
        <v/>
      </c>
      <c r="CH85" s="115" t="str">
        <f t="shared" si="29"/>
        <v/>
      </c>
      <c r="CI85" s="115" t="str">
        <f t="shared" si="29"/>
        <v/>
      </c>
      <c r="CJ85" s="115" t="str">
        <f t="shared" si="29"/>
        <v/>
      </c>
      <c r="CK85" s="116" t="str">
        <f t="shared" si="20"/>
        <v/>
      </c>
      <c r="CL85" s="114" t="str">
        <f t="shared" si="21"/>
        <v/>
      </c>
      <c r="CM85" s="115" t="str">
        <f t="shared" si="22"/>
        <v/>
      </c>
      <c r="CN85" s="115" t="str">
        <f t="shared" si="16"/>
        <v/>
      </c>
      <c r="CO85" s="115" t="str">
        <f t="shared" si="16"/>
        <v/>
      </c>
      <c r="CP85" s="115" t="str">
        <f t="shared" si="16"/>
        <v/>
      </c>
      <c r="CQ85" s="115" t="str">
        <f t="shared" si="16"/>
        <v/>
      </c>
      <c r="CR85" s="116" t="str">
        <f t="shared" si="16"/>
        <v/>
      </c>
      <c r="CS85" s="117" t="str">
        <f t="shared" si="16"/>
        <v/>
      </c>
      <c r="CT85" s="115" t="str">
        <f t="shared" si="23"/>
        <v/>
      </c>
      <c r="CU85" s="115" t="str">
        <f t="shared" si="23"/>
        <v/>
      </c>
      <c r="CV85" s="115" t="str">
        <f t="shared" si="23"/>
        <v/>
      </c>
      <c r="CW85" s="115" t="str">
        <f t="shared" si="23"/>
        <v/>
      </c>
      <c r="CX85" s="115" t="str">
        <f t="shared" si="23"/>
        <v/>
      </c>
      <c r="CY85" s="116" t="str">
        <f t="shared" si="23"/>
        <v/>
      </c>
      <c r="CZ85" s="141">
        <f t="shared" si="28"/>
        <v>0</v>
      </c>
    </row>
    <row r="86" spans="1:104" ht="21" hidden="1" customHeight="1">
      <c r="A86" s="130">
        <v>77</v>
      </c>
      <c r="B86" s="1066"/>
      <c r="C86" s="1067"/>
      <c r="D86" s="1067"/>
      <c r="E86" s="1067"/>
      <c r="F86" s="1067"/>
      <c r="G86" s="1067"/>
      <c r="H86" s="1067"/>
      <c r="I86" s="1067"/>
      <c r="J86" s="1067"/>
      <c r="K86" s="1067"/>
      <c r="L86" s="1067"/>
      <c r="M86" s="1067"/>
      <c r="N86" s="1067"/>
      <c r="O86" s="1067"/>
      <c r="P86" s="1067"/>
      <c r="Q86" s="1067"/>
      <c r="R86" s="1067"/>
      <c r="S86" s="1068"/>
      <c r="T86" s="118"/>
      <c r="U86" s="119"/>
      <c r="V86" s="119"/>
      <c r="W86" s="119"/>
      <c r="X86" s="119"/>
      <c r="Y86" s="119"/>
      <c r="Z86" s="120"/>
      <c r="AA86" s="118"/>
      <c r="AB86" s="119"/>
      <c r="AC86" s="119"/>
      <c r="AD86" s="119"/>
      <c r="AE86" s="119"/>
      <c r="AF86" s="119"/>
      <c r="AG86" s="120"/>
      <c r="AH86" s="118"/>
      <c r="AI86" s="119"/>
      <c r="AJ86" s="119"/>
      <c r="AK86" s="119"/>
      <c r="AL86" s="119"/>
      <c r="AM86" s="119"/>
      <c r="AN86" s="120"/>
      <c r="AO86" s="118"/>
      <c r="AP86" s="119"/>
      <c r="AQ86" s="119"/>
      <c r="AR86" s="119"/>
      <c r="AS86" s="119"/>
      <c r="AT86" s="119"/>
      <c r="AU86" s="120"/>
      <c r="AV86" s="1069">
        <f t="shared" si="17"/>
        <v>0</v>
      </c>
      <c r="AW86" s="1069"/>
      <c r="AX86" s="1070"/>
      <c r="AY86" s="1071">
        <f t="shared" si="18"/>
        <v>0</v>
      </c>
      <c r="AZ86" s="1072"/>
      <c r="BA86" s="1073"/>
      <c r="BB86" s="1074" t="str">
        <f t="shared" si="19"/>
        <v>0.0</v>
      </c>
      <c r="BC86" s="1075" t="str">
        <f t="shared" si="25"/>
        <v/>
      </c>
      <c r="BD86" s="1076" t="str">
        <f t="shared" si="25"/>
        <v/>
      </c>
      <c r="BE86" s="131"/>
      <c r="BF86" s="131"/>
      <c r="BG86" s="131"/>
      <c r="BI86" s="130">
        <v>77</v>
      </c>
      <c r="BJ86" s="132"/>
      <c r="BK86" s="133" t="s">
        <v>169</v>
      </c>
      <c r="BL86" s="134"/>
      <c r="BM86" s="133" t="s">
        <v>162</v>
      </c>
      <c r="BN86" s="135"/>
      <c r="BO86" s="133" t="s">
        <v>169</v>
      </c>
      <c r="BP86" s="134"/>
      <c r="BQ86" s="132"/>
      <c r="BR86" s="133" t="s">
        <v>169</v>
      </c>
      <c r="BS86" s="136"/>
      <c r="BT86" s="137" t="str">
        <f t="shared" si="26"/>
        <v/>
      </c>
      <c r="BU86" s="138" t="str">
        <f t="shared" si="27"/>
        <v/>
      </c>
      <c r="BW86" s="139">
        <v>77</v>
      </c>
      <c r="BX86" s="114" t="str">
        <f t="shared" si="30"/>
        <v/>
      </c>
      <c r="BY86" s="115" t="str">
        <f t="shared" si="30"/>
        <v/>
      </c>
      <c r="BZ86" s="115" t="str">
        <f t="shared" si="30"/>
        <v/>
      </c>
      <c r="CA86" s="115" t="str">
        <f t="shared" si="30"/>
        <v/>
      </c>
      <c r="CB86" s="115" t="str">
        <f t="shared" si="30"/>
        <v/>
      </c>
      <c r="CC86" s="115" t="str">
        <f t="shared" si="30"/>
        <v/>
      </c>
      <c r="CD86" s="116" t="str">
        <f t="shared" si="30"/>
        <v/>
      </c>
      <c r="CE86" s="114" t="str">
        <f t="shared" si="30"/>
        <v/>
      </c>
      <c r="CF86" s="115" t="str">
        <f t="shared" si="29"/>
        <v/>
      </c>
      <c r="CG86" s="115" t="str">
        <f t="shared" si="29"/>
        <v/>
      </c>
      <c r="CH86" s="115" t="str">
        <f t="shared" si="29"/>
        <v/>
      </c>
      <c r="CI86" s="115" t="str">
        <f t="shared" si="29"/>
        <v/>
      </c>
      <c r="CJ86" s="115" t="str">
        <f t="shared" si="29"/>
        <v/>
      </c>
      <c r="CK86" s="116" t="str">
        <f t="shared" si="20"/>
        <v/>
      </c>
      <c r="CL86" s="114" t="str">
        <f t="shared" si="21"/>
        <v/>
      </c>
      <c r="CM86" s="115" t="str">
        <f t="shared" si="22"/>
        <v/>
      </c>
      <c r="CN86" s="115" t="str">
        <f t="shared" si="16"/>
        <v/>
      </c>
      <c r="CO86" s="115" t="str">
        <f t="shared" si="16"/>
        <v/>
      </c>
      <c r="CP86" s="115" t="str">
        <f t="shared" si="16"/>
        <v/>
      </c>
      <c r="CQ86" s="115" t="str">
        <f t="shared" si="16"/>
        <v/>
      </c>
      <c r="CR86" s="116" t="str">
        <f t="shared" si="16"/>
        <v/>
      </c>
      <c r="CS86" s="117" t="str">
        <f t="shared" si="16"/>
        <v/>
      </c>
      <c r="CT86" s="115" t="str">
        <f t="shared" si="23"/>
        <v/>
      </c>
      <c r="CU86" s="115" t="str">
        <f t="shared" si="23"/>
        <v/>
      </c>
      <c r="CV86" s="115" t="str">
        <f t="shared" si="23"/>
        <v/>
      </c>
      <c r="CW86" s="115" t="str">
        <f t="shared" si="23"/>
        <v/>
      </c>
      <c r="CX86" s="115" t="str">
        <f t="shared" si="23"/>
        <v/>
      </c>
      <c r="CY86" s="116" t="str">
        <f t="shared" si="23"/>
        <v/>
      </c>
      <c r="CZ86" s="141">
        <f t="shared" si="28"/>
        <v>0</v>
      </c>
    </row>
    <row r="87" spans="1:104" ht="21" hidden="1" customHeight="1">
      <c r="A87" s="130">
        <v>78</v>
      </c>
      <c r="B87" s="1066"/>
      <c r="C87" s="1067"/>
      <c r="D87" s="1067"/>
      <c r="E87" s="1067"/>
      <c r="F87" s="1067"/>
      <c r="G87" s="1067"/>
      <c r="H87" s="1067"/>
      <c r="I87" s="1067"/>
      <c r="J87" s="1067"/>
      <c r="K87" s="1067"/>
      <c r="L87" s="1067"/>
      <c r="M87" s="1067"/>
      <c r="N87" s="1067"/>
      <c r="O87" s="1067"/>
      <c r="P87" s="1067"/>
      <c r="Q87" s="1067"/>
      <c r="R87" s="1067"/>
      <c r="S87" s="1068"/>
      <c r="T87" s="118"/>
      <c r="U87" s="119"/>
      <c r="V87" s="119"/>
      <c r="W87" s="119"/>
      <c r="X87" s="119"/>
      <c r="Y87" s="119"/>
      <c r="Z87" s="120"/>
      <c r="AA87" s="118"/>
      <c r="AB87" s="119"/>
      <c r="AC87" s="119"/>
      <c r="AD87" s="119"/>
      <c r="AE87" s="119"/>
      <c r="AF87" s="119"/>
      <c r="AG87" s="120"/>
      <c r="AH87" s="118"/>
      <c r="AI87" s="119"/>
      <c r="AJ87" s="119"/>
      <c r="AK87" s="119"/>
      <c r="AL87" s="119"/>
      <c r="AM87" s="119"/>
      <c r="AN87" s="120"/>
      <c r="AO87" s="118"/>
      <c r="AP87" s="119"/>
      <c r="AQ87" s="119"/>
      <c r="AR87" s="119"/>
      <c r="AS87" s="119"/>
      <c r="AT87" s="119"/>
      <c r="AU87" s="120"/>
      <c r="AV87" s="1069">
        <f t="shared" si="17"/>
        <v>0</v>
      </c>
      <c r="AW87" s="1069"/>
      <c r="AX87" s="1070"/>
      <c r="AY87" s="1071">
        <f t="shared" si="18"/>
        <v>0</v>
      </c>
      <c r="AZ87" s="1072"/>
      <c r="BA87" s="1073"/>
      <c r="BB87" s="1074" t="str">
        <f t="shared" si="19"/>
        <v>0.0</v>
      </c>
      <c r="BC87" s="1075" t="str">
        <f t="shared" si="25"/>
        <v/>
      </c>
      <c r="BD87" s="1076" t="str">
        <f t="shared" si="25"/>
        <v/>
      </c>
      <c r="BE87" s="131"/>
      <c r="BF87" s="131"/>
      <c r="BG87" s="131"/>
      <c r="BI87" s="130">
        <v>78</v>
      </c>
      <c r="BJ87" s="132"/>
      <c r="BK87" s="133" t="s">
        <v>169</v>
      </c>
      <c r="BL87" s="134"/>
      <c r="BM87" s="133" t="s">
        <v>162</v>
      </c>
      <c r="BN87" s="135"/>
      <c r="BO87" s="133" t="s">
        <v>169</v>
      </c>
      <c r="BP87" s="134"/>
      <c r="BQ87" s="132"/>
      <c r="BR87" s="133" t="s">
        <v>169</v>
      </c>
      <c r="BS87" s="136"/>
      <c r="BT87" s="137" t="str">
        <f t="shared" si="26"/>
        <v/>
      </c>
      <c r="BU87" s="138" t="str">
        <f t="shared" si="27"/>
        <v/>
      </c>
      <c r="BW87" s="139">
        <v>78</v>
      </c>
      <c r="BX87" s="114" t="str">
        <f t="shared" si="30"/>
        <v/>
      </c>
      <c r="BY87" s="115" t="str">
        <f t="shared" si="30"/>
        <v/>
      </c>
      <c r="BZ87" s="115" t="str">
        <f t="shared" si="30"/>
        <v/>
      </c>
      <c r="CA87" s="115" t="str">
        <f t="shared" si="30"/>
        <v/>
      </c>
      <c r="CB87" s="115" t="str">
        <f t="shared" si="30"/>
        <v/>
      </c>
      <c r="CC87" s="115" t="str">
        <f t="shared" si="30"/>
        <v/>
      </c>
      <c r="CD87" s="116" t="str">
        <f t="shared" si="30"/>
        <v/>
      </c>
      <c r="CE87" s="114" t="str">
        <f t="shared" si="30"/>
        <v/>
      </c>
      <c r="CF87" s="115" t="str">
        <f t="shared" si="29"/>
        <v/>
      </c>
      <c r="CG87" s="115" t="str">
        <f t="shared" si="29"/>
        <v/>
      </c>
      <c r="CH87" s="115" t="str">
        <f t="shared" si="29"/>
        <v/>
      </c>
      <c r="CI87" s="115" t="str">
        <f t="shared" si="29"/>
        <v/>
      </c>
      <c r="CJ87" s="115" t="str">
        <f t="shared" si="29"/>
        <v/>
      </c>
      <c r="CK87" s="116" t="str">
        <f t="shared" si="20"/>
        <v/>
      </c>
      <c r="CL87" s="114" t="str">
        <f t="shared" si="21"/>
        <v/>
      </c>
      <c r="CM87" s="115" t="str">
        <f t="shared" si="22"/>
        <v/>
      </c>
      <c r="CN87" s="115" t="str">
        <f t="shared" si="16"/>
        <v/>
      </c>
      <c r="CO87" s="115" t="str">
        <f t="shared" si="16"/>
        <v/>
      </c>
      <c r="CP87" s="115" t="str">
        <f t="shared" si="16"/>
        <v/>
      </c>
      <c r="CQ87" s="115" t="str">
        <f t="shared" si="16"/>
        <v/>
      </c>
      <c r="CR87" s="116" t="str">
        <f t="shared" si="16"/>
        <v/>
      </c>
      <c r="CS87" s="117" t="str">
        <f t="shared" si="16"/>
        <v/>
      </c>
      <c r="CT87" s="115" t="str">
        <f t="shared" si="23"/>
        <v/>
      </c>
      <c r="CU87" s="115" t="str">
        <f t="shared" si="23"/>
        <v/>
      </c>
      <c r="CV87" s="115" t="str">
        <f t="shared" si="23"/>
        <v/>
      </c>
      <c r="CW87" s="115" t="str">
        <f t="shared" si="23"/>
        <v/>
      </c>
      <c r="CX87" s="115" t="str">
        <f t="shared" si="23"/>
        <v/>
      </c>
      <c r="CY87" s="116" t="str">
        <f t="shared" si="23"/>
        <v/>
      </c>
      <c r="CZ87" s="141">
        <f t="shared" si="28"/>
        <v>0</v>
      </c>
    </row>
    <row r="88" spans="1:104" ht="21" hidden="1" customHeight="1">
      <c r="A88" s="130">
        <v>79</v>
      </c>
      <c r="B88" s="1066"/>
      <c r="C88" s="1067"/>
      <c r="D88" s="1067"/>
      <c r="E88" s="1067"/>
      <c r="F88" s="1067"/>
      <c r="G88" s="1067"/>
      <c r="H88" s="1067"/>
      <c r="I88" s="1067"/>
      <c r="J88" s="1067"/>
      <c r="K88" s="1067"/>
      <c r="L88" s="1067"/>
      <c r="M88" s="1067"/>
      <c r="N88" s="1067"/>
      <c r="O88" s="1067"/>
      <c r="P88" s="1067"/>
      <c r="Q88" s="1067"/>
      <c r="R88" s="1067"/>
      <c r="S88" s="1068"/>
      <c r="T88" s="118"/>
      <c r="U88" s="119"/>
      <c r="V88" s="119"/>
      <c r="W88" s="119"/>
      <c r="X88" s="119"/>
      <c r="Y88" s="119"/>
      <c r="Z88" s="120"/>
      <c r="AA88" s="118"/>
      <c r="AB88" s="119"/>
      <c r="AC88" s="119"/>
      <c r="AD88" s="119"/>
      <c r="AE88" s="119"/>
      <c r="AF88" s="119"/>
      <c r="AG88" s="120"/>
      <c r="AH88" s="118"/>
      <c r="AI88" s="119"/>
      <c r="AJ88" s="119"/>
      <c r="AK88" s="119"/>
      <c r="AL88" s="119"/>
      <c r="AM88" s="119"/>
      <c r="AN88" s="120"/>
      <c r="AO88" s="118"/>
      <c r="AP88" s="119"/>
      <c r="AQ88" s="119"/>
      <c r="AR88" s="119"/>
      <c r="AS88" s="119"/>
      <c r="AT88" s="119"/>
      <c r="AU88" s="120"/>
      <c r="AV88" s="1069">
        <f t="shared" si="17"/>
        <v>0</v>
      </c>
      <c r="AW88" s="1069"/>
      <c r="AX88" s="1070"/>
      <c r="AY88" s="1071">
        <f t="shared" si="18"/>
        <v>0</v>
      </c>
      <c r="AZ88" s="1072"/>
      <c r="BA88" s="1073"/>
      <c r="BB88" s="1074" t="str">
        <f t="shared" si="19"/>
        <v>0.0</v>
      </c>
      <c r="BC88" s="1075" t="str">
        <f t="shared" si="25"/>
        <v/>
      </c>
      <c r="BD88" s="1076" t="str">
        <f t="shared" si="25"/>
        <v/>
      </c>
      <c r="BE88" s="131"/>
      <c r="BF88" s="131"/>
      <c r="BG88" s="131"/>
      <c r="BI88" s="130">
        <v>79</v>
      </c>
      <c r="BJ88" s="132"/>
      <c r="BK88" s="133" t="s">
        <v>169</v>
      </c>
      <c r="BL88" s="134"/>
      <c r="BM88" s="133" t="s">
        <v>162</v>
      </c>
      <c r="BN88" s="135"/>
      <c r="BO88" s="133" t="s">
        <v>169</v>
      </c>
      <c r="BP88" s="134"/>
      <c r="BQ88" s="132"/>
      <c r="BR88" s="133" t="s">
        <v>169</v>
      </c>
      <c r="BS88" s="136"/>
      <c r="BT88" s="137" t="str">
        <f t="shared" si="26"/>
        <v/>
      </c>
      <c r="BU88" s="138" t="str">
        <f t="shared" si="27"/>
        <v/>
      </c>
      <c r="BW88" s="139">
        <v>79</v>
      </c>
      <c r="BX88" s="114" t="str">
        <f t="shared" si="30"/>
        <v/>
      </c>
      <c r="BY88" s="115" t="str">
        <f t="shared" si="30"/>
        <v/>
      </c>
      <c r="BZ88" s="115" t="str">
        <f t="shared" si="30"/>
        <v/>
      </c>
      <c r="CA88" s="115" t="str">
        <f t="shared" si="30"/>
        <v/>
      </c>
      <c r="CB88" s="115" t="str">
        <f t="shared" si="30"/>
        <v/>
      </c>
      <c r="CC88" s="115" t="str">
        <f t="shared" si="30"/>
        <v/>
      </c>
      <c r="CD88" s="116" t="str">
        <f t="shared" si="30"/>
        <v/>
      </c>
      <c r="CE88" s="114" t="str">
        <f t="shared" si="30"/>
        <v/>
      </c>
      <c r="CF88" s="115" t="str">
        <f t="shared" si="29"/>
        <v/>
      </c>
      <c r="CG88" s="115" t="str">
        <f t="shared" si="29"/>
        <v/>
      </c>
      <c r="CH88" s="115" t="str">
        <f t="shared" si="29"/>
        <v/>
      </c>
      <c r="CI88" s="115" t="str">
        <f t="shared" si="29"/>
        <v/>
      </c>
      <c r="CJ88" s="115" t="str">
        <f t="shared" si="29"/>
        <v/>
      </c>
      <c r="CK88" s="116" t="str">
        <f t="shared" si="20"/>
        <v/>
      </c>
      <c r="CL88" s="114" t="str">
        <f t="shared" si="21"/>
        <v/>
      </c>
      <c r="CM88" s="115" t="str">
        <f t="shared" si="22"/>
        <v/>
      </c>
      <c r="CN88" s="115" t="str">
        <f t="shared" si="16"/>
        <v/>
      </c>
      <c r="CO88" s="115" t="str">
        <f t="shared" si="16"/>
        <v/>
      </c>
      <c r="CP88" s="115" t="str">
        <f t="shared" si="16"/>
        <v/>
      </c>
      <c r="CQ88" s="115" t="str">
        <f t="shared" si="16"/>
        <v/>
      </c>
      <c r="CR88" s="116" t="str">
        <f t="shared" si="16"/>
        <v/>
      </c>
      <c r="CS88" s="117" t="str">
        <f t="shared" si="16"/>
        <v/>
      </c>
      <c r="CT88" s="115" t="str">
        <f t="shared" si="23"/>
        <v/>
      </c>
      <c r="CU88" s="115" t="str">
        <f t="shared" si="23"/>
        <v/>
      </c>
      <c r="CV88" s="115" t="str">
        <f t="shared" si="23"/>
        <v/>
      </c>
      <c r="CW88" s="115" t="str">
        <f t="shared" si="23"/>
        <v/>
      </c>
      <c r="CX88" s="115" t="str">
        <f t="shared" si="23"/>
        <v/>
      </c>
      <c r="CY88" s="116" t="str">
        <f t="shared" si="23"/>
        <v/>
      </c>
      <c r="CZ88" s="141">
        <f t="shared" si="28"/>
        <v>0</v>
      </c>
    </row>
    <row r="89" spans="1:104" ht="21" hidden="1" customHeight="1">
      <c r="A89" s="130">
        <v>80</v>
      </c>
      <c r="B89" s="1066"/>
      <c r="C89" s="1067"/>
      <c r="D89" s="1067"/>
      <c r="E89" s="1067"/>
      <c r="F89" s="1067"/>
      <c r="G89" s="1067"/>
      <c r="H89" s="1067"/>
      <c r="I89" s="1067"/>
      <c r="J89" s="1067"/>
      <c r="K89" s="1067"/>
      <c r="L89" s="1067"/>
      <c r="M89" s="1067"/>
      <c r="N89" s="1067"/>
      <c r="O89" s="1067"/>
      <c r="P89" s="1067"/>
      <c r="Q89" s="1067"/>
      <c r="R89" s="1067"/>
      <c r="S89" s="1068"/>
      <c r="T89" s="118"/>
      <c r="U89" s="119"/>
      <c r="V89" s="119"/>
      <c r="W89" s="119"/>
      <c r="X89" s="119"/>
      <c r="Y89" s="119"/>
      <c r="Z89" s="120"/>
      <c r="AA89" s="118"/>
      <c r="AB89" s="119"/>
      <c r="AC89" s="119"/>
      <c r="AD89" s="119"/>
      <c r="AE89" s="119"/>
      <c r="AF89" s="119"/>
      <c r="AG89" s="120"/>
      <c r="AH89" s="118"/>
      <c r="AI89" s="119"/>
      <c r="AJ89" s="119"/>
      <c r="AK89" s="119"/>
      <c r="AL89" s="119"/>
      <c r="AM89" s="119"/>
      <c r="AN89" s="120"/>
      <c r="AO89" s="118"/>
      <c r="AP89" s="119"/>
      <c r="AQ89" s="119"/>
      <c r="AR89" s="119"/>
      <c r="AS89" s="119"/>
      <c r="AT89" s="119"/>
      <c r="AU89" s="120"/>
      <c r="AV89" s="1069">
        <f t="shared" si="17"/>
        <v>0</v>
      </c>
      <c r="AW89" s="1069"/>
      <c r="AX89" s="1070"/>
      <c r="AY89" s="1071">
        <f t="shared" si="18"/>
        <v>0</v>
      </c>
      <c r="AZ89" s="1072"/>
      <c r="BA89" s="1073"/>
      <c r="BB89" s="1074" t="str">
        <f t="shared" si="19"/>
        <v>0.0</v>
      </c>
      <c r="BC89" s="1075" t="str">
        <f t="shared" si="25"/>
        <v/>
      </c>
      <c r="BD89" s="1076" t="str">
        <f t="shared" si="25"/>
        <v/>
      </c>
      <c r="BE89" s="131"/>
      <c r="BF89" s="131"/>
      <c r="BG89" s="131"/>
      <c r="BI89" s="130">
        <v>80</v>
      </c>
      <c r="BJ89" s="132"/>
      <c r="BK89" s="133" t="s">
        <v>169</v>
      </c>
      <c r="BL89" s="134"/>
      <c r="BM89" s="133" t="s">
        <v>162</v>
      </c>
      <c r="BN89" s="135"/>
      <c r="BO89" s="133" t="s">
        <v>169</v>
      </c>
      <c r="BP89" s="134"/>
      <c r="BQ89" s="132"/>
      <c r="BR89" s="133" t="s">
        <v>169</v>
      </c>
      <c r="BS89" s="136"/>
      <c r="BT89" s="137" t="str">
        <f t="shared" si="26"/>
        <v/>
      </c>
      <c r="BU89" s="138" t="str">
        <f t="shared" si="27"/>
        <v/>
      </c>
      <c r="BW89" s="139">
        <v>80</v>
      </c>
      <c r="BX89" s="114" t="str">
        <f t="shared" si="30"/>
        <v/>
      </c>
      <c r="BY89" s="115" t="str">
        <f t="shared" si="30"/>
        <v/>
      </c>
      <c r="BZ89" s="115" t="str">
        <f t="shared" si="30"/>
        <v/>
      </c>
      <c r="CA89" s="115" t="str">
        <f t="shared" si="30"/>
        <v/>
      </c>
      <c r="CB89" s="115" t="str">
        <f t="shared" si="30"/>
        <v/>
      </c>
      <c r="CC89" s="115" t="str">
        <f t="shared" si="30"/>
        <v/>
      </c>
      <c r="CD89" s="116" t="str">
        <f t="shared" si="30"/>
        <v/>
      </c>
      <c r="CE89" s="114" t="str">
        <f t="shared" si="30"/>
        <v/>
      </c>
      <c r="CF89" s="115" t="str">
        <f t="shared" si="29"/>
        <v/>
      </c>
      <c r="CG89" s="115" t="str">
        <f t="shared" si="29"/>
        <v/>
      </c>
      <c r="CH89" s="115" t="str">
        <f t="shared" si="29"/>
        <v/>
      </c>
      <c r="CI89" s="115" t="str">
        <f t="shared" si="29"/>
        <v/>
      </c>
      <c r="CJ89" s="115" t="str">
        <f t="shared" si="29"/>
        <v/>
      </c>
      <c r="CK89" s="116" t="str">
        <f t="shared" si="20"/>
        <v/>
      </c>
      <c r="CL89" s="114" t="str">
        <f t="shared" si="21"/>
        <v/>
      </c>
      <c r="CM89" s="115" t="str">
        <f t="shared" si="22"/>
        <v/>
      </c>
      <c r="CN89" s="115" t="str">
        <f t="shared" ref="CN89:CS90" si="31">IF(AJ89="","",VLOOKUP(AJ89,$BI$10:$BU$57,13,TRUE))</f>
        <v/>
      </c>
      <c r="CO89" s="115" t="str">
        <f t="shared" si="31"/>
        <v/>
      </c>
      <c r="CP89" s="115" t="str">
        <f t="shared" si="31"/>
        <v/>
      </c>
      <c r="CQ89" s="115" t="str">
        <f t="shared" si="31"/>
        <v/>
      </c>
      <c r="CR89" s="116" t="str">
        <f t="shared" si="31"/>
        <v/>
      </c>
      <c r="CS89" s="117" t="str">
        <f t="shared" si="31"/>
        <v/>
      </c>
      <c r="CT89" s="115" t="str">
        <f t="shared" si="23"/>
        <v/>
      </c>
      <c r="CU89" s="115" t="str">
        <f t="shared" si="23"/>
        <v/>
      </c>
      <c r="CV89" s="115" t="str">
        <f t="shared" si="23"/>
        <v/>
      </c>
      <c r="CW89" s="115" t="str">
        <f t="shared" si="23"/>
        <v/>
      </c>
      <c r="CX89" s="115" t="str">
        <f t="shared" si="23"/>
        <v/>
      </c>
      <c r="CY89" s="116" t="str">
        <f t="shared" si="23"/>
        <v/>
      </c>
      <c r="CZ89" s="141">
        <f t="shared" si="28"/>
        <v>0</v>
      </c>
    </row>
    <row r="90" spans="1:104" ht="21" hidden="1" customHeight="1">
      <c r="A90" s="130">
        <v>81</v>
      </c>
      <c r="B90" s="1066"/>
      <c r="C90" s="1067"/>
      <c r="D90" s="1067"/>
      <c r="E90" s="1067"/>
      <c r="F90" s="1067"/>
      <c r="G90" s="1067"/>
      <c r="H90" s="1067"/>
      <c r="I90" s="1067"/>
      <c r="J90" s="1067"/>
      <c r="K90" s="1067"/>
      <c r="L90" s="1067"/>
      <c r="M90" s="1067"/>
      <c r="N90" s="1067"/>
      <c r="O90" s="1067"/>
      <c r="P90" s="1067"/>
      <c r="Q90" s="1067"/>
      <c r="R90" s="1067"/>
      <c r="S90" s="1068"/>
      <c r="T90" s="118"/>
      <c r="U90" s="119"/>
      <c r="V90" s="119"/>
      <c r="W90" s="119"/>
      <c r="X90" s="119"/>
      <c r="Y90" s="119"/>
      <c r="Z90" s="120"/>
      <c r="AA90" s="118"/>
      <c r="AB90" s="119"/>
      <c r="AC90" s="119"/>
      <c r="AD90" s="119"/>
      <c r="AE90" s="119"/>
      <c r="AF90" s="119"/>
      <c r="AG90" s="120"/>
      <c r="AH90" s="118"/>
      <c r="AI90" s="119"/>
      <c r="AJ90" s="119"/>
      <c r="AK90" s="119"/>
      <c r="AL90" s="119"/>
      <c r="AM90" s="119"/>
      <c r="AN90" s="120"/>
      <c r="AO90" s="118"/>
      <c r="AP90" s="119"/>
      <c r="AQ90" s="119"/>
      <c r="AR90" s="119"/>
      <c r="AS90" s="119"/>
      <c r="AT90" s="119"/>
      <c r="AU90" s="120"/>
      <c r="AV90" s="1069">
        <f t="shared" si="17"/>
        <v>0</v>
      </c>
      <c r="AW90" s="1069"/>
      <c r="AX90" s="1070"/>
      <c r="AY90" s="1071">
        <f t="shared" si="18"/>
        <v>0</v>
      </c>
      <c r="AZ90" s="1072"/>
      <c r="BA90" s="1073"/>
      <c r="BB90" s="1074" t="str">
        <f t="shared" si="19"/>
        <v>0.0</v>
      </c>
      <c r="BC90" s="1075" t="str">
        <f t="shared" ref="BC90:BD109" si="32">IF($AI$121="","",ROUNDDOWN(BB90/$AI$121,1))</f>
        <v/>
      </c>
      <c r="BD90" s="1076" t="str">
        <f t="shared" si="32"/>
        <v/>
      </c>
      <c r="BE90" s="131"/>
      <c r="BF90" s="131"/>
      <c r="BG90" s="131"/>
      <c r="BI90" s="130">
        <v>81</v>
      </c>
      <c r="BJ90" s="132"/>
      <c r="BK90" s="133" t="s">
        <v>169</v>
      </c>
      <c r="BL90" s="134"/>
      <c r="BM90" s="133" t="s">
        <v>162</v>
      </c>
      <c r="BN90" s="135"/>
      <c r="BO90" s="133" t="s">
        <v>169</v>
      </c>
      <c r="BP90" s="134"/>
      <c r="BQ90" s="132"/>
      <c r="BR90" s="133" t="s">
        <v>169</v>
      </c>
      <c r="BS90" s="136"/>
      <c r="BT90" s="137" t="str">
        <f t="shared" si="26"/>
        <v/>
      </c>
      <c r="BU90" s="138" t="str">
        <f t="shared" si="27"/>
        <v/>
      </c>
      <c r="BW90" s="139">
        <v>81</v>
      </c>
      <c r="BX90" s="114" t="str">
        <f t="shared" si="30"/>
        <v/>
      </c>
      <c r="BY90" s="115" t="str">
        <f t="shared" si="30"/>
        <v/>
      </c>
      <c r="BZ90" s="115" t="str">
        <f t="shared" si="30"/>
        <v/>
      </c>
      <c r="CA90" s="115" t="str">
        <f t="shared" si="30"/>
        <v/>
      </c>
      <c r="CB90" s="115" t="str">
        <f t="shared" si="30"/>
        <v/>
      </c>
      <c r="CC90" s="115" t="str">
        <f t="shared" si="30"/>
        <v/>
      </c>
      <c r="CD90" s="116" t="str">
        <f t="shared" si="30"/>
        <v/>
      </c>
      <c r="CE90" s="114" t="str">
        <f t="shared" si="30"/>
        <v/>
      </c>
      <c r="CF90" s="115" t="str">
        <f t="shared" si="29"/>
        <v/>
      </c>
      <c r="CG90" s="115" t="str">
        <f t="shared" si="29"/>
        <v/>
      </c>
      <c r="CH90" s="115" t="str">
        <f t="shared" si="29"/>
        <v/>
      </c>
      <c r="CI90" s="115" t="str">
        <f t="shared" si="29"/>
        <v/>
      </c>
      <c r="CJ90" s="115" t="str">
        <f t="shared" si="29"/>
        <v/>
      </c>
      <c r="CK90" s="116" t="str">
        <f t="shared" si="20"/>
        <v/>
      </c>
      <c r="CL90" s="114" t="str">
        <f t="shared" si="21"/>
        <v/>
      </c>
      <c r="CM90" s="115" t="str">
        <f t="shared" si="22"/>
        <v/>
      </c>
      <c r="CN90" s="115" t="str">
        <f t="shared" si="31"/>
        <v/>
      </c>
      <c r="CO90" s="115" t="str">
        <f t="shared" si="31"/>
        <v/>
      </c>
      <c r="CP90" s="115" t="str">
        <f t="shared" si="31"/>
        <v/>
      </c>
      <c r="CQ90" s="115" t="str">
        <f t="shared" si="31"/>
        <v/>
      </c>
      <c r="CR90" s="116" t="str">
        <f t="shared" si="31"/>
        <v/>
      </c>
      <c r="CS90" s="117" t="str">
        <f t="shared" si="31"/>
        <v/>
      </c>
      <c r="CT90" s="115" t="str">
        <f t="shared" si="23"/>
        <v/>
      </c>
      <c r="CU90" s="115" t="str">
        <f t="shared" si="23"/>
        <v/>
      </c>
      <c r="CV90" s="115" t="str">
        <f t="shared" si="23"/>
        <v/>
      </c>
      <c r="CW90" s="115" t="str">
        <f t="shared" si="23"/>
        <v/>
      </c>
      <c r="CX90" s="115" t="str">
        <f t="shared" si="23"/>
        <v/>
      </c>
      <c r="CY90" s="116" t="str">
        <f t="shared" si="23"/>
        <v/>
      </c>
      <c r="CZ90" s="141">
        <f t="shared" si="28"/>
        <v>0</v>
      </c>
    </row>
    <row r="91" spans="1:104" ht="21" hidden="1" customHeight="1">
      <c r="A91" s="130">
        <v>82</v>
      </c>
      <c r="B91" s="1066"/>
      <c r="C91" s="1067"/>
      <c r="D91" s="1067"/>
      <c r="E91" s="1067"/>
      <c r="F91" s="1067"/>
      <c r="G91" s="1067"/>
      <c r="H91" s="1067"/>
      <c r="I91" s="1067"/>
      <c r="J91" s="1067"/>
      <c r="K91" s="1067"/>
      <c r="L91" s="1067"/>
      <c r="M91" s="1067"/>
      <c r="N91" s="1067"/>
      <c r="O91" s="1067"/>
      <c r="P91" s="1067"/>
      <c r="Q91" s="1067"/>
      <c r="R91" s="1067"/>
      <c r="S91" s="1068"/>
      <c r="T91" s="118"/>
      <c r="U91" s="119"/>
      <c r="V91" s="119"/>
      <c r="W91" s="119"/>
      <c r="X91" s="119"/>
      <c r="Y91" s="119"/>
      <c r="Z91" s="120"/>
      <c r="AA91" s="118"/>
      <c r="AB91" s="119"/>
      <c r="AC91" s="119"/>
      <c r="AD91" s="119"/>
      <c r="AE91" s="119"/>
      <c r="AF91" s="119"/>
      <c r="AG91" s="120"/>
      <c r="AH91" s="118"/>
      <c r="AI91" s="119"/>
      <c r="AJ91" s="119"/>
      <c r="AK91" s="119"/>
      <c r="AL91" s="119"/>
      <c r="AM91" s="119"/>
      <c r="AN91" s="120"/>
      <c r="AO91" s="118"/>
      <c r="AP91" s="119"/>
      <c r="AQ91" s="119"/>
      <c r="AR91" s="119"/>
      <c r="AS91" s="119"/>
      <c r="AT91" s="119"/>
      <c r="AU91" s="120"/>
      <c r="AV91" s="1069">
        <f t="shared" si="17"/>
        <v>0</v>
      </c>
      <c r="AW91" s="1069"/>
      <c r="AX91" s="1070"/>
      <c r="AY91" s="1071">
        <f t="shared" si="18"/>
        <v>0</v>
      </c>
      <c r="AZ91" s="1072"/>
      <c r="BA91" s="1073"/>
      <c r="BB91" s="1074" t="str">
        <f t="shared" si="19"/>
        <v>0.0</v>
      </c>
      <c r="BC91" s="1075" t="str">
        <f t="shared" si="32"/>
        <v/>
      </c>
      <c r="BD91" s="1076" t="str">
        <f t="shared" si="32"/>
        <v/>
      </c>
      <c r="BE91" s="131"/>
      <c r="BF91" s="131"/>
      <c r="BG91" s="131"/>
      <c r="BI91" s="130">
        <v>82</v>
      </c>
      <c r="BJ91" s="132"/>
      <c r="BK91" s="133" t="s">
        <v>169</v>
      </c>
      <c r="BL91" s="134"/>
      <c r="BM91" s="133" t="s">
        <v>162</v>
      </c>
      <c r="BN91" s="135"/>
      <c r="BO91" s="133" t="s">
        <v>169</v>
      </c>
      <c r="BP91" s="134"/>
      <c r="BQ91" s="132"/>
      <c r="BR91" s="133" t="s">
        <v>169</v>
      </c>
      <c r="BS91" s="136"/>
      <c r="BT91" s="137" t="str">
        <f t="shared" si="26"/>
        <v/>
      </c>
      <c r="BU91" s="138" t="str">
        <f t="shared" si="27"/>
        <v/>
      </c>
      <c r="BW91" s="139">
        <v>82</v>
      </c>
      <c r="BX91" s="114" t="str">
        <f t="shared" si="30"/>
        <v/>
      </c>
      <c r="BY91" s="115" t="str">
        <f t="shared" si="30"/>
        <v/>
      </c>
      <c r="BZ91" s="115" t="str">
        <f t="shared" si="30"/>
        <v/>
      </c>
      <c r="CA91" s="115" t="str">
        <f t="shared" si="30"/>
        <v/>
      </c>
      <c r="CB91" s="115" t="str">
        <f t="shared" si="30"/>
        <v/>
      </c>
      <c r="CC91" s="115" t="str">
        <f t="shared" si="30"/>
        <v/>
      </c>
      <c r="CD91" s="116" t="str">
        <f t="shared" si="30"/>
        <v/>
      </c>
      <c r="CE91" s="114" t="str">
        <f t="shared" si="30"/>
        <v/>
      </c>
      <c r="CF91" s="115" t="str">
        <f t="shared" si="29"/>
        <v/>
      </c>
      <c r="CG91" s="115" t="str">
        <f t="shared" si="29"/>
        <v/>
      </c>
      <c r="CH91" s="115" t="str">
        <f t="shared" si="29"/>
        <v/>
      </c>
      <c r="CI91" s="115" t="str">
        <f t="shared" si="29"/>
        <v/>
      </c>
      <c r="CJ91" s="115" t="str">
        <f t="shared" si="29"/>
        <v/>
      </c>
      <c r="CK91" s="116" t="str">
        <f t="shared" si="29"/>
        <v/>
      </c>
      <c r="CL91" s="114" t="str">
        <f t="shared" si="29"/>
        <v/>
      </c>
      <c r="CM91" s="115" t="str">
        <f t="shared" si="29"/>
        <v/>
      </c>
      <c r="CN91" s="115" t="str">
        <f t="shared" si="29"/>
        <v/>
      </c>
      <c r="CO91" s="115" t="str">
        <f t="shared" si="29"/>
        <v/>
      </c>
      <c r="CP91" s="115" t="str">
        <f t="shared" si="29"/>
        <v/>
      </c>
      <c r="CQ91" s="115" t="str">
        <f t="shared" si="29"/>
        <v/>
      </c>
      <c r="CR91" s="116" t="str">
        <f t="shared" si="29"/>
        <v/>
      </c>
      <c r="CS91" s="117" t="str">
        <f t="shared" si="29"/>
        <v/>
      </c>
      <c r="CT91" s="115" t="str">
        <f t="shared" si="29"/>
        <v/>
      </c>
      <c r="CU91" s="115" t="str">
        <f t="shared" si="29"/>
        <v/>
      </c>
      <c r="CV91" s="115" t="str">
        <f t="shared" ref="CV91:CY108" si="33">IF(AR91="","",VLOOKUP(AR91,$BI$10:$BU$57,13,TRUE))</f>
        <v/>
      </c>
      <c r="CW91" s="115" t="str">
        <f t="shared" si="33"/>
        <v/>
      </c>
      <c r="CX91" s="115" t="str">
        <f t="shared" si="33"/>
        <v/>
      </c>
      <c r="CY91" s="116" t="str">
        <f t="shared" si="33"/>
        <v/>
      </c>
      <c r="CZ91" s="141">
        <f t="shared" si="28"/>
        <v>0</v>
      </c>
    </row>
    <row r="92" spans="1:104" ht="21" hidden="1" customHeight="1">
      <c r="A92" s="130">
        <v>83</v>
      </c>
      <c r="B92" s="1066"/>
      <c r="C92" s="1067"/>
      <c r="D92" s="1067"/>
      <c r="E92" s="1067"/>
      <c r="F92" s="1067"/>
      <c r="G92" s="1067"/>
      <c r="H92" s="1067"/>
      <c r="I92" s="1067"/>
      <c r="J92" s="1067"/>
      <c r="K92" s="1067"/>
      <c r="L92" s="1067"/>
      <c r="M92" s="1067"/>
      <c r="N92" s="1067"/>
      <c r="O92" s="1067"/>
      <c r="P92" s="1067"/>
      <c r="Q92" s="1067"/>
      <c r="R92" s="1067"/>
      <c r="S92" s="1068"/>
      <c r="T92" s="118"/>
      <c r="U92" s="119"/>
      <c r="V92" s="119"/>
      <c r="W92" s="119"/>
      <c r="X92" s="119"/>
      <c r="Y92" s="119"/>
      <c r="Z92" s="120"/>
      <c r="AA92" s="118"/>
      <c r="AB92" s="119"/>
      <c r="AC92" s="119"/>
      <c r="AD92" s="119"/>
      <c r="AE92" s="119"/>
      <c r="AF92" s="119"/>
      <c r="AG92" s="120"/>
      <c r="AH92" s="118"/>
      <c r="AI92" s="119"/>
      <c r="AJ92" s="119"/>
      <c r="AK92" s="119"/>
      <c r="AL92" s="119"/>
      <c r="AM92" s="119"/>
      <c r="AN92" s="120"/>
      <c r="AO92" s="118"/>
      <c r="AP92" s="119"/>
      <c r="AQ92" s="119"/>
      <c r="AR92" s="119"/>
      <c r="AS92" s="119"/>
      <c r="AT92" s="119"/>
      <c r="AU92" s="120"/>
      <c r="AV92" s="1069">
        <f t="shared" si="17"/>
        <v>0</v>
      </c>
      <c r="AW92" s="1069"/>
      <c r="AX92" s="1070"/>
      <c r="AY92" s="1071">
        <f t="shared" si="18"/>
        <v>0</v>
      </c>
      <c r="AZ92" s="1072"/>
      <c r="BA92" s="1073"/>
      <c r="BB92" s="1074" t="str">
        <f t="shared" si="19"/>
        <v>0.0</v>
      </c>
      <c r="BC92" s="1075" t="str">
        <f t="shared" si="32"/>
        <v/>
      </c>
      <c r="BD92" s="1076" t="str">
        <f t="shared" si="32"/>
        <v/>
      </c>
      <c r="BE92" s="131"/>
      <c r="BF92" s="131"/>
      <c r="BG92" s="131"/>
      <c r="BI92" s="130">
        <v>83</v>
      </c>
      <c r="BJ92" s="132"/>
      <c r="BK92" s="133" t="s">
        <v>169</v>
      </c>
      <c r="BL92" s="134"/>
      <c r="BM92" s="133" t="s">
        <v>162</v>
      </c>
      <c r="BN92" s="135"/>
      <c r="BO92" s="133" t="s">
        <v>169</v>
      </c>
      <c r="BP92" s="134"/>
      <c r="BQ92" s="132"/>
      <c r="BR92" s="133" t="s">
        <v>169</v>
      </c>
      <c r="BS92" s="136"/>
      <c r="BT92" s="137" t="str">
        <f t="shared" si="26"/>
        <v/>
      </c>
      <c r="BU92" s="138" t="str">
        <f t="shared" si="27"/>
        <v/>
      </c>
      <c r="BW92" s="139">
        <v>83</v>
      </c>
      <c r="BX92" s="114" t="str">
        <f t="shared" si="30"/>
        <v/>
      </c>
      <c r="BY92" s="115" t="str">
        <f t="shared" si="30"/>
        <v/>
      </c>
      <c r="BZ92" s="115" t="str">
        <f t="shared" si="30"/>
        <v/>
      </c>
      <c r="CA92" s="115" t="str">
        <f t="shared" si="30"/>
        <v/>
      </c>
      <c r="CB92" s="115" t="str">
        <f t="shared" si="30"/>
        <v/>
      </c>
      <c r="CC92" s="115" t="str">
        <f t="shared" si="30"/>
        <v/>
      </c>
      <c r="CD92" s="116" t="str">
        <f t="shared" si="30"/>
        <v/>
      </c>
      <c r="CE92" s="114" t="str">
        <f t="shared" si="30"/>
        <v/>
      </c>
      <c r="CF92" s="115" t="str">
        <f t="shared" si="29"/>
        <v/>
      </c>
      <c r="CG92" s="115" t="str">
        <f t="shared" si="29"/>
        <v/>
      </c>
      <c r="CH92" s="115" t="str">
        <f t="shared" si="29"/>
        <v/>
      </c>
      <c r="CI92" s="115" t="str">
        <f t="shared" si="29"/>
        <v/>
      </c>
      <c r="CJ92" s="115" t="str">
        <f t="shared" si="29"/>
        <v/>
      </c>
      <c r="CK92" s="116" t="str">
        <f t="shared" si="29"/>
        <v/>
      </c>
      <c r="CL92" s="114" t="str">
        <f t="shared" si="29"/>
        <v/>
      </c>
      <c r="CM92" s="115" t="str">
        <f t="shared" si="29"/>
        <v/>
      </c>
      <c r="CN92" s="115" t="str">
        <f t="shared" si="29"/>
        <v/>
      </c>
      <c r="CO92" s="115" t="str">
        <f t="shared" si="29"/>
        <v/>
      </c>
      <c r="CP92" s="115" t="str">
        <f t="shared" si="29"/>
        <v/>
      </c>
      <c r="CQ92" s="115" t="str">
        <f t="shared" si="29"/>
        <v/>
      </c>
      <c r="CR92" s="116" t="str">
        <f t="shared" si="29"/>
        <v/>
      </c>
      <c r="CS92" s="117" t="str">
        <f t="shared" si="29"/>
        <v/>
      </c>
      <c r="CT92" s="115" t="str">
        <f t="shared" si="29"/>
        <v/>
      </c>
      <c r="CU92" s="115" t="str">
        <f t="shared" si="29"/>
        <v/>
      </c>
      <c r="CV92" s="115" t="str">
        <f t="shared" si="33"/>
        <v/>
      </c>
      <c r="CW92" s="115" t="str">
        <f t="shared" si="33"/>
        <v/>
      </c>
      <c r="CX92" s="115" t="str">
        <f t="shared" si="33"/>
        <v/>
      </c>
      <c r="CY92" s="116" t="str">
        <f t="shared" si="33"/>
        <v/>
      </c>
      <c r="CZ92" s="141">
        <f t="shared" si="28"/>
        <v>0</v>
      </c>
    </row>
    <row r="93" spans="1:104" ht="21" hidden="1" customHeight="1">
      <c r="A93" s="130">
        <v>84</v>
      </c>
      <c r="B93" s="1066"/>
      <c r="C93" s="1067"/>
      <c r="D93" s="1067"/>
      <c r="E93" s="1067"/>
      <c r="F93" s="1067"/>
      <c r="G93" s="1067"/>
      <c r="H93" s="1067"/>
      <c r="I93" s="1067"/>
      <c r="J93" s="1067"/>
      <c r="K93" s="1067"/>
      <c r="L93" s="1067"/>
      <c r="M93" s="1067"/>
      <c r="N93" s="1067"/>
      <c r="O93" s="1067"/>
      <c r="P93" s="1067"/>
      <c r="Q93" s="1067"/>
      <c r="R93" s="1067"/>
      <c r="S93" s="1068"/>
      <c r="T93" s="118"/>
      <c r="U93" s="119"/>
      <c r="V93" s="119"/>
      <c r="W93" s="119"/>
      <c r="X93" s="119"/>
      <c r="Y93" s="119"/>
      <c r="Z93" s="120"/>
      <c r="AA93" s="118"/>
      <c r="AB93" s="119"/>
      <c r="AC93" s="119"/>
      <c r="AD93" s="119"/>
      <c r="AE93" s="119"/>
      <c r="AF93" s="119"/>
      <c r="AG93" s="120"/>
      <c r="AH93" s="118"/>
      <c r="AI93" s="119"/>
      <c r="AJ93" s="119"/>
      <c r="AK93" s="119"/>
      <c r="AL93" s="119"/>
      <c r="AM93" s="119"/>
      <c r="AN93" s="120"/>
      <c r="AO93" s="118"/>
      <c r="AP93" s="119"/>
      <c r="AQ93" s="119"/>
      <c r="AR93" s="119"/>
      <c r="AS93" s="119"/>
      <c r="AT93" s="119"/>
      <c r="AU93" s="120"/>
      <c r="AV93" s="1069">
        <f t="shared" si="17"/>
        <v>0</v>
      </c>
      <c r="AW93" s="1069"/>
      <c r="AX93" s="1070"/>
      <c r="AY93" s="1071">
        <f t="shared" si="18"/>
        <v>0</v>
      </c>
      <c r="AZ93" s="1072"/>
      <c r="BA93" s="1073"/>
      <c r="BB93" s="1074" t="str">
        <f t="shared" si="19"/>
        <v>0.0</v>
      </c>
      <c r="BC93" s="1075" t="str">
        <f t="shared" si="32"/>
        <v/>
      </c>
      <c r="BD93" s="1076" t="str">
        <f t="shared" si="32"/>
        <v/>
      </c>
      <c r="BE93" s="131"/>
      <c r="BF93" s="131"/>
      <c r="BG93" s="131"/>
      <c r="BI93" s="130">
        <v>84</v>
      </c>
      <c r="BJ93" s="132"/>
      <c r="BK93" s="133" t="s">
        <v>169</v>
      </c>
      <c r="BL93" s="134"/>
      <c r="BM93" s="133" t="s">
        <v>162</v>
      </c>
      <c r="BN93" s="135"/>
      <c r="BO93" s="133" t="s">
        <v>169</v>
      </c>
      <c r="BP93" s="134"/>
      <c r="BQ93" s="132"/>
      <c r="BR93" s="133" t="s">
        <v>169</v>
      </c>
      <c r="BS93" s="136"/>
      <c r="BT93" s="137" t="str">
        <f t="shared" si="26"/>
        <v/>
      </c>
      <c r="BU93" s="138" t="str">
        <f t="shared" si="27"/>
        <v/>
      </c>
      <c r="BW93" s="139">
        <v>84</v>
      </c>
      <c r="BX93" s="114" t="str">
        <f t="shared" si="30"/>
        <v/>
      </c>
      <c r="BY93" s="115" t="str">
        <f t="shared" si="30"/>
        <v/>
      </c>
      <c r="BZ93" s="115" t="str">
        <f t="shared" si="30"/>
        <v/>
      </c>
      <c r="CA93" s="115" t="str">
        <f t="shared" si="30"/>
        <v/>
      </c>
      <c r="CB93" s="115" t="str">
        <f t="shared" si="30"/>
        <v/>
      </c>
      <c r="CC93" s="115" t="str">
        <f t="shared" si="30"/>
        <v/>
      </c>
      <c r="CD93" s="116" t="str">
        <f t="shared" si="30"/>
        <v/>
      </c>
      <c r="CE93" s="114" t="str">
        <f t="shared" si="30"/>
        <v/>
      </c>
      <c r="CF93" s="115" t="str">
        <f t="shared" si="29"/>
        <v/>
      </c>
      <c r="CG93" s="115" t="str">
        <f t="shared" si="29"/>
        <v/>
      </c>
      <c r="CH93" s="115" t="str">
        <f t="shared" si="29"/>
        <v/>
      </c>
      <c r="CI93" s="115" t="str">
        <f t="shared" si="29"/>
        <v/>
      </c>
      <c r="CJ93" s="115" t="str">
        <f t="shared" si="29"/>
        <v/>
      </c>
      <c r="CK93" s="116" t="str">
        <f t="shared" si="29"/>
        <v/>
      </c>
      <c r="CL93" s="114" t="str">
        <f t="shared" si="29"/>
        <v/>
      </c>
      <c r="CM93" s="115" t="str">
        <f t="shared" si="29"/>
        <v/>
      </c>
      <c r="CN93" s="115" t="str">
        <f t="shared" si="29"/>
        <v/>
      </c>
      <c r="CO93" s="115" t="str">
        <f t="shared" si="29"/>
        <v/>
      </c>
      <c r="CP93" s="115" t="str">
        <f t="shared" si="29"/>
        <v/>
      </c>
      <c r="CQ93" s="115" t="str">
        <f t="shared" si="29"/>
        <v/>
      </c>
      <c r="CR93" s="116" t="str">
        <f t="shared" si="29"/>
        <v/>
      </c>
      <c r="CS93" s="117" t="str">
        <f t="shared" si="29"/>
        <v/>
      </c>
      <c r="CT93" s="115" t="str">
        <f t="shared" si="29"/>
        <v/>
      </c>
      <c r="CU93" s="115" t="str">
        <f t="shared" si="29"/>
        <v/>
      </c>
      <c r="CV93" s="115" t="str">
        <f t="shared" si="33"/>
        <v/>
      </c>
      <c r="CW93" s="115" t="str">
        <f t="shared" si="33"/>
        <v/>
      </c>
      <c r="CX93" s="115" t="str">
        <f t="shared" si="33"/>
        <v/>
      </c>
      <c r="CY93" s="116" t="str">
        <f t="shared" si="33"/>
        <v/>
      </c>
      <c r="CZ93" s="141">
        <f t="shared" si="28"/>
        <v>0</v>
      </c>
    </row>
    <row r="94" spans="1:104" ht="21" hidden="1" customHeight="1">
      <c r="A94" s="130">
        <v>85</v>
      </c>
      <c r="B94" s="1066"/>
      <c r="C94" s="1067"/>
      <c r="D94" s="1067"/>
      <c r="E94" s="1067"/>
      <c r="F94" s="1067"/>
      <c r="G94" s="1067"/>
      <c r="H94" s="1067"/>
      <c r="I94" s="1067"/>
      <c r="J94" s="1067"/>
      <c r="K94" s="1067"/>
      <c r="L94" s="1067"/>
      <c r="M94" s="1067"/>
      <c r="N94" s="1067"/>
      <c r="O94" s="1067"/>
      <c r="P94" s="1067"/>
      <c r="Q94" s="1067"/>
      <c r="R94" s="1067"/>
      <c r="S94" s="1068"/>
      <c r="T94" s="118"/>
      <c r="U94" s="119"/>
      <c r="V94" s="119"/>
      <c r="W94" s="119"/>
      <c r="X94" s="119"/>
      <c r="Y94" s="119"/>
      <c r="Z94" s="120"/>
      <c r="AA94" s="118"/>
      <c r="AB94" s="119"/>
      <c r="AC94" s="119"/>
      <c r="AD94" s="119"/>
      <c r="AE94" s="119"/>
      <c r="AF94" s="119"/>
      <c r="AG94" s="120"/>
      <c r="AH94" s="118"/>
      <c r="AI94" s="119"/>
      <c r="AJ94" s="119"/>
      <c r="AK94" s="119"/>
      <c r="AL94" s="119"/>
      <c r="AM94" s="119"/>
      <c r="AN94" s="120"/>
      <c r="AO94" s="118"/>
      <c r="AP94" s="119"/>
      <c r="AQ94" s="119"/>
      <c r="AR94" s="119"/>
      <c r="AS94" s="119"/>
      <c r="AT94" s="119"/>
      <c r="AU94" s="120"/>
      <c r="AV94" s="1069">
        <f t="shared" si="17"/>
        <v>0</v>
      </c>
      <c r="AW94" s="1069"/>
      <c r="AX94" s="1070"/>
      <c r="AY94" s="1071">
        <f t="shared" si="18"/>
        <v>0</v>
      </c>
      <c r="AZ94" s="1072"/>
      <c r="BA94" s="1073"/>
      <c r="BB94" s="1074" t="str">
        <f t="shared" si="19"/>
        <v>0.0</v>
      </c>
      <c r="BC94" s="1075" t="str">
        <f t="shared" si="32"/>
        <v/>
      </c>
      <c r="BD94" s="1076" t="str">
        <f t="shared" si="32"/>
        <v/>
      </c>
      <c r="BE94" s="131"/>
      <c r="BF94" s="131"/>
      <c r="BG94" s="131"/>
      <c r="BI94" s="130">
        <v>85</v>
      </c>
      <c r="BJ94" s="132"/>
      <c r="BK94" s="133" t="s">
        <v>169</v>
      </c>
      <c r="BL94" s="134"/>
      <c r="BM94" s="133" t="s">
        <v>162</v>
      </c>
      <c r="BN94" s="135"/>
      <c r="BO94" s="133" t="s">
        <v>169</v>
      </c>
      <c r="BP94" s="134"/>
      <c r="BQ94" s="132"/>
      <c r="BR94" s="133" t="s">
        <v>169</v>
      </c>
      <c r="BS94" s="136"/>
      <c r="BT94" s="137" t="str">
        <f t="shared" si="26"/>
        <v/>
      </c>
      <c r="BU94" s="138" t="str">
        <f t="shared" si="27"/>
        <v/>
      </c>
      <c r="BW94" s="139">
        <v>85</v>
      </c>
      <c r="BX94" s="114" t="str">
        <f t="shared" si="30"/>
        <v/>
      </c>
      <c r="BY94" s="115" t="str">
        <f t="shared" si="30"/>
        <v/>
      </c>
      <c r="BZ94" s="115" t="str">
        <f t="shared" si="30"/>
        <v/>
      </c>
      <c r="CA94" s="115" t="str">
        <f t="shared" si="30"/>
        <v/>
      </c>
      <c r="CB94" s="115" t="str">
        <f t="shared" si="30"/>
        <v/>
      </c>
      <c r="CC94" s="115" t="str">
        <f t="shared" si="30"/>
        <v/>
      </c>
      <c r="CD94" s="116" t="str">
        <f t="shared" si="30"/>
        <v/>
      </c>
      <c r="CE94" s="114" t="str">
        <f t="shared" si="30"/>
        <v/>
      </c>
      <c r="CF94" s="115" t="str">
        <f t="shared" si="29"/>
        <v/>
      </c>
      <c r="CG94" s="115" t="str">
        <f t="shared" si="29"/>
        <v/>
      </c>
      <c r="CH94" s="115" t="str">
        <f t="shared" si="29"/>
        <v/>
      </c>
      <c r="CI94" s="115" t="str">
        <f t="shared" si="29"/>
        <v/>
      </c>
      <c r="CJ94" s="115" t="str">
        <f t="shared" si="29"/>
        <v/>
      </c>
      <c r="CK94" s="116" t="str">
        <f t="shared" si="29"/>
        <v/>
      </c>
      <c r="CL94" s="114" t="str">
        <f t="shared" si="29"/>
        <v/>
      </c>
      <c r="CM94" s="115" t="str">
        <f t="shared" si="29"/>
        <v/>
      </c>
      <c r="CN94" s="115" t="str">
        <f t="shared" si="29"/>
        <v/>
      </c>
      <c r="CO94" s="115" t="str">
        <f t="shared" si="29"/>
        <v/>
      </c>
      <c r="CP94" s="115" t="str">
        <f t="shared" si="29"/>
        <v/>
      </c>
      <c r="CQ94" s="115" t="str">
        <f t="shared" si="29"/>
        <v/>
      </c>
      <c r="CR94" s="116" t="str">
        <f t="shared" si="29"/>
        <v/>
      </c>
      <c r="CS94" s="117" t="str">
        <f t="shared" si="29"/>
        <v/>
      </c>
      <c r="CT94" s="115" t="str">
        <f t="shared" si="29"/>
        <v/>
      </c>
      <c r="CU94" s="115" t="str">
        <f t="shared" si="29"/>
        <v/>
      </c>
      <c r="CV94" s="115" t="str">
        <f t="shared" si="33"/>
        <v/>
      </c>
      <c r="CW94" s="115" t="str">
        <f t="shared" si="33"/>
        <v/>
      </c>
      <c r="CX94" s="115" t="str">
        <f t="shared" si="33"/>
        <v/>
      </c>
      <c r="CY94" s="116" t="str">
        <f t="shared" si="33"/>
        <v/>
      </c>
      <c r="CZ94" s="141">
        <f t="shared" si="28"/>
        <v>0</v>
      </c>
    </row>
    <row r="95" spans="1:104" ht="21" hidden="1" customHeight="1">
      <c r="A95" s="130">
        <v>86</v>
      </c>
      <c r="B95" s="1066"/>
      <c r="C95" s="1067"/>
      <c r="D95" s="1067"/>
      <c r="E95" s="1067"/>
      <c r="F95" s="1067"/>
      <c r="G95" s="1067"/>
      <c r="H95" s="1067"/>
      <c r="I95" s="1067"/>
      <c r="J95" s="1067"/>
      <c r="K95" s="1067"/>
      <c r="L95" s="1067"/>
      <c r="M95" s="1067"/>
      <c r="N95" s="1067"/>
      <c r="O95" s="1067"/>
      <c r="P95" s="1067"/>
      <c r="Q95" s="1067"/>
      <c r="R95" s="1067"/>
      <c r="S95" s="1068"/>
      <c r="T95" s="118"/>
      <c r="U95" s="119"/>
      <c r="V95" s="119"/>
      <c r="W95" s="119"/>
      <c r="X95" s="119"/>
      <c r="Y95" s="119"/>
      <c r="Z95" s="120"/>
      <c r="AA95" s="118"/>
      <c r="AB95" s="119"/>
      <c r="AC95" s="119"/>
      <c r="AD95" s="119"/>
      <c r="AE95" s="119"/>
      <c r="AF95" s="119"/>
      <c r="AG95" s="120"/>
      <c r="AH95" s="118"/>
      <c r="AI95" s="119"/>
      <c r="AJ95" s="119"/>
      <c r="AK95" s="119"/>
      <c r="AL95" s="119"/>
      <c r="AM95" s="119"/>
      <c r="AN95" s="120"/>
      <c r="AO95" s="118"/>
      <c r="AP95" s="119"/>
      <c r="AQ95" s="119"/>
      <c r="AR95" s="119"/>
      <c r="AS95" s="119"/>
      <c r="AT95" s="119"/>
      <c r="AU95" s="120"/>
      <c r="AV95" s="1069">
        <f t="shared" si="17"/>
        <v>0</v>
      </c>
      <c r="AW95" s="1069"/>
      <c r="AX95" s="1070"/>
      <c r="AY95" s="1071">
        <f t="shared" si="18"/>
        <v>0</v>
      </c>
      <c r="AZ95" s="1072"/>
      <c r="BA95" s="1073"/>
      <c r="BB95" s="1074" t="str">
        <f t="shared" si="19"/>
        <v>0.0</v>
      </c>
      <c r="BC95" s="1075" t="str">
        <f t="shared" si="32"/>
        <v/>
      </c>
      <c r="BD95" s="1076" t="str">
        <f t="shared" si="32"/>
        <v/>
      </c>
      <c r="BE95" s="131"/>
      <c r="BF95" s="131"/>
      <c r="BG95" s="131"/>
      <c r="BI95" s="130">
        <v>86</v>
      </c>
      <c r="BJ95" s="132"/>
      <c r="BK95" s="133" t="s">
        <v>169</v>
      </c>
      <c r="BL95" s="134"/>
      <c r="BM95" s="133" t="s">
        <v>162</v>
      </c>
      <c r="BN95" s="135"/>
      <c r="BO95" s="133" t="s">
        <v>169</v>
      </c>
      <c r="BP95" s="134"/>
      <c r="BQ95" s="132"/>
      <c r="BR95" s="133" t="s">
        <v>169</v>
      </c>
      <c r="BS95" s="136"/>
      <c r="BT95" s="137" t="str">
        <f t="shared" si="26"/>
        <v/>
      </c>
      <c r="BU95" s="138" t="str">
        <f t="shared" si="27"/>
        <v/>
      </c>
      <c r="BW95" s="139">
        <v>86</v>
      </c>
      <c r="BX95" s="114" t="str">
        <f t="shared" si="30"/>
        <v/>
      </c>
      <c r="BY95" s="115" t="str">
        <f t="shared" si="30"/>
        <v/>
      </c>
      <c r="BZ95" s="115" t="str">
        <f t="shared" si="30"/>
        <v/>
      </c>
      <c r="CA95" s="115" t="str">
        <f t="shared" si="30"/>
        <v/>
      </c>
      <c r="CB95" s="115" t="str">
        <f t="shared" si="30"/>
        <v/>
      </c>
      <c r="CC95" s="115" t="str">
        <f t="shared" si="30"/>
        <v/>
      </c>
      <c r="CD95" s="116" t="str">
        <f t="shared" si="30"/>
        <v/>
      </c>
      <c r="CE95" s="114" t="str">
        <f t="shared" si="30"/>
        <v/>
      </c>
      <c r="CF95" s="115" t="str">
        <f t="shared" si="29"/>
        <v/>
      </c>
      <c r="CG95" s="115" t="str">
        <f t="shared" si="29"/>
        <v/>
      </c>
      <c r="CH95" s="115" t="str">
        <f t="shared" si="29"/>
        <v/>
      </c>
      <c r="CI95" s="115" t="str">
        <f t="shared" si="29"/>
        <v/>
      </c>
      <c r="CJ95" s="115" t="str">
        <f t="shared" si="29"/>
        <v/>
      </c>
      <c r="CK95" s="116" t="str">
        <f t="shared" si="29"/>
        <v/>
      </c>
      <c r="CL95" s="114" t="str">
        <f t="shared" si="29"/>
        <v/>
      </c>
      <c r="CM95" s="115" t="str">
        <f t="shared" si="29"/>
        <v/>
      </c>
      <c r="CN95" s="115" t="str">
        <f t="shared" si="29"/>
        <v/>
      </c>
      <c r="CO95" s="115" t="str">
        <f t="shared" si="29"/>
        <v/>
      </c>
      <c r="CP95" s="115" t="str">
        <f t="shared" si="29"/>
        <v/>
      </c>
      <c r="CQ95" s="115" t="str">
        <f t="shared" si="29"/>
        <v/>
      </c>
      <c r="CR95" s="116" t="str">
        <f t="shared" si="29"/>
        <v/>
      </c>
      <c r="CS95" s="117" t="str">
        <f t="shared" si="29"/>
        <v/>
      </c>
      <c r="CT95" s="115" t="str">
        <f t="shared" si="29"/>
        <v/>
      </c>
      <c r="CU95" s="115" t="str">
        <f t="shared" si="29"/>
        <v/>
      </c>
      <c r="CV95" s="115" t="str">
        <f t="shared" si="33"/>
        <v/>
      </c>
      <c r="CW95" s="115" t="str">
        <f t="shared" si="33"/>
        <v/>
      </c>
      <c r="CX95" s="115" t="str">
        <f t="shared" si="33"/>
        <v/>
      </c>
      <c r="CY95" s="116" t="str">
        <f t="shared" si="33"/>
        <v/>
      </c>
      <c r="CZ95" s="141">
        <f t="shared" si="28"/>
        <v>0</v>
      </c>
    </row>
    <row r="96" spans="1:104" ht="21" hidden="1" customHeight="1">
      <c r="A96" s="130">
        <v>87</v>
      </c>
      <c r="B96" s="1066"/>
      <c r="C96" s="1067"/>
      <c r="D96" s="1067"/>
      <c r="E96" s="1067"/>
      <c r="F96" s="1067"/>
      <c r="G96" s="1067"/>
      <c r="H96" s="1067"/>
      <c r="I96" s="1067"/>
      <c r="J96" s="1067"/>
      <c r="K96" s="1067"/>
      <c r="L96" s="1067"/>
      <c r="M96" s="1067"/>
      <c r="N96" s="1067"/>
      <c r="O96" s="1067"/>
      <c r="P96" s="1067"/>
      <c r="Q96" s="1067"/>
      <c r="R96" s="1067"/>
      <c r="S96" s="1068"/>
      <c r="T96" s="118"/>
      <c r="U96" s="119"/>
      <c r="V96" s="119"/>
      <c r="W96" s="119"/>
      <c r="X96" s="119"/>
      <c r="Y96" s="119"/>
      <c r="Z96" s="120"/>
      <c r="AA96" s="118"/>
      <c r="AB96" s="119"/>
      <c r="AC96" s="119"/>
      <c r="AD96" s="119"/>
      <c r="AE96" s="119"/>
      <c r="AF96" s="119"/>
      <c r="AG96" s="120"/>
      <c r="AH96" s="118"/>
      <c r="AI96" s="119"/>
      <c r="AJ96" s="119"/>
      <c r="AK96" s="119"/>
      <c r="AL96" s="119"/>
      <c r="AM96" s="119"/>
      <c r="AN96" s="120"/>
      <c r="AO96" s="118"/>
      <c r="AP96" s="119"/>
      <c r="AQ96" s="119"/>
      <c r="AR96" s="119"/>
      <c r="AS96" s="119"/>
      <c r="AT96" s="119"/>
      <c r="AU96" s="120"/>
      <c r="AV96" s="1069">
        <f t="shared" si="17"/>
        <v>0</v>
      </c>
      <c r="AW96" s="1069"/>
      <c r="AX96" s="1070"/>
      <c r="AY96" s="1071">
        <f t="shared" si="18"/>
        <v>0</v>
      </c>
      <c r="AZ96" s="1072"/>
      <c r="BA96" s="1073"/>
      <c r="BB96" s="1074" t="str">
        <f t="shared" si="19"/>
        <v>0.0</v>
      </c>
      <c r="BC96" s="1075" t="str">
        <f t="shared" si="32"/>
        <v/>
      </c>
      <c r="BD96" s="1076" t="str">
        <f t="shared" si="32"/>
        <v/>
      </c>
      <c r="BE96" s="131"/>
      <c r="BF96" s="131"/>
      <c r="BG96" s="131"/>
      <c r="BI96" s="130">
        <v>87</v>
      </c>
      <c r="BJ96" s="132"/>
      <c r="BK96" s="133" t="s">
        <v>169</v>
      </c>
      <c r="BL96" s="134"/>
      <c r="BM96" s="133" t="s">
        <v>162</v>
      </c>
      <c r="BN96" s="135"/>
      <c r="BO96" s="133" t="s">
        <v>169</v>
      </c>
      <c r="BP96" s="134"/>
      <c r="BQ96" s="132"/>
      <c r="BR96" s="133" t="s">
        <v>169</v>
      </c>
      <c r="BS96" s="136"/>
      <c r="BT96" s="137" t="str">
        <f t="shared" si="26"/>
        <v/>
      </c>
      <c r="BU96" s="138" t="str">
        <f t="shared" si="27"/>
        <v/>
      </c>
      <c r="BW96" s="139">
        <v>87</v>
      </c>
      <c r="BX96" s="114" t="str">
        <f t="shared" si="30"/>
        <v/>
      </c>
      <c r="BY96" s="115" t="str">
        <f t="shared" si="30"/>
        <v/>
      </c>
      <c r="BZ96" s="115" t="str">
        <f t="shared" si="30"/>
        <v/>
      </c>
      <c r="CA96" s="115" t="str">
        <f t="shared" si="30"/>
        <v/>
      </c>
      <c r="CB96" s="115" t="str">
        <f t="shared" si="30"/>
        <v/>
      </c>
      <c r="CC96" s="115" t="str">
        <f t="shared" si="30"/>
        <v/>
      </c>
      <c r="CD96" s="116" t="str">
        <f t="shared" si="30"/>
        <v/>
      </c>
      <c r="CE96" s="114" t="str">
        <f t="shared" si="30"/>
        <v/>
      </c>
      <c r="CF96" s="115" t="str">
        <f t="shared" si="29"/>
        <v/>
      </c>
      <c r="CG96" s="115" t="str">
        <f t="shared" si="29"/>
        <v/>
      </c>
      <c r="CH96" s="115" t="str">
        <f t="shared" si="29"/>
        <v/>
      </c>
      <c r="CI96" s="115" t="str">
        <f t="shared" si="29"/>
        <v/>
      </c>
      <c r="CJ96" s="115" t="str">
        <f t="shared" si="29"/>
        <v/>
      </c>
      <c r="CK96" s="116" t="str">
        <f t="shared" si="29"/>
        <v/>
      </c>
      <c r="CL96" s="114" t="str">
        <f t="shared" si="29"/>
        <v/>
      </c>
      <c r="CM96" s="115" t="str">
        <f t="shared" si="29"/>
        <v/>
      </c>
      <c r="CN96" s="115" t="str">
        <f t="shared" si="29"/>
        <v/>
      </c>
      <c r="CO96" s="115" t="str">
        <f t="shared" si="29"/>
        <v/>
      </c>
      <c r="CP96" s="115" t="str">
        <f t="shared" si="29"/>
        <v/>
      </c>
      <c r="CQ96" s="115" t="str">
        <f t="shared" si="29"/>
        <v/>
      </c>
      <c r="CR96" s="116" t="str">
        <f t="shared" si="29"/>
        <v/>
      </c>
      <c r="CS96" s="117" t="str">
        <f t="shared" si="29"/>
        <v/>
      </c>
      <c r="CT96" s="115" t="str">
        <f t="shared" si="29"/>
        <v/>
      </c>
      <c r="CU96" s="115" t="str">
        <f t="shared" si="29"/>
        <v/>
      </c>
      <c r="CV96" s="115" t="str">
        <f t="shared" si="33"/>
        <v/>
      </c>
      <c r="CW96" s="115" t="str">
        <f t="shared" si="33"/>
        <v/>
      </c>
      <c r="CX96" s="115" t="str">
        <f t="shared" si="33"/>
        <v/>
      </c>
      <c r="CY96" s="116" t="str">
        <f t="shared" si="33"/>
        <v/>
      </c>
      <c r="CZ96" s="141">
        <f t="shared" si="28"/>
        <v>0</v>
      </c>
    </row>
    <row r="97" spans="1:104" ht="21" hidden="1" customHeight="1">
      <c r="A97" s="130">
        <v>88</v>
      </c>
      <c r="B97" s="1066"/>
      <c r="C97" s="1067"/>
      <c r="D97" s="1067"/>
      <c r="E97" s="1067"/>
      <c r="F97" s="1067"/>
      <c r="G97" s="1067"/>
      <c r="H97" s="1067"/>
      <c r="I97" s="1067"/>
      <c r="J97" s="1067"/>
      <c r="K97" s="1067"/>
      <c r="L97" s="1067"/>
      <c r="M97" s="1067"/>
      <c r="N97" s="1067"/>
      <c r="O97" s="1067"/>
      <c r="P97" s="1067"/>
      <c r="Q97" s="1067"/>
      <c r="R97" s="1067"/>
      <c r="S97" s="1068"/>
      <c r="T97" s="118"/>
      <c r="U97" s="119"/>
      <c r="V97" s="119"/>
      <c r="W97" s="119"/>
      <c r="X97" s="119"/>
      <c r="Y97" s="119"/>
      <c r="Z97" s="120"/>
      <c r="AA97" s="118"/>
      <c r="AB97" s="119"/>
      <c r="AC97" s="119"/>
      <c r="AD97" s="119"/>
      <c r="AE97" s="119"/>
      <c r="AF97" s="119"/>
      <c r="AG97" s="120"/>
      <c r="AH97" s="118"/>
      <c r="AI97" s="119"/>
      <c r="AJ97" s="119"/>
      <c r="AK97" s="119"/>
      <c r="AL97" s="119"/>
      <c r="AM97" s="119"/>
      <c r="AN97" s="120"/>
      <c r="AO97" s="118"/>
      <c r="AP97" s="119"/>
      <c r="AQ97" s="119"/>
      <c r="AR97" s="119"/>
      <c r="AS97" s="119"/>
      <c r="AT97" s="119"/>
      <c r="AU97" s="120"/>
      <c r="AV97" s="1069">
        <f t="shared" si="17"/>
        <v>0</v>
      </c>
      <c r="AW97" s="1069"/>
      <c r="AX97" s="1070"/>
      <c r="AY97" s="1071">
        <f t="shared" si="18"/>
        <v>0</v>
      </c>
      <c r="AZ97" s="1072"/>
      <c r="BA97" s="1073"/>
      <c r="BB97" s="1074" t="str">
        <f t="shared" si="19"/>
        <v>0.0</v>
      </c>
      <c r="BC97" s="1075" t="str">
        <f t="shared" si="32"/>
        <v/>
      </c>
      <c r="BD97" s="1076" t="str">
        <f t="shared" si="32"/>
        <v/>
      </c>
      <c r="BE97" s="131"/>
      <c r="BF97" s="131"/>
      <c r="BG97" s="131"/>
      <c r="BI97" s="130">
        <v>88</v>
      </c>
      <c r="BJ97" s="132"/>
      <c r="BK97" s="133" t="s">
        <v>169</v>
      </c>
      <c r="BL97" s="134"/>
      <c r="BM97" s="133" t="s">
        <v>162</v>
      </c>
      <c r="BN97" s="135"/>
      <c r="BO97" s="133" t="s">
        <v>169</v>
      </c>
      <c r="BP97" s="134"/>
      <c r="BQ97" s="132"/>
      <c r="BR97" s="133" t="s">
        <v>169</v>
      </c>
      <c r="BS97" s="136"/>
      <c r="BT97" s="137" t="str">
        <f t="shared" si="26"/>
        <v/>
      </c>
      <c r="BU97" s="138" t="str">
        <f t="shared" si="27"/>
        <v/>
      </c>
      <c r="BW97" s="139">
        <v>88</v>
      </c>
      <c r="BX97" s="114" t="str">
        <f t="shared" si="30"/>
        <v/>
      </c>
      <c r="BY97" s="115" t="str">
        <f t="shared" si="30"/>
        <v/>
      </c>
      <c r="BZ97" s="115" t="str">
        <f t="shared" si="30"/>
        <v/>
      </c>
      <c r="CA97" s="115" t="str">
        <f t="shared" si="30"/>
        <v/>
      </c>
      <c r="CB97" s="115" t="str">
        <f t="shared" si="30"/>
        <v/>
      </c>
      <c r="CC97" s="115" t="str">
        <f t="shared" si="30"/>
        <v/>
      </c>
      <c r="CD97" s="116" t="str">
        <f t="shared" si="30"/>
        <v/>
      </c>
      <c r="CE97" s="114" t="str">
        <f t="shared" si="30"/>
        <v/>
      </c>
      <c r="CF97" s="115" t="str">
        <f t="shared" si="29"/>
        <v/>
      </c>
      <c r="CG97" s="115" t="str">
        <f t="shared" si="29"/>
        <v/>
      </c>
      <c r="CH97" s="115" t="str">
        <f t="shared" si="29"/>
        <v/>
      </c>
      <c r="CI97" s="115" t="str">
        <f t="shared" si="29"/>
        <v/>
      </c>
      <c r="CJ97" s="115" t="str">
        <f t="shared" si="29"/>
        <v/>
      </c>
      <c r="CK97" s="116" t="str">
        <f t="shared" si="29"/>
        <v/>
      </c>
      <c r="CL97" s="114" t="str">
        <f t="shared" si="29"/>
        <v/>
      </c>
      <c r="CM97" s="115" t="str">
        <f t="shared" si="29"/>
        <v/>
      </c>
      <c r="CN97" s="115" t="str">
        <f t="shared" si="29"/>
        <v/>
      </c>
      <c r="CO97" s="115" t="str">
        <f t="shared" si="29"/>
        <v/>
      </c>
      <c r="CP97" s="115" t="str">
        <f t="shared" si="29"/>
        <v/>
      </c>
      <c r="CQ97" s="115" t="str">
        <f t="shared" si="29"/>
        <v/>
      </c>
      <c r="CR97" s="116" t="str">
        <f t="shared" si="29"/>
        <v/>
      </c>
      <c r="CS97" s="117" t="str">
        <f t="shared" si="29"/>
        <v/>
      </c>
      <c r="CT97" s="115" t="str">
        <f t="shared" si="29"/>
        <v/>
      </c>
      <c r="CU97" s="115" t="str">
        <f t="shared" si="29"/>
        <v/>
      </c>
      <c r="CV97" s="115" t="str">
        <f t="shared" si="33"/>
        <v/>
      </c>
      <c r="CW97" s="115" t="str">
        <f t="shared" si="33"/>
        <v/>
      </c>
      <c r="CX97" s="115" t="str">
        <f t="shared" si="33"/>
        <v/>
      </c>
      <c r="CY97" s="116" t="str">
        <f t="shared" si="33"/>
        <v/>
      </c>
      <c r="CZ97" s="141">
        <f t="shared" si="28"/>
        <v>0</v>
      </c>
    </row>
    <row r="98" spans="1:104" ht="21" hidden="1" customHeight="1">
      <c r="A98" s="130">
        <v>89</v>
      </c>
      <c r="B98" s="1066"/>
      <c r="C98" s="1067"/>
      <c r="D98" s="1067"/>
      <c r="E98" s="1067"/>
      <c r="F98" s="1067"/>
      <c r="G98" s="1067"/>
      <c r="H98" s="1067"/>
      <c r="I98" s="1067"/>
      <c r="J98" s="1067"/>
      <c r="K98" s="1067"/>
      <c r="L98" s="1067"/>
      <c r="M98" s="1067"/>
      <c r="N98" s="1067"/>
      <c r="O98" s="1067"/>
      <c r="P98" s="1067"/>
      <c r="Q98" s="1067"/>
      <c r="R98" s="1067"/>
      <c r="S98" s="1068"/>
      <c r="T98" s="118"/>
      <c r="U98" s="119"/>
      <c r="V98" s="119"/>
      <c r="W98" s="119"/>
      <c r="X98" s="119"/>
      <c r="Y98" s="119"/>
      <c r="Z98" s="120"/>
      <c r="AA98" s="118"/>
      <c r="AB98" s="119"/>
      <c r="AC98" s="119"/>
      <c r="AD98" s="119"/>
      <c r="AE98" s="119"/>
      <c r="AF98" s="119"/>
      <c r="AG98" s="120"/>
      <c r="AH98" s="118"/>
      <c r="AI98" s="119"/>
      <c r="AJ98" s="119"/>
      <c r="AK98" s="119"/>
      <c r="AL98" s="119"/>
      <c r="AM98" s="119"/>
      <c r="AN98" s="120"/>
      <c r="AO98" s="118"/>
      <c r="AP98" s="119"/>
      <c r="AQ98" s="119"/>
      <c r="AR98" s="119"/>
      <c r="AS98" s="119"/>
      <c r="AT98" s="119"/>
      <c r="AU98" s="120"/>
      <c r="AV98" s="1069">
        <f t="shared" si="17"/>
        <v>0</v>
      </c>
      <c r="AW98" s="1069"/>
      <c r="AX98" s="1070"/>
      <c r="AY98" s="1071">
        <f t="shared" si="18"/>
        <v>0</v>
      </c>
      <c r="AZ98" s="1072"/>
      <c r="BA98" s="1073"/>
      <c r="BB98" s="1074" t="str">
        <f t="shared" si="19"/>
        <v>0.0</v>
      </c>
      <c r="BC98" s="1075" t="str">
        <f t="shared" si="32"/>
        <v/>
      </c>
      <c r="BD98" s="1076" t="str">
        <f t="shared" si="32"/>
        <v/>
      </c>
      <c r="BE98" s="131"/>
      <c r="BF98" s="131"/>
      <c r="BG98" s="131"/>
      <c r="BI98" s="130">
        <v>89</v>
      </c>
      <c r="BJ98" s="132"/>
      <c r="BK98" s="133" t="s">
        <v>169</v>
      </c>
      <c r="BL98" s="134"/>
      <c r="BM98" s="133" t="s">
        <v>162</v>
      </c>
      <c r="BN98" s="135"/>
      <c r="BO98" s="133" t="s">
        <v>169</v>
      </c>
      <c r="BP98" s="134"/>
      <c r="BQ98" s="132"/>
      <c r="BR98" s="133" t="s">
        <v>169</v>
      </c>
      <c r="BS98" s="136"/>
      <c r="BT98" s="137" t="str">
        <f t="shared" si="26"/>
        <v/>
      </c>
      <c r="BU98" s="138" t="str">
        <f t="shared" si="27"/>
        <v/>
      </c>
      <c r="BW98" s="139">
        <v>89</v>
      </c>
      <c r="BX98" s="114" t="str">
        <f t="shared" si="30"/>
        <v/>
      </c>
      <c r="BY98" s="115" t="str">
        <f t="shared" si="30"/>
        <v/>
      </c>
      <c r="BZ98" s="115" t="str">
        <f t="shared" si="30"/>
        <v/>
      </c>
      <c r="CA98" s="115" t="str">
        <f t="shared" si="30"/>
        <v/>
      </c>
      <c r="CB98" s="115" t="str">
        <f t="shared" si="30"/>
        <v/>
      </c>
      <c r="CC98" s="115" t="str">
        <f t="shared" si="30"/>
        <v/>
      </c>
      <c r="CD98" s="116" t="str">
        <f t="shared" si="30"/>
        <v/>
      </c>
      <c r="CE98" s="114" t="str">
        <f t="shared" si="30"/>
        <v/>
      </c>
      <c r="CF98" s="115" t="str">
        <f t="shared" si="29"/>
        <v/>
      </c>
      <c r="CG98" s="115" t="str">
        <f t="shared" si="29"/>
        <v/>
      </c>
      <c r="CH98" s="115" t="str">
        <f t="shared" si="29"/>
        <v/>
      </c>
      <c r="CI98" s="115" t="str">
        <f t="shared" si="29"/>
        <v/>
      </c>
      <c r="CJ98" s="115" t="str">
        <f t="shared" si="29"/>
        <v/>
      </c>
      <c r="CK98" s="116" t="str">
        <f t="shared" si="29"/>
        <v/>
      </c>
      <c r="CL98" s="114" t="str">
        <f t="shared" si="29"/>
        <v/>
      </c>
      <c r="CM98" s="115" t="str">
        <f t="shared" si="29"/>
        <v/>
      </c>
      <c r="CN98" s="115" t="str">
        <f t="shared" si="29"/>
        <v/>
      </c>
      <c r="CO98" s="115" t="str">
        <f t="shared" si="29"/>
        <v/>
      </c>
      <c r="CP98" s="115" t="str">
        <f t="shared" si="29"/>
        <v/>
      </c>
      <c r="CQ98" s="115" t="str">
        <f t="shared" si="29"/>
        <v/>
      </c>
      <c r="CR98" s="116" t="str">
        <f t="shared" si="29"/>
        <v/>
      </c>
      <c r="CS98" s="117" t="str">
        <f t="shared" si="29"/>
        <v/>
      </c>
      <c r="CT98" s="115" t="str">
        <f t="shared" si="29"/>
        <v/>
      </c>
      <c r="CU98" s="115" t="str">
        <f t="shared" si="29"/>
        <v/>
      </c>
      <c r="CV98" s="115" t="str">
        <f t="shared" si="33"/>
        <v/>
      </c>
      <c r="CW98" s="115" t="str">
        <f t="shared" si="33"/>
        <v/>
      </c>
      <c r="CX98" s="115" t="str">
        <f t="shared" si="33"/>
        <v/>
      </c>
      <c r="CY98" s="116" t="str">
        <f t="shared" si="33"/>
        <v/>
      </c>
      <c r="CZ98" s="141">
        <f t="shared" si="28"/>
        <v>0</v>
      </c>
    </row>
    <row r="99" spans="1:104" ht="21" hidden="1" customHeight="1">
      <c r="A99" s="130">
        <v>90</v>
      </c>
      <c r="B99" s="1066"/>
      <c r="C99" s="1067"/>
      <c r="D99" s="1067"/>
      <c r="E99" s="1067"/>
      <c r="F99" s="1067"/>
      <c r="G99" s="1067"/>
      <c r="H99" s="1067"/>
      <c r="I99" s="1067"/>
      <c r="J99" s="1067"/>
      <c r="K99" s="1067"/>
      <c r="L99" s="1067"/>
      <c r="M99" s="1067"/>
      <c r="N99" s="1067"/>
      <c r="O99" s="1067"/>
      <c r="P99" s="1067"/>
      <c r="Q99" s="1067"/>
      <c r="R99" s="1067"/>
      <c r="S99" s="1068"/>
      <c r="T99" s="118"/>
      <c r="U99" s="119"/>
      <c r="V99" s="119"/>
      <c r="W99" s="119"/>
      <c r="X99" s="119"/>
      <c r="Y99" s="119"/>
      <c r="Z99" s="120"/>
      <c r="AA99" s="118"/>
      <c r="AB99" s="119"/>
      <c r="AC99" s="119"/>
      <c r="AD99" s="119"/>
      <c r="AE99" s="119"/>
      <c r="AF99" s="119"/>
      <c r="AG99" s="120"/>
      <c r="AH99" s="118"/>
      <c r="AI99" s="119"/>
      <c r="AJ99" s="119"/>
      <c r="AK99" s="119"/>
      <c r="AL99" s="119"/>
      <c r="AM99" s="119"/>
      <c r="AN99" s="120"/>
      <c r="AO99" s="118"/>
      <c r="AP99" s="119"/>
      <c r="AQ99" s="119"/>
      <c r="AR99" s="119"/>
      <c r="AS99" s="119"/>
      <c r="AT99" s="119"/>
      <c r="AU99" s="120"/>
      <c r="AV99" s="1069">
        <f t="shared" si="17"/>
        <v>0</v>
      </c>
      <c r="AW99" s="1069"/>
      <c r="AX99" s="1070"/>
      <c r="AY99" s="1071">
        <f t="shared" si="18"/>
        <v>0</v>
      </c>
      <c r="AZ99" s="1072"/>
      <c r="BA99" s="1073"/>
      <c r="BB99" s="1074" t="str">
        <f t="shared" si="19"/>
        <v>0.0</v>
      </c>
      <c r="BC99" s="1075" t="str">
        <f t="shared" si="32"/>
        <v/>
      </c>
      <c r="BD99" s="1076" t="str">
        <f t="shared" si="32"/>
        <v/>
      </c>
      <c r="BE99" s="131"/>
      <c r="BF99" s="131"/>
      <c r="BG99" s="131"/>
      <c r="BI99" s="130">
        <v>90</v>
      </c>
      <c r="BJ99" s="132"/>
      <c r="BK99" s="133" t="s">
        <v>169</v>
      </c>
      <c r="BL99" s="134"/>
      <c r="BM99" s="133" t="s">
        <v>162</v>
      </c>
      <c r="BN99" s="135"/>
      <c r="BO99" s="133" t="s">
        <v>169</v>
      </c>
      <c r="BP99" s="134"/>
      <c r="BQ99" s="132"/>
      <c r="BR99" s="133" t="s">
        <v>169</v>
      </c>
      <c r="BS99" s="136"/>
      <c r="BT99" s="137" t="str">
        <f t="shared" si="26"/>
        <v/>
      </c>
      <c r="BU99" s="138" t="str">
        <f t="shared" si="27"/>
        <v/>
      </c>
      <c r="BW99" s="139">
        <v>90</v>
      </c>
      <c r="BX99" s="114" t="str">
        <f t="shared" si="30"/>
        <v/>
      </c>
      <c r="BY99" s="115" t="str">
        <f t="shared" si="30"/>
        <v/>
      </c>
      <c r="BZ99" s="115" t="str">
        <f t="shared" si="30"/>
        <v/>
      </c>
      <c r="CA99" s="115" t="str">
        <f t="shared" si="30"/>
        <v/>
      </c>
      <c r="CB99" s="115" t="str">
        <f t="shared" si="30"/>
        <v/>
      </c>
      <c r="CC99" s="115" t="str">
        <f t="shared" si="30"/>
        <v/>
      </c>
      <c r="CD99" s="116" t="str">
        <f t="shared" si="30"/>
        <v/>
      </c>
      <c r="CE99" s="114" t="str">
        <f t="shared" si="30"/>
        <v/>
      </c>
      <c r="CF99" s="115" t="str">
        <f t="shared" si="29"/>
        <v/>
      </c>
      <c r="CG99" s="115" t="str">
        <f t="shared" si="29"/>
        <v/>
      </c>
      <c r="CH99" s="115" t="str">
        <f t="shared" si="29"/>
        <v/>
      </c>
      <c r="CI99" s="115" t="str">
        <f t="shared" si="29"/>
        <v/>
      </c>
      <c r="CJ99" s="115" t="str">
        <f t="shared" si="29"/>
        <v/>
      </c>
      <c r="CK99" s="116" t="str">
        <f t="shared" si="29"/>
        <v/>
      </c>
      <c r="CL99" s="114" t="str">
        <f t="shared" si="29"/>
        <v/>
      </c>
      <c r="CM99" s="115" t="str">
        <f t="shared" si="29"/>
        <v/>
      </c>
      <c r="CN99" s="115" t="str">
        <f t="shared" si="29"/>
        <v/>
      </c>
      <c r="CO99" s="115" t="str">
        <f t="shared" si="29"/>
        <v/>
      </c>
      <c r="CP99" s="115" t="str">
        <f t="shared" si="29"/>
        <v/>
      </c>
      <c r="CQ99" s="115" t="str">
        <f t="shared" si="29"/>
        <v/>
      </c>
      <c r="CR99" s="116" t="str">
        <f t="shared" si="29"/>
        <v/>
      </c>
      <c r="CS99" s="117" t="str">
        <f t="shared" si="29"/>
        <v/>
      </c>
      <c r="CT99" s="115" t="str">
        <f t="shared" si="29"/>
        <v/>
      </c>
      <c r="CU99" s="115" t="str">
        <f t="shared" si="29"/>
        <v/>
      </c>
      <c r="CV99" s="115" t="str">
        <f t="shared" si="33"/>
        <v/>
      </c>
      <c r="CW99" s="115" t="str">
        <f t="shared" si="33"/>
        <v/>
      </c>
      <c r="CX99" s="115" t="str">
        <f t="shared" si="33"/>
        <v/>
      </c>
      <c r="CY99" s="116" t="str">
        <f t="shared" si="33"/>
        <v/>
      </c>
      <c r="CZ99" s="141">
        <f t="shared" si="28"/>
        <v>0</v>
      </c>
    </row>
    <row r="100" spans="1:104" ht="21" hidden="1" customHeight="1">
      <c r="A100" s="130">
        <v>91</v>
      </c>
      <c r="B100" s="1066"/>
      <c r="C100" s="1067"/>
      <c r="D100" s="1067"/>
      <c r="E100" s="1067"/>
      <c r="F100" s="1067"/>
      <c r="G100" s="1067"/>
      <c r="H100" s="1067"/>
      <c r="I100" s="1067"/>
      <c r="J100" s="1067"/>
      <c r="K100" s="1067"/>
      <c r="L100" s="1067"/>
      <c r="M100" s="1067"/>
      <c r="N100" s="1067"/>
      <c r="O100" s="1067"/>
      <c r="P100" s="1067"/>
      <c r="Q100" s="1067"/>
      <c r="R100" s="1067"/>
      <c r="S100" s="1068"/>
      <c r="T100" s="118"/>
      <c r="U100" s="119"/>
      <c r="V100" s="119"/>
      <c r="W100" s="119"/>
      <c r="X100" s="119"/>
      <c r="Y100" s="119"/>
      <c r="Z100" s="120"/>
      <c r="AA100" s="118"/>
      <c r="AB100" s="119"/>
      <c r="AC100" s="119"/>
      <c r="AD100" s="119"/>
      <c r="AE100" s="119"/>
      <c r="AF100" s="119"/>
      <c r="AG100" s="120"/>
      <c r="AH100" s="118"/>
      <c r="AI100" s="119"/>
      <c r="AJ100" s="119"/>
      <c r="AK100" s="119"/>
      <c r="AL100" s="119"/>
      <c r="AM100" s="119"/>
      <c r="AN100" s="120"/>
      <c r="AO100" s="118"/>
      <c r="AP100" s="119"/>
      <c r="AQ100" s="119"/>
      <c r="AR100" s="119"/>
      <c r="AS100" s="119"/>
      <c r="AT100" s="119"/>
      <c r="AU100" s="120"/>
      <c r="AV100" s="1069">
        <f t="shared" si="17"/>
        <v>0</v>
      </c>
      <c r="AW100" s="1069"/>
      <c r="AX100" s="1070"/>
      <c r="AY100" s="1071">
        <f t="shared" si="18"/>
        <v>0</v>
      </c>
      <c r="AZ100" s="1072"/>
      <c r="BA100" s="1073"/>
      <c r="BB100" s="1074" t="str">
        <f t="shared" si="19"/>
        <v>0.0</v>
      </c>
      <c r="BC100" s="1075" t="str">
        <f t="shared" si="32"/>
        <v/>
      </c>
      <c r="BD100" s="1076" t="str">
        <f t="shared" si="32"/>
        <v/>
      </c>
      <c r="BE100" s="131"/>
      <c r="BF100" s="131"/>
      <c r="BG100" s="131"/>
      <c r="BI100" s="130">
        <v>91</v>
      </c>
      <c r="BJ100" s="132"/>
      <c r="BK100" s="133" t="s">
        <v>169</v>
      </c>
      <c r="BL100" s="134"/>
      <c r="BM100" s="133" t="s">
        <v>162</v>
      </c>
      <c r="BN100" s="135"/>
      <c r="BO100" s="133" t="s">
        <v>169</v>
      </c>
      <c r="BP100" s="134"/>
      <c r="BQ100" s="132"/>
      <c r="BR100" s="133" t="s">
        <v>169</v>
      </c>
      <c r="BS100" s="136"/>
      <c r="BT100" s="137" t="str">
        <f t="shared" si="26"/>
        <v/>
      </c>
      <c r="BU100" s="138" t="str">
        <f t="shared" si="27"/>
        <v/>
      </c>
      <c r="BW100" s="139">
        <v>91</v>
      </c>
      <c r="BX100" s="114" t="str">
        <f t="shared" si="30"/>
        <v/>
      </c>
      <c r="BY100" s="115" t="str">
        <f t="shared" si="30"/>
        <v/>
      </c>
      <c r="BZ100" s="115" t="str">
        <f t="shared" si="30"/>
        <v/>
      </c>
      <c r="CA100" s="115" t="str">
        <f t="shared" si="30"/>
        <v/>
      </c>
      <c r="CB100" s="115" t="str">
        <f t="shared" si="30"/>
        <v/>
      </c>
      <c r="CC100" s="115" t="str">
        <f t="shared" si="30"/>
        <v/>
      </c>
      <c r="CD100" s="116" t="str">
        <f t="shared" si="30"/>
        <v/>
      </c>
      <c r="CE100" s="114" t="str">
        <f t="shared" si="30"/>
        <v/>
      </c>
      <c r="CF100" s="115" t="str">
        <f t="shared" si="29"/>
        <v/>
      </c>
      <c r="CG100" s="115" t="str">
        <f t="shared" si="29"/>
        <v/>
      </c>
      <c r="CH100" s="115" t="str">
        <f t="shared" si="29"/>
        <v/>
      </c>
      <c r="CI100" s="115" t="str">
        <f t="shared" si="29"/>
        <v/>
      </c>
      <c r="CJ100" s="115" t="str">
        <f t="shared" si="29"/>
        <v/>
      </c>
      <c r="CK100" s="116" t="str">
        <f t="shared" si="29"/>
        <v/>
      </c>
      <c r="CL100" s="114" t="str">
        <f t="shared" si="29"/>
        <v/>
      </c>
      <c r="CM100" s="115" t="str">
        <f t="shared" si="29"/>
        <v/>
      </c>
      <c r="CN100" s="115" t="str">
        <f t="shared" si="29"/>
        <v/>
      </c>
      <c r="CO100" s="115" t="str">
        <f t="shared" si="29"/>
        <v/>
      </c>
      <c r="CP100" s="115" t="str">
        <f t="shared" si="29"/>
        <v/>
      </c>
      <c r="CQ100" s="115" t="str">
        <f t="shared" si="29"/>
        <v/>
      </c>
      <c r="CR100" s="116" t="str">
        <f t="shared" si="29"/>
        <v/>
      </c>
      <c r="CS100" s="117" t="str">
        <f t="shared" si="29"/>
        <v/>
      </c>
      <c r="CT100" s="115" t="str">
        <f t="shared" si="29"/>
        <v/>
      </c>
      <c r="CU100" s="115" t="str">
        <f t="shared" si="29"/>
        <v/>
      </c>
      <c r="CV100" s="115" t="str">
        <f t="shared" si="33"/>
        <v/>
      </c>
      <c r="CW100" s="115" t="str">
        <f t="shared" si="33"/>
        <v/>
      </c>
      <c r="CX100" s="115" t="str">
        <f t="shared" si="33"/>
        <v/>
      </c>
      <c r="CY100" s="116" t="str">
        <f t="shared" si="33"/>
        <v/>
      </c>
      <c r="CZ100" s="141">
        <f t="shared" si="28"/>
        <v>0</v>
      </c>
    </row>
    <row r="101" spans="1:104" ht="21" hidden="1" customHeight="1">
      <c r="A101" s="130">
        <v>92</v>
      </c>
      <c r="B101" s="1066"/>
      <c r="C101" s="1067"/>
      <c r="D101" s="1067"/>
      <c r="E101" s="1067"/>
      <c r="F101" s="1067"/>
      <c r="G101" s="1067"/>
      <c r="H101" s="1067"/>
      <c r="I101" s="1067"/>
      <c r="J101" s="1067"/>
      <c r="K101" s="1067"/>
      <c r="L101" s="1067"/>
      <c r="M101" s="1067"/>
      <c r="N101" s="1067"/>
      <c r="O101" s="1067"/>
      <c r="P101" s="1067"/>
      <c r="Q101" s="1067"/>
      <c r="R101" s="1067"/>
      <c r="S101" s="1068"/>
      <c r="T101" s="118"/>
      <c r="U101" s="119"/>
      <c r="V101" s="119"/>
      <c r="W101" s="119"/>
      <c r="X101" s="119"/>
      <c r="Y101" s="119"/>
      <c r="Z101" s="120"/>
      <c r="AA101" s="118"/>
      <c r="AB101" s="119"/>
      <c r="AC101" s="119"/>
      <c r="AD101" s="119"/>
      <c r="AE101" s="119"/>
      <c r="AF101" s="119"/>
      <c r="AG101" s="120"/>
      <c r="AH101" s="118"/>
      <c r="AI101" s="119"/>
      <c r="AJ101" s="119"/>
      <c r="AK101" s="119"/>
      <c r="AL101" s="119"/>
      <c r="AM101" s="119"/>
      <c r="AN101" s="120"/>
      <c r="AO101" s="118"/>
      <c r="AP101" s="119"/>
      <c r="AQ101" s="119"/>
      <c r="AR101" s="119"/>
      <c r="AS101" s="119"/>
      <c r="AT101" s="119"/>
      <c r="AU101" s="120"/>
      <c r="AV101" s="1069">
        <f t="shared" si="17"/>
        <v>0</v>
      </c>
      <c r="AW101" s="1069"/>
      <c r="AX101" s="1070"/>
      <c r="AY101" s="1071">
        <f t="shared" si="18"/>
        <v>0</v>
      </c>
      <c r="AZ101" s="1072"/>
      <c r="BA101" s="1073"/>
      <c r="BB101" s="1074" t="str">
        <f t="shared" si="19"/>
        <v>0.0</v>
      </c>
      <c r="BC101" s="1075" t="str">
        <f t="shared" si="32"/>
        <v/>
      </c>
      <c r="BD101" s="1076" t="str">
        <f t="shared" si="32"/>
        <v/>
      </c>
      <c r="BE101" s="131"/>
      <c r="BF101" s="131"/>
      <c r="BG101" s="131"/>
      <c r="BI101" s="130">
        <v>92</v>
      </c>
      <c r="BJ101" s="132"/>
      <c r="BK101" s="133" t="s">
        <v>169</v>
      </c>
      <c r="BL101" s="134"/>
      <c r="BM101" s="133" t="s">
        <v>162</v>
      </c>
      <c r="BN101" s="135"/>
      <c r="BO101" s="133" t="s">
        <v>169</v>
      </c>
      <c r="BP101" s="134"/>
      <c r="BQ101" s="132"/>
      <c r="BR101" s="133" t="s">
        <v>169</v>
      </c>
      <c r="BS101" s="136"/>
      <c r="BT101" s="137" t="str">
        <f t="shared" si="26"/>
        <v/>
      </c>
      <c r="BU101" s="138" t="str">
        <f t="shared" si="27"/>
        <v/>
      </c>
      <c r="BW101" s="139">
        <v>92</v>
      </c>
      <c r="BX101" s="114" t="str">
        <f t="shared" si="30"/>
        <v/>
      </c>
      <c r="BY101" s="115" t="str">
        <f t="shared" si="30"/>
        <v/>
      </c>
      <c r="BZ101" s="115" t="str">
        <f t="shared" si="30"/>
        <v/>
      </c>
      <c r="CA101" s="115" t="str">
        <f t="shared" si="30"/>
        <v/>
      </c>
      <c r="CB101" s="115" t="str">
        <f t="shared" si="30"/>
        <v/>
      </c>
      <c r="CC101" s="115" t="str">
        <f t="shared" si="30"/>
        <v/>
      </c>
      <c r="CD101" s="116" t="str">
        <f t="shared" si="30"/>
        <v/>
      </c>
      <c r="CE101" s="114" t="str">
        <f t="shared" si="30"/>
        <v/>
      </c>
      <c r="CF101" s="115" t="str">
        <f t="shared" si="29"/>
        <v/>
      </c>
      <c r="CG101" s="115" t="str">
        <f t="shared" si="29"/>
        <v/>
      </c>
      <c r="CH101" s="115" t="str">
        <f t="shared" si="29"/>
        <v/>
      </c>
      <c r="CI101" s="115" t="str">
        <f t="shared" si="29"/>
        <v/>
      </c>
      <c r="CJ101" s="115" t="str">
        <f t="shared" si="29"/>
        <v/>
      </c>
      <c r="CK101" s="116" t="str">
        <f t="shared" si="29"/>
        <v/>
      </c>
      <c r="CL101" s="114" t="str">
        <f t="shared" si="29"/>
        <v/>
      </c>
      <c r="CM101" s="115" t="str">
        <f t="shared" si="29"/>
        <v/>
      </c>
      <c r="CN101" s="115" t="str">
        <f t="shared" si="29"/>
        <v/>
      </c>
      <c r="CO101" s="115" t="str">
        <f t="shared" si="29"/>
        <v/>
      </c>
      <c r="CP101" s="115" t="str">
        <f t="shared" si="29"/>
        <v/>
      </c>
      <c r="CQ101" s="115" t="str">
        <f t="shared" si="29"/>
        <v/>
      </c>
      <c r="CR101" s="116" t="str">
        <f t="shared" si="29"/>
        <v/>
      </c>
      <c r="CS101" s="117" t="str">
        <f t="shared" si="29"/>
        <v/>
      </c>
      <c r="CT101" s="115" t="str">
        <f t="shared" si="29"/>
        <v/>
      </c>
      <c r="CU101" s="115" t="str">
        <f t="shared" si="29"/>
        <v/>
      </c>
      <c r="CV101" s="115" t="str">
        <f t="shared" si="33"/>
        <v/>
      </c>
      <c r="CW101" s="115" t="str">
        <f t="shared" si="33"/>
        <v/>
      </c>
      <c r="CX101" s="115" t="str">
        <f t="shared" si="33"/>
        <v/>
      </c>
      <c r="CY101" s="116" t="str">
        <f t="shared" si="33"/>
        <v/>
      </c>
      <c r="CZ101" s="141">
        <f t="shared" si="28"/>
        <v>0</v>
      </c>
    </row>
    <row r="102" spans="1:104" ht="21" hidden="1" customHeight="1">
      <c r="A102" s="130">
        <v>93</v>
      </c>
      <c r="B102" s="1066"/>
      <c r="C102" s="1067"/>
      <c r="D102" s="1067"/>
      <c r="E102" s="1067"/>
      <c r="F102" s="1067"/>
      <c r="G102" s="1067"/>
      <c r="H102" s="1067"/>
      <c r="I102" s="1067"/>
      <c r="J102" s="1067"/>
      <c r="K102" s="1067"/>
      <c r="L102" s="1067"/>
      <c r="M102" s="1067"/>
      <c r="N102" s="1067"/>
      <c r="O102" s="1067"/>
      <c r="P102" s="1067"/>
      <c r="Q102" s="1067"/>
      <c r="R102" s="1067"/>
      <c r="S102" s="1068"/>
      <c r="T102" s="118"/>
      <c r="U102" s="119"/>
      <c r="V102" s="119"/>
      <c r="W102" s="119"/>
      <c r="X102" s="119"/>
      <c r="Y102" s="119"/>
      <c r="Z102" s="120"/>
      <c r="AA102" s="118"/>
      <c r="AB102" s="119"/>
      <c r="AC102" s="119"/>
      <c r="AD102" s="119"/>
      <c r="AE102" s="119"/>
      <c r="AF102" s="119"/>
      <c r="AG102" s="120"/>
      <c r="AH102" s="118"/>
      <c r="AI102" s="119"/>
      <c r="AJ102" s="119"/>
      <c r="AK102" s="119"/>
      <c r="AL102" s="119"/>
      <c r="AM102" s="119"/>
      <c r="AN102" s="120"/>
      <c r="AO102" s="118"/>
      <c r="AP102" s="119"/>
      <c r="AQ102" s="119"/>
      <c r="AR102" s="119"/>
      <c r="AS102" s="119"/>
      <c r="AT102" s="119"/>
      <c r="AU102" s="120"/>
      <c r="AV102" s="1069">
        <f t="shared" si="17"/>
        <v>0</v>
      </c>
      <c r="AW102" s="1069"/>
      <c r="AX102" s="1070"/>
      <c r="AY102" s="1071">
        <f t="shared" si="18"/>
        <v>0</v>
      </c>
      <c r="AZ102" s="1072"/>
      <c r="BA102" s="1073"/>
      <c r="BB102" s="1074" t="str">
        <f t="shared" si="19"/>
        <v>0.0</v>
      </c>
      <c r="BC102" s="1075" t="str">
        <f t="shared" si="32"/>
        <v/>
      </c>
      <c r="BD102" s="1076" t="str">
        <f t="shared" si="32"/>
        <v/>
      </c>
      <c r="BE102" s="131"/>
      <c r="BF102" s="131"/>
      <c r="BG102" s="131"/>
      <c r="BI102" s="130">
        <v>93</v>
      </c>
      <c r="BJ102" s="132"/>
      <c r="BK102" s="133" t="s">
        <v>169</v>
      </c>
      <c r="BL102" s="134"/>
      <c r="BM102" s="133" t="s">
        <v>162</v>
      </c>
      <c r="BN102" s="135"/>
      <c r="BO102" s="133" t="s">
        <v>169</v>
      </c>
      <c r="BP102" s="134"/>
      <c r="BQ102" s="132"/>
      <c r="BR102" s="133" t="s">
        <v>169</v>
      </c>
      <c r="BS102" s="136"/>
      <c r="BT102" s="137" t="str">
        <f t="shared" si="26"/>
        <v/>
      </c>
      <c r="BU102" s="138" t="str">
        <f t="shared" si="27"/>
        <v/>
      </c>
      <c r="BW102" s="139">
        <v>93</v>
      </c>
      <c r="BX102" s="114" t="str">
        <f t="shared" si="30"/>
        <v/>
      </c>
      <c r="BY102" s="115" t="str">
        <f t="shared" si="30"/>
        <v/>
      </c>
      <c r="BZ102" s="115" t="str">
        <f t="shared" si="30"/>
        <v/>
      </c>
      <c r="CA102" s="115" t="str">
        <f t="shared" si="30"/>
        <v/>
      </c>
      <c r="CB102" s="115" t="str">
        <f t="shared" si="30"/>
        <v/>
      </c>
      <c r="CC102" s="115" t="str">
        <f t="shared" si="30"/>
        <v/>
      </c>
      <c r="CD102" s="116" t="str">
        <f t="shared" si="30"/>
        <v/>
      </c>
      <c r="CE102" s="114" t="str">
        <f t="shared" si="30"/>
        <v/>
      </c>
      <c r="CF102" s="115" t="str">
        <f t="shared" si="29"/>
        <v/>
      </c>
      <c r="CG102" s="115" t="str">
        <f t="shared" si="29"/>
        <v/>
      </c>
      <c r="CH102" s="115" t="str">
        <f t="shared" si="29"/>
        <v/>
      </c>
      <c r="CI102" s="115" t="str">
        <f t="shared" si="29"/>
        <v/>
      </c>
      <c r="CJ102" s="115" t="str">
        <f t="shared" si="29"/>
        <v/>
      </c>
      <c r="CK102" s="116" t="str">
        <f t="shared" si="29"/>
        <v/>
      </c>
      <c r="CL102" s="114" t="str">
        <f t="shared" si="29"/>
        <v/>
      </c>
      <c r="CM102" s="115" t="str">
        <f t="shared" si="29"/>
        <v/>
      </c>
      <c r="CN102" s="115" t="str">
        <f t="shared" si="29"/>
        <v/>
      </c>
      <c r="CO102" s="115" t="str">
        <f t="shared" si="29"/>
        <v/>
      </c>
      <c r="CP102" s="115" t="str">
        <f t="shared" si="29"/>
        <v/>
      </c>
      <c r="CQ102" s="115" t="str">
        <f t="shared" si="29"/>
        <v/>
      </c>
      <c r="CR102" s="116" t="str">
        <f t="shared" si="29"/>
        <v/>
      </c>
      <c r="CS102" s="117" t="str">
        <f t="shared" si="29"/>
        <v/>
      </c>
      <c r="CT102" s="115" t="str">
        <f t="shared" si="29"/>
        <v/>
      </c>
      <c r="CU102" s="115" t="str">
        <f t="shared" si="29"/>
        <v/>
      </c>
      <c r="CV102" s="115" t="str">
        <f t="shared" si="33"/>
        <v/>
      </c>
      <c r="CW102" s="115" t="str">
        <f t="shared" si="33"/>
        <v/>
      </c>
      <c r="CX102" s="115" t="str">
        <f t="shared" si="33"/>
        <v/>
      </c>
      <c r="CY102" s="116" t="str">
        <f t="shared" si="33"/>
        <v/>
      </c>
      <c r="CZ102" s="141">
        <f t="shared" si="28"/>
        <v>0</v>
      </c>
    </row>
    <row r="103" spans="1:104" ht="21" hidden="1" customHeight="1">
      <c r="A103" s="130">
        <v>94</v>
      </c>
      <c r="B103" s="1066"/>
      <c r="C103" s="1067"/>
      <c r="D103" s="1067"/>
      <c r="E103" s="1067"/>
      <c r="F103" s="1067"/>
      <c r="G103" s="1067"/>
      <c r="H103" s="1067"/>
      <c r="I103" s="1067"/>
      <c r="J103" s="1067"/>
      <c r="K103" s="1067"/>
      <c r="L103" s="1067"/>
      <c r="M103" s="1067"/>
      <c r="N103" s="1067"/>
      <c r="O103" s="1067"/>
      <c r="P103" s="1067"/>
      <c r="Q103" s="1067"/>
      <c r="R103" s="1067"/>
      <c r="S103" s="1068"/>
      <c r="T103" s="118"/>
      <c r="U103" s="119"/>
      <c r="V103" s="119"/>
      <c r="W103" s="119"/>
      <c r="X103" s="119"/>
      <c r="Y103" s="119"/>
      <c r="Z103" s="120"/>
      <c r="AA103" s="118"/>
      <c r="AB103" s="119"/>
      <c r="AC103" s="119"/>
      <c r="AD103" s="119"/>
      <c r="AE103" s="119"/>
      <c r="AF103" s="119"/>
      <c r="AG103" s="120"/>
      <c r="AH103" s="118"/>
      <c r="AI103" s="119"/>
      <c r="AJ103" s="119"/>
      <c r="AK103" s="119"/>
      <c r="AL103" s="119"/>
      <c r="AM103" s="119"/>
      <c r="AN103" s="120"/>
      <c r="AO103" s="118"/>
      <c r="AP103" s="119"/>
      <c r="AQ103" s="119"/>
      <c r="AR103" s="119"/>
      <c r="AS103" s="119"/>
      <c r="AT103" s="119"/>
      <c r="AU103" s="120"/>
      <c r="AV103" s="1069">
        <f t="shared" si="17"/>
        <v>0</v>
      </c>
      <c r="AW103" s="1069"/>
      <c r="AX103" s="1070"/>
      <c r="AY103" s="1071">
        <f t="shared" si="18"/>
        <v>0</v>
      </c>
      <c r="AZ103" s="1072"/>
      <c r="BA103" s="1073"/>
      <c r="BB103" s="1074" t="str">
        <f t="shared" si="19"/>
        <v>0.0</v>
      </c>
      <c r="BC103" s="1075" t="str">
        <f t="shared" si="32"/>
        <v/>
      </c>
      <c r="BD103" s="1076" t="str">
        <f t="shared" si="32"/>
        <v/>
      </c>
      <c r="BE103" s="131"/>
      <c r="BF103" s="131"/>
      <c r="BG103" s="131"/>
      <c r="BI103" s="130">
        <v>94</v>
      </c>
      <c r="BJ103" s="132"/>
      <c r="BK103" s="133" t="s">
        <v>169</v>
      </c>
      <c r="BL103" s="134"/>
      <c r="BM103" s="133" t="s">
        <v>162</v>
      </c>
      <c r="BN103" s="135"/>
      <c r="BO103" s="133" t="s">
        <v>169</v>
      </c>
      <c r="BP103" s="134"/>
      <c r="BQ103" s="132"/>
      <c r="BR103" s="133" t="s">
        <v>169</v>
      </c>
      <c r="BS103" s="136"/>
      <c r="BT103" s="137" t="str">
        <f t="shared" si="26"/>
        <v/>
      </c>
      <c r="BU103" s="138" t="str">
        <f t="shared" si="27"/>
        <v/>
      </c>
      <c r="BW103" s="139">
        <v>94</v>
      </c>
      <c r="BX103" s="114" t="str">
        <f t="shared" si="30"/>
        <v/>
      </c>
      <c r="BY103" s="115" t="str">
        <f t="shared" si="30"/>
        <v/>
      </c>
      <c r="BZ103" s="115" t="str">
        <f t="shared" si="30"/>
        <v/>
      </c>
      <c r="CA103" s="115" t="str">
        <f t="shared" si="30"/>
        <v/>
      </c>
      <c r="CB103" s="115" t="str">
        <f t="shared" si="30"/>
        <v/>
      </c>
      <c r="CC103" s="115" t="str">
        <f t="shared" si="30"/>
        <v/>
      </c>
      <c r="CD103" s="116" t="str">
        <f t="shared" si="30"/>
        <v/>
      </c>
      <c r="CE103" s="114" t="str">
        <f t="shared" si="30"/>
        <v/>
      </c>
      <c r="CF103" s="115" t="str">
        <f t="shared" si="29"/>
        <v/>
      </c>
      <c r="CG103" s="115" t="str">
        <f t="shared" si="29"/>
        <v/>
      </c>
      <c r="CH103" s="115" t="str">
        <f t="shared" si="29"/>
        <v/>
      </c>
      <c r="CI103" s="115" t="str">
        <f t="shared" ref="CI103:CU108" si="34">IF(AE103="","",VLOOKUP(AE103,$BI$10:$BU$57,13,TRUE))</f>
        <v/>
      </c>
      <c r="CJ103" s="115" t="str">
        <f t="shared" si="34"/>
        <v/>
      </c>
      <c r="CK103" s="116" t="str">
        <f t="shared" si="34"/>
        <v/>
      </c>
      <c r="CL103" s="114" t="str">
        <f t="shared" si="34"/>
        <v/>
      </c>
      <c r="CM103" s="115" t="str">
        <f t="shared" si="34"/>
        <v/>
      </c>
      <c r="CN103" s="115" t="str">
        <f t="shared" si="34"/>
        <v/>
      </c>
      <c r="CO103" s="115" t="str">
        <f t="shared" si="34"/>
        <v/>
      </c>
      <c r="CP103" s="115" t="str">
        <f t="shared" si="34"/>
        <v/>
      </c>
      <c r="CQ103" s="115" t="str">
        <f t="shared" si="34"/>
        <v/>
      </c>
      <c r="CR103" s="116" t="str">
        <f t="shared" si="34"/>
        <v/>
      </c>
      <c r="CS103" s="117" t="str">
        <f t="shared" si="34"/>
        <v/>
      </c>
      <c r="CT103" s="115" t="str">
        <f t="shared" si="34"/>
        <v/>
      </c>
      <c r="CU103" s="115" t="str">
        <f t="shared" si="34"/>
        <v/>
      </c>
      <c r="CV103" s="115" t="str">
        <f t="shared" si="33"/>
        <v/>
      </c>
      <c r="CW103" s="115" t="str">
        <f t="shared" si="33"/>
        <v/>
      </c>
      <c r="CX103" s="115" t="str">
        <f t="shared" si="33"/>
        <v/>
      </c>
      <c r="CY103" s="116" t="str">
        <f t="shared" si="33"/>
        <v/>
      </c>
      <c r="CZ103" s="141">
        <f t="shared" si="28"/>
        <v>0</v>
      </c>
    </row>
    <row r="104" spans="1:104" ht="21" hidden="1" customHeight="1">
      <c r="A104" s="130">
        <v>95</v>
      </c>
      <c r="B104" s="1066"/>
      <c r="C104" s="1067"/>
      <c r="D104" s="1067"/>
      <c r="E104" s="1067"/>
      <c r="F104" s="1067"/>
      <c r="G104" s="1067"/>
      <c r="H104" s="1067"/>
      <c r="I104" s="1067"/>
      <c r="J104" s="1067"/>
      <c r="K104" s="1067"/>
      <c r="L104" s="1067"/>
      <c r="M104" s="1067"/>
      <c r="N104" s="1067"/>
      <c r="O104" s="1067"/>
      <c r="P104" s="1067"/>
      <c r="Q104" s="1067"/>
      <c r="R104" s="1067"/>
      <c r="S104" s="1068"/>
      <c r="T104" s="118"/>
      <c r="U104" s="119"/>
      <c r="V104" s="119"/>
      <c r="W104" s="119"/>
      <c r="X104" s="119"/>
      <c r="Y104" s="119"/>
      <c r="Z104" s="120"/>
      <c r="AA104" s="118"/>
      <c r="AB104" s="119"/>
      <c r="AC104" s="119"/>
      <c r="AD104" s="119"/>
      <c r="AE104" s="119"/>
      <c r="AF104" s="119"/>
      <c r="AG104" s="120"/>
      <c r="AH104" s="118"/>
      <c r="AI104" s="119"/>
      <c r="AJ104" s="119"/>
      <c r="AK104" s="119"/>
      <c r="AL104" s="119"/>
      <c r="AM104" s="119"/>
      <c r="AN104" s="120"/>
      <c r="AO104" s="118"/>
      <c r="AP104" s="119"/>
      <c r="AQ104" s="119"/>
      <c r="AR104" s="119"/>
      <c r="AS104" s="119"/>
      <c r="AT104" s="119"/>
      <c r="AU104" s="120"/>
      <c r="AV104" s="1069">
        <f t="shared" si="17"/>
        <v>0</v>
      </c>
      <c r="AW104" s="1069"/>
      <c r="AX104" s="1070"/>
      <c r="AY104" s="1071">
        <f t="shared" si="18"/>
        <v>0</v>
      </c>
      <c r="AZ104" s="1072"/>
      <c r="BA104" s="1073"/>
      <c r="BB104" s="1074" t="str">
        <f t="shared" si="19"/>
        <v>0.0</v>
      </c>
      <c r="BC104" s="1075" t="str">
        <f t="shared" si="32"/>
        <v/>
      </c>
      <c r="BD104" s="1076" t="str">
        <f t="shared" si="32"/>
        <v/>
      </c>
      <c r="BE104" s="131"/>
      <c r="BF104" s="131"/>
      <c r="BG104" s="131"/>
      <c r="BI104" s="130">
        <v>95</v>
      </c>
      <c r="BJ104" s="132"/>
      <c r="BK104" s="133" t="s">
        <v>169</v>
      </c>
      <c r="BL104" s="134"/>
      <c r="BM104" s="133" t="s">
        <v>162</v>
      </c>
      <c r="BN104" s="135"/>
      <c r="BO104" s="133" t="s">
        <v>169</v>
      </c>
      <c r="BP104" s="134"/>
      <c r="BQ104" s="132"/>
      <c r="BR104" s="133" t="s">
        <v>169</v>
      </c>
      <c r="BS104" s="136"/>
      <c r="BT104" s="137" t="str">
        <f t="shared" si="26"/>
        <v/>
      </c>
      <c r="BU104" s="138" t="str">
        <f t="shared" si="27"/>
        <v/>
      </c>
      <c r="BW104" s="139">
        <v>95</v>
      </c>
      <c r="BX104" s="114" t="str">
        <f t="shared" si="30"/>
        <v/>
      </c>
      <c r="BY104" s="115" t="str">
        <f t="shared" si="30"/>
        <v/>
      </c>
      <c r="BZ104" s="115" t="str">
        <f t="shared" si="30"/>
        <v/>
      </c>
      <c r="CA104" s="115" t="str">
        <f t="shared" si="30"/>
        <v/>
      </c>
      <c r="CB104" s="115" t="str">
        <f t="shared" si="30"/>
        <v/>
      </c>
      <c r="CC104" s="115" t="str">
        <f t="shared" si="30"/>
        <v/>
      </c>
      <c r="CD104" s="116" t="str">
        <f t="shared" si="30"/>
        <v/>
      </c>
      <c r="CE104" s="114" t="str">
        <f t="shared" si="30"/>
        <v/>
      </c>
      <c r="CF104" s="115" t="str">
        <f t="shared" si="30"/>
        <v/>
      </c>
      <c r="CG104" s="115" t="str">
        <f t="shared" si="30"/>
        <v/>
      </c>
      <c r="CH104" s="115" t="str">
        <f t="shared" si="30"/>
        <v/>
      </c>
      <c r="CI104" s="115" t="str">
        <f t="shared" si="34"/>
        <v/>
      </c>
      <c r="CJ104" s="115" t="str">
        <f t="shared" si="34"/>
        <v/>
      </c>
      <c r="CK104" s="116" t="str">
        <f t="shared" si="34"/>
        <v/>
      </c>
      <c r="CL104" s="114" t="str">
        <f t="shared" si="34"/>
        <v/>
      </c>
      <c r="CM104" s="115" t="str">
        <f t="shared" si="34"/>
        <v/>
      </c>
      <c r="CN104" s="115" t="str">
        <f t="shared" si="34"/>
        <v/>
      </c>
      <c r="CO104" s="115" t="str">
        <f t="shared" si="34"/>
        <v/>
      </c>
      <c r="CP104" s="115" t="str">
        <f t="shared" si="34"/>
        <v/>
      </c>
      <c r="CQ104" s="115" t="str">
        <f t="shared" si="34"/>
        <v/>
      </c>
      <c r="CR104" s="116" t="str">
        <f t="shared" si="34"/>
        <v/>
      </c>
      <c r="CS104" s="117" t="str">
        <f t="shared" si="34"/>
        <v/>
      </c>
      <c r="CT104" s="115" t="str">
        <f t="shared" si="34"/>
        <v/>
      </c>
      <c r="CU104" s="115" t="str">
        <f t="shared" si="34"/>
        <v/>
      </c>
      <c r="CV104" s="115" t="str">
        <f t="shared" si="33"/>
        <v/>
      </c>
      <c r="CW104" s="115" t="str">
        <f t="shared" si="33"/>
        <v/>
      </c>
      <c r="CX104" s="115" t="str">
        <f t="shared" si="33"/>
        <v/>
      </c>
      <c r="CY104" s="116" t="str">
        <f t="shared" si="33"/>
        <v/>
      </c>
      <c r="CZ104" s="141">
        <f t="shared" si="28"/>
        <v>0</v>
      </c>
    </row>
    <row r="105" spans="1:104" ht="21" hidden="1" customHeight="1">
      <c r="A105" s="130">
        <v>96</v>
      </c>
      <c r="B105" s="1066"/>
      <c r="C105" s="1067"/>
      <c r="D105" s="1067"/>
      <c r="E105" s="1067"/>
      <c r="F105" s="1067"/>
      <c r="G105" s="1067"/>
      <c r="H105" s="1067"/>
      <c r="I105" s="1067"/>
      <c r="J105" s="1067"/>
      <c r="K105" s="1067"/>
      <c r="L105" s="1067"/>
      <c r="M105" s="1067"/>
      <c r="N105" s="1067"/>
      <c r="O105" s="1067"/>
      <c r="P105" s="1067"/>
      <c r="Q105" s="1067"/>
      <c r="R105" s="1067"/>
      <c r="S105" s="1068"/>
      <c r="T105" s="118"/>
      <c r="U105" s="119"/>
      <c r="V105" s="119"/>
      <c r="W105" s="119"/>
      <c r="X105" s="119"/>
      <c r="Y105" s="119"/>
      <c r="Z105" s="120"/>
      <c r="AA105" s="118"/>
      <c r="AB105" s="119"/>
      <c r="AC105" s="119"/>
      <c r="AD105" s="119"/>
      <c r="AE105" s="119"/>
      <c r="AF105" s="119"/>
      <c r="AG105" s="120"/>
      <c r="AH105" s="118"/>
      <c r="AI105" s="119"/>
      <c r="AJ105" s="119"/>
      <c r="AK105" s="119"/>
      <c r="AL105" s="119"/>
      <c r="AM105" s="119"/>
      <c r="AN105" s="120"/>
      <c r="AO105" s="118"/>
      <c r="AP105" s="119"/>
      <c r="AQ105" s="119"/>
      <c r="AR105" s="119"/>
      <c r="AS105" s="119"/>
      <c r="AT105" s="119"/>
      <c r="AU105" s="120"/>
      <c r="AV105" s="1069">
        <f t="shared" si="17"/>
        <v>0</v>
      </c>
      <c r="AW105" s="1069"/>
      <c r="AX105" s="1070"/>
      <c r="AY105" s="1071">
        <f t="shared" si="18"/>
        <v>0</v>
      </c>
      <c r="AZ105" s="1072"/>
      <c r="BA105" s="1073"/>
      <c r="BB105" s="1074" t="str">
        <f t="shared" si="19"/>
        <v>0.0</v>
      </c>
      <c r="BC105" s="1075" t="str">
        <f t="shared" si="32"/>
        <v/>
      </c>
      <c r="BD105" s="1076" t="str">
        <f t="shared" si="32"/>
        <v/>
      </c>
      <c r="BE105" s="131"/>
      <c r="BF105" s="131"/>
      <c r="BG105" s="131"/>
      <c r="BI105" s="130">
        <v>96</v>
      </c>
      <c r="BJ105" s="132"/>
      <c r="BK105" s="133" t="s">
        <v>169</v>
      </c>
      <c r="BL105" s="134"/>
      <c r="BM105" s="133" t="s">
        <v>162</v>
      </c>
      <c r="BN105" s="135"/>
      <c r="BO105" s="133" t="s">
        <v>169</v>
      </c>
      <c r="BP105" s="134"/>
      <c r="BQ105" s="132"/>
      <c r="BR105" s="133" t="s">
        <v>169</v>
      </c>
      <c r="BS105" s="136"/>
      <c r="BT105" s="137" t="str">
        <f t="shared" si="26"/>
        <v/>
      </c>
      <c r="BU105" s="138" t="str">
        <f t="shared" si="27"/>
        <v/>
      </c>
      <c r="BW105" s="139">
        <v>96</v>
      </c>
      <c r="BX105" s="114" t="str">
        <f t="shared" si="30"/>
        <v/>
      </c>
      <c r="BY105" s="115" t="str">
        <f t="shared" si="30"/>
        <v/>
      </c>
      <c r="BZ105" s="115" t="str">
        <f t="shared" si="30"/>
        <v/>
      </c>
      <c r="CA105" s="115" t="str">
        <f t="shared" si="30"/>
        <v/>
      </c>
      <c r="CB105" s="115" t="str">
        <f t="shared" si="30"/>
        <v/>
      </c>
      <c r="CC105" s="115" t="str">
        <f t="shared" si="30"/>
        <v/>
      </c>
      <c r="CD105" s="116" t="str">
        <f t="shared" si="30"/>
        <v/>
      </c>
      <c r="CE105" s="114" t="str">
        <f t="shared" si="30"/>
        <v/>
      </c>
      <c r="CF105" s="115" t="str">
        <f t="shared" si="30"/>
        <v/>
      </c>
      <c r="CG105" s="115" t="str">
        <f t="shared" si="30"/>
        <v/>
      </c>
      <c r="CH105" s="115" t="str">
        <f t="shared" si="30"/>
        <v/>
      </c>
      <c r="CI105" s="115" t="str">
        <f t="shared" si="34"/>
        <v/>
      </c>
      <c r="CJ105" s="115" t="str">
        <f t="shared" si="34"/>
        <v/>
      </c>
      <c r="CK105" s="116" t="str">
        <f t="shared" si="34"/>
        <v/>
      </c>
      <c r="CL105" s="114" t="str">
        <f t="shared" si="34"/>
        <v/>
      </c>
      <c r="CM105" s="115" t="str">
        <f t="shared" si="34"/>
        <v/>
      </c>
      <c r="CN105" s="115" t="str">
        <f t="shared" si="34"/>
        <v/>
      </c>
      <c r="CO105" s="115" t="str">
        <f t="shared" si="34"/>
        <v/>
      </c>
      <c r="CP105" s="115" t="str">
        <f t="shared" si="34"/>
        <v/>
      </c>
      <c r="CQ105" s="115" t="str">
        <f t="shared" si="34"/>
        <v/>
      </c>
      <c r="CR105" s="116" t="str">
        <f t="shared" si="34"/>
        <v/>
      </c>
      <c r="CS105" s="117" t="str">
        <f t="shared" si="34"/>
        <v/>
      </c>
      <c r="CT105" s="115" t="str">
        <f t="shared" si="34"/>
        <v/>
      </c>
      <c r="CU105" s="115" t="str">
        <f t="shared" si="34"/>
        <v/>
      </c>
      <c r="CV105" s="115" t="str">
        <f t="shared" si="33"/>
        <v/>
      </c>
      <c r="CW105" s="115" t="str">
        <f t="shared" si="33"/>
        <v/>
      </c>
      <c r="CX105" s="115" t="str">
        <f t="shared" si="33"/>
        <v/>
      </c>
      <c r="CY105" s="116" t="str">
        <f t="shared" si="33"/>
        <v/>
      </c>
      <c r="CZ105" s="141">
        <f t="shared" si="28"/>
        <v>0</v>
      </c>
    </row>
    <row r="106" spans="1:104" ht="21" hidden="1" customHeight="1">
      <c r="A106" s="130">
        <v>97</v>
      </c>
      <c r="B106" s="1066"/>
      <c r="C106" s="1067"/>
      <c r="D106" s="1067"/>
      <c r="E106" s="1067"/>
      <c r="F106" s="1067"/>
      <c r="G106" s="1067"/>
      <c r="H106" s="1067"/>
      <c r="I106" s="1067"/>
      <c r="J106" s="1067"/>
      <c r="K106" s="1067"/>
      <c r="L106" s="1067"/>
      <c r="M106" s="1067"/>
      <c r="N106" s="1067"/>
      <c r="O106" s="1067"/>
      <c r="P106" s="1067"/>
      <c r="Q106" s="1067"/>
      <c r="R106" s="1067"/>
      <c r="S106" s="1068"/>
      <c r="T106" s="118"/>
      <c r="U106" s="119"/>
      <c r="V106" s="119"/>
      <c r="W106" s="119"/>
      <c r="X106" s="119"/>
      <c r="Y106" s="119"/>
      <c r="Z106" s="120"/>
      <c r="AA106" s="118"/>
      <c r="AB106" s="119"/>
      <c r="AC106" s="119"/>
      <c r="AD106" s="119"/>
      <c r="AE106" s="119"/>
      <c r="AF106" s="119"/>
      <c r="AG106" s="120"/>
      <c r="AH106" s="118"/>
      <c r="AI106" s="119"/>
      <c r="AJ106" s="119"/>
      <c r="AK106" s="119"/>
      <c r="AL106" s="119"/>
      <c r="AM106" s="119"/>
      <c r="AN106" s="120"/>
      <c r="AO106" s="118"/>
      <c r="AP106" s="119"/>
      <c r="AQ106" s="119"/>
      <c r="AR106" s="119"/>
      <c r="AS106" s="119"/>
      <c r="AT106" s="119"/>
      <c r="AU106" s="120"/>
      <c r="AV106" s="1069">
        <f t="shared" si="17"/>
        <v>0</v>
      </c>
      <c r="AW106" s="1069"/>
      <c r="AX106" s="1070"/>
      <c r="AY106" s="1071">
        <f t="shared" si="18"/>
        <v>0</v>
      </c>
      <c r="AZ106" s="1072"/>
      <c r="BA106" s="1073"/>
      <c r="BB106" s="1074" t="str">
        <f t="shared" si="19"/>
        <v>0.0</v>
      </c>
      <c r="BC106" s="1075" t="str">
        <f t="shared" si="32"/>
        <v/>
      </c>
      <c r="BD106" s="1076" t="str">
        <f t="shared" si="32"/>
        <v/>
      </c>
      <c r="BE106" s="131"/>
      <c r="BF106" s="131"/>
      <c r="BG106" s="131"/>
      <c r="BI106" s="130">
        <v>97</v>
      </c>
      <c r="BJ106" s="132"/>
      <c r="BK106" s="133" t="s">
        <v>169</v>
      </c>
      <c r="BL106" s="134"/>
      <c r="BM106" s="133" t="s">
        <v>162</v>
      </c>
      <c r="BN106" s="135"/>
      <c r="BO106" s="133" t="s">
        <v>169</v>
      </c>
      <c r="BP106" s="134"/>
      <c r="BQ106" s="132"/>
      <c r="BR106" s="133" t="s">
        <v>169</v>
      </c>
      <c r="BS106" s="136"/>
      <c r="BT106" s="137" t="str">
        <f t="shared" si="26"/>
        <v/>
      </c>
      <c r="BU106" s="138" t="str">
        <f t="shared" si="27"/>
        <v/>
      </c>
      <c r="BW106" s="139">
        <v>97</v>
      </c>
      <c r="BX106" s="114" t="str">
        <f t="shared" si="30"/>
        <v/>
      </c>
      <c r="BY106" s="115" t="str">
        <f t="shared" si="30"/>
        <v/>
      </c>
      <c r="BZ106" s="115" t="str">
        <f t="shared" si="30"/>
        <v/>
      </c>
      <c r="CA106" s="115" t="str">
        <f t="shared" si="30"/>
        <v/>
      </c>
      <c r="CB106" s="115" t="str">
        <f t="shared" si="30"/>
        <v/>
      </c>
      <c r="CC106" s="115" t="str">
        <f t="shared" si="30"/>
        <v/>
      </c>
      <c r="CD106" s="116" t="str">
        <f t="shared" si="30"/>
        <v/>
      </c>
      <c r="CE106" s="114" t="str">
        <f t="shared" si="30"/>
        <v/>
      </c>
      <c r="CF106" s="115" t="str">
        <f t="shared" si="30"/>
        <v/>
      </c>
      <c r="CG106" s="115" t="str">
        <f t="shared" si="30"/>
        <v/>
      </c>
      <c r="CH106" s="115" t="str">
        <f t="shared" si="30"/>
        <v/>
      </c>
      <c r="CI106" s="115" t="str">
        <f t="shared" si="34"/>
        <v/>
      </c>
      <c r="CJ106" s="115" t="str">
        <f t="shared" si="34"/>
        <v/>
      </c>
      <c r="CK106" s="116" t="str">
        <f t="shared" si="34"/>
        <v/>
      </c>
      <c r="CL106" s="114" t="str">
        <f t="shared" si="34"/>
        <v/>
      </c>
      <c r="CM106" s="115" t="str">
        <f t="shared" si="34"/>
        <v/>
      </c>
      <c r="CN106" s="115" t="str">
        <f t="shared" si="34"/>
        <v/>
      </c>
      <c r="CO106" s="115" t="str">
        <f t="shared" si="34"/>
        <v/>
      </c>
      <c r="CP106" s="115" t="str">
        <f t="shared" si="34"/>
        <v/>
      </c>
      <c r="CQ106" s="115" t="str">
        <f t="shared" si="34"/>
        <v/>
      </c>
      <c r="CR106" s="116" t="str">
        <f t="shared" si="34"/>
        <v/>
      </c>
      <c r="CS106" s="117" t="str">
        <f t="shared" si="34"/>
        <v/>
      </c>
      <c r="CT106" s="115" t="str">
        <f t="shared" si="34"/>
        <v/>
      </c>
      <c r="CU106" s="115" t="str">
        <f t="shared" si="34"/>
        <v/>
      </c>
      <c r="CV106" s="115" t="str">
        <f t="shared" si="33"/>
        <v/>
      </c>
      <c r="CW106" s="115" t="str">
        <f t="shared" si="33"/>
        <v/>
      </c>
      <c r="CX106" s="115" t="str">
        <f t="shared" si="33"/>
        <v/>
      </c>
      <c r="CY106" s="116" t="str">
        <f t="shared" si="33"/>
        <v/>
      </c>
      <c r="CZ106" s="141">
        <f t="shared" si="28"/>
        <v>0</v>
      </c>
    </row>
    <row r="107" spans="1:104" ht="21" hidden="1" customHeight="1">
      <c r="A107" s="130">
        <v>98</v>
      </c>
      <c r="B107" s="1066"/>
      <c r="C107" s="1067"/>
      <c r="D107" s="1067"/>
      <c r="E107" s="1067"/>
      <c r="F107" s="1067"/>
      <c r="G107" s="1067"/>
      <c r="H107" s="1067"/>
      <c r="I107" s="1067"/>
      <c r="J107" s="1067"/>
      <c r="K107" s="1067"/>
      <c r="L107" s="1067"/>
      <c r="M107" s="1067"/>
      <c r="N107" s="1067"/>
      <c r="O107" s="1067"/>
      <c r="P107" s="1067"/>
      <c r="Q107" s="1067"/>
      <c r="R107" s="1067"/>
      <c r="S107" s="1068"/>
      <c r="T107" s="118"/>
      <c r="U107" s="119"/>
      <c r="V107" s="119"/>
      <c r="W107" s="119"/>
      <c r="X107" s="119"/>
      <c r="Y107" s="119"/>
      <c r="Z107" s="120"/>
      <c r="AA107" s="118"/>
      <c r="AB107" s="119"/>
      <c r="AC107" s="119"/>
      <c r="AD107" s="119"/>
      <c r="AE107" s="119"/>
      <c r="AF107" s="119"/>
      <c r="AG107" s="120"/>
      <c r="AH107" s="118"/>
      <c r="AI107" s="119"/>
      <c r="AJ107" s="119"/>
      <c r="AK107" s="119"/>
      <c r="AL107" s="119"/>
      <c r="AM107" s="119"/>
      <c r="AN107" s="120"/>
      <c r="AO107" s="118"/>
      <c r="AP107" s="119"/>
      <c r="AQ107" s="119"/>
      <c r="AR107" s="119"/>
      <c r="AS107" s="119"/>
      <c r="AT107" s="119"/>
      <c r="AU107" s="120"/>
      <c r="AV107" s="1069">
        <f t="shared" si="17"/>
        <v>0</v>
      </c>
      <c r="AW107" s="1069"/>
      <c r="AX107" s="1070"/>
      <c r="AY107" s="1071">
        <f t="shared" si="18"/>
        <v>0</v>
      </c>
      <c r="AZ107" s="1072"/>
      <c r="BA107" s="1073"/>
      <c r="BB107" s="1074" t="str">
        <f t="shared" si="19"/>
        <v>0.0</v>
      </c>
      <c r="BC107" s="1075" t="str">
        <f t="shared" si="32"/>
        <v/>
      </c>
      <c r="BD107" s="1076" t="str">
        <f t="shared" si="32"/>
        <v/>
      </c>
      <c r="BE107" s="131"/>
      <c r="BF107" s="131"/>
      <c r="BG107" s="131"/>
      <c r="BI107" s="130">
        <v>98</v>
      </c>
      <c r="BJ107" s="132"/>
      <c r="BK107" s="133" t="s">
        <v>169</v>
      </c>
      <c r="BL107" s="134"/>
      <c r="BM107" s="133" t="s">
        <v>162</v>
      </c>
      <c r="BN107" s="135"/>
      <c r="BO107" s="133" t="s">
        <v>169</v>
      </c>
      <c r="BP107" s="134"/>
      <c r="BQ107" s="132"/>
      <c r="BR107" s="133" t="s">
        <v>169</v>
      </c>
      <c r="BS107" s="136"/>
      <c r="BT107" s="137" t="str">
        <f t="shared" si="26"/>
        <v/>
      </c>
      <c r="BU107" s="138" t="str">
        <f t="shared" si="27"/>
        <v/>
      </c>
      <c r="BW107" s="139">
        <v>98</v>
      </c>
      <c r="BX107" s="114" t="str">
        <f t="shared" si="30"/>
        <v/>
      </c>
      <c r="BY107" s="115" t="str">
        <f t="shared" si="30"/>
        <v/>
      </c>
      <c r="BZ107" s="115" t="str">
        <f t="shared" si="30"/>
        <v/>
      </c>
      <c r="CA107" s="115" t="str">
        <f t="shared" si="30"/>
        <v/>
      </c>
      <c r="CB107" s="115" t="str">
        <f t="shared" si="30"/>
        <v/>
      </c>
      <c r="CC107" s="115" t="str">
        <f t="shared" si="30"/>
        <v/>
      </c>
      <c r="CD107" s="116" t="str">
        <f t="shared" si="30"/>
        <v/>
      </c>
      <c r="CE107" s="114" t="str">
        <f t="shared" si="30"/>
        <v/>
      </c>
      <c r="CF107" s="115" t="str">
        <f t="shared" si="30"/>
        <v/>
      </c>
      <c r="CG107" s="115" t="str">
        <f t="shared" si="30"/>
        <v/>
      </c>
      <c r="CH107" s="115" t="str">
        <f t="shared" si="30"/>
        <v/>
      </c>
      <c r="CI107" s="115" t="str">
        <f t="shared" si="34"/>
        <v/>
      </c>
      <c r="CJ107" s="115" t="str">
        <f t="shared" si="34"/>
        <v/>
      </c>
      <c r="CK107" s="116" t="str">
        <f t="shared" si="34"/>
        <v/>
      </c>
      <c r="CL107" s="114" t="str">
        <f t="shared" si="34"/>
        <v/>
      </c>
      <c r="CM107" s="115" t="str">
        <f t="shared" si="34"/>
        <v/>
      </c>
      <c r="CN107" s="115" t="str">
        <f t="shared" si="34"/>
        <v/>
      </c>
      <c r="CO107" s="115" t="str">
        <f t="shared" si="34"/>
        <v/>
      </c>
      <c r="CP107" s="115" t="str">
        <f t="shared" si="34"/>
        <v/>
      </c>
      <c r="CQ107" s="115" t="str">
        <f t="shared" si="34"/>
        <v/>
      </c>
      <c r="CR107" s="116" t="str">
        <f t="shared" si="34"/>
        <v/>
      </c>
      <c r="CS107" s="117" t="str">
        <f t="shared" si="34"/>
        <v/>
      </c>
      <c r="CT107" s="115" t="str">
        <f t="shared" si="34"/>
        <v/>
      </c>
      <c r="CU107" s="115" t="str">
        <f t="shared" si="34"/>
        <v/>
      </c>
      <c r="CV107" s="115" t="str">
        <f t="shared" si="33"/>
        <v/>
      </c>
      <c r="CW107" s="115" t="str">
        <f t="shared" si="33"/>
        <v/>
      </c>
      <c r="CX107" s="115" t="str">
        <f t="shared" si="33"/>
        <v/>
      </c>
      <c r="CY107" s="116" t="str">
        <f t="shared" si="33"/>
        <v/>
      </c>
      <c r="CZ107" s="141">
        <f t="shared" si="28"/>
        <v>0</v>
      </c>
    </row>
    <row r="108" spans="1:104" ht="21" hidden="1" customHeight="1" thickBot="1">
      <c r="A108" s="130">
        <v>99</v>
      </c>
      <c r="B108" s="1066"/>
      <c r="C108" s="1067"/>
      <c r="D108" s="1067"/>
      <c r="E108" s="1067"/>
      <c r="F108" s="1067"/>
      <c r="G108" s="1067"/>
      <c r="H108" s="1067"/>
      <c r="I108" s="1067"/>
      <c r="J108" s="1067"/>
      <c r="K108" s="1067"/>
      <c r="L108" s="1067"/>
      <c r="M108" s="1067"/>
      <c r="N108" s="1067"/>
      <c r="O108" s="1067"/>
      <c r="P108" s="1067"/>
      <c r="Q108" s="1067"/>
      <c r="R108" s="1067"/>
      <c r="S108" s="1068"/>
      <c r="T108" s="118"/>
      <c r="U108" s="119"/>
      <c r="V108" s="119"/>
      <c r="W108" s="119"/>
      <c r="X108" s="119"/>
      <c r="Y108" s="119"/>
      <c r="Z108" s="120"/>
      <c r="AA108" s="118"/>
      <c r="AB108" s="119"/>
      <c r="AC108" s="119"/>
      <c r="AD108" s="119"/>
      <c r="AE108" s="119"/>
      <c r="AF108" s="119"/>
      <c r="AG108" s="120"/>
      <c r="AH108" s="118"/>
      <c r="AI108" s="119"/>
      <c r="AJ108" s="119"/>
      <c r="AK108" s="119"/>
      <c r="AL108" s="119"/>
      <c r="AM108" s="119"/>
      <c r="AN108" s="120"/>
      <c r="AO108" s="118"/>
      <c r="AP108" s="119"/>
      <c r="AQ108" s="119"/>
      <c r="AR108" s="119"/>
      <c r="AS108" s="119"/>
      <c r="AT108" s="119"/>
      <c r="AU108" s="120"/>
      <c r="AV108" s="1069">
        <f>CZ108</f>
        <v>0</v>
      </c>
      <c r="AW108" s="1069"/>
      <c r="AX108" s="1070"/>
      <c r="AY108" s="1071">
        <f>ROUNDDOWN(AV108/4,1)</f>
        <v>0</v>
      </c>
      <c r="AZ108" s="1072"/>
      <c r="BA108" s="1073"/>
      <c r="BB108" s="1074" t="str">
        <f>IF($AV$110="","0.0",ROUNDDOWN(AY108/$AV$110,1))</f>
        <v>0.0</v>
      </c>
      <c r="BC108" s="1075" t="str">
        <f t="shared" si="32"/>
        <v/>
      </c>
      <c r="BD108" s="1076" t="str">
        <f t="shared" si="32"/>
        <v/>
      </c>
      <c r="BE108" s="150"/>
      <c r="BF108" s="131"/>
      <c r="BG108" s="131"/>
      <c r="BI108" s="142">
        <v>99</v>
      </c>
      <c r="BJ108" s="122"/>
      <c r="BK108" s="143" t="s">
        <v>169</v>
      </c>
      <c r="BL108" s="124"/>
      <c r="BM108" s="143" t="s">
        <v>162</v>
      </c>
      <c r="BN108" s="125"/>
      <c r="BO108" s="143" t="s">
        <v>169</v>
      </c>
      <c r="BP108" s="124"/>
      <c r="BQ108" s="122"/>
      <c r="BR108" s="143" t="s">
        <v>169</v>
      </c>
      <c r="BS108" s="126"/>
      <c r="BT108" s="144" t="str">
        <f t="shared" si="26"/>
        <v/>
      </c>
      <c r="BU108" s="145" t="str">
        <f t="shared" si="27"/>
        <v/>
      </c>
      <c r="BW108" s="139">
        <v>99</v>
      </c>
      <c r="BX108" s="114" t="str">
        <f t="shared" si="30"/>
        <v/>
      </c>
      <c r="BY108" s="115" t="str">
        <f t="shared" si="30"/>
        <v/>
      </c>
      <c r="BZ108" s="115" t="str">
        <f t="shared" si="30"/>
        <v/>
      </c>
      <c r="CA108" s="115" t="str">
        <f t="shared" si="30"/>
        <v/>
      </c>
      <c r="CB108" s="115" t="str">
        <f t="shared" si="30"/>
        <v/>
      </c>
      <c r="CC108" s="115" t="str">
        <f t="shared" si="30"/>
        <v/>
      </c>
      <c r="CD108" s="116" t="str">
        <f t="shared" si="30"/>
        <v/>
      </c>
      <c r="CE108" s="114" t="str">
        <f t="shared" si="30"/>
        <v/>
      </c>
      <c r="CF108" s="115" t="str">
        <f t="shared" si="30"/>
        <v/>
      </c>
      <c r="CG108" s="115" t="str">
        <f t="shared" si="30"/>
        <v/>
      </c>
      <c r="CH108" s="115" t="str">
        <f t="shared" si="30"/>
        <v/>
      </c>
      <c r="CI108" s="115" t="str">
        <f t="shared" si="34"/>
        <v/>
      </c>
      <c r="CJ108" s="115" t="str">
        <f t="shared" si="34"/>
        <v/>
      </c>
      <c r="CK108" s="116" t="str">
        <f t="shared" si="34"/>
        <v/>
      </c>
      <c r="CL108" s="114" t="str">
        <f t="shared" si="34"/>
        <v/>
      </c>
      <c r="CM108" s="115" t="str">
        <f t="shared" si="34"/>
        <v/>
      </c>
      <c r="CN108" s="115" t="str">
        <f t="shared" si="34"/>
        <v/>
      </c>
      <c r="CO108" s="115" t="str">
        <f t="shared" si="34"/>
        <v/>
      </c>
      <c r="CP108" s="115" t="str">
        <f t="shared" si="34"/>
        <v/>
      </c>
      <c r="CQ108" s="115" t="str">
        <f t="shared" si="34"/>
        <v/>
      </c>
      <c r="CR108" s="116" t="str">
        <f t="shared" si="34"/>
        <v/>
      </c>
      <c r="CS108" s="117" t="str">
        <f t="shared" si="34"/>
        <v/>
      </c>
      <c r="CT108" s="115" t="str">
        <f t="shared" si="34"/>
        <v/>
      </c>
      <c r="CU108" s="115" t="str">
        <f t="shared" si="34"/>
        <v/>
      </c>
      <c r="CV108" s="115" t="str">
        <f t="shared" si="33"/>
        <v/>
      </c>
      <c r="CW108" s="115" t="str">
        <f t="shared" si="33"/>
        <v/>
      </c>
      <c r="CX108" s="115" t="str">
        <f t="shared" si="33"/>
        <v/>
      </c>
      <c r="CY108" s="116" t="str">
        <f t="shared" si="33"/>
        <v/>
      </c>
      <c r="CZ108" s="141">
        <f t="shared" si="28"/>
        <v>0</v>
      </c>
    </row>
    <row r="109" spans="1:104" ht="21" customHeight="1" thickBot="1">
      <c r="A109" s="1047" t="s">
        <v>221</v>
      </c>
      <c r="B109" s="1048"/>
      <c r="C109" s="1048"/>
      <c r="D109" s="1048"/>
      <c r="E109" s="1048"/>
      <c r="F109" s="1048"/>
      <c r="G109" s="1048"/>
      <c r="H109" s="1048"/>
      <c r="I109" s="1048"/>
      <c r="J109" s="1048"/>
      <c r="K109" s="1048"/>
      <c r="L109" s="1048"/>
      <c r="M109" s="1048"/>
      <c r="N109" s="1048"/>
      <c r="O109" s="1048"/>
      <c r="P109" s="1048"/>
      <c r="Q109" s="1048"/>
      <c r="R109" s="1048"/>
      <c r="S109" s="1049"/>
      <c r="T109" s="151">
        <f>BX109</f>
        <v>0</v>
      </c>
      <c r="U109" s="152">
        <f t="shared" ref="U109:AU109" si="35">BY109</f>
        <v>0</v>
      </c>
      <c r="V109" s="152">
        <f t="shared" si="35"/>
        <v>0</v>
      </c>
      <c r="W109" s="152">
        <f t="shared" si="35"/>
        <v>0</v>
      </c>
      <c r="X109" s="152">
        <f t="shared" si="35"/>
        <v>0</v>
      </c>
      <c r="Y109" s="152">
        <f t="shared" si="35"/>
        <v>0</v>
      </c>
      <c r="Z109" s="153">
        <f t="shared" si="35"/>
        <v>0</v>
      </c>
      <c r="AA109" s="154">
        <f t="shared" si="35"/>
        <v>0</v>
      </c>
      <c r="AB109" s="152">
        <f t="shared" si="35"/>
        <v>0</v>
      </c>
      <c r="AC109" s="152">
        <f t="shared" si="35"/>
        <v>0</v>
      </c>
      <c r="AD109" s="152">
        <f t="shared" si="35"/>
        <v>0</v>
      </c>
      <c r="AE109" s="152">
        <f t="shared" si="35"/>
        <v>0</v>
      </c>
      <c r="AF109" s="152">
        <f t="shared" si="35"/>
        <v>0</v>
      </c>
      <c r="AG109" s="153">
        <f t="shared" si="35"/>
        <v>0</v>
      </c>
      <c r="AH109" s="154">
        <f t="shared" si="35"/>
        <v>0</v>
      </c>
      <c r="AI109" s="152">
        <f t="shared" si="35"/>
        <v>0</v>
      </c>
      <c r="AJ109" s="152">
        <f t="shared" si="35"/>
        <v>0</v>
      </c>
      <c r="AK109" s="152">
        <f t="shared" si="35"/>
        <v>0</v>
      </c>
      <c r="AL109" s="152">
        <f t="shared" si="35"/>
        <v>0</v>
      </c>
      <c r="AM109" s="152">
        <f t="shared" si="35"/>
        <v>0</v>
      </c>
      <c r="AN109" s="153">
        <f t="shared" si="35"/>
        <v>0</v>
      </c>
      <c r="AO109" s="154">
        <f t="shared" si="35"/>
        <v>0</v>
      </c>
      <c r="AP109" s="152">
        <f t="shared" si="35"/>
        <v>0</v>
      </c>
      <c r="AQ109" s="152">
        <f t="shared" si="35"/>
        <v>0</v>
      </c>
      <c r="AR109" s="152">
        <f t="shared" si="35"/>
        <v>0</v>
      </c>
      <c r="AS109" s="152">
        <f t="shared" si="35"/>
        <v>0</v>
      </c>
      <c r="AT109" s="152">
        <f t="shared" si="35"/>
        <v>0</v>
      </c>
      <c r="AU109" s="153">
        <f t="shared" si="35"/>
        <v>0</v>
      </c>
      <c r="AV109" s="1039">
        <f>SUM(AV10:AX108)</f>
        <v>0</v>
      </c>
      <c r="AW109" s="1039"/>
      <c r="AX109" s="1060"/>
      <c r="AY109" s="1048">
        <f>SUM(AY10:BA108)</f>
        <v>0</v>
      </c>
      <c r="AZ109" s="1048"/>
      <c r="BA109" s="1061"/>
      <c r="BB109" s="1062" t="str">
        <f>IF($AV$110="","0.0",ROUNDDOWN(AY109/$AV$110,1))</f>
        <v>0.0</v>
      </c>
      <c r="BC109" s="1039" t="str">
        <f t="shared" si="32"/>
        <v/>
      </c>
      <c r="BD109" s="1040" t="str">
        <f t="shared" si="32"/>
        <v/>
      </c>
      <c r="BE109" s="155"/>
      <c r="BF109" s="155"/>
      <c r="BG109" s="155"/>
      <c r="BI109" s="99"/>
      <c r="BJ109" s="99"/>
      <c r="BK109" s="99"/>
      <c r="BL109" s="99"/>
      <c r="BM109" s="99"/>
      <c r="BN109" s="99"/>
      <c r="BO109" s="99"/>
      <c r="BP109" s="99"/>
      <c r="BQ109" s="99"/>
      <c r="BR109" s="99"/>
      <c r="BS109" s="99"/>
      <c r="BT109" s="99"/>
      <c r="BU109" s="99"/>
      <c r="BW109" s="156" t="s">
        <v>222</v>
      </c>
      <c r="BX109" s="156">
        <f>SUM(BX10:BX108)</f>
        <v>0</v>
      </c>
      <c r="BY109" s="157">
        <f t="shared" ref="BY109:CY109" si="36">SUM(BY10:BY108)</f>
        <v>0</v>
      </c>
      <c r="BZ109" s="157">
        <f t="shared" si="36"/>
        <v>0</v>
      </c>
      <c r="CA109" s="157">
        <f t="shared" si="36"/>
        <v>0</v>
      </c>
      <c r="CB109" s="157">
        <f t="shared" si="36"/>
        <v>0</v>
      </c>
      <c r="CC109" s="157">
        <f t="shared" si="36"/>
        <v>0</v>
      </c>
      <c r="CD109" s="158">
        <f t="shared" si="36"/>
        <v>0</v>
      </c>
      <c r="CE109" s="159">
        <f t="shared" si="36"/>
        <v>0</v>
      </c>
      <c r="CF109" s="157">
        <f t="shared" si="36"/>
        <v>0</v>
      </c>
      <c r="CG109" s="157">
        <f t="shared" si="36"/>
        <v>0</v>
      </c>
      <c r="CH109" s="157">
        <f t="shared" si="36"/>
        <v>0</v>
      </c>
      <c r="CI109" s="157">
        <f t="shared" si="36"/>
        <v>0</v>
      </c>
      <c r="CJ109" s="157">
        <f t="shared" si="36"/>
        <v>0</v>
      </c>
      <c r="CK109" s="158">
        <f t="shared" si="36"/>
        <v>0</v>
      </c>
      <c r="CL109" s="159">
        <f t="shared" si="36"/>
        <v>0</v>
      </c>
      <c r="CM109" s="157">
        <f t="shared" si="36"/>
        <v>0</v>
      </c>
      <c r="CN109" s="157">
        <f t="shared" si="36"/>
        <v>0</v>
      </c>
      <c r="CO109" s="157">
        <f t="shared" si="36"/>
        <v>0</v>
      </c>
      <c r="CP109" s="157">
        <f t="shared" si="36"/>
        <v>0</v>
      </c>
      <c r="CQ109" s="157">
        <f t="shared" si="36"/>
        <v>0</v>
      </c>
      <c r="CR109" s="158">
        <f t="shared" si="36"/>
        <v>0</v>
      </c>
      <c r="CS109" s="159">
        <f t="shared" si="36"/>
        <v>0</v>
      </c>
      <c r="CT109" s="157">
        <f t="shared" si="36"/>
        <v>0</v>
      </c>
      <c r="CU109" s="157">
        <f t="shared" si="36"/>
        <v>0</v>
      </c>
      <c r="CV109" s="157">
        <f t="shared" si="36"/>
        <v>0</v>
      </c>
      <c r="CW109" s="157">
        <f t="shared" si="36"/>
        <v>0</v>
      </c>
      <c r="CX109" s="157">
        <f t="shared" si="36"/>
        <v>0</v>
      </c>
      <c r="CY109" s="158">
        <f t="shared" si="36"/>
        <v>0</v>
      </c>
      <c r="CZ109" s="160">
        <f>SUM(BX109:CY109)</f>
        <v>0</v>
      </c>
    </row>
    <row r="110" spans="1:104" ht="21" customHeight="1" thickBot="1">
      <c r="A110" s="1047" t="s">
        <v>223</v>
      </c>
      <c r="B110" s="1048"/>
      <c r="C110" s="1048"/>
      <c r="D110" s="1048"/>
      <c r="E110" s="1048"/>
      <c r="F110" s="1048"/>
      <c r="G110" s="1048"/>
      <c r="H110" s="1048"/>
      <c r="I110" s="1048"/>
      <c r="J110" s="1048"/>
      <c r="K110" s="1048"/>
      <c r="L110" s="1048"/>
      <c r="M110" s="1048"/>
      <c r="N110" s="1048"/>
      <c r="O110" s="1048"/>
      <c r="P110" s="1048"/>
      <c r="Q110" s="1048"/>
      <c r="R110" s="1048"/>
      <c r="S110" s="1048"/>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61"/>
      <c r="AO110" s="161"/>
      <c r="AP110" s="161"/>
      <c r="AQ110" s="161"/>
      <c r="AR110" s="161"/>
      <c r="AS110" s="161"/>
      <c r="AT110" s="161"/>
      <c r="AU110" s="162"/>
      <c r="AV110" s="1063"/>
      <c r="AW110" s="1064"/>
      <c r="AX110" s="1064"/>
      <c r="AY110" s="1064"/>
      <c r="AZ110" s="1064"/>
      <c r="BA110" s="1064"/>
      <c r="BB110" s="1064"/>
      <c r="BC110" s="1064"/>
      <c r="BD110" s="1065"/>
      <c r="BE110" s="155"/>
      <c r="BF110" s="155"/>
      <c r="BG110" s="155"/>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96"/>
    </row>
    <row r="111" spans="1:104" ht="21" customHeight="1" thickBot="1">
      <c r="A111" s="1047" t="s">
        <v>224</v>
      </c>
      <c r="B111" s="1048"/>
      <c r="C111" s="1048"/>
      <c r="D111" s="1048"/>
      <c r="E111" s="1048"/>
      <c r="F111" s="1048"/>
      <c r="G111" s="1048"/>
      <c r="H111" s="1048"/>
      <c r="I111" s="1048"/>
      <c r="J111" s="1048"/>
      <c r="K111" s="1048"/>
      <c r="L111" s="1048"/>
      <c r="M111" s="1048"/>
      <c r="N111" s="1048"/>
      <c r="O111" s="1048"/>
      <c r="P111" s="1048"/>
      <c r="Q111" s="1048"/>
      <c r="R111" s="1048"/>
      <c r="S111" s="1049"/>
      <c r="T111" s="163"/>
      <c r="U111" s="164"/>
      <c r="V111" s="164"/>
      <c r="W111" s="164"/>
      <c r="X111" s="164"/>
      <c r="Y111" s="164"/>
      <c r="Z111" s="165"/>
      <c r="AA111" s="163"/>
      <c r="AB111" s="164"/>
      <c r="AC111" s="164"/>
      <c r="AD111" s="164"/>
      <c r="AE111" s="164"/>
      <c r="AF111" s="164"/>
      <c r="AG111" s="165"/>
      <c r="AH111" s="163"/>
      <c r="AI111" s="164"/>
      <c r="AJ111" s="164"/>
      <c r="AK111" s="164"/>
      <c r="AL111" s="164"/>
      <c r="AM111" s="164"/>
      <c r="AN111" s="165"/>
      <c r="AO111" s="163"/>
      <c r="AP111" s="164"/>
      <c r="AQ111" s="164"/>
      <c r="AR111" s="164"/>
      <c r="AS111" s="164"/>
      <c r="AT111" s="164"/>
      <c r="AU111" s="165"/>
      <c r="AV111" s="1050">
        <f>SUM(T111:AU111)</f>
        <v>0</v>
      </c>
      <c r="AW111" s="1051"/>
      <c r="AX111" s="1052"/>
      <c r="AY111" s="1053"/>
      <c r="AZ111" s="1054"/>
      <c r="BA111" s="1055"/>
      <c r="BB111" s="1053"/>
      <c r="BC111" s="1054"/>
      <c r="BD111" s="1056"/>
      <c r="BE111" s="155"/>
      <c r="BF111" s="166"/>
      <c r="BG111" s="166"/>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96"/>
    </row>
    <row r="112" spans="1:104" ht="21" customHeight="1" thickBot="1">
      <c r="A112" s="1047" t="s">
        <v>225</v>
      </c>
      <c r="B112" s="1048"/>
      <c r="C112" s="1048"/>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8"/>
      <c r="AA112" s="1048"/>
      <c r="AB112" s="1048"/>
      <c r="AC112" s="1048"/>
      <c r="AD112" s="1048"/>
      <c r="AE112" s="1048"/>
      <c r="AF112" s="1048"/>
      <c r="AG112" s="1048"/>
      <c r="AH112" s="1048"/>
      <c r="AI112" s="1048"/>
      <c r="AJ112" s="1048"/>
      <c r="AK112" s="1048"/>
      <c r="AL112" s="1048"/>
      <c r="AM112" s="1048"/>
      <c r="AN112" s="1048"/>
      <c r="AO112" s="1048"/>
      <c r="AP112" s="1048"/>
      <c r="AQ112" s="1048"/>
      <c r="AR112" s="1048"/>
      <c r="AS112" s="1048"/>
      <c r="AT112" s="1048"/>
      <c r="AU112" s="1049"/>
      <c r="AV112" s="1057" t="s">
        <v>140</v>
      </c>
      <c r="AW112" s="1058"/>
      <c r="AX112" s="1058"/>
      <c r="AY112" s="1058"/>
      <c r="AZ112" s="1058"/>
      <c r="BA112" s="1058"/>
      <c r="BB112" s="1058"/>
      <c r="BC112" s="1058"/>
      <c r="BD112" s="1058"/>
      <c r="BE112" s="1059"/>
      <c r="BF112" s="166"/>
      <c r="BG112" s="166"/>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96"/>
    </row>
    <row r="113" spans="1:104" ht="15" customHeight="1" thickBot="1">
      <c r="A113" s="1046" t="s">
        <v>226</v>
      </c>
      <c r="B113" s="1046"/>
      <c r="C113" s="1046"/>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6"/>
      <c r="AA113" s="1046"/>
      <c r="AB113" s="1046"/>
      <c r="AC113" s="1046"/>
      <c r="AD113" s="1046"/>
      <c r="AE113" s="1046"/>
      <c r="AF113" s="1046"/>
      <c r="AG113" s="1046"/>
      <c r="AH113" s="1046"/>
      <c r="AI113" s="1046"/>
      <c r="AJ113" s="1046"/>
      <c r="AK113" s="1046"/>
      <c r="AL113" s="1046"/>
      <c r="AM113" s="1046"/>
      <c r="AN113" s="1046"/>
      <c r="AO113" s="1046"/>
      <c r="AP113" s="1046"/>
      <c r="AQ113" s="1046"/>
      <c r="AR113" s="1046"/>
      <c r="AS113" s="1046"/>
      <c r="AT113" s="1046"/>
      <c r="AU113" s="1046"/>
      <c r="AV113" s="1046"/>
      <c r="AW113" s="1046"/>
      <c r="AX113" s="1046"/>
      <c r="AY113" s="1046"/>
      <c r="AZ113" s="1046"/>
      <c r="BA113" s="1046"/>
      <c r="BB113" s="1046"/>
      <c r="BC113" s="1046"/>
      <c r="BD113" s="1046"/>
      <c r="BE113" s="1046"/>
      <c r="BF113" s="167"/>
      <c r="BG113" s="167"/>
      <c r="BW113" s="1038" t="s">
        <v>227</v>
      </c>
      <c r="BX113" s="1039"/>
      <c r="BY113" s="1039"/>
      <c r="BZ113" s="1039"/>
      <c r="CA113" s="1040"/>
      <c r="CB113" s="1038" t="s">
        <v>228</v>
      </c>
      <c r="CC113" s="1039"/>
      <c r="CD113" s="1039"/>
      <c r="CE113" s="1039"/>
      <c r="CF113" s="1040"/>
      <c r="CG113" s="48"/>
      <c r="CH113" s="48"/>
      <c r="CI113" s="48"/>
      <c r="CJ113" s="48"/>
      <c r="CK113" s="48"/>
      <c r="CL113" s="48"/>
      <c r="CM113" s="48"/>
      <c r="CN113" s="48"/>
      <c r="CO113" s="48"/>
      <c r="CP113" s="48"/>
      <c r="CQ113" s="48"/>
      <c r="CR113" s="48"/>
      <c r="CS113" s="48"/>
      <c r="CT113" s="48"/>
      <c r="CU113" s="48"/>
      <c r="CV113" s="48"/>
      <c r="CW113" s="48"/>
      <c r="CX113" s="48"/>
      <c r="CY113" s="48"/>
      <c r="CZ113" s="96"/>
    </row>
    <row r="114" spans="1:104" ht="14.5" thickBot="1">
      <c r="A114" s="1037"/>
      <c r="B114" s="1037"/>
      <c r="C114" s="1037"/>
      <c r="D114" s="1037"/>
      <c r="E114" s="1037"/>
      <c r="F114" s="1037"/>
      <c r="G114" s="1037"/>
      <c r="H114" s="1037"/>
      <c r="I114" s="1037"/>
      <c r="J114" s="1037"/>
      <c r="K114" s="1037"/>
      <c r="L114" s="1037"/>
      <c r="M114" s="1037"/>
      <c r="N114" s="1037"/>
      <c r="O114" s="1037"/>
      <c r="P114" s="1037"/>
      <c r="Q114" s="1037"/>
      <c r="R114" s="1037"/>
      <c r="S114" s="1037"/>
      <c r="T114" s="1037"/>
      <c r="U114" s="1037"/>
      <c r="V114" s="1037"/>
      <c r="W114" s="1037"/>
      <c r="X114" s="1037"/>
      <c r="Y114" s="1037"/>
      <c r="Z114" s="1037"/>
      <c r="AA114" s="1037"/>
      <c r="AB114" s="1037"/>
      <c r="AC114" s="1037"/>
      <c r="AD114" s="1037"/>
      <c r="AE114" s="1037"/>
      <c r="AF114" s="1037"/>
      <c r="AG114" s="1037"/>
      <c r="AH114" s="1037"/>
      <c r="AI114" s="1037"/>
      <c r="AJ114" s="1037"/>
      <c r="AK114" s="1037"/>
      <c r="AL114" s="1037"/>
      <c r="AM114" s="1037"/>
      <c r="AN114" s="1037"/>
      <c r="AO114" s="1037"/>
      <c r="AP114" s="1037"/>
      <c r="AQ114" s="1037"/>
      <c r="AR114" s="1037"/>
      <c r="AS114" s="1037"/>
      <c r="AT114" s="1037"/>
      <c r="AU114" s="1037"/>
      <c r="AV114" s="1037"/>
      <c r="AW114" s="1037"/>
      <c r="AX114" s="1037"/>
      <c r="AY114" s="1037"/>
      <c r="AZ114" s="1037"/>
      <c r="BA114" s="1037"/>
      <c r="BB114" s="1037"/>
      <c r="BC114" s="1037"/>
      <c r="BD114" s="1037"/>
      <c r="BE114" s="1037"/>
      <c r="BF114" s="168"/>
      <c r="BG114" s="168"/>
      <c r="BW114" s="1038" t="s">
        <v>229</v>
      </c>
      <c r="BX114" s="1039"/>
      <c r="BY114" s="1039"/>
      <c r="BZ114" s="1039"/>
      <c r="CA114" s="1040"/>
      <c r="CB114" s="1041">
        <f ca="1">SUMIF($B$10:$G$108,"*"&amp;$BW$114&amp;"*",$BB$10:$BD$108)</f>
        <v>0</v>
      </c>
      <c r="CC114" s="1042"/>
      <c r="CD114" s="1042"/>
      <c r="CE114" s="1042"/>
      <c r="CF114" s="1043"/>
      <c r="CG114" s="48"/>
      <c r="CH114" s="48"/>
      <c r="CI114" s="48"/>
      <c r="CJ114" s="48"/>
      <c r="CK114" s="48"/>
      <c r="CL114" s="48"/>
      <c r="CM114" s="48"/>
      <c r="CN114" s="48"/>
      <c r="CO114" s="48"/>
      <c r="CP114" s="48"/>
      <c r="CQ114" s="48"/>
      <c r="CR114" s="48"/>
      <c r="CS114" s="48"/>
      <c r="CT114" s="48"/>
      <c r="CU114" s="48"/>
      <c r="CV114" s="48"/>
      <c r="CW114" s="48"/>
      <c r="CX114" s="48"/>
      <c r="CY114" s="48"/>
      <c r="CZ114" s="96"/>
    </row>
    <row r="115" spans="1:104" ht="14.5" thickBot="1">
      <c r="A115" s="1044" t="s">
        <v>230</v>
      </c>
      <c r="B115" s="1044"/>
      <c r="C115" s="1044"/>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4"/>
      <c r="AA115" s="1044"/>
      <c r="AB115" s="1044"/>
      <c r="AC115" s="1044"/>
      <c r="AD115" s="1044"/>
      <c r="AE115" s="1044"/>
      <c r="AF115" s="1044"/>
      <c r="AG115" s="1044"/>
      <c r="AH115" s="1044"/>
      <c r="AI115" s="1044"/>
      <c r="AJ115" s="1044"/>
      <c r="AK115" s="1044"/>
      <c r="AL115" s="1044"/>
      <c r="AM115" s="1044"/>
      <c r="AN115" s="1044"/>
      <c r="AO115" s="1044"/>
      <c r="AP115" s="1044"/>
      <c r="AQ115" s="1044"/>
      <c r="AR115" s="1044"/>
      <c r="AS115" s="1044"/>
      <c r="AT115" s="1044"/>
      <c r="AU115" s="1044"/>
      <c r="AV115" s="1044"/>
      <c r="AW115" s="1044"/>
      <c r="AX115" s="1044"/>
      <c r="AY115" s="1044"/>
      <c r="AZ115" s="1044"/>
      <c r="BA115" s="1044"/>
      <c r="BB115" s="1044"/>
      <c r="BC115" s="1044"/>
      <c r="BD115" s="1044"/>
      <c r="BE115" s="1044"/>
      <c r="BF115" s="168"/>
      <c r="BG115" s="168"/>
      <c r="BW115" s="1038" t="s">
        <v>231</v>
      </c>
      <c r="BX115" s="1039"/>
      <c r="BY115" s="1039"/>
      <c r="BZ115" s="1039"/>
      <c r="CA115" s="1040"/>
      <c r="CB115" s="1041">
        <f ca="1">SUMIF($B$10:$G$108,"*"&amp;$BW$115&amp;"*",$BB$10:$BD$108)</f>
        <v>0</v>
      </c>
      <c r="CC115" s="1042"/>
      <c r="CD115" s="1042"/>
      <c r="CE115" s="1042"/>
      <c r="CF115" s="1043"/>
      <c r="CG115" s="48"/>
      <c r="CH115" s="48"/>
      <c r="CI115" s="48"/>
      <c r="CJ115" s="48"/>
      <c r="CK115" s="48"/>
      <c r="CL115" s="48"/>
      <c r="CM115" s="48"/>
      <c r="CN115" s="48"/>
      <c r="CO115" s="48"/>
      <c r="CP115" s="48"/>
      <c r="CQ115" s="48"/>
      <c r="CR115" s="48"/>
      <c r="CS115" s="48"/>
      <c r="CT115" s="48"/>
      <c r="CU115" s="48"/>
      <c r="CV115" s="48"/>
      <c r="CW115" s="48"/>
      <c r="CX115" s="48"/>
      <c r="CY115" s="48"/>
      <c r="CZ115" s="96"/>
    </row>
    <row r="116" spans="1:104" ht="14.5" thickBot="1">
      <c r="A116" s="1044" t="s">
        <v>232</v>
      </c>
      <c r="B116" s="1044"/>
      <c r="C116" s="1044"/>
      <c r="D116" s="1044"/>
      <c r="E116" s="1044"/>
      <c r="F116" s="1044"/>
      <c r="G116" s="1044"/>
      <c r="H116" s="1044"/>
      <c r="I116" s="1044"/>
      <c r="J116" s="1044"/>
      <c r="K116" s="1044"/>
      <c r="L116" s="1044"/>
      <c r="M116" s="1044"/>
      <c r="N116" s="1044"/>
      <c r="O116" s="1044"/>
      <c r="P116" s="1044"/>
      <c r="Q116" s="1044"/>
      <c r="R116" s="1044"/>
      <c r="S116" s="1044"/>
      <c r="T116" s="1044"/>
      <c r="U116" s="1044"/>
      <c r="V116" s="1044"/>
      <c r="W116" s="1044"/>
      <c r="X116" s="1044"/>
      <c r="Y116" s="1044"/>
      <c r="Z116" s="1044"/>
      <c r="AA116" s="1044"/>
      <c r="AB116" s="1044"/>
      <c r="AC116" s="1044"/>
      <c r="AD116" s="1044"/>
      <c r="AE116" s="1044"/>
      <c r="AF116" s="1044"/>
      <c r="AG116" s="1044"/>
      <c r="AH116" s="1044"/>
      <c r="AI116" s="1044"/>
      <c r="AJ116" s="1044"/>
      <c r="AK116" s="1044"/>
      <c r="AL116" s="1044"/>
      <c r="AM116" s="1044"/>
      <c r="AN116" s="1044"/>
      <c r="AO116" s="1044"/>
      <c r="AP116" s="1044"/>
      <c r="AQ116" s="1044"/>
      <c r="AR116" s="1044"/>
      <c r="AS116" s="1044"/>
      <c r="AT116" s="1044"/>
      <c r="AU116" s="1044"/>
      <c r="AV116" s="1044"/>
      <c r="AW116" s="1044"/>
      <c r="AX116" s="1044"/>
      <c r="AY116" s="1044"/>
      <c r="AZ116" s="1044"/>
      <c r="BA116" s="1044"/>
      <c r="BB116" s="1044"/>
      <c r="BC116" s="1044"/>
      <c r="BD116" s="1044"/>
      <c r="BE116" s="1044"/>
      <c r="BF116" s="169"/>
      <c r="BG116" s="169"/>
      <c r="BW116" s="1038" t="s">
        <v>233</v>
      </c>
      <c r="BX116" s="1039"/>
      <c r="BY116" s="1039"/>
      <c r="BZ116" s="1039"/>
      <c r="CA116" s="1040"/>
      <c r="CB116" s="1041">
        <f ca="1">SUMIF($B$10:$G$108,"*"&amp;$BW$116&amp;"*",$BB$10:$BD$108)</f>
        <v>0</v>
      </c>
      <c r="CC116" s="1042"/>
      <c r="CD116" s="1042"/>
      <c r="CE116" s="1042"/>
      <c r="CF116" s="1043"/>
      <c r="CG116" s="48"/>
      <c r="CH116" s="48"/>
      <c r="CI116" s="48"/>
      <c r="CJ116" s="48"/>
      <c r="CK116" s="48"/>
      <c r="CL116" s="48"/>
      <c r="CM116" s="48"/>
      <c r="CN116" s="48"/>
      <c r="CO116" s="48"/>
      <c r="CP116" s="48"/>
      <c r="CQ116" s="48"/>
      <c r="CR116" s="48"/>
      <c r="CS116" s="48"/>
      <c r="CT116" s="48"/>
      <c r="CU116" s="48"/>
      <c r="CV116" s="48"/>
      <c r="CW116" s="48"/>
      <c r="CX116" s="48"/>
      <c r="CY116" s="48"/>
      <c r="CZ116" s="96"/>
    </row>
    <row r="117" spans="1:104" ht="14.5" thickBot="1">
      <c r="A117" s="1045" t="s">
        <v>234</v>
      </c>
      <c r="B117" s="1045"/>
      <c r="C117" s="1045"/>
      <c r="D117" s="1045"/>
      <c r="E117" s="1045"/>
      <c r="F117" s="1045"/>
      <c r="G117" s="1045"/>
      <c r="H117" s="1045"/>
      <c r="I117" s="1045"/>
      <c r="J117" s="1045"/>
      <c r="K117" s="1045"/>
      <c r="L117" s="1045"/>
      <c r="M117" s="1045"/>
      <c r="N117" s="1045"/>
      <c r="O117" s="1045"/>
      <c r="P117" s="1045"/>
      <c r="Q117" s="1045"/>
      <c r="R117" s="1045"/>
      <c r="S117" s="1045"/>
      <c r="T117" s="1045"/>
      <c r="U117" s="1045"/>
      <c r="V117" s="1045"/>
      <c r="W117" s="1045"/>
      <c r="X117" s="1045"/>
      <c r="Y117" s="1045"/>
      <c r="Z117" s="1045"/>
      <c r="AA117" s="1045"/>
      <c r="AB117" s="1045"/>
      <c r="AC117" s="1045"/>
      <c r="AD117" s="1045"/>
      <c r="AE117" s="1045"/>
      <c r="AF117" s="1045"/>
      <c r="AG117" s="1045"/>
      <c r="AH117" s="1045"/>
      <c r="AI117" s="1045"/>
      <c r="AJ117" s="1045"/>
      <c r="AK117" s="1045"/>
      <c r="AL117" s="1045"/>
      <c r="AM117" s="1045"/>
      <c r="AN117" s="1045"/>
      <c r="AO117" s="1045"/>
      <c r="AP117" s="1045"/>
      <c r="AQ117" s="1045"/>
      <c r="AR117" s="1045"/>
      <c r="AS117" s="1045"/>
      <c r="AT117" s="1045"/>
      <c r="AU117" s="1045"/>
      <c r="AV117" s="1045"/>
      <c r="AW117" s="1045"/>
      <c r="AX117" s="1045"/>
      <c r="AY117" s="1045"/>
      <c r="AZ117" s="1045"/>
      <c r="BA117" s="1045"/>
      <c r="BB117" s="1045"/>
      <c r="BC117" s="1045"/>
      <c r="BD117" s="1045"/>
      <c r="BE117" s="1045"/>
      <c r="BF117" s="169"/>
      <c r="BG117" s="169"/>
      <c r="BW117" s="1038" t="s">
        <v>235</v>
      </c>
      <c r="BX117" s="1039"/>
      <c r="BY117" s="1039"/>
      <c r="BZ117" s="1039"/>
      <c r="CA117" s="1040"/>
      <c r="CB117" s="1041">
        <f ca="1">SUMIF($B$10:$G$108,"*"&amp;$BW$117&amp;"*",$BB$10:$BD$108)</f>
        <v>0</v>
      </c>
      <c r="CC117" s="1042"/>
      <c r="CD117" s="1042"/>
      <c r="CE117" s="1042"/>
      <c r="CF117" s="1043"/>
      <c r="CG117" s="48"/>
      <c r="CH117" s="48"/>
      <c r="CI117" s="48"/>
      <c r="CJ117" s="48"/>
      <c r="CK117" s="48"/>
      <c r="CL117" s="48"/>
      <c r="CM117" s="48"/>
      <c r="CN117" s="48"/>
      <c r="CO117" s="48"/>
      <c r="CP117" s="48"/>
      <c r="CQ117" s="48"/>
      <c r="CR117" s="48"/>
      <c r="CS117" s="48"/>
      <c r="CT117" s="48"/>
      <c r="CU117" s="48"/>
      <c r="CV117" s="48"/>
      <c r="CW117" s="48"/>
      <c r="CX117" s="48"/>
      <c r="CY117" s="48"/>
      <c r="CZ117" s="96"/>
    </row>
    <row r="118" spans="1:104" ht="14.5" thickBot="1">
      <c r="A118" s="1037" t="s">
        <v>236</v>
      </c>
      <c r="B118" s="1037"/>
      <c r="C118" s="1037"/>
      <c r="D118" s="1037"/>
      <c r="E118" s="1037"/>
      <c r="F118" s="1037"/>
      <c r="G118" s="1037"/>
      <c r="H118" s="1037"/>
      <c r="I118" s="1037"/>
      <c r="J118" s="1037"/>
      <c r="K118" s="1037"/>
      <c r="L118" s="1037"/>
      <c r="M118" s="1037"/>
      <c r="N118" s="1037"/>
      <c r="O118" s="1037"/>
      <c r="P118" s="1037"/>
      <c r="Q118" s="1037"/>
      <c r="R118" s="1037"/>
      <c r="S118" s="1037"/>
      <c r="T118" s="1037"/>
      <c r="U118" s="1037"/>
      <c r="V118" s="1037"/>
      <c r="W118" s="1037"/>
      <c r="X118" s="1037"/>
      <c r="Y118" s="1037"/>
      <c r="Z118" s="1037"/>
      <c r="AA118" s="1037"/>
      <c r="AB118" s="1037"/>
      <c r="AC118" s="1037"/>
      <c r="AD118" s="1037"/>
      <c r="AE118" s="1037"/>
      <c r="AF118" s="1037"/>
      <c r="AG118" s="1037"/>
      <c r="AH118" s="1037"/>
      <c r="AI118" s="1037"/>
      <c r="AJ118" s="1037"/>
      <c r="AK118" s="1037"/>
      <c r="AL118" s="1037"/>
      <c r="AM118" s="1037"/>
      <c r="AN118" s="1037"/>
      <c r="AO118" s="1037"/>
      <c r="AP118" s="1037"/>
      <c r="AQ118" s="1037"/>
      <c r="AR118" s="1037"/>
      <c r="AS118" s="1037"/>
      <c r="AT118" s="1037"/>
      <c r="AU118" s="1037"/>
      <c r="AV118" s="1037"/>
      <c r="AW118" s="1037"/>
      <c r="AX118" s="1037"/>
      <c r="AY118" s="1037"/>
      <c r="AZ118" s="1037"/>
      <c r="BA118" s="1037"/>
      <c r="BB118" s="1037"/>
      <c r="BC118" s="1037"/>
      <c r="BD118" s="1037"/>
      <c r="BE118" s="1037"/>
      <c r="BF118" s="166"/>
      <c r="BG118" s="166"/>
      <c r="BW118" s="1038" t="s">
        <v>237</v>
      </c>
      <c r="BX118" s="1039"/>
      <c r="BY118" s="1039"/>
      <c r="BZ118" s="1039"/>
      <c r="CA118" s="1040"/>
      <c r="CB118" s="1041">
        <f ca="1">SUMIF($B$10:$G$108,"*"&amp;$BW$118&amp;"*",$BB$10:$BD$108)</f>
        <v>0</v>
      </c>
      <c r="CC118" s="1042"/>
      <c r="CD118" s="1042"/>
      <c r="CE118" s="1042"/>
      <c r="CF118" s="1043"/>
    </row>
    <row r="119" spans="1:104">
      <c r="A119" s="1037"/>
      <c r="B119" s="1037"/>
      <c r="C119" s="1037"/>
      <c r="D119" s="1037"/>
      <c r="E119" s="1037"/>
      <c r="F119" s="1037"/>
      <c r="G119" s="1037"/>
      <c r="H119" s="1037"/>
      <c r="I119" s="1037"/>
      <c r="J119" s="1037"/>
      <c r="K119" s="1037"/>
      <c r="L119" s="1037"/>
      <c r="M119" s="1037"/>
      <c r="N119" s="1037"/>
      <c r="O119" s="1037"/>
      <c r="P119" s="1037"/>
      <c r="Q119" s="1037"/>
      <c r="R119" s="1037"/>
      <c r="S119" s="1037"/>
      <c r="T119" s="1037"/>
      <c r="U119" s="1037"/>
      <c r="V119" s="1037"/>
      <c r="W119" s="1037"/>
      <c r="X119" s="1037"/>
      <c r="Y119" s="1037"/>
      <c r="Z119" s="1037"/>
      <c r="AA119" s="1037"/>
      <c r="AB119" s="1037"/>
      <c r="AC119" s="1037"/>
      <c r="AD119" s="1037"/>
      <c r="AE119" s="1037"/>
      <c r="AF119" s="1037"/>
      <c r="AG119" s="1037"/>
      <c r="AH119" s="1037"/>
      <c r="AI119" s="1037"/>
      <c r="AJ119" s="1037"/>
      <c r="AK119" s="1037"/>
      <c r="AL119" s="1037"/>
      <c r="AM119" s="1037"/>
      <c r="AN119" s="1037"/>
      <c r="AO119" s="1037"/>
      <c r="AP119" s="1037"/>
      <c r="AQ119" s="1037"/>
      <c r="AR119" s="1037"/>
      <c r="AS119" s="1037"/>
      <c r="AT119" s="1037"/>
      <c r="AU119" s="1037"/>
      <c r="AV119" s="1037"/>
      <c r="AW119" s="1037"/>
      <c r="AX119" s="1037"/>
      <c r="AY119" s="1037"/>
      <c r="AZ119" s="1037"/>
      <c r="BA119" s="1037"/>
      <c r="BB119" s="1037"/>
      <c r="BC119" s="1037"/>
      <c r="BD119" s="1037"/>
      <c r="BE119" s="1037"/>
      <c r="BF119" s="166"/>
      <c r="BG119" s="166"/>
    </row>
    <row r="120" spans="1:104">
      <c r="A120" s="1036" t="s">
        <v>238</v>
      </c>
      <c r="B120" s="1036"/>
      <c r="C120" s="1036"/>
      <c r="D120" s="1036"/>
      <c r="E120" s="1036"/>
      <c r="F120" s="1036"/>
      <c r="G120" s="1036"/>
      <c r="H120" s="1036"/>
      <c r="I120" s="1036"/>
      <c r="J120" s="1036"/>
      <c r="K120" s="1036"/>
      <c r="L120" s="1036"/>
      <c r="M120" s="1036"/>
      <c r="N120" s="1036"/>
      <c r="O120" s="1036"/>
      <c r="P120" s="1036"/>
      <c r="Q120" s="1036"/>
      <c r="R120" s="1036"/>
      <c r="S120" s="1036"/>
      <c r="T120" s="1036"/>
      <c r="U120" s="1036"/>
      <c r="V120" s="1036"/>
      <c r="W120" s="1036"/>
      <c r="X120" s="1036"/>
      <c r="Y120" s="1036"/>
      <c r="Z120" s="1036"/>
      <c r="AA120" s="1036"/>
      <c r="AB120" s="1036"/>
      <c r="AC120" s="1036"/>
      <c r="AD120" s="1036"/>
      <c r="AE120" s="1036"/>
      <c r="AF120" s="1036"/>
      <c r="AG120" s="1036"/>
      <c r="AH120" s="1036"/>
      <c r="AI120" s="1036"/>
      <c r="AJ120" s="1036"/>
      <c r="AK120" s="1036"/>
      <c r="AL120" s="1036"/>
      <c r="AM120" s="1036"/>
      <c r="AN120" s="1036"/>
      <c r="AO120" s="1036"/>
      <c r="AP120" s="1036"/>
      <c r="AQ120" s="1036"/>
      <c r="AR120" s="1036"/>
      <c r="AS120" s="1036"/>
      <c r="AT120" s="1036"/>
      <c r="AU120" s="1036"/>
      <c r="AV120" s="1036"/>
      <c r="AW120" s="1036"/>
      <c r="AX120" s="1036"/>
      <c r="AY120" s="1036"/>
      <c r="AZ120" s="1036"/>
      <c r="BA120" s="1036"/>
      <c r="BB120" s="1036"/>
      <c r="BC120" s="1036"/>
      <c r="BD120" s="1036"/>
      <c r="BE120" s="1036"/>
      <c r="BF120" s="166"/>
      <c r="BG120" s="166"/>
    </row>
    <row r="121" spans="1:104">
      <c r="A121" s="1036"/>
      <c r="B121" s="1036"/>
      <c r="C121" s="1036"/>
      <c r="D121" s="1036"/>
      <c r="E121" s="1036"/>
      <c r="F121" s="1036"/>
      <c r="G121" s="1036"/>
      <c r="H121" s="1036"/>
      <c r="I121" s="1036"/>
      <c r="J121" s="1036"/>
      <c r="K121" s="1036"/>
      <c r="L121" s="1036"/>
      <c r="M121" s="1036"/>
      <c r="N121" s="1036"/>
      <c r="O121" s="1036"/>
      <c r="P121" s="1036"/>
      <c r="Q121" s="1036"/>
      <c r="R121" s="1036"/>
      <c r="S121" s="1036"/>
      <c r="T121" s="1036"/>
      <c r="U121" s="1036"/>
      <c r="V121" s="1036"/>
      <c r="W121" s="1036"/>
      <c r="X121" s="1036"/>
      <c r="Y121" s="1036"/>
      <c r="Z121" s="1036"/>
      <c r="AA121" s="1036"/>
      <c r="AB121" s="1036"/>
      <c r="AC121" s="1036"/>
      <c r="AD121" s="1036"/>
      <c r="AE121" s="1036"/>
      <c r="AF121" s="1036"/>
      <c r="AG121" s="1036"/>
      <c r="AH121" s="1036"/>
      <c r="AI121" s="1036"/>
      <c r="AJ121" s="1036"/>
      <c r="AK121" s="1036"/>
      <c r="AL121" s="1036"/>
      <c r="AM121" s="1036"/>
      <c r="AN121" s="1036"/>
      <c r="AO121" s="1036"/>
      <c r="AP121" s="1036"/>
      <c r="AQ121" s="1036"/>
      <c r="AR121" s="1036"/>
      <c r="AS121" s="1036"/>
      <c r="AT121" s="1036"/>
      <c r="AU121" s="1036"/>
      <c r="AV121" s="1036"/>
      <c r="AW121" s="1036"/>
      <c r="AX121" s="1036"/>
      <c r="AY121" s="1036"/>
      <c r="AZ121" s="1036"/>
      <c r="BA121" s="1036"/>
      <c r="BB121" s="1036"/>
      <c r="BC121" s="1036"/>
      <c r="BD121" s="1036"/>
      <c r="BE121" s="1036"/>
      <c r="BF121" s="169"/>
      <c r="BG121" s="169"/>
    </row>
    <row r="122" spans="1:104">
      <c r="A122" s="1044" t="s">
        <v>239</v>
      </c>
      <c r="B122" s="1044"/>
      <c r="C122" s="1044"/>
      <c r="D122" s="1044"/>
      <c r="E122" s="1044"/>
      <c r="F122" s="1044"/>
      <c r="G122" s="1044"/>
      <c r="H122" s="1044"/>
      <c r="I122" s="1044"/>
      <c r="J122" s="1044"/>
      <c r="K122" s="1044"/>
      <c r="L122" s="1044"/>
      <c r="M122" s="1044"/>
      <c r="N122" s="1044"/>
      <c r="O122" s="1044"/>
      <c r="P122" s="1044"/>
      <c r="Q122" s="1044"/>
      <c r="R122" s="1044"/>
      <c r="S122" s="1044"/>
      <c r="T122" s="1044"/>
      <c r="U122" s="1044"/>
      <c r="V122" s="1044"/>
      <c r="W122" s="1044"/>
      <c r="X122" s="1044"/>
      <c r="Y122" s="1044"/>
      <c r="Z122" s="1044"/>
      <c r="AA122" s="1044"/>
      <c r="AB122" s="1044"/>
      <c r="AC122" s="1044"/>
      <c r="AD122" s="1044"/>
      <c r="AE122" s="1044"/>
      <c r="AF122" s="1044"/>
      <c r="AG122" s="1044"/>
      <c r="AH122" s="1044"/>
      <c r="AI122" s="1044"/>
      <c r="AJ122" s="1044"/>
      <c r="AK122" s="1044"/>
      <c r="AL122" s="1044"/>
      <c r="AM122" s="1044"/>
      <c r="AN122" s="1044"/>
      <c r="AO122" s="1044"/>
      <c r="AP122" s="1044"/>
      <c r="AQ122" s="1044"/>
      <c r="AR122" s="1044"/>
      <c r="AS122" s="1044"/>
      <c r="AT122" s="1044"/>
      <c r="AU122" s="1044"/>
      <c r="AV122" s="1044"/>
      <c r="AW122" s="1044"/>
      <c r="AX122" s="1044"/>
      <c r="AY122" s="1044"/>
      <c r="AZ122" s="1044"/>
      <c r="BA122" s="1044"/>
      <c r="BB122" s="1044"/>
      <c r="BC122" s="1044"/>
      <c r="BD122" s="1044"/>
      <c r="BE122" s="1044"/>
      <c r="BF122" s="169"/>
      <c r="BG122" s="169"/>
    </row>
    <row r="123" spans="1:104">
      <c r="A123" s="1044" t="s">
        <v>240</v>
      </c>
      <c r="B123" s="1044"/>
      <c r="C123" s="1044"/>
      <c r="D123" s="1044"/>
      <c r="E123" s="1044"/>
      <c r="F123" s="1044"/>
      <c r="G123" s="1044"/>
      <c r="H123" s="1044"/>
      <c r="I123" s="1044"/>
      <c r="J123" s="1044"/>
      <c r="K123" s="1044"/>
      <c r="L123" s="1044"/>
      <c r="M123" s="1044"/>
      <c r="N123" s="1044"/>
      <c r="O123" s="1044"/>
      <c r="P123" s="1044"/>
      <c r="Q123" s="1044"/>
      <c r="R123" s="1044"/>
      <c r="S123" s="1044"/>
      <c r="T123" s="1044"/>
      <c r="U123" s="1044"/>
      <c r="V123" s="1044"/>
      <c r="W123" s="1044"/>
      <c r="X123" s="1044"/>
      <c r="Y123" s="1044"/>
      <c r="Z123" s="1044"/>
      <c r="AA123" s="1044"/>
      <c r="AB123" s="1044"/>
      <c r="AC123" s="1044"/>
      <c r="AD123" s="1044"/>
      <c r="AE123" s="1044"/>
      <c r="AF123" s="1044"/>
      <c r="AG123" s="1044"/>
      <c r="AH123" s="1044"/>
      <c r="AI123" s="1044"/>
      <c r="AJ123" s="1044"/>
      <c r="AK123" s="1044"/>
      <c r="AL123" s="1044"/>
      <c r="AM123" s="1044"/>
      <c r="AN123" s="1044"/>
      <c r="AO123" s="1044"/>
      <c r="AP123" s="1044"/>
      <c r="AQ123" s="1044"/>
      <c r="AR123" s="1044"/>
      <c r="AS123" s="1044"/>
      <c r="AT123" s="1044"/>
      <c r="AU123" s="1044"/>
      <c r="AV123" s="1044"/>
      <c r="AW123" s="1044"/>
      <c r="AX123" s="1044"/>
      <c r="AY123" s="1044"/>
      <c r="AZ123" s="1044"/>
      <c r="BA123" s="1044"/>
      <c r="BB123" s="1044"/>
      <c r="BC123" s="1044"/>
      <c r="BD123" s="1044"/>
      <c r="BE123" s="1044"/>
      <c r="BF123" s="169"/>
      <c r="BG123" s="169"/>
    </row>
    <row r="124" spans="1:104">
      <c r="A124" s="1036" t="s">
        <v>241</v>
      </c>
      <c r="B124" s="1036"/>
      <c r="C124" s="1036"/>
      <c r="D124" s="1036"/>
      <c r="E124" s="1036"/>
      <c r="F124" s="1036"/>
      <c r="G124" s="1036"/>
      <c r="H124" s="1036"/>
      <c r="I124" s="1036"/>
      <c r="J124" s="1036"/>
      <c r="K124" s="1036"/>
      <c r="L124" s="1036"/>
      <c r="M124" s="1036"/>
      <c r="N124" s="1036"/>
      <c r="O124" s="1036"/>
      <c r="P124" s="1036"/>
      <c r="Q124" s="1036"/>
      <c r="R124" s="1036"/>
      <c r="S124" s="1036"/>
      <c r="T124" s="1036"/>
      <c r="U124" s="1036"/>
      <c r="V124" s="1036"/>
      <c r="W124" s="1036"/>
      <c r="X124" s="1036"/>
      <c r="Y124" s="1036"/>
      <c r="Z124" s="1036"/>
      <c r="AA124" s="1036"/>
      <c r="AB124" s="1036"/>
      <c r="AC124" s="1036"/>
      <c r="AD124" s="1036"/>
      <c r="AE124" s="1036"/>
      <c r="AF124" s="1036"/>
      <c r="AG124" s="1036"/>
      <c r="AH124" s="1036"/>
      <c r="AI124" s="1036"/>
      <c r="AJ124" s="1036"/>
      <c r="AK124" s="1036"/>
      <c r="AL124" s="1036"/>
      <c r="AM124" s="1036"/>
      <c r="AN124" s="1036"/>
      <c r="AO124" s="1036"/>
      <c r="AP124" s="1036"/>
      <c r="AQ124" s="1036"/>
      <c r="AR124" s="1036"/>
      <c r="AS124" s="1036"/>
      <c r="AT124" s="1036"/>
      <c r="AU124" s="1036"/>
      <c r="AV124" s="1036"/>
      <c r="AW124" s="1036"/>
      <c r="AX124" s="1036"/>
      <c r="AY124" s="1036"/>
      <c r="AZ124" s="1036"/>
      <c r="BA124" s="1036"/>
      <c r="BB124" s="1036"/>
      <c r="BC124" s="1036"/>
      <c r="BD124" s="1036"/>
      <c r="BE124" s="1036"/>
    </row>
    <row r="125" spans="1:104">
      <c r="A125" s="1036"/>
      <c r="B125" s="1036"/>
      <c r="C125" s="1036"/>
      <c r="D125" s="1036"/>
      <c r="E125" s="1036"/>
      <c r="F125" s="1036"/>
      <c r="G125" s="1036"/>
      <c r="H125" s="1036"/>
      <c r="I125" s="1036"/>
      <c r="J125" s="1036"/>
      <c r="K125" s="1036"/>
      <c r="L125" s="1036"/>
      <c r="M125" s="1036"/>
      <c r="N125" s="1036"/>
      <c r="O125" s="1036"/>
      <c r="P125" s="1036"/>
      <c r="Q125" s="1036"/>
      <c r="R125" s="1036"/>
      <c r="S125" s="1036"/>
      <c r="T125" s="1036"/>
      <c r="U125" s="1036"/>
      <c r="V125" s="1036"/>
      <c r="W125" s="1036"/>
      <c r="X125" s="1036"/>
      <c r="Y125" s="1036"/>
      <c r="Z125" s="1036"/>
      <c r="AA125" s="1036"/>
      <c r="AB125" s="1036"/>
      <c r="AC125" s="1036"/>
      <c r="AD125" s="1036"/>
      <c r="AE125" s="1036"/>
      <c r="AF125" s="1036"/>
      <c r="AG125" s="1036"/>
      <c r="AH125" s="1036"/>
      <c r="AI125" s="1036"/>
      <c r="AJ125" s="1036"/>
      <c r="AK125" s="1036"/>
      <c r="AL125" s="1036"/>
      <c r="AM125" s="1036"/>
      <c r="AN125" s="1036"/>
      <c r="AO125" s="1036"/>
      <c r="AP125" s="1036"/>
      <c r="AQ125" s="1036"/>
      <c r="AR125" s="1036"/>
      <c r="AS125" s="1036"/>
      <c r="AT125" s="1036"/>
      <c r="AU125" s="1036"/>
      <c r="AV125" s="1036"/>
      <c r="AW125" s="1036"/>
      <c r="AX125" s="1036"/>
      <c r="AY125" s="1036"/>
      <c r="AZ125" s="1036"/>
      <c r="BA125" s="1036"/>
      <c r="BB125" s="1036"/>
      <c r="BC125" s="1036"/>
      <c r="BD125" s="1036"/>
      <c r="BE125" s="1036"/>
    </row>
    <row r="126" spans="1:104">
      <c r="A126" s="1036" t="s">
        <v>242</v>
      </c>
      <c r="B126" s="1036"/>
      <c r="C126" s="1036"/>
      <c r="D126" s="1036"/>
      <c r="E126" s="1036"/>
      <c r="F126" s="1036"/>
      <c r="G126" s="1036"/>
      <c r="H126" s="1036"/>
      <c r="I126" s="1036"/>
      <c r="J126" s="1036"/>
      <c r="K126" s="1036"/>
      <c r="L126" s="1036"/>
      <c r="M126" s="1036"/>
      <c r="N126" s="1036"/>
      <c r="O126" s="1036"/>
      <c r="P126" s="1036"/>
      <c r="Q126" s="1036"/>
      <c r="R126" s="1036"/>
      <c r="S126" s="1036"/>
      <c r="T126" s="1036"/>
      <c r="U126" s="1036"/>
      <c r="V126" s="1036"/>
      <c r="W126" s="1036"/>
      <c r="X126" s="1036"/>
      <c r="Y126" s="1036"/>
      <c r="Z126" s="1036"/>
      <c r="AA126" s="1036"/>
      <c r="AB126" s="1036"/>
      <c r="AC126" s="1036"/>
      <c r="AD126" s="1036"/>
      <c r="AE126" s="1036"/>
      <c r="AF126" s="1036"/>
      <c r="AG126" s="1036"/>
      <c r="AH126" s="1036"/>
      <c r="AI126" s="1036"/>
      <c r="AJ126" s="1036"/>
      <c r="AK126" s="1036"/>
      <c r="AL126" s="1036"/>
      <c r="AM126" s="1036"/>
      <c r="AN126" s="1036"/>
      <c r="AO126" s="1036"/>
      <c r="AP126" s="1036"/>
      <c r="AQ126" s="1036"/>
      <c r="AR126" s="1036"/>
      <c r="AS126" s="1036"/>
      <c r="AT126" s="1036"/>
      <c r="AU126" s="1036"/>
      <c r="AV126" s="1036"/>
      <c r="AW126" s="1036"/>
      <c r="AX126" s="1036"/>
      <c r="AY126" s="1036"/>
      <c r="AZ126" s="1036"/>
      <c r="BA126" s="1036"/>
      <c r="BB126" s="1036"/>
      <c r="BC126" s="1036"/>
      <c r="BD126" s="1036"/>
      <c r="BE126" s="1036"/>
    </row>
  </sheetData>
  <sheetProtection sheet="1" selectLockedCells="1"/>
  <mergeCells count="674">
    <mergeCell ref="A2:BE2"/>
    <mergeCell ref="BI2:BU3"/>
    <mergeCell ref="BW2:CD3"/>
    <mergeCell ref="CE2:CK3"/>
    <mergeCell ref="CL2:CR3"/>
    <mergeCell ref="CS2:CZ3"/>
    <mergeCell ref="A4:S4"/>
    <mergeCell ref="T4:AF4"/>
    <mergeCell ref="AG4:AN4"/>
    <mergeCell ref="AO4:BE4"/>
    <mergeCell ref="BI4:BU4"/>
    <mergeCell ref="AU5:BE5"/>
    <mergeCell ref="BI5:BU6"/>
    <mergeCell ref="BW5:CZ6"/>
    <mergeCell ref="A6:S6"/>
    <mergeCell ref="T6:AF6"/>
    <mergeCell ref="AG6:AN6"/>
    <mergeCell ref="AO6:BE6"/>
    <mergeCell ref="CL7:CR7"/>
    <mergeCell ref="CS7:CY7"/>
    <mergeCell ref="CZ7:CZ9"/>
    <mergeCell ref="BQ7:BS7"/>
    <mergeCell ref="BW7:BW9"/>
    <mergeCell ref="A5:H5"/>
    <mergeCell ref="I5:S5"/>
    <mergeCell ref="T5:AA5"/>
    <mergeCell ref="AB5:AK5"/>
    <mergeCell ref="AL5:AT5"/>
    <mergeCell ref="A7:A9"/>
    <mergeCell ref="B7:G9"/>
    <mergeCell ref="H7:L9"/>
    <mergeCell ref="M7:S9"/>
    <mergeCell ref="T7:Z7"/>
    <mergeCell ref="AA7:AG7"/>
    <mergeCell ref="AY10:BA10"/>
    <mergeCell ref="BF7:BF9"/>
    <mergeCell ref="BG7:BG9"/>
    <mergeCell ref="BJ7:BL7"/>
    <mergeCell ref="BN7:BP7"/>
    <mergeCell ref="AH7:AN7"/>
    <mergeCell ref="AO7:AU7"/>
    <mergeCell ref="AV7:AX9"/>
    <mergeCell ref="AY7:BA9"/>
    <mergeCell ref="BB7:BD9"/>
    <mergeCell ref="BE7:BE9"/>
    <mergeCell ref="BB10:BD10"/>
    <mergeCell ref="B11:G11"/>
    <mergeCell ref="H11:L11"/>
    <mergeCell ref="M11:S11"/>
    <mergeCell ref="AV11:AX11"/>
    <mergeCell ref="AY11:BA11"/>
    <mergeCell ref="BB11:BD11"/>
    <mergeCell ref="BX7:CD7"/>
    <mergeCell ref="CE7:CK7"/>
    <mergeCell ref="B13:G13"/>
    <mergeCell ref="H13:L13"/>
    <mergeCell ref="M13:S13"/>
    <mergeCell ref="AV13:AX13"/>
    <mergeCell ref="AY13:BA13"/>
    <mergeCell ref="BB13:BD13"/>
    <mergeCell ref="B12:G12"/>
    <mergeCell ref="H12:L12"/>
    <mergeCell ref="M12:S12"/>
    <mergeCell ref="AV12:AX12"/>
    <mergeCell ref="AY12:BA12"/>
    <mergeCell ref="BB12:BD12"/>
    <mergeCell ref="B10:G10"/>
    <mergeCell ref="H10:L10"/>
    <mergeCell ref="M10:S10"/>
    <mergeCell ref="AV10:AX10"/>
    <mergeCell ref="B15:G15"/>
    <mergeCell ref="H15:L15"/>
    <mergeCell ref="M15:S15"/>
    <mergeCell ref="AV15:AX15"/>
    <mergeCell ref="AY15:BA15"/>
    <mergeCell ref="BB15:BD15"/>
    <mergeCell ref="B14:G14"/>
    <mergeCell ref="H14:L14"/>
    <mergeCell ref="M14:S14"/>
    <mergeCell ref="AV14:AX14"/>
    <mergeCell ref="AY14:BA14"/>
    <mergeCell ref="BB14:BD14"/>
    <mergeCell ref="B17:G17"/>
    <mergeCell ref="H17:L17"/>
    <mergeCell ref="M17:S17"/>
    <mergeCell ref="AV17:AX17"/>
    <mergeCell ref="AY17:BA17"/>
    <mergeCell ref="BB17:BD17"/>
    <mergeCell ref="B16:G16"/>
    <mergeCell ref="H16:L16"/>
    <mergeCell ref="M16:S16"/>
    <mergeCell ref="AV16:AX16"/>
    <mergeCell ref="AY16:BA16"/>
    <mergeCell ref="BB16:BD16"/>
    <mergeCell ref="B19:G19"/>
    <mergeCell ref="H19:L19"/>
    <mergeCell ref="M19:S19"/>
    <mergeCell ref="AV19:AX19"/>
    <mergeCell ref="AY19:BA19"/>
    <mergeCell ref="BB19:BD19"/>
    <mergeCell ref="B18:G18"/>
    <mergeCell ref="H18:L18"/>
    <mergeCell ref="M18:S18"/>
    <mergeCell ref="AV18:AX18"/>
    <mergeCell ref="AY18:BA18"/>
    <mergeCell ref="BB18:BD18"/>
    <mergeCell ref="B21:G21"/>
    <mergeCell ref="H21:L21"/>
    <mergeCell ref="M21:S21"/>
    <mergeCell ref="AV21:AX21"/>
    <mergeCell ref="AY21:BA21"/>
    <mergeCell ref="BB21:BD21"/>
    <mergeCell ref="B20:G20"/>
    <mergeCell ref="H20:L20"/>
    <mergeCell ref="M20:S20"/>
    <mergeCell ref="AV20:AX20"/>
    <mergeCell ref="AY20:BA20"/>
    <mergeCell ref="BB20:BD20"/>
    <mergeCell ref="B23:G23"/>
    <mergeCell ref="H23:L23"/>
    <mergeCell ref="M23:S23"/>
    <mergeCell ref="AV23:AX23"/>
    <mergeCell ref="AY23:BA23"/>
    <mergeCell ref="BB23:BD23"/>
    <mergeCell ref="B22:G22"/>
    <mergeCell ref="H22:L22"/>
    <mergeCell ref="M22:S22"/>
    <mergeCell ref="AV22:AX22"/>
    <mergeCell ref="AY22:BA22"/>
    <mergeCell ref="BB22:BD22"/>
    <mergeCell ref="B25:G25"/>
    <mergeCell ref="H25:L25"/>
    <mergeCell ref="M25:S25"/>
    <mergeCell ref="AV25:AX25"/>
    <mergeCell ref="AY25:BA25"/>
    <mergeCell ref="BB25:BD25"/>
    <mergeCell ref="B24:G24"/>
    <mergeCell ref="H24:L24"/>
    <mergeCell ref="M24:S24"/>
    <mergeCell ref="AV24:AX24"/>
    <mergeCell ref="AY24:BA24"/>
    <mergeCell ref="BB24:BD24"/>
    <mergeCell ref="B27:G27"/>
    <mergeCell ref="H27:L27"/>
    <mergeCell ref="M27:S27"/>
    <mergeCell ref="AV27:AX27"/>
    <mergeCell ref="AY27:BA27"/>
    <mergeCell ref="BB27:BD27"/>
    <mergeCell ref="B26:G26"/>
    <mergeCell ref="H26:L26"/>
    <mergeCell ref="M26:S26"/>
    <mergeCell ref="AV26:AX26"/>
    <mergeCell ref="AY26:BA26"/>
    <mergeCell ref="BB26:BD26"/>
    <mergeCell ref="B29:G29"/>
    <mergeCell ref="H29:L29"/>
    <mergeCell ref="M29:S29"/>
    <mergeCell ref="AV29:AX29"/>
    <mergeCell ref="AY29:BA29"/>
    <mergeCell ref="BB29:BD29"/>
    <mergeCell ref="B28:G28"/>
    <mergeCell ref="H28:L28"/>
    <mergeCell ref="M28:S28"/>
    <mergeCell ref="AV28:AX28"/>
    <mergeCell ref="AY28:BA28"/>
    <mergeCell ref="BB28:BD28"/>
    <mergeCell ref="B31:G31"/>
    <mergeCell ref="H31:L31"/>
    <mergeCell ref="M31:S31"/>
    <mergeCell ref="AV31:AX31"/>
    <mergeCell ref="AY31:BA31"/>
    <mergeCell ref="BB31:BD31"/>
    <mergeCell ref="B30:G30"/>
    <mergeCell ref="H30:L30"/>
    <mergeCell ref="M30:S30"/>
    <mergeCell ref="AV30:AX30"/>
    <mergeCell ref="AY30:BA30"/>
    <mergeCell ref="BB30:BD30"/>
    <mergeCell ref="B33:G33"/>
    <mergeCell ref="H33:L33"/>
    <mergeCell ref="M33:S33"/>
    <mergeCell ref="AV33:AX33"/>
    <mergeCell ref="AY33:BA33"/>
    <mergeCell ref="BB33:BD33"/>
    <mergeCell ref="B32:G32"/>
    <mergeCell ref="H32:L32"/>
    <mergeCell ref="M32:S32"/>
    <mergeCell ref="AV32:AX32"/>
    <mergeCell ref="AY32:BA32"/>
    <mergeCell ref="BB32:BD32"/>
    <mergeCell ref="B35:G35"/>
    <mergeCell ref="H35:L35"/>
    <mergeCell ref="M35:S35"/>
    <mergeCell ref="AV35:AX35"/>
    <mergeCell ref="AY35:BA35"/>
    <mergeCell ref="BB35:BD35"/>
    <mergeCell ref="B34:G34"/>
    <mergeCell ref="H34:L34"/>
    <mergeCell ref="M34:S34"/>
    <mergeCell ref="AV34:AX34"/>
    <mergeCell ref="AY34:BA34"/>
    <mergeCell ref="BB34:BD34"/>
    <mergeCell ref="B37:G37"/>
    <mergeCell ref="H37:L37"/>
    <mergeCell ref="M37:S37"/>
    <mergeCell ref="AV37:AX37"/>
    <mergeCell ref="AY37:BA37"/>
    <mergeCell ref="BB37:BD37"/>
    <mergeCell ref="B36:G36"/>
    <mergeCell ref="H36:L36"/>
    <mergeCell ref="M36:S36"/>
    <mergeCell ref="AV36:AX36"/>
    <mergeCell ref="AY36:BA36"/>
    <mergeCell ref="BB36:BD36"/>
    <mergeCell ref="B39:G39"/>
    <mergeCell ref="H39:L39"/>
    <mergeCell ref="M39:S39"/>
    <mergeCell ref="AV39:AX39"/>
    <mergeCell ref="AY39:BA39"/>
    <mergeCell ref="BB39:BD39"/>
    <mergeCell ref="B38:G38"/>
    <mergeCell ref="H38:L38"/>
    <mergeCell ref="M38:S38"/>
    <mergeCell ref="AV38:AX38"/>
    <mergeCell ref="AY38:BA38"/>
    <mergeCell ref="BB38:BD38"/>
    <mergeCell ref="B41:G41"/>
    <mergeCell ref="H41:L41"/>
    <mergeCell ref="M41:S41"/>
    <mergeCell ref="AV41:AX41"/>
    <mergeCell ref="AY41:BA41"/>
    <mergeCell ref="BB41:BD41"/>
    <mergeCell ref="B40:G40"/>
    <mergeCell ref="H40:L40"/>
    <mergeCell ref="M40:S40"/>
    <mergeCell ref="AV40:AX40"/>
    <mergeCell ref="AY40:BA40"/>
    <mergeCell ref="BB40:BD40"/>
    <mergeCell ref="B43:G43"/>
    <mergeCell ref="H43:L43"/>
    <mergeCell ref="M43:S43"/>
    <mergeCell ref="AV43:AX43"/>
    <mergeCell ref="AY43:BA43"/>
    <mergeCell ref="BB43:BD43"/>
    <mergeCell ref="B42:G42"/>
    <mergeCell ref="H42:L42"/>
    <mergeCell ref="M42:S42"/>
    <mergeCell ref="AV42:AX42"/>
    <mergeCell ref="AY42:BA42"/>
    <mergeCell ref="BB42:BD42"/>
    <mergeCell ref="B45:G45"/>
    <mergeCell ref="H45:L45"/>
    <mergeCell ref="M45:S45"/>
    <mergeCell ref="AV45:AX45"/>
    <mergeCell ref="AY45:BA45"/>
    <mergeCell ref="BB45:BD45"/>
    <mergeCell ref="B44:G44"/>
    <mergeCell ref="H44:L44"/>
    <mergeCell ref="M44:S44"/>
    <mergeCell ref="AV44:AX44"/>
    <mergeCell ref="AY44:BA44"/>
    <mergeCell ref="BB44:BD44"/>
    <mergeCell ref="B47:G47"/>
    <mergeCell ref="H47:L47"/>
    <mergeCell ref="M47:S47"/>
    <mergeCell ref="AV47:AX47"/>
    <mergeCell ref="AY47:BA47"/>
    <mergeCell ref="BB47:BD47"/>
    <mergeCell ref="B46:G46"/>
    <mergeCell ref="H46:L46"/>
    <mergeCell ref="M46:S46"/>
    <mergeCell ref="AV46:AX46"/>
    <mergeCell ref="AY46:BA46"/>
    <mergeCell ref="BB46:BD46"/>
    <mergeCell ref="B49:G49"/>
    <mergeCell ref="H49:L49"/>
    <mergeCell ref="M49:S49"/>
    <mergeCell ref="AV49:AX49"/>
    <mergeCell ref="AY49:BA49"/>
    <mergeCell ref="BB49:BD49"/>
    <mergeCell ref="B48:G48"/>
    <mergeCell ref="H48:L48"/>
    <mergeCell ref="M48:S48"/>
    <mergeCell ref="AV48:AX48"/>
    <mergeCell ref="AY48:BA48"/>
    <mergeCell ref="BB48:BD48"/>
    <mergeCell ref="B51:G51"/>
    <mergeCell ref="H51:L51"/>
    <mergeCell ref="M51:S51"/>
    <mergeCell ref="AV51:AX51"/>
    <mergeCell ref="AY51:BA51"/>
    <mergeCell ref="BB51:BD51"/>
    <mergeCell ref="B50:G50"/>
    <mergeCell ref="H50:L50"/>
    <mergeCell ref="M50:S50"/>
    <mergeCell ref="AV50:AX50"/>
    <mergeCell ref="AY50:BA50"/>
    <mergeCell ref="BB50:BD50"/>
    <mergeCell ref="B53:G53"/>
    <mergeCell ref="H53:L53"/>
    <mergeCell ref="M53:S53"/>
    <mergeCell ref="AV53:AX53"/>
    <mergeCell ref="AY53:BA53"/>
    <mergeCell ref="BB53:BD53"/>
    <mergeCell ref="B52:G52"/>
    <mergeCell ref="H52:L52"/>
    <mergeCell ref="M52:S52"/>
    <mergeCell ref="AV52:AX52"/>
    <mergeCell ref="AY52:BA52"/>
    <mergeCell ref="BB52:BD52"/>
    <mergeCell ref="B55:G55"/>
    <mergeCell ref="H55:L55"/>
    <mergeCell ref="M55:S55"/>
    <mergeCell ref="AV55:AX55"/>
    <mergeCell ref="AY55:BA55"/>
    <mergeCell ref="BB55:BD55"/>
    <mergeCell ref="B54:G54"/>
    <mergeCell ref="H54:L54"/>
    <mergeCell ref="M54:S54"/>
    <mergeCell ref="AV54:AX54"/>
    <mergeCell ref="AY54:BA54"/>
    <mergeCell ref="BB54:BD54"/>
    <mergeCell ref="B57:G57"/>
    <mergeCell ref="H57:L57"/>
    <mergeCell ref="M57:S57"/>
    <mergeCell ref="AV57:AX57"/>
    <mergeCell ref="AY57:BA57"/>
    <mergeCell ref="BB57:BD57"/>
    <mergeCell ref="B56:G56"/>
    <mergeCell ref="H56:L56"/>
    <mergeCell ref="M56:S56"/>
    <mergeCell ref="AV56:AX56"/>
    <mergeCell ref="AY56:BA56"/>
    <mergeCell ref="BB56:BD56"/>
    <mergeCell ref="B59:G59"/>
    <mergeCell ref="H59:L59"/>
    <mergeCell ref="M59:S59"/>
    <mergeCell ref="AV59:AX59"/>
    <mergeCell ref="AY59:BA59"/>
    <mergeCell ref="BB59:BD59"/>
    <mergeCell ref="B58:G58"/>
    <mergeCell ref="H58:L58"/>
    <mergeCell ref="M58:S58"/>
    <mergeCell ref="AV58:AX58"/>
    <mergeCell ref="AY58:BA58"/>
    <mergeCell ref="BB58:BD58"/>
    <mergeCell ref="B61:G61"/>
    <mergeCell ref="H61:L61"/>
    <mergeCell ref="M61:S61"/>
    <mergeCell ref="AV61:AX61"/>
    <mergeCell ref="AY61:BA61"/>
    <mergeCell ref="BB61:BD61"/>
    <mergeCell ref="B60:G60"/>
    <mergeCell ref="H60:L60"/>
    <mergeCell ref="M60:S60"/>
    <mergeCell ref="AV60:AX60"/>
    <mergeCell ref="AY60:BA60"/>
    <mergeCell ref="BB60:BD60"/>
    <mergeCell ref="B63:G63"/>
    <mergeCell ref="H63:L63"/>
    <mergeCell ref="M63:S63"/>
    <mergeCell ref="AV63:AX63"/>
    <mergeCell ref="AY63:BA63"/>
    <mergeCell ref="BB63:BD63"/>
    <mergeCell ref="B62:G62"/>
    <mergeCell ref="H62:L62"/>
    <mergeCell ref="M62:S62"/>
    <mergeCell ref="AV62:AX62"/>
    <mergeCell ref="AY62:BA62"/>
    <mergeCell ref="BB62:BD62"/>
    <mergeCell ref="B65:G65"/>
    <mergeCell ref="H65:L65"/>
    <mergeCell ref="M65:S65"/>
    <mergeCell ref="AV65:AX65"/>
    <mergeCell ref="AY65:BA65"/>
    <mergeCell ref="BB65:BD65"/>
    <mergeCell ref="B64:G64"/>
    <mergeCell ref="H64:L64"/>
    <mergeCell ref="M64:S64"/>
    <mergeCell ref="AV64:AX64"/>
    <mergeCell ref="AY64:BA64"/>
    <mergeCell ref="BB64:BD64"/>
    <mergeCell ref="B67:G67"/>
    <mergeCell ref="H67:L67"/>
    <mergeCell ref="M67:S67"/>
    <mergeCell ref="AV67:AX67"/>
    <mergeCell ref="AY67:BA67"/>
    <mergeCell ref="BB67:BD67"/>
    <mergeCell ref="B66:G66"/>
    <mergeCell ref="H66:L66"/>
    <mergeCell ref="M66:S66"/>
    <mergeCell ref="AV66:AX66"/>
    <mergeCell ref="AY66:BA66"/>
    <mergeCell ref="BB66:BD66"/>
    <mergeCell ref="B69:G69"/>
    <mergeCell ref="H69:L69"/>
    <mergeCell ref="M69:S69"/>
    <mergeCell ref="AV69:AX69"/>
    <mergeCell ref="AY69:BA69"/>
    <mergeCell ref="BB69:BD69"/>
    <mergeCell ref="B68:G68"/>
    <mergeCell ref="H68:L68"/>
    <mergeCell ref="M68:S68"/>
    <mergeCell ref="AV68:AX68"/>
    <mergeCell ref="AY68:BA68"/>
    <mergeCell ref="BB68:BD68"/>
    <mergeCell ref="B71:G71"/>
    <mergeCell ref="H71:L71"/>
    <mergeCell ref="M71:S71"/>
    <mergeCell ref="AV71:AX71"/>
    <mergeCell ref="AY71:BA71"/>
    <mergeCell ref="BB71:BD71"/>
    <mergeCell ref="B70:G70"/>
    <mergeCell ref="H70:L70"/>
    <mergeCell ref="M70:S70"/>
    <mergeCell ref="AV70:AX70"/>
    <mergeCell ref="AY70:BA70"/>
    <mergeCell ref="BB70:BD70"/>
    <mergeCell ref="B73:G73"/>
    <mergeCell ref="H73:L73"/>
    <mergeCell ref="M73:S73"/>
    <mergeCell ref="AV73:AX73"/>
    <mergeCell ref="AY73:BA73"/>
    <mergeCell ref="BB73:BD73"/>
    <mergeCell ref="B72:G72"/>
    <mergeCell ref="H72:L72"/>
    <mergeCell ref="M72:S72"/>
    <mergeCell ref="AV72:AX72"/>
    <mergeCell ref="AY72:BA72"/>
    <mergeCell ref="BB72:BD72"/>
    <mergeCell ref="B75:G75"/>
    <mergeCell ref="H75:L75"/>
    <mergeCell ref="M75:S75"/>
    <mergeCell ref="AV75:AX75"/>
    <mergeCell ref="AY75:BA75"/>
    <mergeCell ref="BB75:BD75"/>
    <mergeCell ref="B74:G74"/>
    <mergeCell ref="H74:L74"/>
    <mergeCell ref="M74:S74"/>
    <mergeCell ref="AV74:AX74"/>
    <mergeCell ref="AY74:BA74"/>
    <mergeCell ref="BB74:BD74"/>
    <mergeCell ref="B77:G77"/>
    <mergeCell ref="H77:L77"/>
    <mergeCell ref="M77:S77"/>
    <mergeCell ref="AV77:AX77"/>
    <mergeCell ref="AY77:BA77"/>
    <mergeCell ref="BB77:BD77"/>
    <mergeCell ref="B76:G76"/>
    <mergeCell ref="H76:L76"/>
    <mergeCell ref="M76:S76"/>
    <mergeCell ref="AV76:AX76"/>
    <mergeCell ref="AY76:BA76"/>
    <mergeCell ref="BB76:BD76"/>
    <mergeCell ref="B79:G79"/>
    <mergeCell ref="H79:L79"/>
    <mergeCell ref="M79:S79"/>
    <mergeCell ref="AV79:AX79"/>
    <mergeCell ref="AY79:BA79"/>
    <mergeCell ref="BB79:BD79"/>
    <mergeCell ref="B78:G78"/>
    <mergeCell ref="H78:L78"/>
    <mergeCell ref="M78:S78"/>
    <mergeCell ref="AV78:AX78"/>
    <mergeCell ref="AY78:BA78"/>
    <mergeCell ref="BB78:BD78"/>
    <mergeCell ref="B81:G81"/>
    <mergeCell ref="H81:L81"/>
    <mergeCell ref="M81:S81"/>
    <mergeCell ref="AV81:AX81"/>
    <mergeCell ref="AY81:BA81"/>
    <mergeCell ref="BB81:BD81"/>
    <mergeCell ref="B80:G80"/>
    <mergeCell ref="H80:L80"/>
    <mergeCell ref="M80:S80"/>
    <mergeCell ref="AV80:AX80"/>
    <mergeCell ref="AY80:BA80"/>
    <mergeCell ref="BB80:BD80"/>
    <mergeCell ref="B83:G83"/>
    <mergeCell ref="H83:L83"/>
    <mergeCell ref="M83:S83"/>
    <mergeCell ref="AV83:AX83"/>
    <mergeCell ref="AY83:BA83"/>
    <mergeCell ref="BB83:BD83"/>
    <mergeCell ref="B82:G82"/>
    <mergeCell ref="H82:L82"/>
    <mergeCell ref="M82:S82"/>
    <mergeCell ref="AV82:AX82"/>
    <mergeCell ref="AY82:BA82"/>
    <mergeCell ref="BB82:BD82"/>
    <mergeCell ref="B85:G85"/>
    <mergeCell ref="H85:L85"/>
    <mergeCell ref="M85:S85"/>
    <mergeCell ref="AV85:AX85"/>
    <mergeCell ref="AY85:BA85"/>
    <mergeCell ref="BB85:BD85"/>
    <mergeCell ref="B84:G84"/>
    <mergeCell ref="H84:L84"/>
    <mergeCell ref="M84:S84"/>
    <mergeCell ref="AV84:AX84"/>
    <mergeCell ref="AY84:BA84"/>
    <mergeCell ref="BB84:BD84"/>
    <mergeCell ref="B87:G87"/>
    <mergeCell ref="H87:L87"/>
    <mergeCell ref="M87:S87"/>
    <mergeCell ref="AV87:AX87"/>
    <mergeCell ref="AY87:BA87"/>
    <mergeCell ref="BB87:BD87"/>
    <mergeCell ref="B86:G86"/>
    <mergeCell ref="H86:L86"/>
    <mergeCell ref="M86:S86"/>
    <mergeCell ref="AV86:AX86"/>
    <mergeCell ref="AY86:BA86"/>
    <mergeCell ref="BB86:BD86"/>
    <mergeCell ref="B89:G89"/>
    <mergeCell ref="H89:L89"/>
    <mergeCell ref="M89:S89"/>
    <mergeCell ref="AV89:AX89"/>
    <mergeCell ref="AY89:BA89"/>
    <mergeCell ref="BB89:BD89"/>
    <mergeCell ref="B88:G88"/>
    <mergeCell ref="H88:L88"/>
    <mergeCell ref="M88:S88"/>
    <mergeCell ref="AV88:AX88"/>
    <mergeCell ref="AY88:BA88"/>
    <mergeCell ref="BB88:BD88"/>
    <mergeCell ref="B91:G91"/>
    <mergeCell ref="H91:L91"/>
    <mergeCell ref="M91:S91"/>
    <mergeCell ref="AV91:AX91"/>
    <mergeCell ref="AY91:BA91"/>
    <mergeCell ref="BB91:BD91"/>
    <mergeCell ref="B90:G90"/>
    <mergeCell ref="H90:L90"/>
    <mergeCell ref="M90:S90"/>
    <mergeCell ref="AV90:AX90"/>
    <mergeCell ref="AY90:BA90"/>
    <mergeCell ref="BB90:BD90"/>
    <mergeCell ref="B93:G93"/>
    <mergeCell ref="H93:L93"/>
    <mergeCell ref="M93:S93"/>
    <mergeCell ref="AV93:AX93"/>
    <mergeCell ref="AY93:BA93"/>
    <mergeCell ref="BB93:BD93"/>
    <mergeCell ref="B92:G92"/>
    <mergeCell ref="H92:L92"/>
    <mergeCell ref="M92:S92"/>
    <mergeCell ref="AV92:AX92"/>
    <mergeCell ref="AY92:BA92"/>
    <mergeCell ref="BB92:BD92"/>
    <mergeCell ref="B95:G95"/>
    <mergeCell ref="H95:L95"/>
    <mergeCell ref="M95:S95"/>
    <mergeCell ref="AV95:AX95"/>
    <mergeCell ref="AY95:BA95"/>
    <mergeCell ref="BB95:BD95"/>
    <mergeCell ref="B94:G94"/>
    <mergeCell ref="H94:L94"/>
    <mergeCell ref="M94:S94"/>
    <mergeCell ref="AV94:AX94"/>
    <mergeCell ref="AY94:BA94"/>
    <mergeCell ref="BB94:BD94"/>
    <mergeCell ref="B97:G97"/>
    <mergeCell ref="H97:L97"/>
    <mergeCell ref="M97:S97"/>
    <mergeCell ref="AV97:AX97"/>
    <mergeCell ref="AY97:BA97"/>
    <mergeCell ref="BB97:BD97"/>
    <mergeCell ref="B96:G96"/>
    <mergeCell ref="H96:L96"/>
    <mergeCell ref="M96:S96"/>
    <mergeCell ref="AV96:AX96"/>
    <mergeCell ref="AY96:BA96"/>
    <mergeCell ref="BB96:BD96"/>
    <mergeCell ref="B99:G99"/>
    <mergeCell ref="H99:L99"/>
    <mergeCell ref="M99:S99"/>
    <mergeCell ref="AV99:AX99"/>
    <mergeCell ref="AY99:BA99"/>
    <mergeCell ref="BB99:BD99"/>
    <mergeCell ref="B98:G98"/>
    <mergeCell ref="H98:L98"/>
    <mergeCell ref="M98:S98"/>
    <mergeCell ref="AV98:AX98"/>
    <mergeCell ref="AY98:BA98"/>
    <mergeCell ref="BB98:BD98"/>
    <mergeCell ref="B101:G101"/>
    <mergeCell ref="H101:L101"/>
    <mergeCell ref="M101:S101"/>
    <mergeCell ref="AV101:AX101"/>
    <mergeCell ref="AY101:BA101"/>
    <mergeCell ref="BB101:BD101"/>
    <mergeCell ref="B100:G100"/>
    <mergeCell ref="H100:L100"/>
    <mergeCell ref="M100:S100"/>
    <mergeCell ref="AV100:AX100"/>
    <mergeCell ref="AY100:BA100"/>
    <mergeCell ref="BB100:BD100"/>
    <mergeCell ref="B103:G103"/>
    <mergeCell ref="H103:L103"/>
    <mergeCell ref="M103:S103"/>
    <mergeCell ref="AV103:AX103"/>
    <mergeCell ref="AY103:BA103"/>
    <mergeCell ref="BB103:BD103"/>
    <mergeCell ref="B102:G102"/>
    <mergeCell ref="H102:L102"/>
    <mergeCell ref="M102:S102"/>
    <mergeCell ref="AV102:AX102"/>
    <mergeCell ref="AY102:BA102"/>
    <mergeCell ref="BB102:BD102"/>
    <mergeCell ref="B105:G105"/>
    <mergeCell ref="H105:L105"/>
    <mergeCell ref="M105:S105"/>
    <mergeCell ref="AV105:AX105"/>
    <mergeCell ref="AY105:BA105"/>
    <mergeCell ref="BB105:BD105"/>
    <mergeCell ref="B104:G104"/>
    <mergeCell ref="H104:L104"/>
    <mergeCell ref="M104:S104"/>
    <mergeCell ref="AV104:AX104"/>
    <mergeCell ref="AY104:BA104"/>
    <mergeCell ref="BB104:BD104"/>
    <mergeCell ref="B107:G107"/>
    <mergeCell ref="H107:L107"/>
    <mergeCell ref="M107:S107"/>
    <mergeCell ref="AV107:AX107"/>
    <mergeCell ref="AY107:BA107"/>
    <mergeCell ref="BB107:BD107"/>
    <mergeCell ref="B106:G106"/>
    <mergeCell ref="H106:L106"/>
    <mergeCell ref="M106:S106"/>
    <mergeCell ref="AV106:AX106"/>
    <mergeCell ref="AY106:BA106"/>
    <mergeCell ref="BB106:BD106"/>
    <mergeCell ref="A109:S109"/>
    <mergeCell ref="AV109:AX109"/>
    <mergeCell ref="AY109:BA109"/>
    <mergeCell ref="BB109:BD109"/>
    <mergeCell ref="A110:S110"/>
    <mergeCell ref="AV110:BD110"/>
    <mergeCell ref="B108:G108"/>
    <mergeCell ref="H108:L108"/>
    <mergeCell ref="M108:S108"/>
    <mergeCell ref="AV108:AX108"/>
    <mergeCell ref="AY108:BA108"/>
    <mergeCell ref="BB108:BD108"/>
    <mergeCell ref="A113:BE114"/>
    <mergeCell ref="BW113:CA113"/>
    <mergeCell ref="CB113:CF113"/>
    <mergeCell ref="BW114:CA114"/>
    <mergeCell ref="CB114:CF114"/>
    <mergeCell ref="A115:BE115"/>
    <mergeCell ref="BW115:CA115"/>
    <mergeCell ref="CB115:CF115"/>
    <mergeCell ref="A111:S111"/>
    <mergeCell ref="AV111:AX111"/>
    <mergeCell ref="AY111:BA111"/>
    <mergeCell ref="BB111:BD111"/>
    <mergeCell ref="A112:AU112"/>
    <mergeCell ref="AV112:BE112"/>
    <mergeCell ref="A124:BE125"/>
    <mergeCell ref="A126:BE126"/>
    <mergeCell ref="A118:BE119"/>
    <mergeCell ref="BW118:CA118"/>
    <mergeCell ref="CB118:CF118"/>
    <mergeCell ref="A120:BE121"/>
    <mergeCell ref="A122:BE122"/>
    <mergeCell ref="A123:BE123"/>
    <mergeCell ref="A116:BE116"/>
    <mergeCell ref="BW116:CA116"/>
    <mergeCell ref="CB116:CF116"/>
    <mergeCell ref="A117:BE117"/>
    <mergeCell ref="BW117:CA117"/>
    <mergeCell ref="CB117:CF117"/>
  </mergeCells>
  <phoneticPr fontId="20"/>
  <dataValidations count="7">
    <dataValidation type="list" allowBlank="1" showInputMessage="1" showErrorMessage="1" sqref="H10:L108" xr:uid="{A768BFC1-3999-4176-B378-21763C0A280F}">
      <formula1>"　,常勤・専従,常勤・兼務,非常勤・専従,非常勤・兼務"</formula1>
    </dataValidation>
    <dataValidation type="list" allowBlank="1" showInputMessage="1" showErrorMessage="1" sqref="T9:AU9" xr:uid="{71FEC897-9A51-4D0D-A733-F5576E658FEC}">
      <formula1>"　,＊,月,火,水,木,金,土,日"</formula1>
    </dataValidation>
    <dataValidation imeMode="halfAlpha" allowBlank="1" showInputMessage="1" showErrorMessage="1" sqref="T111:AU111 BX109:CY109 T109:AU109" xr:uid="{40E37EA5-FFBF-483F-B31E-5A16547873BD}"/>
    <dataValidation type="list" errorStyle="warning" allowBlank="1" showInputMessage="1" showErrorMessage="1" sqref="T4:AF4" xr:uid="{E4C8FCE0-1181-4054-A654-01B4C4F5FCC7}">
      <formula1>"共同生活援助（介護サービス包括型）,共同生活援助（外部サービス利用型）"</formula1>
    </dataValidation>
    <dataValidation type="list" allowBlank="1" showInputMessage="1" showErrorMessage="1" sqref="T6:AF6" xr:uid="{F2D135CD-AC1B-4EFF-B494-57127B18E9D1}">
      <formula1>"４：１,５：１,６：１"</formula1>
    </dataValidation>
    <dataValidation type="list" imeMode="halfAlpha" allowBlank="1" showInputMessage="1" showErrorMessage="1" sqref="T10:AU108" xr:uid="{560A4D82-A707-4191-9955-285EB927CD17}">
      <formula1>$BI$10:$BI$108</formula1>
    </dataValidation>
    <dataValidation type="list" errorStyle="warning" allowBlank="1" showInputMessage="1" showErrorMessage="1" sqref="B10:G108" xr:uid="{DE22D43C-D526-4C46-82A9-AEAABB7DF55F}">
      <formula1>"　,管理者,サービス管理責任者,生活支援員,世話人,看護師,日中支援従事者,夜間従事者,事務職員,その他従業者"</formula1>
    </dataValidation>
  </dataValidations>
  <printOptions horizontalCentered="1"/>
  <pageMargins left="0.47244094488188981" right="0.31496062992125984" top="0.39370078740157483" bottom="0.39370078740157483" header="0.31496062992125984" footer="0.31496062992125984"/>
  <pageSetup paperSize="9" scale="63" orientation="landscape" r:id="rId1"/>
  <colBreaks count="1" manualBreakCount="1">
    <brk id="59" max="12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1267B-B67C-44E6-8327-5FE1F5214113}">
  <sheetPr>
    <pageSetUpPr fitToPage="1"/>
  </sheetPr>
  <dimension ref="A1:M28"/>
  <sheetViews>
    <sheetView showGridLines="0" view="pageBreakPreview" zoomScaleNormal="100" zoomScaleSheetLayoutView="100" workbookViewId="0">
      <selection activeCell="A2" sqref="A2:AJ2"/>
    </sheetView>
  </sheetViews>
  <sheetFormatPr defaultColWidth="9" defaultRowHeight="18"/>
  <cols>
    <col min="1" max="2" width="5.58203125" style="172" customWidth="1"/>
    <col min="3" max="6" width="9.58203125" style="172" customWidth="1"/>
    <col min="7" max="13" width="5.58203125" style="172" customWidth="1"/>
    <col min="14" max="16384" width="9" style="172"/>
  </cols>
  <sheetData>
    <row r="1" spans="1:13">
      <c r="A1" s="170" t="s">
        <v>243</v>
      </c>
      <c r="B1" s="170"/>
      <c r="C1" s="170"/>
      <c r="D1" s="171"/>
      <c r="E1" s="171"/>
      <c r="F1" s="171"/>
      <c r="G1" s="171"/>
      <c r="H1" s="171"/>
      <c r="I1" s="171"/>
      <c r="J1" s="171"/>
      <c r="K1" s="171"/>
      <c r="L1" s="171"/>
      <c r="M1" s="171"/>
    </row>
    <row r="2" spans="1:13">
      <c r="A2" s="1171" t="s">
        <v>244</v>
      </c>
      <c r="B2" s="1171"/>
      <c r="C2" s="1171"/>
      <c r="D2" s="1171"/>
      <c r="E2" s="1171"/>
      <c r="F2" s="1171"/>
      <c r="G2" s="1171"/>
      <c r="H2" s="1171"/>
      <c r="I2" s="1171"/>
      <c r="J2" s="1171"/>
      <c r="K2" s="1171"/>
      <c r="L2" s="1171"/>
      <c r="M2" s="1171"/>
    </row>
    <row r="3" spans="1:13">
      <c r="A3" s="170" t="s">
        <v>245</v>
      </c>
      <c r="B3" s="170"/>
      <c r="C3" s="170"/>
      <c r="D3" s="170"/>
      <c r="E3" s="170"/>
      <c r="F3" s="171"/>
      <c r="G3" s="171"/>
      <c r="H3" s="171"/>
      <c r="I3" s="171"/>
      <c r="J3" s="171"/>
      <c r="K3" s="171"/>
      <c r="L3" s="171"/>
      <c r="M3" s="171"/>
    </row>
    <row r="4" spans="1:13">
      <c r="A4" s="171" t="s">
        <v>246</v>
      </c>
      <c r="B4" s="171"/>
      <c r="C4" s="171"/>
      <c r="D4" s="171"/>
      <c r="E4" s="171"/>
      <c r="F4" s="171"/>
      <c r="G4" s="171"/>
      <c r="H4" s="171"/>
      <c r="I4" s="171"/>
      <c r="J4" s="171"/>
      <c r="K4" s="171"/>
      <c r="L4" s="171"/>
      <c r="M4" s="171"/>
    </row>
    <row r="5" spans="1:13" ht="18.5" thickBot="1">
      <c r="A5" s="171"/>
      <c r="B5" s="171"/>
      <c r="C5" s="171"/>
      <c r="D5" s="171"/>
      <c r="E5" s="171"/>
      <c r="F5" s="171"/>
      <c r="G5" s="171"/>
      <c r="H5" s="171"/>
      <c r="I5" s="171"/>
      <c r="J5" s="171"/>
      <c r="K5" s="171"/>
      <c r="L5" s="171"/>
      <c r="M5" s="171"/>
    </row>
    <row r="6" spans="1:13" ht="31.5" customHeight="1">
      <c r="A6" s="1158" t="s">
        <v>247</v>
      </c>
      <c r="B6" s="1159"/>
      <c r="C6" s="1162" t="s">
        <v>248</v>
      </c>
      <c r="D6" s="1159"/>
      <c r="E6" s="1164" t="s">
        <v>249</v>
      </c>
      <c r="F6" s="1165"/>
      <c r="G6" s="171"/>
      <c r="H6" s="1158" t="s">
        <v>250</v>
      </c>
      <c r="I6" s="1172"/>
      <c r="J6" s="1172"/>
      <c r="K6" s="1172"/>
      <c r="L6" s="1172"/>
      <c r="M6" s="1173"/>
    </row>
    <row r="7" spans="1:13">
      <c r="A7" s="1160"/>
      <c r="B7" s="1161"/>
      <c r="C7" s="1163"/>
      <c r="D7" s="1161"/>
      <c r="E7" s="1166"/>
      <c r="F7" s="1167"/>
      <c r="G7" s="171"/>
      <c r="H7" s="1174"/>
      <c r="I7" s="1175"/>
      <c r="J7" s="1175"/>
      <c r="K7" s="1175"/>
      <c r="L7" s="1175"/>
      <c r="M7" s="1176"/>
    </row>
    <row r="8" spans="1:13" ht="18.5" thickBot="1">
      <c r="A8" s="1156" t="s">
        <v>251</v>
      </c>
      <c r="B8" s="1157"/>
      <c r="C8" s="1146"/>
      <c r="D8" s="1147"/>
      <c r="E8" s="1148" t="e">
        <f t="shared" ref="E8:E14" si="0">ROUNDUP(C8/$K$8,1)</f>
        <v>#DIV/0!</v>
      </c>
      <c r="F8" s="1149"/>
      <c r="G8" s="171"/>
      <c r="H8" s="1177" t="s">
        <v>252</v>
      </c>
      <c r="I8" s="1178"/>
      <c r="J8" s="1179"/>
      <c r="K8" s="1180"/>
      <c r="L8" s="1181"/>
      <c r="M8" s="1182"/>
    </row>
    <row r="9" spans="1:13">
      <c r="A9" s="1144" t="s">
        <v>253</v>
      </c>
      <c r="B9" s="1145"/>
      <c r="C9" s="1146"/>
      <c r="D9" s="1147"/>
      <c r="E9" s="1148" t="e">
        <f t="shared" si="0"/>
        <v>#DIV/0!</v>
      </c>
      <c r="F9" s="1149"/>
      <c r="G9" s="171"/>
      <c r="H9" s="171"/>
      <c r="I9" s="171"/>
      <c r="J9" s="171"/>
      <c r="K9" s="171"/>
      <c r="L9" s="171"/>
      <c r="M9" s="171"/>
    </row>
    <row r="10" spans="1:13">
      <c r="A10" s="1144" t="s">
        <v>254</v>
      </c>
      <c r="B10" s="1145"/>
      <c r="C10" s="1146"/>
      <c r="D10" s="1147"/>
      <c r="E10" s="1148" t="e">
        <f t="shared" si="0"/>
        <v>#DIV/0!</v>
      </c>
      <c r="F10" s="1149"/>
      <c r="G10" s="171"/>
      <c r="H10" s="1168"/>
      <c r="I10" s="1168"/>
      <c r="J10" s="1168"/>
      <c r="K10" s="1168"/>
      <c r="L10" s="1168"/>
      <c r="M10" s="1168"/>
    </row>
    <row r="11" spans="1:13">
      <c r="A11" s="1144" t="s">
        <v>255</v>
      </c>
      <c r="B11" s="1145"/>
      <c r="C11" s="1146"/>
      <c r="D11" s="1147"/>
      <c r="E11" s="1148" t="e">
        <f t="shared" si="0"/>
        <v>#DIV/0!</v>
      </c>
      <c r="F11" s="1149"/>
      <c r="G11" s="171"/>
      <c r="H11" s="1168"/>
      <c r="I11" s="1168"/>
      <c r="J11" s="1168"/>
      <c r="K11" s="1168"/>
      <c r="L11" s="1168"/>
      <c r="M11" s="1168"/>
    </row>
    <row r="12" spans="1:13">
      <c r="A12" s="1144" t="s">
        <v>256</v>
      </c>
      <c r="B12" s="1145"/>
      <c r="C12" s="1146"/>
      <c r="D12" s="1147"/>
      <c r="E12" s="1148" t="e">
        <f t="shared" si="0"/>
        <v>#DIV/0!</v>
      </c>
      <c r="F12" s="1149"/>
      <c r="G12" s="171"/>
      <c r="H12" s="1169"/>
      <c r="I12" s="1169"/>
      <c r="J12" s="1169"/>
      <c r="K12" s="1170"/>
      <c r="L12" s="1170"/>
      <c r="M12" s="1170"/>
    </row>
    <row r="13" spans="1:13">
      <c r="A13" s="1144" t="s">
        <v>257</v>
      </c>
      <c r="B13" s="1145"/>
      <c r="C13" s="1146"/>
      <c r="D13" s="1147"/>
      <c r="E13" s="1148" t="e">
        <f t="shared" si="0"/>
        <v>#DIV/0!</v>
      </c>
      <c r="F13" s="1149"/>
      <c r="G13" s="171"/>
      <c r="H13" s="171"/>
      <c r="I13" s="171"/>
      <c r="J13" s="171"/>
      <c r="K13" s="171"/>
      <c r="L13" s="171"/>
      <c r="M13" s="171"/>
    </row>
    <row r="14" spans="1:13">
      <c r="A14" s="1144" t="s">
        <v>258</v>
      </c>
      <c r="B14" s="1145"/>
      <c r="C14" s="1146"/>
      <c r="D14" s="1147"/>
      <c r="E14" s="1148" t="e">
        <f t="shared" si="0"/>
        <v>#DIV/0!</v>
      </c>
      <c r="F14" s="1149"/>
      <c r="G14" s="171"/>
      <c r="H14" s="171"/>
      <c r="I14" s="171"/>
      <c r="J14" s="171"/>
      <c r="K14" s="171"/>
      <c r="L14" s="171"/>
      <c r="M14" s="171"/>
    </row>
    <row r="15" spans="1:13" ht="18.5" thickBot="1">
      <c r="A15" s="1150" t="s">
        <v>259</v>
      </c>
      <c r="B15" s="1151"/>
      <c r="C15" s="1152">
        <f>SUM(C8:D14)</f>
        <v>0</v>
      </c>
      <c r="D15" s="1153"/>
      <c r="E15" s="1154" t="e">
        <f>SUM(E8:F14)</f>
        <v>#DIV/0!</v>
      </c>
      <c r="F15" s="1155"/>
      <c r="G15" s="171"/>
      <c r="H15" s="171"/>
      <c r="I15" s="171"/>
      <c r="J15" s="171"/>
      <c r="K15" s="171"/>
      <c r="L15" s="171"/>
      <c r="M15" s="171"/>
    </row>
    <row r="16" spans="1:13">
      <c r="A16" s="173"/>
      <c r="B16" s="173"/>
      <c r="C16" s="174"/>
      <c r="D16" s="174"/>
      <c r="E16" s="175"/>
      <c r="F16" s="175"/>
      <c r="G16" s="171"/>
      <c r="H16" s="171"/>
      <c r="I16" s="171"/>
      <c r="J16" s="171"/>
      <c r="K16" s="171"/>
      <c r="L16" s="171"/>
      <c r="M16" s="171"/>
    </row>
    <row r="17" spans="1:6" ht="18.5" thickBot="1">
      <c r="A17" s="176" t="s">
        <v>260</v>
      </c>
    </row>
    <row r="18" spans="1:6" ht="31.5" customHeight="1">
      <c r="A18" s="1158" t="s">
        <v>247</v>
      </c>
      <c r="B18" s="1159"/>
      <c r="C18" s="1162" t="s">
        <v>248</v>
      </c>
      <c r="D18" s="1159"/>
      <c r="E18" s="1164" t="s">
        <v>249</v>
      </c>
      <c r="F18" s="1165"/>
    </row>
    <row r="19" spans="1:6">
      <c r="A19" s="1160"/>
      <c r="B19" s="1161"/>
      <c r="C19" s="1163"/>
      <c r="D19" s="1161"/>
      <c r="E19" s="1166"/>
      <c r="F19" s="1167"/>
    </row>
    <row r="20" spans="1:6">
      <c r="A20" s="1156" t="s">
        <v>251</v>
      </c>
      <c r="B20" s="1157"/>
      <c r="C20" s="1146"/>
      <c r="D20" s="1147"/>
      <c r="E20" s="1148" t="e">
        <f>ROUNDUP(C20/$K$8,1)</f>
        <v>#DIV/0!</v>
      </c>
      <c r="F20" s="1149"/>
    </row>
    <row r="21" spans="1:6">
      <c r="A21" s="1144" t="s">
        <v>253</v>
      </c>
      <c r="B21" s="1145"/>
      <c r="C21" s="1146"/>
      <c r="D21" s="1147"/>
      <c r="E21" s="1148" t="e">
        <f t="shared" ref="E21:E26" si="1">ROUNDUP(C21/$K$8,1)</f>
        <v>#DIV/0!</v>
      </c>
      <c r="F21" s="1149"/>
    </row>
    <row r="22" spans="1:6">
      <c r="A22" s="1144" t="s">
        <v>254</v>
      </c>
      <c r="B22" s="1145"/>
      <c r="C22" s="1146"/>
      <c r="D22" s="1147"/>
      <c r="E22" s="1148" t="e">
        <f t="shared" si="1"/>
        <v>#DIV/0!</v>
      </c>
      <c r="F22" s="1149"/>
    </row>
    <row r="23" spans="1:6">
      <c r="A23" s="1144" t="s">
        <v>255</v>
      </c>
      <c r="B23" s="1145"/>
      <c r="C23" s="1146"/>
      <c r="D23" s="1147"/>
      <c r="E23" s="1148" t="e">
        <f t="shared" si="1"/>
        <v>#DIV/0!</v>
      </c>
      <c r="F23" s="1149"/>
    </row>
    <row r="24" spans="1:6">
      <c r="A24" s="1144" t="s">
        <v>256</v>
      </c>
      <c r="B24" s="1145"/>
      <c r="C24" s="1146"/>
      <c r="D24" s="1147"/>
      <c r="E24" s="1148" t="e">
        <f t="shared" si="1"/>
        <v>#DIV/0!</v>
      </c>
      <c r="F24" s="1149"/>
    </row>
    <row r="25" spans="1:6">
      <c r="A25" s="1144" t="s">
        <v>257</v>
      </c>
      <c r="B25" s="1145"/>
      <c r="C25" s="1146"/>
      <c r="D25" s="1147"/>
      <c r="E25" s="1148" t="e">
        <f t="shared" si="1"/>
        <v>#DIV/0!</v>
      </c>
      <c r="F25" s="1149"/>
    </row>
    <row r="26" spans="1:6">
      <c r="A26" s="1144" t="s">
        <v>258</v>
      </c>
      <c r="B26" s="1145"/>
      <c r="C26" s="1146"/>
      <c r="D26" s="1147"/>
      <c r="E26" s="1148" t="e">
        <f t="shared" si="1"/>
        <v>#DIV/0!</v>
      </c>
      <c r="F26" s="1149"/>
    </row>
    <row r="27" spans="1:6" ht="18.5" thickBot="1">
      <c r="A27" s="1150" t="s">
        <v>259</v>
      </c>
      <c r="B27" s="1151"/>
      <c r="C27" s="1152">
        <f>SUM(C20:D26)</f>
        <v>0</v>
      </c>
      <c r="D27" s="1153"/>
      <c r="E27" s="1154" t="e">
        <f>SUM(E20:F26)</f>
        <v>#DIV/0!</v>
      </c>
      <c r="F27" s="1155"/>
    </row>
    <row r="28" spans="1:6">
      <c r="E28" s="177"/>
      <c r="F28" s="177"/>
    </row>
  </sheetData>
  <mergeCells count="61">
    <mergeCell ref="A8:B8"/>
    <mergeCell ref="C8:D8"/>
    <mergeCell ref="E8:F8"/>
    <mergeCell ref="H8:J8"/>
    <mergeCell ref="K8:M8"/>
    <mergeCell ref="A2:M2"/>
    <mergeCell ref="A6:B7"/>
    <mergeCell ref="C6:D7"/>
    <mergeCell ref="E6:F7"/>
    <mergeCell ref="H6:M7"/>
    <mergeCell ref="A9:B9"/>
    <mergeCell ref="C9:D9"/>
    <mergeCell ref="E9:F9"/>
    <mergeCell ref="A10:B10"/>
    <mergeCell ref="C10:D10"/>
    <mergeCell ref="E10:F10"/>
    <mergeCell ref="H10:M11"/>
    <mergeCell ref="A11:B11"/>
    <mergeCell ref="C11:D11"/>
    <mergeCell ref="E11:F11"/>
    <mergeCell ref="A12:B12"/>
    <mergeCell ref="C12:D12"/>
    <mergeCell ref="E12:F12"/>
    <mergeCell ref="H12:J12"/>
    <mergeCell ref="K12:M12"/>
    <mergeCell ref="A13:B13"/>
    <mergeCell ref="C13:D13"/>
    <mergeCell ref="E13:F13"/>
    <mergeCell ref="A14:B14"/>
    <mergeCell ref="C14:D14"/>
    <mergeCell ref="E14:F14"/>
    <mergeCell ref="A15:B15"/>
    <mergeCell ref="C15:D15"/>
    <mergeCell ref="E15:F15"/>
    <mergeCell ref="A18:B19"/>
    <mergeCell ref="C18:D19"/>
    <mergeCell ref="E18:F19"/>
    <mergeCell ref="A20:B20"/>
    <mergeCell ref="C20:D20"/>
    <mergeCell ref="E20:F20"/>
    <mergeCell ref="A21:B21"/>
    <mergeCell ref="C21:D21"/>
    <mergeCell ref="E21:F21"/>
    <mergeCell ref="A22:B22"/>
    <mergeCell ref="C22:D22"/>
    <mergeCell ref="E22:F22"/>
    <mergeCell ref="A23:B23"/>
    <mergeCell ref="C23:D23"/>
    <mergeCell ref="E23:F23"/>
    <mergeCell ref="A24:B24"/>
    <mergeCell ref="C24:D24"/>
    <mergeCell ref="E24:F24"/>
    <mergeCell ref="A25:B25"/>
    <mergeCell ref="C25:D25"/>
    <mergeCell ref="E25:F25"/>
    <mergeCell ref="A26:B26"/>
    <mergeCell ref="C26:D26"/>
    <mergeCell ref="E26:F26"/>
    <mergeCell ref="A27:B27"/>
    <mergeCell ref="C27:D27"/>
    <mergeCell ref="E27:F27"/>
  </mergeCells>
  <phoneticPr fontId="20"/>
  <pageMargins left="0.7" right="0.7" top="0.75" bottom="0.75" header="0.3" footer="0.3"/>
  <pageSetup paperSize="9" scale="9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125E7-5509-43E0-9563-5E8C07BDEB7B}">
  <sheetPr>
    <tabColor theme="3" tint="0.59999389629810485"/>
    <pageSetUpPr fitToPage="1"/>
  </sheetPr>
  <dimension ref="B1:DH71"/>
  <sheetViews>
    <sheetView showGridLines="0" view="pageBreakPreview" zoomScale="60" zoomScaleNormal="100" workbookViewId="0">
      <selection activeCell="AY37" sqref="AY37:BA37"/>
    </sheetView>
  </sheetViews>
  <sheetFormatPr defaultColWidth="9" defaultRowHeight="21" customHeight="1"/>
  <cols>
    <col min="1" max="1" width="3.75" style="48" customWidth="1"/>
    <col min="2" max="2" width="3" style="48" customWidth="1"/>
    <col min="3" max="3" width="5.33203125" style="48" customWidth="1"/>
    <col min="4" max="7" width="3.5" style="178" customWidth="1"/>
    <col min="8" max="64" width="3.5" style="48" customWidth="1"/>
    <col min="65" max="65" width="3.33203125" style="48" customWidth="1"/>
    <col min="66" max="68" width="3.25" style="48" customWidth="1"/>
    <col min="69" max="76" width="3.33203125" style="48" customWidth="1"/>
    <col min="77" max="78" width="7.58203125" style="48" customWidth="1"/>
    <col min="79" max="80" width="2.58203125" style="48" customWidth="1"/>
    <col min="81" max="16384" width="9" style="48"/>
  </cols>
  <sheetData>
    <row r="1" spans="2:112" ht="21" customHeight="1">
      <c r="B1" s="178"/>
      <c r="C1" s="178"/>
      <c r="G1" s="48"/>
      <c r="W1" s="48" t="s">
        <v>261</v>
      </c>
      <c r="AK1" s="179"/>
      <c r="AO1" s="180"/>
      <c r="AZ1" s="180"/>
      <c r="BA1" s="180"/>
      <c r="BB1" s="180"/>
      <c r="BC1" s="180"/>
      <c r="BD1" s="180"/>
      <c r="BE1" s="180"/>
      <c r="BF1" s="180"/>
      <c r="BG1" s="180"/>
      <c r="BH1" s="180"/>
      <c r="BI1" s="180"/>
      <c r="BJ1" s="180"/>
      <c r="BK1" s="180"/>
      <c r="BL1" s="180"/>
      <c r="BM1" s="180"/>
      <c r="BN1" s="180"/>
      <c r="BO1" s="180"/>
      <c r="BP1" s="180"/>
      <c r="BQ1" s="180"/>
      <c r="BR1" s="180"/>
      <c r="BS1" s="179"/>
      <c r="BT1" s="179"/>
      <c r="BU1" s="179"/>
      <c r="BV1" s="179"/>
      <c r="BW1" s="179"/>
      <c r="BX1" s="179"/>
      <c r="BY1" s="179"/>
      <c r="BZ1" s="179"/>
      <c r="CA1" s="179"/>
      <c r="CB1" s="179"/>
      <c r="CC1" s="179"/>
      <c r="CD1" s="179"/>
      <c r="CE1" s="179"/>
    </row>
    <row r="2" spans="2:112" ht="21" customHeight="1">
      <c r="B2" s="178"/>
      <c r="C2" s="178"/>
      <c r="G2" s="48"/>
      <c r="Y2" s="48">
        <v>-1</v>
      </c>
      <c r="AO2" s="1435" t="s">
        <v>262</v>
      </c>
      <c r="AP2" s="1435"/>
      <c r="AQ2" s="1435"/>
      <c r="AR2" s="1435"/>
      <c r="AS2" s="1435"/>
      <c r="AT2" s="1435"/>
      <c r="AU2" s="1435"/>
      <c r="AV2" s="1435"/>
      <c r="AW2" s="1436"/>
      <c r="AX2" s="1437"/>
      <c r="AY2" s="1437"/>
      <c r="AZ2" s="1437"/>
      <c r="BA2" s="1437"/>
      <c r="BB2" s="1437"/>
      <c r="BC2" s="1437"/>
      <c r="BD2" s="1437"/>
      <c r="BE2" s="1437"/>
      <c r="BF2" s="1437"/>
      <c r="BG2" s="1437"/>
      <c r="BH2" s="1437"/>
      <c r="BI2" s="1437"/>
      <c r="BJ2" s="1437"/>
      <c r="BK2" s="1437"/>
      <c r="BL2" s="1437"/>
      <c r="BM2" s="1437"/>
      <c r="BN2" s="1437"/>
      <c r="BO2" s="1437"/>
      <c r="BP2" s="1437"/>
      <c r="BQ2" s="1437"/>
      <c r="BR2" s="1438"/>
      <c r="BS2" s="181"/>
      <c r="BT2" s="181"/>
      <c r="BU2" s="181"/>
      <c r="BV2" s="181"/>
      <c r="BW2" s="181"/>
      <c r="BX2" s="181"/>
      <c r="BY2" s="181"/>
      <c r="CA2" s="181"/>
      <c r="CB2" s="181"/>
      <c r="CC2" s="181"/>
      <c r="CD2" s="181"/>
      <c r="CE2" s="181"/>
    </row>
    <row r="3" spans="2:112" ht="21" customHeight="1">
      <c r="B3" s="178"/>
      <c r="C3" s="178"/>
      <c r="G3" s="48"/>
      <c r="AO3" s="1435" t="s">
        <v>263</v>
      </c>
      <c r="AP3" s="1435"/>
      <c r="AQ3" s="1435"/>
      <c r="AR3" s="1435"/>
      <c r="AS3" s="1435"/>
      <c r="AT3" s="1435"/>
      <c r="AU3" s="1435"/>
      <c r="AV3" s="1435"/>
      <c r="AW3" s="1439"/>
      <c r="AX3" s="1439"/>
      <c r="AY3" s="1439"/>
      <c r="AZ3" s="1439"/>
      <c r="BA3" s="1439"/>
      <c r="BB3" s="1439"/>
      <c r="BC3" s="1439"/>
      <c r="BD3" s="1439"/>
      <c r="BE3" s="1439"/>
      <c r="BF3" s="1439"/>
      <c r="BG3" s="1439"/>
      <c r="BH3" s="1439"/>
      <c r="BI3" s="1439"/>
      <c r="BJ3" s="1439"/>
      <c r="BK3" s="1440" t="s">
        <v>264</v>
      </c>
      <c r="BL3" s="1441"/>
      <c r="BM3" s="1441"/>
      <c r="BN3" s="1442"/>
      <c r="BO3" s="1443"/>
      <c r="BP3" s="1444"/>
      <c r="BQ3" s="1444"/>
      <c r="BR3" s="1445"/>
      <c r="BS3" s="181"/>
      <c r="BT3" s="181"/>
      <c r="BU3" s="181"/>
      <c r="BV3" s="181"/>
      <c r="BW3" s="181"/>
      <c r="BX3" s="181"/>
      <c r="BY3" s="181"/>
      <c r="CA3" s="181"/>
      <c r="CB3" s="181"/>
      <c r="CC3" s="181"/>
      <c r="CD3" s="181"/>
      <c r="CE3" s="181"/>
    </row>
    <row r="4" spans="2:112" ht="21" customHeight="1">
      <c r="B4" s="178"/>
      <c r="C4" s="182"/>
      <c r="D4" s="1446" t="s">
        <v>265</v>
      </c>
      <c r="E4" s="1446"/>
      <c r="F4" s="1446"/>
      <c r="G4" s="1446"/>
      <c r="H4" s="1446"/>
      <c r="I4" s="1446"/>
      <c r="J4" s="1446"/>
      <c r="K4" s="183"/>
      <c r="L4" s="183"/>
      <c r="M4" s="184"/>
      <c r="N4" s="184"/>
      <c r="O4" s="184"/>
      <c r="P4" s="184"/>
      <c r="Q4" s="184"/>
      <c r="R4" s="184"/>
      <c r="S4" s="184"/>
      <c r="T4" s="184"/>
      <c r="U4" s="185"/>
      <c r="V4" s="186"/>
      <c r="W4" s="187"/>
      <c r="X4" s="188"/>
      <c r="Y4" s="188"/>
      <c r="Z4" s="189" t="s">
        <v>266</v>
      </c>
      <c r="AA4" s="190"/>
      <c r="CA4" s="1244"/>
      <c r="CB4" s="1244"/>
      <c r="CC4" s="1244"/>
      <c r="CD4" s="1244"/>
      <c r="CE4" s="1244"/>
      <c r="CF4" s="1244"/>
      <c r="CG4" s="1244"/>
      <c r="CH4" s="1434"/>
      <c r="CI4" s="1434"/>
      <c r="CJ4" s="1434"/>
      <c r="CK4" s="1434"/>
      <c r="CL4" s="1244"/>
      <c r="CM4" s="1244"/>
      <c r="CN4" s="1244"/>
      <c r="CO4" s="1244"/>
      <c r="CP4" s="1244"/>
      <c r="CQ4" s="1244"/>
      <c r="CR4" s="1244"/>
      <c r="CS4" s="1244"/>
      <c r="CT4" s="1244"/>
      <c r="CU4" s="1244"/>
      <c r="CV4" s="1244"/>
      <c r="CW4" s="1244"/>
      <c r="CX4" s="1244"/>
      <c r="CY4" s="1244"/>
      <c r="CZ4" s="1244"/>
      <c r="DA4" s="1244"/>
      <c r="DB4" s="1244"/>
      <c r="DC4" s="1244"/>
      <c r="DD4" s="1244"/>
      <c r="DE4" s="1244"/>
      <c r="DF4" s="1244"/>
      <c r="DG4" s="1244"/>
      <c r="DH4" s="1244"/>
    </row>
    <row r="5" spans="2:112" ht="27.75" customHeight="1">
      <c r="B5" s="178"/>
      <c r="C5" s="182"/>
      <c r="D5" s="1431"/>
      <c r="E5" s="1431"/>
      <c r="F5" s="1431"/>
      <c r="G5" s="1396" t="s">
        <v>267</v>
      </c>
      <c r="H5" s="1396"/>
      <c r="I5" s="1396"/>
      <c r="J5" s="1396"/>
      <c r="K5" s="1396"/>
      <c r="L5" s="1396"/>
      <c r="M5" s="1396"/>
      <c r="N5" s="1396"/>
      <c r="O5" s="1396"/>
      <c r="P5" s="1396"/>
      <c r="Q5" s="1396"/>
      <c r="R5" s="1396"/>
      <c r="S5" s="1396"/>
      <c r="T5" s="1397"/>
      <c r="U5" s="185"/>
      <c r="V5" s="185"/>
      <c r="W5" s="187"/>
      <c r="X5" s="188"/>
      <c r="Y5" s="188"/>
      <c r="Z5" s="1395"/>
      <c r="AA5" s="1396"/>
      <c r="AB5" s="1396"/>
      <c r="AC5" s="1396"/>
      <c r="AD5" s="1396"/>
      <c r="AE5" s="1396"/>
      <c r="AF5" s="1397"/>
      <c r="AG5" s="1286" t="s">
        <v>268</v>
      </c>
      <c r="AH5" s="1069"/>
      <c r="AI5" s="1069"/>
      <c r="AJ5" s="1070"/>
      <c r="AK5" s="1395" t="s">
        <v>269</v>
      </c>
      <c r="AL5" s="1396"/>
      <c r="AM5" s="1396"/>
      <c r="AN5" s="1397"/>
      <c r="AO5" s="1395" t="s">
        <v>270</v>
      </c>
      <c r="AP5" s="1396"/>
      <c r="AQ5" s="1396"/>
      <c r="AR5" s="1397"/>
      <c r="AS5" s="1395" t="s">
        <v>271</v>
      </c>
      <c r="AT5" s="1396"/>
      <c r="AU5" s="1396"/>
      <c r="AV5" s="1397"/>
      <c r="AW5" s="1395" t="s">
        <v>272</v>
      </c>
      <c r="AX5" s="1396"/>
      <c r="AY5" s="1396"/>
      <c r="AZ5" s="1397"/>
      <c r="BA5" s="1395" t="s">
        <v>273</v>
      </c>
      <c r="BB5" s="1396"/>
      <c r="BC5" s="1396"/>
      <c r="BD5" s="1397"/>
      <c r="BE5" s="1395" t="s">
        <v>274</v>
      </c>
      <c r="BF5" s="1396"/>
      <c r="BG5" s="1397"/>
      <c r="BK5" s="96"/>
      <c r="BL5" s="96"/>
      <c r="BM5" s="96"/>
      <c r="BN5" s="96"/>
      <c r="BO5" s="191"/>
      <c r="BP5" s="192"/>
      <c r="BQ5" s="193"/>
      <c r="BR5" s="193"/>
      <c r="BS5" s="193"/>
      <c r="CA5" s="1434"/>
      <c r="CB5" s="1434"/>
      <c r="CC5" s="1434"/>
      <c r="CD5" s="1434"/>
      <c r="CE5" s="1434"/>
      <c r="CF5" s="1434"/>
      <c r="CG5" s="1434"/>
      <c r="CH5" s="1430"/>
      <c r="CI5" s="1430"/>
      <c r="CJ5" s="1430"/>
      <c r="CK5" s="1430"/>
      <c r="CL5" s="1430"/>
      <c r="CM5" s="1430"/>
      <c r="CN5" s="1430"/>
      <c r="CO5" s="1430"/>
      <c r="CP5" s="1430"/>
      <c r="CQ5" s="1430"/>
      <c r="CR5" s="1430"/>
      <c r="CS5" s="1430"/>
      <c r="CT5" s="1430"/>
      <c r="CU5" s="1430"/>
      <c r="CV5" s="1430"/>
      <c r="CW5" s="1430"/>
      <c r="CX5" s="1430"/>
      <c r="CY5" s="1430"/>
      <c r="CZ5" s="1430"/>
      <c r="DA5" s="1430"/>
      <c r="DB5" s="1430"/>
      <c r="DC5" s="1430"/>
      <c r="DD5" s="1430"/>
      <c r="DE5" s="1430"/>
      <c r="DF5" s="1417"/>
      <c r="DG5" s="1417"/>
      <c r="DH5" s="1417"/>
    </row>
    <row r="6" spans="2:112" ht="21" customHeight="1">
      <c r="B6" s="178"/>
      <c r="C6" s="182"/>
      <c r="D6" s="1431"/>
      <c r="E6" s="1431"/>
      <c r="F6" s="1431"/>
      <c r="G6" s="1396" t="s">
        <v>275</v>
      </c>
      <c r="H6" s="1396"/>
      <c r="I6" s="1396"/>
      <c r="J6" s="1396"/>
      <c r="K6" s="1396"/>
      <c r="L6" s="1396"/>
      <c r="M6" s="1396"/>
      <c r="N6" s="1396"/>
      <c r="O6" s="1396"/>
      <c r="P6" s="1396"/>
      <c r="Q6" s="1396"/>
      <c r="R6" s="1396"/>
      <c r="S6" s="1396"/>
      <c r="T6" s="1397"/>
      <c r="U6" s="185"/>
      <c r="V6" s="185"/>
      <c r="W6" s="187"/>
      <c r="X6" s="188"/>
      <c r="Y6" s="188"/>
      <c r="Z6" s="1315" t="s">
        <v>276</v>
      </c>
      <c r="AA6" s="1316"/>
      <c r="AB6" s="1316"/>
      <c r="AC6" s="1316"/>
      <c r="AD6" s="1316"/>
      <c r="AE6" s="1316"/>
      <c r="AF6" s="1433"/>
      <c r="AG6" s="1422"/>
      <c r="AH6" s="1423"/>
      <c r="AI6" s="1423"/>
      <c r="AJ6" s="1424"/>
      <c r="AK6" s="1422"/>
      <c r="AL6" s="1423"/>
      <c r="AM6" s="1423"/>
      <c r="AN6" s="1424"/>
      <c r="AO6" s="1422"/>
      <c r="AP6" s="1423"/>
      <c r="AQ6" s="1423"/>
      <c r="AR6" s="1424"/>
      <c r="AS6" s="1422"/>
      <c r="AT6" s="1423"/>
      <c r="AU6" s="1423"/>
      <c r="AV6" s="1424"/>
      <c r="AW6" s="1422"/>
      <c r="AX6" s="1423"/>
      <c r="AY6" s="1423"/>
      <c r="AZ6" s="1424"/>
      <c r="BA6" s="1422"/>
      <c r="BB6" s="1423"/>
      <c r="BC6" s="1423"/>
      <c r="BD6" s="1424"/>
      <c r="BE6" s="1418">
        <f>SUM(AG6:BD6)</f>
        <v>0</v>
      </c>
      <c r="BF6" s="1419"/>
      <c r="BG6" s="1420"/>
      <c r="BL6" s="194"/>
      <c r="BM6" s="194"/>
      <c r="BN6" s="194"/>
      <c r="BW6" s="195"/>
      <c r="CC6" s="194"/>
      <c r="CD6" s="194"/>
      <c r="CE6" s="194"/>
      <c r="CL6" s="1429"/>
      <c r="CM6" s="1429"/>
      <c r="CN6" s="1429"/>
      <c r="CO6" s="1429"/>
      <c r="CP6" s="1429"/>
      <c r="CQ6" s="1429"/>
      <c r="CR6" s="1429"/>
      <c r="CS6" s="1429"/>
      <c r="CT6" s="1430"/>
      <c r="CU6" s="1430"/>
      <c r="CV6" s="1430"/>
      <c r="CW6" s="1430"/>
      <c r="CX6" s="1430"/>
      <c r="CY6" s="1430"/>
      <c r="CZ6" s="1430"/>
      <c r="DA6" s="1430"/>
      <c r="DB6" s="1430"/>
      <c r="DC6" s="1430"/>
      <c r="DD6" s="1430"/>
      <c r="DE6" s="1430"/>
      <c r="DF6" s="1417"/>
      <c r="DG6" s="1417"/>
      <c r="DH6" s="1417"/>
    </row>
    <row r="7" spans="2:112" ht="21" customHeight="1">
      <c r="B7" s="178"/>
      <c r="C7" s="182"/>
      <c r="D7" s="1431"/>
      <c r="E7" s="1431"/>
      <c r="F7" s="1431"/>
      <c r="G7" s="1396" t="s">
        <v>277</v>
      </c>
      <c r="H7" s="1396"/>
      <c r="I7" s="1396"/>
      <c r="J7" s="1396"/>
      <c r="K7" s="1396"/>
      <c r="L7" s="1396"/>
      <c r="M7" s="1396"/>
      <c r="N7" s="1396"/>
      <c r="O7" s="1396"/>
      <c r="P7" s="1396"/>
      <c r="Q7" s="1396"/>
      <c r="R7" s="1396"/>
      <c r="S7" s="1396"/>
      <c r="T7" s="1397"/>
      <c r="U7" s="196"/>
      <c r="V7" s="185"/>
      <c r="W7" s="187"/>
      <c r="X7" s="188"/>
      <c r="Y7" s="188"/>
      <c r="Z7" s="197" t="s">
        <v>278</v>
      </c>
      <c r="AA7" s="1286" t="s">
        <v>279</v>
      </c>
      <c r="AB7" s="1069"/>
      <c r="AC7" s="1069"/>
      <c r="AD7" s="1069"/>
      <c r="AE7" s="1069"/>
      <c r="AF7" s="1070"/>
      <c r="AG7" s="1425"/>
      <c r="AH7" s="1426"/>
      <c r="AI7" s="1426"/>
      <c r="AJ7" s="1427"/>
      <c r="AK7" s="1425"/>
      <c r="AL7" s="1426"/>
      <c r="AM7" s="1426"/>
      <c r="AN7" s="1427"/>
      <c r="AO7" s="1425"/>
      <c r="AP7" s="1426"/>
      <c r="AQ7" s="1426"/>
      <c r="AR7" s="1427"/>
      <c r="AS7" s="1422"/>
      <c r="AT7" s="1423"/>
      <c r="AU7" s="1423"/>
      <c r="AV7" s="1424"/>
      <c r="AW7" s="1422"/>
      <c r="AX7" s="1423"/>
      <c r="AY7" s="1423"/>
      <c r="AZ7" s="1424"/>
      <c r="BA7" s="1422"/>
      <c r="BB7" s="1423"/>
      <c r="BC7" s="1423"/>
      <c r="BD7" s="1424"/>
      <c r="BE7" s="1418">
        <f>SUM(AG7:BD7)</f>
        <v>0</v>
      </c>
      <c r="BF7" s="1419"/>
      <c r="BG7" s="1420"/>
      <c r="CB7" s="1244"/>
      <c r="CC7" s="1244"/>
      <c r="CD7" s="1244"/>
      <c r="CE7" s="1244"/>
      <c r="CF7" s="1244"/>
      <c r="CG7" s="1244"/>
      <c r="CH7" s="1244"/>
      <c r="CI7" s="1432"/>
      <c r="CJ7" s="1432"/>
      <c r="CK7" s="1432"/>
      <c r="CL7" s="1430"/>
      <c r="CM7" s="1430"/>
      <c r="CN7" s="1430"/>
      <c r="CO7" s="1430"/>
      <c r="CP7" s="1430"/>
      <c r="CQ7" s="1430"/>
      <c r="CR7" s="1430"/>
      <c r="CS7" s="1430"/>
      <c r="CT7" s="1430"/>
      <c r="CU7" s="1430"/>
      <c r="CV7" s="1430"/>
      <c r="CW7" s="1430"/>
      <c r="CX7" s="1430"/>
      <c r="CY7" s="1430"/>
      <c r="CZ7" s="1430"/>
      <c r="DA7" s="1430"/>
      <c r="DB7" s="1430"/>
      <c r="DC7" s="1430"/>
      <c r="DD7" s="1430"/>
      <c r="DE7" s="1430"/>
      <c r="DF7" s="1417"/>
      <c r="DG7" s="1417"/>
      <c r="DH7" s="1417"/>
    </row>
    <row r="8" spans="2:112" ht="21" customHeight="1">
      <c r="B8" s="188"/>
      <c r="C8" s="198"/>
      <c r="D8" s="184"/>
      <c r="E8" s="184"/>
      <c r="F8" s="184"/>
      <c r="G8" s="184"/>
      <c r="H8" s="184"/>
      <c r="I8" s="184"/>
      <c r="J8" s="184"/>
      <c r="K8" s="184"/>
      <c r="L8" s="199" t="str">
        <f>IF(COUNTIF(D5:F7,"○")&gt;1,"いずれか１つを選択してください。","")</f>
        <v/>
      </c>
      <c r="M8" s="184"/>
      <c r="N8" s="184"/>
      <c r="O8" s="184"/>
      <c r="P8" s="184"/>
      <c r="Q8" s="184"/>
      <c r="R8" s="184"/>
      <c r="S8" s="184"/>
      <c r="T8" s="184"/>
      <c r="U8" s="200"/>
      <c r="V8" s="200"/>
      <c r="W8" s="187"/>
      <c r="X8" s="188"/>
      <c r="Y8" s="188"/>
      <c r="Z8" s="1286" t="s">
        <v>280</v>
      </c>
      <c r="AA8" s="1069"/>
      <c r="AB8" s="1069"/>
      <c r="AC8" s="1069"/>
      <c r="AD8" s="1069"/>
      <c r="AE8" s="1069"/>
      <c r="AF8" s="1070"/>
      <c r="AG8" s="1422"/>
      <c r="AH8" s="1423"/>
      <c r="AI8" s="1423"/>
      <c r="AJ8" s="1424"/>
      <c r="AK8" s="1422"/>
      <c r="AL8" s="1423"/>
      <c r="AM8" s="1423"/>
      <c r="AN8" s="1424"/>
      <c r="AO8" s="1422"/>
      <c r="AP8" s="1423"/>
      <c r="AQ8" s="1423"/>
      <c r="AR8" s="1424"/>
      <c r="AS8" s="1422"/>
      <c r="AT8" s="1423"/>
      <c r="AU8" s="1423"/>
      <c r="AV8" s="1424"/>
      <c r="AW8" s="1422"/>
      <c r="AX8" s="1423"/>
      <c r="AY8" s="1423"/>
      <c r="AZ8" s="1424"/>
      <c r="BA8" s="1422"/>
      <c r="BB8" s="1423"/>
      <c r="BC8" s="1423"/>
      <c r="BD8" s="1424"/>
      <c r="BE8" s="1418">
        <f>SUM(AG8:BD8)</f>
        <v>0</v>
      </c>
      <c r="BF8" s="1419"/>
      <c r="BG8" s="1420"/>
      <c r="BU8" s="195"/>
      <c r="BW8" s="1428"/>
      <c r="BX8" s="1428"/>
      <c r="BY8" s="1428"/>
      <c r="BZ8" s="1428"/>
      <c r="CA8" s="1428"/>
      <c r="CB8" s="1421"/>
      <c r="CC8" s="1421"/>
      <c r="CD8" s="1421"/>
      <c r="CE8" s="1421"/>
      <c r="CF8" s="1421"/>
      <c r="CG8" s="1421"/>
      <c r="CH8" s="1421"/>
      <c r="CI8" s="1432"/>
      <c r="CJ8" s="1432"/>
      <c r="CK8" s="1432"/>
      <c r="CL8" s="1417"/>
      <c r="CM8" s="1417"/>
      <c r="CN8" s="1417"/>
      <c r="CO8" s="1417"/>
      <c r="CP8" s="1417"/>
      <c r="CQ8" s="1417"/>
      <c r="CR8" s="1417"/>
      <c r="CS8" s="1417"/>
      <c r="CT8" s="1417"/>
      <c r="CU8" s="1417"/>
      <c r="CV8" s="1417"/>
      <c r="CW8" s="1417"/>
      <c r="CX8" s="1417"/>
      <c r="CY8" s="1417"/>
      <c r="CZ8" s="1417"/>
      <c r="DA8" s="1417"/>
      <c r="DB8" s="1417"/>
      <c r="DC8" s="1417"/>
      <c r="DD8" s="1417"/>
      <c r="DE8" s="1417"/>
      <c r="DF8" s="1417"/>
      <c r="DG8" s="1417"/>
      <c r="DH8" s="1417"/>
    </row>
    <row r="9" spans="2:112" ht="21" customHeight="1">
      <c r="B9" s="188"/>
      <c r="C9" s="198"/>
      <c r="D9" s="184"/>
      <c r="E9" s="200"/>
      <c r="F9" s="185"/>
      <c r="G9" s="185"/>
      <c r="H9" s="185"/>
      <c r="I9" s="185"/>
      <c r="J9" s="185"/>
      <c r="K9" s="185"/>
      <c r="L9" s="185"/>
      <c r="M9" s="185"/>
      <c r="N9" s="185"/>
      <c r="O9" s="185"/>
      <c r="P9" s="185"/>
      <c r="Q9" s="185"/>
      <c r="R9" s="185"/>
      <c r="S9" s="185"/>
      <c r="T9" s="185"/>
      <c r="U9" s="185"/>
      <c r="V9" s="200"/>
      <c r="W9" s="187"/>
      <c r="X9" s="188"/>
      <c r="Y9" s="188"/>
      <c r="Z9" s="1286" t="s">
        <v>274</v>
      </c>
      <c r="AA9" s="1069"/>
      <c r="AB9" s="1069"/>
      <c r="AC9" s="1069"/>
      <c r="AD9" s="1069"/>
      <c r="AE9" s="1069"/>
      <c r="AF9" s="1070"/>
      <c r="AG9" s="1418">
        <f>AG6+AG8</f>
        <v>0</v>
      </c>
      <c r="AH9" s="1419"/>
      <c r="AI9" s="1419"/>
      <c r="AJ9" s="1420"/>
      <c r="AK9" s="1418">
        <f>AK6+AK8</f>
        <v>0</v>
      </c>
      <c r="AL9" s="1419"/>
      <c r="AM9" s="1419"/>
      <c r="AN9" s="1420"/>
      <c r="AO9" s="1418">
        <f>AO6+AO8</f>
        <v>0</v>
      </c>
      <c r="AP9" s="1419"/>
      <c r="AQ9" s="1419"/>
      <c r="AR9" s="1420"/>
      <c r="AS9" s="1418">
        <f>AS6+AS8</f>
        <v>0</v>
      </c>
      <c r="AT9" s="1419"/>
      <c r="AU9" s="1419"/>
      <c r="AV9" s="1420"/>
      <c r="AW9" s="1418">
        <f>AW6+AW8</f>
        <v>0</v>
      </c>
      <c r="AX9" s="1419"/>
      <c r="AY9" s="1419"/>
      <c r="AZ9" s="1420"/>
      <c r="BA9" s="1418">
        <f>BA6+BA8</f>
        <v>0</v>
      </c>
      <c r="BB9" s="1419"/>
      <c r="BC9" s="1419"/>
      <c r="BD9" s="1420"/>
      <c r="BE9" s="1418">
        <f>BE6+BE8</f>
        <v>0</v>
      </c>
      <c r="BF9" s="1419"/>
      <c r="BG9" s="1420"/>
      <c r="BW9" s="1244"/>
      <c r="BX9" s="1244"/>
      <c r="BY9" s="1244"/>
      <c r="BZ9" s="1244"/>
      <c r="CA9" s="1244"/>
      <c r="CB9" s="1393"/>
      <c r="CC9" s="1393"/>
      <c r="CD9" s="1393"/>
      <c r="CE9" s="1393"/>
      <c r="CF9" s="1394"/>
      <c r="CG9" s="1394"/>
      <c r="CH9" s="1394"/>
      <c r="CI9" s="1394"/>
      <c r="CJ9" s="1394"/>
      <c r="CK9" s="1394"/>
    </row>
    <row r="10" spans="2:112" ht="21" customHeight="1">
      <c r="B10" s="188"/>
      <c r="C10" s="198"/>
      <c r="D10" s="184"/>
      <c r="E10" s="200"/>
      <c r="F10" s="185"/>
      <c r="G10" s="185"/>
      <c r="H10" s="185"/>
      <c r="I10" s="185"/>
      <c r="J10" s="185"/>
      <c r="K10" s="185"/>
      <c r="L10" s="185"/>
      <c r="M10" s="185"/>
      <c r="N10" s="185"/>
      <c r="O10" s="185"/>
      <c r="P10" s="185"/>
      <c r="Q10" s="185"/>
      <c r="R10" s="185"/>
      <c r="S10" s="185"/>
      <c r="T10" s="185"/>
      <c r="U10" s="185"/>
      <c r="V10" s="200"/>
      <c r="W10" s="201"/>
      <c r="X10" s="188"/>
      <c r="Y10" s="188"/>
      <c r="Z10" s="188"/>
      <c r="AA10" s="188"/>
      <c r="BG10" s="202"/>
      <c r="BK10" s="96"/>
      <c r="BL10" s="96"/>
      <c r="BM10" s="96"/>
      <c r="BN10" s="96"/>
      <c r="BO10" s="191"/>
      <c r="BP10" s="192"/>
      <c r="BQ10" s="193"/>
      <c r="BR10" s="193"/>
      <c r="BS10" s="193"/>
      <c r="BW10" s="1244"/>
      <c r="BX10" s="1244"/>
      <c r="BY10" s="1244"/>
      <c r="BZ10" s="1244"/>
      <c r="CA10" s="1244"/>
      <c r="CB10" s="1393"/>
      <c r="CC10" s="1393"/>
      <c r="CD10" s="1393"/>
      <c r="CE10" s="1393"/>
      <c r="CF10" s="1394"/>
      <c r="CG10" s="1394"/>
      <c r="CH10" s="1394"/>
      <c r="CI10" s="1394"/>
      <c r="CJ10" s="1394"/>
      <c r="CK10" s="1394"/>
    </row>
    <row r="11" spans="2:112" ht="21" customHeight="1">
      <c r="B11" s="188"/>
      <c r="C11" s="198"/>
      <c r="D11" s="203" t="s">
        <v>281</v>
      </c>
      <c r="E11" s="204"/>
      <c r="F11" s="204"/>
      <c r="G11" s="204"/>
      <c r="H11" s="204"/>
      <c r="I11" s="204"/>
      <c r="J11" s="185"/>
      <c r="K11" s="185"/>
      <c r="L11" s="185"/>
      <c r="M11" s="185"/>
      <c r="N11" s="185"/>
      <c r="O11" s="185"/>
      <c r="P11" s="185"/>
      <c r="Q11" s="185"/>
      <c r="R11" s="185"/>
      <c r="S11" s="185"/>
      <c r="T11" s="185"/>
      <c r="U11" s="185"/>
      <c r="V11" s="200"/>
      <c r="W11" s="205"/>
      <c r="Z11" s="195" t="s">
        <v>282</v>
      </c>
      <c r="AP11" s="195" t="s">
        <v>283</v>
      </c>
      <c r="AQ11" s="195"/>
      <c r="AW11" s="194"/>
      <c r="AX11" s="194"/>
      <c r="AY11" s="194"/>
      <c r="BG11" s="206"/>
      <c r="BH11" s="195" t="s">
        <v>284</v>
      </c>
      <c r="BN11" s="194"/>
      <c r="BO11" s="194"/>
      <c r="BP11" s="194"/>
      <c r="BW11" s="188"/>
      <c r="BX11" s="188"/>
      <c r="BY11" s="188"/>
      <c r="BZ11" s="188"/>
      <c r="CA11" s="188"/>
      <c r="CB11" s="1393"/>
      <c r="CC11" s="1393"/>
      <c r="CD11" s="1393"/>
      <c r="CE11" s="1393"/>
      <c r="CF11" s="1394"/>
      <c r="CG11" s="1394"/>
      <c r="CH11" s="1394"/>
      <c r="CI11" s="1394"/>
      <c r="CJ11" s="1394"/>
      <c r="CK11" s="1394"/>
    </row>
    <row r="12" spans="2:112" ht="21" customHeight="1">
      <c r="B12" s="188"/>
      <c r="C12" s="198"/>
      <c r="D12" s="1403"/>
      <c r="E12" s="1408"/>
      <c r="F12" s="1405" t="s">
        <v>285</v>
      </c>
      <c r="G12" s="1406"/>
      <c r="H12" s="1406"/>
      <c r="I12" s="1406"/>
      <c r="J12" s="1406"/>
      <c r="K12" s="1406"/>
      <c r="L12" s="1406"/>
      <c r="M12" s="1406"/>
      <c r="N12" s="1406"/>
      <c r="O12" s="1406"/>
      <c r="P12" s="1406"/>
      <c r="Q12" s="1406"/>
      <c r="R12" s="1406"/>
      <c r="S12" s="1406"/>
      <c r="T12" s="1406"/>
      <c r="U12" s="1406"/>
      <c r="V12" s="1407"/>
      <c r="W12" s="201"/>
      <c r="AE12" s="1395" t="s">
        <v>286</v>
      </c>
      <c r="AF12" s="1396"/>
      <c r="AG12" s="1396"/>
      <c r="AH12" s="1396"/>
      <c r="AI12" s="1396"/>
      <c r="AJ12" s="1396"/>
      <c r="AK12" s="1397"/>
      <c r="AL12" s="1409" t="s">
        <v>287</v>
      </c>
      <c r="AM12" s="1410"/>
      <c r="AN12" s="1411"/>
      <c r="AV12" s="1395" t="s">
        <v>286</v>
      </c>
      <c r="AW12" s="1396"/>
      <c r="AX12" s="1396"/>
      <c r="AY12" s="1396"/>
      <c r="AZ12" s="1396"/>
      <c r="BA12" s="1396"/>
      <c r="BB12" s="1397"/>
      <c r="BC12" s="1409" t="s">
        <v>287</v>
      </c>
      <c r="BD12" s="1410"/>
      <c r="BE12" s="1411"/>
      <c r="BF12" s="207"/>
      <c r="BG12" s="206"/>
      <c r="BM12" s="1395" t="s">
        <v>288</v>
      </c>
      <c r="BN12" s="1396"/>
      <c r="BO12" s="1396"/>
      <c r="BP12" s="1396"/>
      <c r="BQ12" s="1396"/>
      <c r="BR12" s="1396"/>
      <c r="BS12" s="1397"/>
      <c r="BW12" s="1415"/>
      <c r="BX12" s="1415"/>
      <c r="BY12" s="1415"/>
      <c r="BZ12" s="1415"/>
      <c r="CA12" s="1415"/>
      <c r="CB12" s="1401"/>
      <c r="CC12" s="1401"/>
      <c r="CD12" s="1401"/>
      <c r="CE12" s="1401"/>
      <c r="CF12" s="1416"/>
      <c r="CG12" s="1416"/>
      <c r="CH12" s="1416"/>
      <c r="CI12" s="1415"/>
      <c r="CJ12" s="1415"/>
      <c r="CK12" s="1415"/>
    </row>
    <row r="13" spans="2:112" ht="26.25" customHeight="1">
      <c r="B13" s="188"/>
      <c r="C13" s="198"/>
      <c r="D13" s="1403"/>
      <c r="E13" s="1404"/>
      <c r="F13" s="1405" t="s">
        <v>289</v>
      </c>
      <c r="G13" s="1406"/>
      <c r="H13" s="1406"/>
      <c r="I13" s="1406"/>
      <c r="J13" s="1406"/>
      <c r="K13" s="1406"/>
      <c r="L13" s="1406"/>
      <c r="M13" s="1406"/>
      <c r="N13" s="1406"/>
      <c r="O13" s="1406"/>
      <c r="P13" s="1406"/>
      <c r="Q13" s="1406"/>
      <c r="R13" s="1406"/>
      <c r="S13" s="1406"/>
      <c r="T13" s="1406"/>
      <c r="U13" s="1406"/>
      <c r="V13" s="1407"/>
      <c r="W13" s="208"/>
      <c r="AE13" s="1390" t="s">
        <v>290</v>
      </c>
      <c r="AF13" s="1391"/>
      <c r="AG13" s="1391"/>
      <c r="AH13" s="1392"/>
      <c r="AI13" s="1390" t="s">
        <v>291</v>
      </c>
      <c r="AJ13" s="1391"/>
      <c r="AK13" s="1392"/>
      <c r="AL13" s="1412"/>
      <c r="AM13" s="1413"/>
      <c r="AN13" s="1414"/>
      <c r="AQ13" s="1405"/>
      <c r="AR13" s="1406"/>
      <c r="AS13" s="1406"/>
      <c r="AT13" s="1406"/>
      <c r="AU13" s="1407"/>
      <c r="AV13" s="1390" t="s">
        <v>290</v>
      </c>
      <c r="AW13" s="1391"/>
      <c r="AX13" s="1391"/>
      <c r="AY13" s="1392"/>
      <c r="AZ13" s="1390" t="s">
        <v>291</v>
      </c>
      <c r="BA13" s="1391"/>
      <c r="BB13" s="1392"/>
      <c r="BC13" s="1412"/>
      <c r="BD13" s="1413"/>
      <c r="BE13" s="1414"/>
      <c r="BF13" s="207"/>
      <c r="BG13" s="209"/>
      <c r="BH13" s="1405"/>
      <c r="BI13" s="1406"/>
      <c r="BJ13" s="1406"/>
      <c r="BK13" s="1406"/>
      <c r="BL13" s="1407"/>
      <c r="BM13" s="1390" t="s">
        <v>292</v>
      </c>
      <c r="BN13" s="1391"/>
      <c r="BO13" s="1391"/>
      <c r="BP13" s="1392"/>
      <c r="BQ13" s="1390" t="s">
        <v>291</v>
      </c>
      <c r="BR13" s="1391"/>
      <c r="BS13" s="1392"/>
      <c r="BW13" s="188"/>
      <c r="BX13" s="188"/>
      <c r="BY13" s="188"/>
      <c r="BZ13" s="1393"/>
      <c r="CA13" s="1393"/>
      <c r="CB13" s="1393"/>
      <c r="CC13" s="1393"/>
      <c r="CD13" s="1394"/>
      <c r="CE13" s="1394"/>
      <c r="CF13" s="1394"/>
      <c r="CG13" s="1394"/>
      <c r="CH13" s="1394"/>
      <c r="CI13" s="1394"/>
    </row>
    <row r="14" spans="2:112" ht="21" customHeight="1">
      <c r="B14" s="188"/>
      <c r="C14" s="198"/>
      <c r="D14" s="1403"/>
      <c r="E14" s="1404"/>
      <c r="F14" s="1405" t="s">
        <v>293</v>
      </c>
      <c r="G14" s="1406"/>
      <c r="H14" s="1406"/>
      <c r="I14" s="1406"/>
      <c r="J14" s="1406"/>
      <c r="K14" s="1406"/>
      <c r="L14" s="1406"/>
      <c r="M14" s="1406"/>
      <c r="N14" s="1406"/>
      <c r="O14" s="1406"/>
      <c r="P14" s="1406"/>
      <c r="Q14" s="1406"/>
      <c r="R14" s="1406"/>
      <c r="S14" s="1406"/>
      <c r="T14" s="1406"/>
      <c r="U14" s="1406"/>
      <c r="V14" s="1407"/>
      <c r="W14" s="208"/>
      <c r="Z14" s="1395" t="s">
        <v>294</v>
      </c>
      <c r="AA14" s="1396"/>
      <c r="AB14" s="1396"/>
      <c r="AC14" s="1396"/>
      <c r="AD14" s="1397"/>
      <c r="AE14" s="1398" t="b">
        <f>IF((OR($D$5="○",$D$6="○")),ROUNDDOWN(((BE$6+BE$8*0.9))/6,1))</f>
        <v>0</v>
      </c>
      <c r="AF14" s="1399"/>
      <c r="AG14" s="1399"/>
      <c r="AH14" s="1400"/>
      <c r="AI14" s="1385">
        <f>AE14*$AY$54</f>
        <v>0</v>
      </c>
      <c r="AJ14" s="1386"/>
      <c r="AK14" s="1387"/>
      <c r="AL14" s="1385">
        <f>AE14*40</f>
        <v>0</v>
      </c>
      <c r="AM14" s="1386"/>
      <c r="AN14" s="1387"/>
      <c r="AQ14" s="1395" t="s">
        <v>294</v>
      </c>
      <c r="AR14" s="1396"/>
      <c r="AS14" s="1396"/>
      <c r="AT14" s="1396"/>
      <c r="AU14" s="1397"/>
      <c r="AV14" s="1382" t="b">
        <f>IF((OR($D$5="○",$D$6="○")),$BE$37)</f>
        <v>0</v>
      </c>
      <c r="AW14" s="1383"/>
      <c r="AX14" s="1383"/>
      <c r="AY14" s="1384"/>
      <c r="AZ14" s="1388">
        <f>AV14*$AY$54</f>
        <v>0</v>
      </c>
      <c r="BA14" s="1388"/>
      <c r="BB14" s="1388"/>
      <c r="BC14" s="1385">
        <f>AV14*40</f>
        <v>0</v>
      </c>
      <c r="BD14" s="1386"/>
      <c r="BE14" s="1387"/>
      <c r="BF14" s="210"/>
      <c r="BG14" s="206"/>
      <c r="BH14" s="1395" t="s">
        <v>295</v>
      </c>
      <c r="BI14" s="1396"/>
      <c r="BJ14" s="1396"/>
      <c r="BK14" s="1396"/>
      <c r="BL14" s="1397"/>
      <c r="BM14" s="1382">
        <f>(ROUNDDOWN(BQ14/40,1))</f>
        <v>0</v>
      </c>
      <c r="BN14" s="1383"/>
      <c r="BO14" s="1383"/>
      <c r="BP14" s="1384"/>
      <c r="BQ14" s="1388">
        <f>$BB$67</f>
        <v>0</v>
      </c>
      <c r="BR14" s="1388"/>
      <c r="BS14" s="1388"/>
      <c r="BU14" s="195"/>
      <c r="BW14" s="195"/>
      <c r="BX14" s="195"/>
      <c r="BY14" s="195"/>
      <c r="BZ14" s="1401"/>
      <c r="CA14" s="1401"/>
      <c r="CB14" s="1401"/>
      <c r="CC14" s="1401"/>
      <c r="CD14" s="1402"/>
      <c r="CE14" s="1402"/>
      <c r="CF14" s="1402"/>
      <c r="CG14" s="1244"/>
      <c r="CH14" s="1244"/>
      <c r="CI14" s="1244"/>
    </row>
    <row r="15" spans="2:112" ht="21" customHeight="1">
      <c r="B15" s="188"/>
      <c r="C15" s="211"/>
      <c r="D15" s="212"/>
      <c r="E15" s="212"/>
      <c r="F15" s="212"/>
      <c r="G15" s="212"/>
      <c r="H15" s="212"/>
      <c r="I15" s="212"/>
      <c r="J15" s="212"/>
      <c r="K15" s="212"/>
      <c r="L15" s="213" t="str">
        <f>IF(COUNTIF(D12:E14,"○")&gt;1,"いずれか１つを選択してください。","")</f>
        <v/>
      </c>
      <c r="M15" s="212"/>
      <c r="N15" s="212"/>
      <c r="O15" s="212"/>
      <c r="P15" s="212"/>
      <c r="Q15" s="212"/>
      <c r="R15" s="212"/>
      <c r="S15" s="212"/>
      <c r="T15" s="212"/>
      <c r="U15" s="212"/>
      <c r="V15" s="214"/>
      <c r="W15" s="215"/>
      <c r="Z15" s="1395" t="s">
        <v>296</v>
      </c>
      <c r="AA15" s="1396"/>
      <c r="AB15" s="1396"/>
      <c r="AC15" s="1396"/>
      <c r="AD15" s="1397"/>
      <c r="AE15" s="1398" t="b">
        <f>IF((OR($D$7="○")),ROUNDDOWN((BE$6+BE$8*0.9)/5,1))</f>
        <v>0</v>
      </c>
      <c r="AF15" s="1399"/>
      <c r="AG15" s="1399"/>
      <c r="AH15" s="1400"/>
      <c r="AI15" s="1385">
        <f>AE15*$AY$54</f>
        <v>0</v>
      </c>
      <c r="AJ15" s="1386"/>
      <c r="AK15" s="1387"/>
      <c r="AL15" s="1385">
        <f>AE15*40</f>
        <v>0</v>
      </c>
      <c r="AM15" s="1386"/>
      <c r="AN15" s="1387"/>
      <c r="AQ15" s="1395" t="s">
        <v>296</v>
      </c>
      <c r="AR15" s="1396"/>
      <c r="AS15" s="1396"/>
      <c r="AT15" s="1396"/>
      <c r="AU15" s="1397"/>
      <c r="AV15" s="1382" t="b">
        <f>IF(($D$7="○"),$BE$37)</f>
        <v>0</v>
      </c>
      <c r="AW15" s="1383"/>
      <c r="AX15" s="1383"/>
      <c r="AY15" s="1384"/>
      <c r="AZ15" s="1388">
        <f>AV15*$AY$54</f>
        <v>0</v>
      </c>
      <c r="BA15" s="1388"/>
      <c r="BB15" s="1388"/>
      <c r="BC15" s="1385">
        <f>AV15*40</f>
        <v>0</v>
      </c>
      <c r="BD15" s="1386"/>
      <c r="BE15" s="1387"/>
      <c r="BF15" s="210"/>
      <c r="BG15" s="206"/>
      <c r="BH15" s="1375" t="s">
        <v>221</v>
      </c>
      <c r="BI15" s="1376"/>
      <c r="BJ15" s="1376"/>
      <c r="BK15" s="1376"/>
      <c r="BL15" s="1377"/>
      <c r="BM15" s="1378">
        <f>SUM(BM12:BP14)</f>
        <v>0</v>
      </c>
      <c r="BN15" s="1379"/>
      <c r="BO15" s="1379"/>
      <c r="BP15" s="1380"/>
      <c r="BQ15" s="1389">
        <f>SUMIF(BQ12:BS14,"&lt;&gt;#VALUE!")</f>
        <v>0</v>
      </c>
      <c r="BR15" s="1389"/>
      <c r="BS15" s="1389"/>
      <c r="BW15" s="216"/>
    </row>
    <row r="16" spans="2:112" ht="21" customHeight="1">
      <c r="B16" s="188"/>
      <c r="C16" s="188"/>
      <c r="D16" s="188"/>
      <c r="E16" s="96"/>
      <c r="F16" s="96"/>
      <c r="G16" s="96"/>
      <c r="H16" s="96"/>
      <c r="I16" s="96"/>
      <c r="J16" s="96"/>
      <c r="K16" s="96"/>
      <c r="L16" s="96"/>
      <c r="M16" s="96"/>
      <c r="N16" s="96"/>
      <c r="O16" s="96"/>
      <c r="P16" s="96"/>
      <c r="Q16" s="96"/>
      <c r="R16" s="96"/>
      <c r="S16" s="96"/>
      <c r="T16" s="96"/>
      <c r="U16" s="96"/>
      <c r="V16" s="188"/>
      <c r="W16" s="188"/>
      <c r="X16" s="188"/>
      <c r="Y16" s="188"/>
      <c r="Z16" s="1286" t="s">
        <v>235</v>
      </c>
      <c r="AA16" s="1069"/>
      <c r="AB16" s="1069"/>
      <c r="AC16" s="1069"/>
      <c r="AD16" s="1070"/>
      <c r="AE16" s="1382">
        <f>IF($D$6="○","",ROUNDDOWN(($AO$6+$AO$8*0.9)/9,1)+ROUNDDOWN(($AS$6-$AS$7+$AS$8*0.9)/6,1)+ROUNDDOWN($AS$7/12,1)+ROUNDDOWN(($AW$6-$AW$7+$AW$8*0.9)/4,1)+ROUNDDOWN($AW$7/8,1)+ROUNDDOWN(($BA$6-$BA$7+$BA$8*0.9)/2.5,1)+ROUNDDOWN($BA$7/5,1))</f>
        <v>0</v>
      </c>
      <c r="AF16" s="1383"/>
      <c r="AG16" s="1383"/>
      <c r="AH16" s="1384"/>
      <c r="AI16" s="1385">
        <f>AE16*$AY$54</f>
        <v>0</v>
      </c>
      <c r="AJ16" s="1386"/>
      <c r="AK16" s="1387"/>
      <c r="AL16" s="1385">
        <f>AE16*40</f>
        <v>0</v>
      </c>
      <c r="AM16" s="1386"/>
      <c r="AN16" s="1387"/>
      <c r="AO16" s="188"/>
      <c r="AP16" s="188"/>
      <c r="AQ16" s="1286" t="s">
        <v>235</v>
      </c>
      <c r="AR16" s="1069"/>
      <c r="AS16" s="1069"/>
      <c r="AT16" s="1069"/>
      <c r="AU16" s="1070"/>
      <c r="AV16" s="1382" t="e">
        <f>IF(($D$6="○"),"",$BE$45)</f>
        <v>#DIV/0!</v>
      </c>
      <c r="AW16" s="1383"/>
      <c r="AX16" s="1383"/>
      <c r="AY16" s="1384"/>
      <c r="AZ16" s="1388" t="e">
        <f>AV16*$AY$54</f>
        <v>#DIV/0!</v>
      </c>
      <c r="BA16" s="1388"/>
      <c r="BB16" s="1388"/>
      <c r="BC16" s="1385" t="e">
        <f>AV16*40</f>
        <v>#DIV/0!</v>
      </c>
      <c r="BD16" s="1386"/>
      <c r="BE16" s="1387"/>
      <c r="BF16" s="210"/>
      <c r="BG16" s="206"/>
      <c r="BH16" s="188"/>
      <c r="BI16" s="188"/>
      <c r="BJ16" s="188"/>
      <c r="BK16" s="188"/>
      <c r="BL16" s="188"/>
      <c r="BM16" s="194"/>
      <c r="BN16" s="194"/>
      <c r="BO16" s="194"/>
      <c r="BP16" s="194"/>
      <c r="BQ16" s="210"/>
      <c r="BR16" s="210"/>
      <c r="BS16" s="210"/>
    </row>
    <row r="17" spans="2:92" ht="21" customHeight="1">
      <c r="B17" s="188"/>
      <c r="C17" s="188"/>
      <c r="D17" s="188"/>
      <c r="E17" s="96"/>
      <c r="F17" s="96"/>
      <c r="G17" s="96"/>
      <c r="H17" s="96"/>
      <c r="I17" s="96"/>
      <c r="J17" s="96"/>
      <c r="K17" s="96"/>
      <c r="L17" s="96"/>
      <c r="M17" s="96"/>
      <c r="N17" s="96"/>
      <c r="O17" s="96"/>
      <c r="P17" s="96"/>
      <c r="Q17" s="96"/>
      <c r="R17" s="96"/>
      <c r="S17" s="96"/>
      <c r="T17" s="96"/>
      <c r="U17" s="96"/>
      <c r="V17" s="188"/>
      <c r="W17" s="195"/>
      <c r="X17" s="195"/>
      <c r="Y17" s="195"/>
      <c r="Z17" s="1375" t="s">
        <v>221</v>
      </c>
      <c r="AA17" s="1376"/>
      <c r="AB17" s="1376"/>
      <c r="AC17" s="1376"/>
      <c r="AD17" s="1377"/>
      <c r="AE17" s="1378">
        <f>SUM(AE14:AH16)</f>
        <v>0</v>
      </c>
      <c r="AF17" s="1379"/>
      <c r="AG17" s="1379"/>
      <c r="AH17" s="1380"/>
      <c r="AI17" s="1381">
        <f>SUMIF(AI14:AK16,"&lt;&gt;#VALUE!")</f>
        <v>0</v>
      </c>
      <c r="AJ17" s="1381"/>
      <c r="AK17" s="1381"/>
      <c r="AL17" s="1381">
        <f>SUMIF(AL14:AN16,"&lt;&gt;#VALUE!")</f>
        <v>0</v>
      </c>
      <c r="AM17" s="1381"/>
      <c r="AN17" s="1381"/>
      <c r="AO17" s="195"/>
      <c r="AP17" s="195"/>
      <c r="AQ17" s="1375" t="s">
        <v>221</v>
      </c>
      <c r="AR17" s="1376"/>
      <c r="AS17" s="1376"/>
      <c r="AT17" s="1376"/>
      <c r="AU17" s="1377"/>
      <c r="AV17" s="1378" t="e">
        <f>SUM(AV14:AY16)</f>
        <v>#DIV/0!</v>
      </c>
      <c r="AW17" s="1379"/>
      <c r="AX17" s="1379"/>
      <c r="AY17" s="1380"/>
      <c r="AZ17" s="1389" t="e">
        <f>SUMIF(AZ14:BB16,"&lt;&gt;#VALUE!")</f>
        <v>#DIV/0!</v>
      </c>
      <c r="BA17" s="1389"/>
      <c r="BB17" s="1389"/>
      <c r="BC17" s="1375" t="e">
        <f>SUMIF(BC14:BE16,"&lt;&gt;#VALUE!")</f>
        <v>#DIV/0!</v>
      </c>
      <c r="BD17" s="1376"/>
      <c r="BE17" s="1377"/>
      <c r="BF17" s="195"/>
      <c r="BG17" s="217"/>
      <c r="BH17" s="195"/>
      <c r="BI17" s="195"/>
      <c r="BJ17" s="195"/>
      <c r="BK17" s="195"/>
      <c r="BL17" s="195"/>
      <c r="BM17" s="218"/>
      <c r="BN17" s="218"/>
      <c r="BO17" s="218"/>
      <c r="BP17" s="218"/>
      <c r="BQ17" s="219"/>
      <c r="BR17" s="219"/>
      <c r="BS17" s="219"/>
      <c r="BT17" s="195"/>
      <c r="BU17" s="195"/>
      <c r="BV17" s="195"/>
      <c r="BW17" s="220"/>
      <c r="BX17" s="221"/>
    </row>
    <row r="18" spans="2:92" ht="21" customHeight="1" thickBot="1">
      <c r="B18" s="188"/>
      <c r="C18" s="188"/>
      <c r="D18" s="188"/>
      <c r="E18" s="96"/>
      <c r="F18" s="96"/>
      <c r="G18" s="96"/>
      <c r="H18" s="96"/>
      <c r="I18" s="96"/>
      <c r="J18" s="96"/>
      <c r="K18" s="96"/>
      <c r="L18" s="96"/>
      <c r="M18" s="96"/>
      <c r="N18" s="96"/>
      <c r="O18" s="96"/>
      <c r="P18" s="96"/>
      <c r="Q18" s="96"/>
      <c r="R18" s="96"/>
      <c r="S18" s="96"/>
      <c r="T18" s="96"/>
      <c r="U18" s="96"/>
      <c r="V18" s="188"/>
      <c r="W18" s="222"/>
      <c r="X18" s="222"/>
      <c r="Y18" s="222"/>
      <c r="Z18" s="222"/>
      <c r="AA18" s="222"/>
      <c r="AB18" s="223"/>
      <c r="AC18" s="223"/>
      <c r="AD18" s="223"/>
      <c r="AE18" s="223"/>
      <c r="AF18" s="96"/>
      <c r="AG18" s="96"/>
      <c r="AH18" s="96"/>
      <c r="AI18" s="96"/>
      <c r="AJ18" s="96"/>
      <c r="AK18" s="96"/>
      <c r="AM18" s="222"/>
      <c r="AN18" s="222"/>
      <c r="AO18" s="222"/>
      <c r="AP18" s="222"/>
      <c r="AQ18" s="222"/>
      <c r="AR18" s="223"/>
      <c r="AS18" s="223"/>
      <c r="AT18" s="223"/>
      <c r="AU18" s="223"/>
      <c r="AV18" s="224"/>
      <c r="AW18" s="224"/>
      <c r="AX18" s="224"/>
      <c r="AY18" s="96"/>
      <c r="AZ18" s="96"/>
      <c r="BA18" s="96"/>
      <c r="BD18" s="217"/>
      <c r="BE18" s="217"/>
      <c r="BF18" s="217"/>
      <c r="BG18" s="217"/>
      <c r="BH18" s="217"/>
      <c r="BI18" s="225"/>
      <c r="BJ18" s="225"/>
      <c r="BK18" s="225"/>
      <c r="BL18" s="225"/>
      <c r="BM18" s="226"/>
      <c r="BN18" s="226"/>
      <c r="BO18" s="226"/>
      <c r="BP18" s="226"/>
      <c r="BQ18" s="190"/>
      <c r="BR18" s="220"/>
      <c r="BS18" s="220"/>
      <c r="BT18" s="220"/>
      <c r="BU18" s="216"/>
      <c r="BV18" s="216"/>
      <c r="BW18" s="216"/>
      <c r="BX18" s="221"/>
    </row>
    <row r="19" spans="2:92" ht="8.25" customHeight="1">
      <c r="B19" s="227"/>
      <c r="C19" s="228"/>
      <c r="D19" s="228"/>
      <c r="E19" s="229"/>
      <c r="F19" s="229"/>
      <c r="G19" s="229"/>
      <c r="H19" s="229"/>
      <c r="I19" s="229"/>
      <c r="J19" s="229"/>
      <c r="K19" s="229"/>
      <c r="L19" s="229"/>
      <c r="M19" s="229"/>
      <c r="N19" s="229"/>
      <c r="O19" s="229"/>
      <c r="P19" s="229"/>
      <c r="Q19" s="229"/>
      <c r="R19" s="229"/>
      <c r="S19" s="229"/>
      <c r="T19" s="229"/>
      <c r="U19" s="229"/>
      <c r="V19" s="228"/>
      <c r="W19" s="230"/>
      <c r="X19" s="230"/>
      <c r="Y19" s="230"/>
      <c r="Z19" s="230"/>
      <c r="AA19" s="230"/>
      <c r="AB19" s="231"/>
      <c r="AC19" s="231"/>
      <c r="AD19" s="231"/>
      <c r="AE19" s="231"/>
      <c r="AF19" s="229"/>
      <c r="AG19" s="229"/>
      <c r="AH19" s="229"/>
      <c r="AI19" s="229"/>
      <c r="AJ19" s="229"/>
      <c r="AK19" s="229"/>
      <c r="AL19" s="232"/>
      <c r="AM19" s="230"/>
      <c r="AN19" s="230"/>
      <c r="AO19" s="230"/>
      <c r="AP19" s="230"/>
      <c r="AQ19" s="230"/>
      <c r="AR19" s="231"/>
      <c r="AS19" s="231"/>
      <c r="AT19" s="231"/>
      <c r="AU19" s="231"/>
      <c r="AV19" s="233"/>
      <c r="AW19" s="233"/>
      <c r="AX19" s="233"/>
      <c r="AY19" s="229"/>
      <c r="AZ19" s="229"/>
      <c r="BA19" s="229"/>
      <c r="BB19" s="232"/>
      <c r="BC19" s="232"/>
      <c r="BD19" s="234"/>
      <c r="BE19" s="234"/>
      <c r="BF19" s="234"/>
      <c r="BG19" s="234"/>
      <c r="BH19" s="234"/>
      <c r="BI19" s="235"/>
      <c r="BJ19" s="235"/>
      <c r="BK19" s="235"/>
      <c r="BL19" s="235"/>
      <c r="BM19" s="236"/>
      <c r="BN19" s="237"/>
      <c r="BO19" s="226"/>
      <c r="BP19" s="226"/>
      <c r="BQ19" s="190"/>
      <c r="BR19" s="220"/>
      <c r="BS19" s="220"/>
      <c r="BT19" s="220"/>
      <c r="BU19" s="216"/>
      <c r="BV19" s="216"/>
      <c r="BW19" s="216"/>
      <c r="BX19" s="221"/>
    </row>
    <row r="20" spans="2:92" ht="21" customHeight="1">
      <c r="B20" s="238"/>
      <c r="D20" s="195" t="s">
        <v>297</v>
      </c>
      <c r="E20" s="239"/>
      <c r="F20" s="239"/>
      <c r="G20" s="239"/>
      <c r="H20" s="239"/>
      <c r="I20" s="240"/>
      <c r="J20" s="225"/>
      <c r="K20" s="225"/>
      <c r="L20" s="225"/>
      <c r="M20" s="226"/>
      <c r="N20" s="226"/>
      <c r="O20" s="240"/>
      <c r="P20" s="226"/>
      <c r="Q20" s="96"/>
      <c r="R20" s="96"/>
      <c r="S20" s="96"/>
      <c r="T20" s="96"/>
      <c r="U20" s="96"/>
      <c r="V20" s="188"/>
      <c r="W20" s="241"/>
      <c r="X20" s="242"/>
      <c r="Y20" s="242"/>
      <c r="Z20" s="1367" t="s">
        <v>298</v>
      </c>
      <c r="AA20" s="1367"/>
      <c r="AB20" s="1367"/>
      <c r="AC20" s="1367"/>
      <c r="AD20" s="1367"/>
      <c r="AE20" s="1367"/>
      <c r="AF20" s="1367"/>
      <c r="AG20" s="1367"/>
      <c r="AH20" s="1367"/>
      <c r="AI20" s="1367"/>
      <c r="AJ20" s="1367"/>
      <c r="AK20" s="1367"/>
      <c r="AL20" s="1367"/>
      <c r="AM20" s="1367"/>
      <c r="AN20" s="1367"/>
      <c r="AO20" s="1367"/>
      <c r="AP20" s="1367"/>
      <c r="AQ20" s="1367"/>
      <c r="AR20" s="1367"/>
      <c r="AS20" s="1367"/>
      <c r="AT20" s="1367"/>
      <c r="AU20" s="1367"/>
      <c r="AV20" s="1367"/>
      <c r="AW20" s="1367"/>
      <c r="AX20" s="1367"/>
      <c r="AY20" s="1367"/>
      <c r="AZ20" s="1367"/>
      <c r="BA20" s="1367"/>
      <c r="BB20" s="1367"/>
      <c r="BC20" s="1367"/>
      <c r="BD20" s="1367"/>
      <c r="BE20" s="1367"/>
      <c r="BF20" s="1367"/>
      <c r="BG20" s="1367"/>
      <c r="BH20" s="1367"/>
      <c r="BI20" s="1367"/>
      <c r="BJ20" s="1367"/>
      <c r="BK20" s="1367"/>
      <c r="BL20" s="1367"/>
      <c r="BM20" s="1368"/>
      <c r="BN20" s="243"/>
      <c r="BO20" s="226"/>
      <c r="BP20" s="226"/>
      <c r="BQ20" s="190"/>
      <c r="BR20" s="220"/>
      <c r="BS20" s="220"/>
      <c r="BT20" s="220"/>
      <c r="BU20" s="216"/>
      <c r="BV20" s="216"/>
      <c r="BW20" s="216"/>
      <c r="BX20" s="226"/>
    </row>
    <row r="21" spans="2:92" ht="16.5" customHeight="1">
      <c r="B21" s="238"/>
      <c r="C21" s="188"/>
      <c r="D21" s="188"/>
      <c r="E21" s="48"/>
      <c r="F21" s="225"/>
      <c r="G21" s="225"/>
      <c r="H21" s="225"/>
      <c r="I21" s="226"/>
      <c r="J21" s="226"/>
      <c r="L21" s="226"/>
      <c r="M21" s="96"/>
      <c r="N21" s="96"/>
      <c r="Q21" s="96"/>
      <c r="S21" s="225"/>
      <c r="T21" s="225"/>
      <c r="U21" s="225"/>
      <c r="V21" s="226"/>
      <c r="W21" s="244" t="s">
        <v>299</v>
      </c>
      <c r="X21" s="245"/>
      <c r="Y21" s="246"/>
      <c r="Z21" s="1369"/>
      <c r="AA21" s="1369"/>
      <c r="AB21" s="1369"/>
      <c r="AC21" s="1369"/>
      <c r="AD21" s="1369"/>
      <c r="AE21" s="1369"/>
      <c r="AF21" s="1369"/>
      <c r="AG21" s="1369"/>
      <c r="AH21" s="1369"/>
      <c r="AI21" s="1369"/>
      <c r="AJ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70"/>
      <c r="BN21" s="243"/>
      <c r="BO21" s="226"/>
      <c r="BQ21" s="239"/>
      <c r="BR21" s="247"/>
      <c r="BS21" s="247"/>
      <c r="BT21" s="248"/>
      <c r="BU21" s="248"/>
      <c r="BX21" s="226"/>
    </row>
    <row r="22" spans="2:92" ht="16.5" customHeight="1">
      <c r="B22" s="238"/>
      <c r="C22" s="188"/>
      <c r="D22" s="188"/>
      <c r="E22" s="48"/>
      <c r="F22" s="225"/>
      <c r="G22" s="225"/>
      <c r="H22" s="225"/>
      <c r="I22" s="226"/>
      <c r="J22" s="226"/>
      <c r="L22" s="226"/>
      <c r="M22" s="96"/>
      <c r="N22" s="96"/>
      <c r="Q22" s="96"/>
      <c r="S22" s="225"/>
      <c r="T22" s="225"/>
      <c r="U22" s="225"/>
      <c r="V22" s="226"/>
      <c r="W22" s="249"/>
      <c r="X22" s="250"/>
      <c r="Y22" s="250"/>
      <c r="Z22" s="1371"/>
      <c r="AA22" s="1371"/>
      <c r="AB22" s="1371"/>
      <c r="AC22" s="1371"/>
      <c r="AD22" s="1371"/>
      <c r="AE22" s="1371"/>
      <c r="AF22" s="1371"/>
      <c r="AG22" s="1371"/>
      <c r="AH22" s="1371"/>
      <c r="AI22" s="1371"/>
      <c r="AJ22" s="1371"/>
      <c r="AK22" s="1371"/>
      <c r="AL22" s="1371"/>
      <c r="AM22" s="1371"/>
      <c r="AN22" s="1371"/>
      <c r="AO22" s="1371"/>
      <c r="AP22" s="1371"/>
      <c r="AQ22" s="1371"/>
      <c r="AR22" s="1371"/>
      <c r="AS22" s="1371"/>
      <c r="AT22" s="1371"/>
      <c r="AU22" s="1371"/>
      <c r="AV22" s="1371"/>
      <c r="AW22" s="1371"/>
      <c r="AX22" s="1371"/>
      <c r="AY22" s="1371"/>
      <c r="AZ22" s="1371"/>
      <c r="BA22" s="1371"/>
      <c r="BB22" s="1371"/>
      <c r="BC22" s="1371"/>
      <c r="BD22" s="1371"/>
      <c r="BE22" s="1371"/>
      <c r="BF22" s="1371"/>
      <c r="BG22" s="1371"/>
      <c r="BH22" s="1371"/>
      <c r="BI22" s="1371"/>
      <c r="BJ22" s="1371"/>
      <c r="BK22" s="1371"/>
      <c r="BL22" s="1371"/>
      <c r="BM22" s="1372"/>
      <c r="BN22" s="243"/>
      <c r="BO22" s="220"/>
      <c r="BQ22" s="239"/>
      <c r="BR22" s="247"/>
      <c r="BS22" s="247"/>
      <c r="BT22" s="248"/>
      <c r="BU22" s="248"/>
      <c r="BX22" s="226"/>
    </row>
    <row r="23" spans="2:92" ht="12" customHeight="1">
      <c r="B23" s="238"/>
      <c r="C23" s="188"/>
      <c r="D23" s="188"/>
      <c r="E23" s="48"/>
      <c r="F23" s="225"/>
      <c r="G23" s="225"/>
      <c r="H23" s="225"/>
      <c r="I23" s="226"/>
      <c r="J23" s="226"/>
      <c r="L23" s="226"/>
      <c r="M23" s="96"/>
      <c r="N23" s="96"/>
      <c r="Q23" s="96"/>
      <c r="S23" s="225"/>
      <c r="T23" s="225"/>
      <c r="U23" s="225"/>
      <c r="V23" s="226"/>
      <c r="W23" s="251"/>
      <c r="X23" s="252"/>
      <c r="Y23" s="252"/>
      <c r="Z23" s="49"/>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43"/>
      <c r="BO23" s="220"/>
      <c r="BQ23" s="239"/>
      <c r="BR23" s="247"/>
      <c r="BS23" s="247"/>
      <c r="BT23" s="248"/>
      <c r="BU23" s="248"/>
      <c r="BX23" s="226"/>
    </row>
    <row r="24" spans="2:92" ht="21" customHeight="1">
      <c r="B24" s="238"/>
      <c r="C24" s="254"/>
      <c r="D24" s="1373" t="s">
        <v>300</v>
      </c>
      <c r="E24" s="1373"/>
      <c r="F24" s="1373"/>
      <c r="G24" s="1373"/>
      <c r="H24" s="1373"/>
      <c r="I24" s="1373"/>
      <c r="J24" s="1373"/>
      <c r="K24" s="1373"/>
      <c r="L24" s="1373"/>
      <c r="M24" s="1373"/>
      <c r="N24" s="1373"/>
      <c r="O24" s="1373"/>
      <c r="P24" s="1373"/>
      <c r="Q24" s="1373"/>
      <c r="R24" s="1373"/>
      <c r="S24" s="1373"/>
      <c r="T24" s="1373"/>
      <c r="U24" s="1373"/>
      <c r="V24" s="1373"/>
      <c r="W24" s="1373"/>
      <c r="X24" s="1373"/>
      <c r="Y24" s="1373"/>
      <c r="Z24" s="1373"/>
      <c r="AA24" s="1373"/>
      <c r="AB24" s="1373"/>
      <c r="AC24" s="1373"/>
      <c r="AD24" s="1373"/>
      <c r="AE24" s="1373"/>
      <c r="AF24" s="1373"/>
      <c r="AG24" s="255"/>
      <c r="AH24" s="226"/>
      <c r="AI24" s="256"/>
      <c r="AJ24" s="1374" t="s">
        <v>301</v>
      </c>
      <c r="AK24" s="1374"/>
      <c r="AL24" s="1374"/>
      <c r="AM24" s="1374"/>
      <c r="AN24" s="1374"/>
      <c r="AO24" s="1374"/>
      <c r="AP24" s="1374"/>
      <c r="AQ24" s="1374"/>
      <c r="AR24" s="1374"/>
      <c r="AS24" s="1374"/>
      <c r="AT24" s="1374"/>
      <c r="AU24" s="1374"/>
      <c r="AV24" s="1374"/>
      <c r="AW24" s="1374"/>
      <c r="AX24" s="1374"/>
      <c r="AY24" s="1374"/>
      <c r="AZ24" s="1374"/>
      <c r="BA24" s="1374"/>
      <c r="BB24" s="1374"/>
      <c r="BC24" s="1374"/>
      <c r="BD24" s="1374"/>
      <c r="BE24" s="1374"/>
      <c r="BF24" s="1374"/>
      <c r="BG24" s="1374"/>
      <c r="BH24" s="1374"/>
      <c r="BI24" s="1374"/>
      <c r="BJ24" s="1374"/>
      <c r="BK24" s="1374"/>
      <c r="BL24" s="1374"/>
      <c r="BM24" s="257"/>
      <c r="BN24" s="243"/>
      <c r="BO24" s="220"/>
      <c r="BQ24" s="239"/>
      <c r="BR24" s="247"/>
      <c r="BS24" s="247"/>
      <c r="BT24" s="248"/>
      <c r="BU24" s="248"/>
    </row>
    <row r="25" spans="2:92" ht="21" customHeight="1">
      <c r="B25" s="238"/>
      <c r="C25" s="258"/>
      <c r="D25" s="1366" t="s">
        <v>302</v>
      </c>
      <c r="E25" s="1366"/>
      <c r="F25" s="1366"/>
      <c r="G25" s="1366"/>
      <c r="H25" s="1366"/>
      <c r="I25" s="259" t="s">
        <v>303</v>
      </c>
      <c r="J25" s="259"/>
      <c r="K25" s="259"/>
      <c r="L25" s="259"/>
      <c r="M25" s="259" t="s">
        <v>304</v>
      </c>
      <c r="N25" s="259"/>
      <c r="O25" s="259"/>
      <c r="P25" s="259"/>
      <c r="Q25" s="260"/>
      <c r="R25" s="78"/>
      <c r="S25" s="78"/>
      <c r="T25" s="1366" t="s">
        <v>305</v>
      </c>
      <c r="U25" s="1366"/>
      <c r="V25" s="1366"/>
      <c r="W25" s="1366"/>
      <c r="X25" s="1366"/>
      <c r="Y25" s="259" t="s">
        <v>303</v>
      </c>
      <c r="Z25" s="259"/>
      <c r="AA25" s="259"/>
      <c r="AB25" s="259"/>
      <c r="AC25" s="259" t="s">
        <v>304</v>
      </c>
      <c r="AD25" s="259"/>
      <c r="AE25" s="259"/>
      <c r="AF25" s="259"/>
      <c r="AG25" s="261"/>
      <c r="AH25" s="78"/>
      <c r="AI25" s="262"/>
      <c r="AJ25" s="1366" t="s">
        <v>306</v>
      </c>
      <c r="AK25" s="1366"/>
      <c r="AL25" s="1366"/>
      <c r="AM25" s="1366"/>
      <c r="AN25" s="1366"/>
      <c r="AO25" s="259" t="s">
        <v>303</v>
      </c>
      <c r="AP25" s="259"/>
      <c r="AQ25" s="259"/>
      <c r="AR25" s="259"/>
      <c r="AS25" s="259" t="s">
        <v>304</v>
      </c>
      <c r="AT25" s="259"/>
      <c r="AU25" s="259"/>
      <c r="AV25" s="259"/>
      <c r="AW25" s="83"/>
      <c r="AX25" s="78"/>
      <c r="AY25" s="263"/>
      <c r="AZ25" s="1366" t="s">
        <v>307</v>
      </c>
      <c r="BA25" s="1366"/>
      <c r="BB25" s="1366"/>
      <c r="BC25" s="1366"/>
      <c r="BD25" s="1366"/>
      <c r="BE25" s="259" t="s">
        <v>303</v>
      </c>
      <c r="BF25" s="259"/>
      <c r="BG25" s="259"/>
      <c r="BH25" s="259"/>
      <c r="BI25" s="259" t="s">
        <v>304</v>
      </c>
      <c r="BJ25" s="259"/>
      <c r="BK25" s="259"/>
      <c r="BL25" s="259"/>
      <c r="BM25" s="264"/>
      <c r="BN25" s="265"/>
      <c r="BO25" s="226"/>
      <c r="BQ25" s="239"/>
      <c r="BR25" s="247"/>
      <c r="BS25" s="247"/>
      <c r="BT25" s="248"/>
      <c r="BU25" s="248"/>
      <c r="BV25" s="83"/>
      <c r="BW25" s="83"/>
      <c r="BX25" s="83"/>
      <c r="BY25" s="83"/>
      <c r="CA25" s="83"/>
      <c r="CB25" s="83"/>
      <c r="CC25" s="83"/>
      <c r="CD25" s="83"/>
      <c r="CF25" s="83"/>
      <c r="CG25" s="83"/>
      <c r="CH25" s="83"/>
      <c r="CI25" s="83"/>
      <c r="CK25" s="83"/>
      <c r="CL25" s="83"/>
      <c r="CM25" s="83"/>
      <c r="CN25" s="83"/>
    </row>
    <row r="26" spans="2:92" ht="21" customHeight="1">
      <c r="B26" s="238"/>
      <c r="C26" s="258"/>
      <c r="D26" s="1366" t="s">
        <v>308</v>
      </c>
      <c r="E26" s="1366"/>
      <c r="F26" s="1366"/>
      <c r="G26" s="1366"/>
      <c r="H26" s="1366"/>
      <c r="I26" s="1362">
        <f>(ROUNDDOWN(M26/40,1))</f>
        <v>0</v>
      </c>
      <c r="J26" s="1362"/>
      <c r="K26" s="1362"/>
      <c r="L26" s="1362"/>
      <c r="M26" s="1362">
        <f>((((ROUNDDOWN($BE$9/12,1))*40)))*-1</f>
        <v>0</v>
      </c>
      <c r="N26" s="1362"/>
      <c r="O26" s="1362"/>
      <c r="P26" s="1362"/>
      <c r="Q26" s="260"/>
      <c r="R26" s="78"/>
      <c r="S26" s="78"/>
      <c r="T26" s="1366" t="s">
        <v>308</v>
      </c>
      <c r="U26" s="1366"/>
      <c r="V26" s="1366"/>
      <c r="W26" s="1366"/>
      <c r="X26" s="1366"/>
      <c r="Y26" s="1362">
        <f>(ROUNDDOWN(AC26/40,1))</f>
        <v>0</v>
      </c>
      <c r="Z26" s="1362"/>
      <c r="AA26" s="1362"/>
      <c r="AB26" s="1362"/>
      <c r="AC26" s="1362">
        <f>((((ROUNDDOWN($BE$9/30,1))*40)))*-1</f>
        <v>0</v>
      </c>
      <c r="AD26" s="1362"/>
      <c r="AE26" s="1362"/>
      <c r="AF26" s="1362"/>
      <c r="AG26" s="261"/>
      <c r="AH26" s="78"/>
      <c r="AI26" s="262"/>
      <c r="AJ26" s="1366" t="s">
        <v>308</v>
      </c>
      <c r="AK26" s="1366"/>
      <c r="AL26" s="1366"/>
      <c r="AM26" s="1366"/>
      <c r="AN26" s="1366"/>
      <c r="AO26" s="1362">
        <f>(ROUNDDOWN(AS26/40,1))</f>
        <v>0</v>
      </c>
      <c r="AP26" s="1362"/>
      <c r="AQ26" s="1362"/>
      <c r="AR26" s="1362"/>
      <c r="AS26" s="1362">
        <f>((((ROUNDDOWN($BE$9/7.5,1))*40)))*-1</f>
        <v>0</v>
      </c>
      <c r="AT26" s="1362"/>
      <c r="AU26" s="1362"/>
      <c r="AV26" s="1362"/>
      <c r="AW26" s="266"/>
      <c r="AX26" s="78"/>
      <c r="AY26" s="263"/>
      <c r="AZ26" s="1366" t="s">
        <v>308</v>
      </c>
      <c r="BA26" s="1366"/>
      <c r="BB26" s="1366"/>
      <c r="BC26" s="1366"/>
      <c r="BD26" s="1366"/>
      <c r="BE26" s="1362">
        <f>(ROUNDDOWN(BI26/40,1))</f>
        <v>0</v>
      </c>
      <c r="BF26" s="1362"/>
      <c r="BG26" s="1362"/>
      <c r="BH26" s="1362"/>
      <c r="BI26" s="1363">
        <f>((((ROUNDDOWN($BE$9/20,1))*40)))*-1</f>
        <v>0</v>
      </c>
      <c r="BJ26" s="1364"/>
      <c r="BK26" s="1364"/>
      <c r="BL26" s="1365"/>
      <c r="BM26" s="264"/>
      <c r="BN26" s="265"/>
      <c r="BO26" s="226"/>
      <c r="BQ26" s="239"/>
      <c r="BR26" s="247"/>
      <c r="BS26" s="247"/>
      <c r="BT26" s="248"/>
      <c r="BU26" s="248"/>
      <c r="BV26" s="267"/>
      <c r="BW26" s="267"/>
      <c r="BX26" s="267"/>
      <c r="BY26" s="267"/>
      <c r="CA26" s="267"/>
      <c r="CB26" s="267"/>
      <c r="CC26" s="267"/>
      <c r="CD26" s="267"/>
      <c r="CF26" s="267"/>
      <c r="CG26" s="267"/>
      <c r="CH26" s="267"/>
      <c r="CI26" s="267"/>
      <c r="CK26" s="267"/>
      <c r="CL26" s="267"/>
      <c r="CM26" s="267"/>
      <c r="CN26" s="267"/>
    </row>
    <row r="27" spans="2:92" ht="21" customHeight="1">
      <c r="B27" s="238"/>
      <c r="C27" s="258"/>
      <c r="D27" s="1359" t="s">
        <v>309</v>
      </c>
      <c r="E27" s="1360"/>
      <c r="F27" s="1360"/>
      <c r="G27" s="1360"/>
      <c r="H27" s="1361"/>
      <c r="I27" s="1362">
        <f>(ROUNDDOWN(M27/40,1))</f>
        <v>0</v>
      </c>
      <c r="J27" s="1362"/>
      <c r="K27" s="1362"/>
      <c r="L27" s="1362"/>
      <c r="M27" s="1363">
        <f>($AL$17-$AI$17)*-1</f>
        <v>0</v>
      </c>
      <c r="N27" s="1364"/>
      <c r="O27" s="1364"/>
      <c r="P27" s="1365"/>
      <c r="Q27" s="260"/>
      <c r="R27" s="78"/>
      <c r="S27" s="78"/>
      <c r="T27" s="1359" t="s">
        <v>309</v>
      </c>
      <c r="U27" s="1360"/>
      <c r="V27" s="1360"/>
      <c r="W27" s="1360"/>
      <c r="X27" s="1361"/>
      <c r="Y27" s="1362">
        <f>(ROUNDDOWN(AC27/40,1))</f>
        <v>0</v>
      </c>
      <c r="Z27" s="1362"/>
      <c r="AA27" s="1362"/>
      <c r="AB27" s="1362"/>
      <c r="AC27" s="1363">
        <f>($AL$17-$AI$17)*-1</f>
        <v>0</v>
      </c>
      <c r="AD27" s="1364"/>
      <c r="AE27" s="1364"/>
      <c r="AF27" s="1365"/>
      <c r="AG27" s="261"/>
      <c r="AH27" s="78"/>
      <c r="AI27" s="262"/>
      <c r="AJ27" s="1359" t="s">
        <v>309</v>
      </c>
      <c r="AK27" s="1360"/>
      <c r="AL27" s="1360"/>
      <c r="AM27" s="1360"/>
      <c r="AN27" s="1361"/>
      <c r="AO27" s="1362">
        <f>(ROUNDDOWN(AS27/40,1))</f>
        <v>0</v>
      </c>
      <c r="AP27" s="1362"/>
      <c r="AQ27" s="1362"/>
      <c r="AR27" s="1362"/>
      <c r="AS27" s="1363">
        <f>($AL$17-$AI$17)*-1</f>
        <v>0</v>
      </c>
      <c r="AT27" s="1364"/>
      <c r="AU27" s="1364"/>
      <c r="AV27" s="1365"/>
      <c r="AW27" s="266"/>
      <c r="AX27" s="78"/>
      <c r="AY27" s="263"/>
      <c r="AZ27" s="1359" t="s">
        <v>309</v>
      </c>
      <c r="BA27" s="1360"/>
      <c r="BB27" s="1360"/>
      <c r="BC27" s="1360"/>
      <c r="BD27" s="1361"/>
      <c r="BE27" s="1362">
        <f>(ROUNDDOWN(BI27/40,1))</f>
        <v>0</v>
      </c>
      <c r="BF27" s="1362"/>
      <c r="BG27" s="1362"/>
      <c r="BH27" s="1362"/>
      <c r="BI27" s="1363">
        <f>($AL$17-$AI$17)*-1</f>
        <v>0</v>
      </c>
      <c r="BJ27" s="1364"/>
      <c r="BK27" s="1364"/>
      <c r="BL27" s="1365"/>
      <c r="BM27" s="264"/>
      <c r="BN27" s="265"/>
      <c r="BO27" s="226"/>
      <c r="BQ27" s="239"/>
      <c r="BR27" s="247"/>
      <c r="BS27" s="247"/>
      <c r="BT27" s="248"/>
      <c r="BU27" s="248"/>
      <c r="BV27" s="267"/>
      <c r="BW27" s="267"/>
      <c r="BX27" s="267"/>
      <c r="BY27" s="267"/>
      <c r="CA27" s="267"/>
      <c r="CB27" s="267"/>
      <c r="CC27" s="267"/>
      <c r="CD27" s="267"/>
      <c r="CF27" s="267"/>
      <c r="CG27" s="267"/>
      <c r="CH27" s="267"/>
      <c r="CI27" s="267"/>
      <c r="CK27" s="267"/>
      <c r="CL27" s="267"/>
      <c r="CM27" s="267"/>
      <c r="CN27" s="267"/>
    </row>
    <row r="28" spans="2:92" ht="21" customHeight="1" thickBot="1">
      <c r="B28" s="238"/>
      <c r="C28" s="258"/>
      <c r="D28" s="1353" t="s">
        <v>310</v>
      </c>
      <c r="E28" s="1353"/>
      <c r="F28" s="1353"/>
      <c r="G28" s="1353"/>
      <c r="H28" s="1353"/>
      <c r="I28" s="1354">
        <f>(ROUNDDOWN(M28/40,1))</f>
        <v>0</v>
      </c>
      <c r="J28" s="1354"/>
      <c r="K28" s="1354"/>
      <c r="L28" s="1354"/>
      <c r="M28" s="1355">
        <f>$BB$67</f>
        <v>0</v>
      </c>
      <c r="N28" s="1356"/>
      <c r="O28" s="1356"/>
      <c r="P28" s="1357"/>
      <c r="Q28" s="260"/>
      <c r="R28" s="78"/>
      <c r="S28" s="78"/>
      <c r="T28" s="1353" t="s">
        <v>310</v>
      </c>
      <c r="U28" s="1353"/>
      <c r="V28" s="1353"/>
      <c r="W28" s="1353"/>
      <c r="X28" s="1353"/>
      <c r="Y28" s="1354">
        <f>(ROUNDDOWN(AC28/40,1))</f>
        <v>0</v>
      </c>
      <c r="Z28" s="1354"/>
      <c r="AA28" s="1354"/>
      <c r="AB28" s="1354"/>
      <c r="AC28" s="1355">
        <f>$BB$67</f>
        <v>0</v>
      </c>
      <c r="AD28" s="1356"/>
      <c r="AE28" s="1356"/>
      <c r="AF28" s="1357"/>
      <c r="AG28" s="261"/>
      <c r="AH28" s="78"/>
      <c r="AI28" s="262"/>
      <c r="AJ28" s="1353" t="s">
        <v>310</v>
      </c>
      <c r="AK28" s="1353"/>
      <c r="AL28" s="1353"/>
      <c r="AM28" s="1353"/>
      <c r="AN28" s="1353"/>
      <c r="AO28" s="1354">
        <f>(ROUNDDOWN(AS28/40,1))</f>
        <v>0</v>
      </c>
      <c r="AP28" s="1354"/>
      <c r="AQ28" s="1354"/>
      <c r="AR28" s="1354"/>
      <c r="AS28" s="1355">
        <f>$BB$67</f>
        <v>0</v>
      </c>
      <c r="AT28" s="1356"/>
      <c r="AU28" s="1356"/>
      <c r="AV28" s="1357"/>
      <c r="AW28" s="266"/>
      <c r="AX28" s="78"/>
      <c r="AY28" s="263"/>
      <c r="AZ28" s="1353" t="s">
        <v>310</v>
      </c>
      <c r="BA28" s="1353"/>
      <c r="BB28" s="1353"/>
      <c r="BC28" s="1353"/>
      <c r="BD28" s="1353"/>
      <c r="BE28" s="1358">
        <f>(ROUNDDOWN(BI28/40,1))</f>
        <v>0</v>
      </c>
      <c r="BF28" s="1358"/>
      <c r="BG28" s="1358"/>
      <c r="BH28" s="1358"/>
      <c r="BI28" s="1355">
        <f>$BB$67</f>
        <v>0</v>
      </c>
      <c r="BJ28" s="1356"/>
      <c r="BK28" s="1356"/>
      <c r="BL28" s="1357"/>
      <c r="BM28" s="264"/>
      <c r="BN28" s="265"/>
      <c r="BO28" s="226"/>
      <c r="BV28" s="266"/>
      <c r="BW28" s="266"/>
      <c r="BX28" s="266"/>
      <c r="BY28" s="266"/>
      <c r="CA28" s="266"/>
      <c r="CB28" s="266"/>
      <c r="CC28" s="266"/>
      <c r="CD28" s="266"/>
      <c r="CF28" s="266"/>
      <c r="CG28" s="266"/>
      <c r="CH28" s="266"/>
      <c r="CI28" s="266"/>
      <c r="CK28" s="266"/>
      <c r="CL28" s="266"/>
      <c r="CM28" s="266"/>
      <c r="CN28" s="266"/>
    </row>
    <row r="29" spans="2:92" ht="30.75" customHeight="1" thickTop="1">
      <c r="B29" s="238"/>
      <c r="C29" s="258"/>
      <c r="D29" s="1349" t="s">
        <v>311</v>
      </c>
      <c r="E29" s="1350"/>
      <c r="F29" s="1350"/>
      <c r="G29" s="1350"/>
      <c r="H29" s="1350"/>
      <c r="I29" s="1352">
        <f>SUM(I26:L28)</f>
        <v>0</v>
      </c>
      <c r="J29" s="1352"/>
      <c r="K29" s="1352"/>
      <c r="L29" s="1352"/>
      <c r="M29" s="1352">
        <f>SUM(M26:P28)</f>
        <v>0</v>
      </c>
      <c r="N29" s="1352"/>
      <c r="O29" s="1352"/>
      <c r="P29" s="1352"/>
      <c r="Q29" s="78"/>
      <c r="R29" s="78"/>
      <c r="S29" s="78"/>
      <c r="T29" s="1349" t="s">
        <v>311</v>
      </c>
      <c r="U29" s="1350"/>
      <c r="V29" s="1350"/>
      <c r="W29" s="1350"/>
      <c r="X29" s="1350"/>
      <c r="Y29" s="1352">
        <f>SUM(Y26:AB28)</f>
        <v>0</v>
      </c>
      <c r="Z29" s="1352"/>
      <c r="AA29" s="1352"/>
      <c r="AB29" s="1352"/>
      <c r="AC29" s="1352">
        <f>SUM(AC26:AF28)</f>
        <v>0</v>
      </c>
      <c r="AD29" s="1352"/>
      <c r="AE29" s="1352"/>
      <c r="AF29" s="1352"/>
      <c r="AG29" s="261"/>
      <c r="AH29" s="78"/>
      <c r="AI29" s="262"/>
      <c r="AJ29" s="1349" t="s">
        <v>312</v>
      </c>
      <c r="AK29" s="1350"/>
      <c r="AL29" s="1350"/>
      <c r="AM29" s="1350"/>
      <c r="AN29" s="1350"/>
      <c r="AO29" s="1351">
        <f>SUM(AO26:AR28)</f>
        <v>0</v>
      </c>
      <c r="AP29" s="1351"/>
      <c r="AQ29" s="1351"/>
      <c r="AR29" s="1351"/>
      <c r="AS29" s="1352">
        <f>SUM(AS26:AV28)</f>
        <v>0</v>
      </c>
      <c r="AT29" s="1352"/>
      <c r="AU29" s="1352"/>
      <c r="AV29" s="1352"/>
      <c r="AW29" s="266"/>
      <c r="AX29" s="78"/>
      <c r="AY29" s="263"/>
      <c r="AZ29" s="1349" t="s">
        <v>312</v>
      </c>
      <c r="BA29" s="1350"/>
      <c r="BB29" s="1350"/>
      <c r="BC29" s="1350"/>
      <c r="BD29" s="1350"/>
      <c r="BE29" s="1351">
        <f>SUM(BE26:BH28)</f>
        <v>0</v>
      </c>
      <c r="BF29" s="1351"/>
      <c r="BG29" s="1351"/>
      <c r="BH29" s="1351"/>
      <c r="BI29" s="1352">
        <f>SUM(BI26:BL28)</f>
        <v>0</v>
      </c>
      <c r="BJ29" s="1352"/>
      <c r="BK29" s="1352"/>
      <c r="BL29" s="1352"/>
      <c r="BM29" s="264"/>
      <c r="BN29" s="265"/>
      <c r="BO29" s="226"/>
      <c r="BQ29" s="239"/>
      <c r="BR29" s="247"/>
      <c r="BS29" s="247"/>
      <c r="BT29" s="248"/>
      <c r="BU29" s="248"/>
      <c r="BV29" s="268"/>
      <c r="BW29" s="268"/>
      <c r="BX29" s="268"/>
      <c r="BY29" s="268"/>
      <c r="CA29" s="268"/>
      <c r="CB29" s="268"/>
      <c r="CC29" s="268"/>
      <c r="CD29" s="268"/>
      <c r="CF29" s="268"/>
      <c r="CG29" s="268"/>
      <c r="CH29" s="268"/>
      <c r="CI29" s="268"/>
      <c r="CK29" s="268"/>
      <c r="CL29" s="268"/>
      <c r="CM29" s="268"/>
      <c r="CN29" s="268"/>
    </row>
    <row r="30" spans="2:92" ht="20.25" customHeight="1">
      <c r="B30" s="238"/>
      <c r="C30" s="258"/>
      <c r="D30" s="269"/>
      <c r="E30" s="269"/>
      <c r="F30" s="269"/>
      <c r="G30" s="269"/>
      <c r="H30" s="269"/>
      <c r="I30" s="270"/>
      <c r="J30" s="270"/>
      <c r="K30" s="270"/>
      <c r="L30" s="270"/>
      <c r="M30" s="270"/>
      <c r="N30" s="270"/>
      <c r="O30" s="270"/>
      <c r="P30" s="270"/>
      <c r="Q30" s="96"/>
      <c r="R30" s="96"/>
      <c r="S30" s="96"/>
      <c r="T30" s="269"/>
      <c r="U30" s="269"/>
      <c r="V30" s="269"/>
      <c r="W30" s="269"/>
      <c r="X30" s="269"/>
      <c r="Y30" s="270"/>
      <c r="Z30" s="270"/>
      <c r="AA30" s="270"/>
      <c r="AB30" s="270"/>
      <c r="AC30" s="270"/>
      <c r="AD30" s="270"/>
      <c r="AE30" s="270"/>
      <c r="AF30" s="270"/>
      <c r="AG30" s="271"/>
      <c r="AH30" s="96"/>
      <c r="AI30" s="272"/>
      <c r="AJ30" s="269"/>
      <c r="AK30" s="269"/>
      <c r="AL30" s="269"/>
      <c r="AM30" s="269"/>
      <c r="AN30" s="269"/>
      <c r="AO30" s="270"/>
      <c r="AP30" s="270"/>
      <c r="AQ30" s="270"/>
      <c r="AR30" s="270"/>
      <c r="AS30" s="270"/>
      <c r="AT30" s="270"/>
      <c r="AU30" s="270"/>
      <c r="AV30" s="270"/>
      <c r="AW30" s="225"/>
      <c r="AX30" s="96"/>
      <c r="AY30" s="206"/>
      <c r="AZ30" s="269"/>
      <c r="BA30" s="269"/>
      <c r="BB30" s="269"/>
      <c r="BC30" s="269"/>
      <c r="BD30" s="269"/>
      <c r="BE30" s="270"/>
      <c r="BF30" s="270"/>
      <c r="BG30" s="270"/>
      <c r="BH30" s="270"/>
      <c r="BI30" s="270"/>
      <c r="BJ30" s="270"/>
      <c r="BK30" s="270"/>
      <c r="BL30" s="270"/>
      <c r="BM30" s="264"/>
      <c r="BN30" s="265"/>
      <c r="BO30" s="226"/>
      <c r="BQ30" s="239"/>
      <c r="BR30" s="247"/>
      <c r="BS30" s="247"/>
      <c r="BT30" s="248"/>
      <c r="BU30" s="248"/>
      <c r="BX30" s="226"/>
    </row>
    <row r="31" spans="2:92" ht="20.25" customHeight="1">
      <c r="B31" s="238"/>
      <c r="C31" s="258"/>
      <c r="D31" s="269"/>
      <c r="E31" s="269"/>
      <c r="F31" s="269"/>
      <c r="G31" s="269"/>
      <c r="H31" s="269"/>
      <c r="I31" s="270"/>
      <c r="J31" s="270"/>
      <c r="K31" s="1340" t="s">
        <v>313</v>
      </c>
      <c r="L31" s="1341"/>
      <c r="M31" s="1341"/>
      <c r="N31" s="1343" t="str">
        <f>IF(OR($BE$9&gt;0,),IF(AND(OR($D$5="○",$D$6="○"),$I$29&gt;=0),"可",IF(AND(OR($D$5="○",$D$6="○"),$I$29&lt;0),"不可","")),"")</f>
        <v/>
      </c>
      <c r="O31" s="1344"/>
      <c r="P31" s="1345"/>
      <c r="Q31" s="96"/>
      <c r="R31" s="96"/>
      <c r="S31" s="96"/>
      <c r="T31" s="269"/>
      <c r="U31" s="269"/>
      <c r="V31" s="269"/>
      <c r="W31" s="269"/>
      <c r="X31" s="269"/>
      <c r="Y31" s="270"/>
      <c r="Z31" s="270"/>
      <c r="AA31" s="1340" t="s">
        <v>314</v>
      </c>
      <c r="AB31" s="1341"/>
      <c r="AC31" s="1342"/>
      <c r="AD31" s="1343" t="str">
        <f>IF(OR($BE$9&gt;0,),IF(AND(OR($D$5="○",$D$6="○"),$Y$29&gt;=0),"可",IF(AND(OR($D$5="○",$D$6="○"),$Y$29&lt;0),"不可","")),"")</f>
        <v/>
      </c>
      <c r="AE31" s="1344"/>
      <c r="AF31" s="1345"/>
      <c r="AG31" s="271"/>
      <c r="AH31" s="96"/>
      <c r="AI31" s="272"/>
      <c r="AJ31" s="269"/>
      <c r="AK31" s="269"/>
      <c r="AL31" s="269"/>
      <c r="AM31" s="269"/>
      <c r="AN31" s="269"/>
      <c r="AO31" s="270"/>
      <c r="AP31" s="270"/>
      <c r="AQ31" s="1340" t="s">
        <v>315</v>
      </c>
      <c r="AR31" s="1341"/>
      <c r="AS31" s="1342"/>
      <c r="AT31" s="1343" t="str">
        <f>IF(OR($BE$9&gt;0,),IF(AND(OR($D$7="○"),$AO$29&gt;=0),"可",IF(AND(OR($D$7="○"),$AO$29&lt;0),"不可","")),"")</f>
        <v/>
      </c>
      <c r="AU31" s="1344"/>
      <c r="AV31" s="1345"/>
      <c r="AW31" s="225"/>
      <c r="AX31" s="96"/>
      <c r="AY31" s="206"/>
      <c r="AZ31" s="269"/>
      <c r="BA31" s="269"/>
      <c r="BB31" s="269"/>
      <c r="BC31" s="269"/>
      <c r="BD31" s="269"/>
      <c r="BE31" s="270"/>
      <c r="BF31" s="270"/>
      <c r="BG31" s="1340" t="s">
        <v>316</v>
      </c>
      <c r="BH31" s="1341"/>
      <c r="BI31" s="1342"/>
      <c r="BJ31" s="1343" t="str">
        <f>IF(OR($BE$9&gt;0,),IF(AND(OR($D$7="○"),$BE$29&gt;=0),"可",IF(AND(OR($D$7="○"),$BE$29&lt;0),"不可","")),"")</f>
        <v/>
      </c>
      <c r="BK31" s="1344"/>
      <c r="BL31" s="1345"/>
      <c r="BM31" s="264"/>
      <c r="BN31" s="265"/>
      <c r="BO31" s="226"/>
      <c r="BQ31" s="239"/>
      <c r="BR31" s="247"/>
      <c r="BS31" s="247"/>
      <c r="BT31" s="248"/>
      <c r="BU31" s="248"/>
      <c r="BX31" s="226"/>
    </row>
    <row r="32" spans="2:92" ht="20.25" customHeight="1">
      <c r="B32" s="238"/>
      <c r="C32" s="273"/>
      <c r="D32" s="274"/>
      <c r="E32" s="274"/>
      <c r="F32" s="274"/>
      <c r="G32" s="274"/>
      <c r="H32" s="274"/>
      <c r="I32" s="275"/>
      <c r="J32" s="275"/>
      <c r="K32" s="275"/>
      <c r="L32" s="275"/>
      <c r="M32" s="275"/>
      <c r="N32" s="275"/>
      <c r="O32" s="275"/>
      <c r="P32" s="275"/>
      <c r="Q32" s="276"/>
      <c r="R32" s="276"/>
      <c r="S32" s="276"/>
      <c r="T32" s="274"/>
      <c r="U32" s="274"/>
      <c r="V32" s="274"/>
      <c r="W32" s="274"/>
      <c r="X32" s="274"/>
      <c r="Y32" s="275"/>
      <c r="Z32" s="275"/>
      <c r="AA32" s="275"/>
      <c r="AB32" s="275"/>
      <c r="AC32" s="275"/>
      <c r="AD32" s="275"/>
      <c r="AE32" s="275"/>
      <c r="AF32" s="275"/>
      <c r="AG32" s="277"/>
      <c r="AH32" s="96"/>
      <c r="AI32" s="278"/>
      <c r="AJ32" s="274"/>
      <c r="AK32" s="274"/>
      <c r="AL32" s="274"/>
      <c r="AM32" s="274"/>
      <c r="AN32" s="274"/>
      <c r="AO32" s="275"/>
      <c r="AP32" s="275"/>
      <c r="AQ32" s="275"/>
      <c r="AR32" s="275"/>
      <c r="AS32" s="275"/>
      <c r="AT32" s="275"/>
      <c r="AU32" s="275"/>
      <c r="AV32" s="275"/>
      <c r="AW32" s="279"/>
      <c r="AX32" s="276"/>
      <c r="AY32" s="280"/>
      <c r="AZ32" s="274"/>
      <c r="BA32" s="274"/>
      <c r="BB32" s="274"/>
      <c r="BC32" s="274"/>
      <c r="BD32" s="274"/>
      <c r="BE32" s="275"/>
      <c r="BF32" s="275"/>
      <c r="BG32" s="275"/>
      <c r="BH32" s="275"/>
      <c r="BI32" s="275"/>
      <c r="BJ32" s="275"/>
      <c r="BK32" s="275"/>
      <c r="BL32" s="275"/>
      <c r="BM32" s="281"/>
      <c r="BN32" s="265"/>
      <c r="BO32" s="226"/>
      <c r="BQ32" s="239"/>
      <c r="BR32" s="247"/>
      <c r="BS32" s="247"/>
      <c r="BT32" s="248"/>
      <c r="BU32" s="248"/>
      <c r="BX32" s="226"/>
    </row>
    <row r="33" spans="2:96" ht="20.25" customHeight="1" thickBot="1">
      <c r="B33" s="282"/>
      <c r="C33" s="283"/>
      <c r="D33" s="284"/>
      <c r="E33" s="284"/>
      <c r="F33" s="284"/>
      <c r="G33" s="284"/>
      <c r="H33" s="284"/>
      <c r="I33" s="285"/>
      <c r="J33" s="285"/>
      <c r="K33" s="285"/>
      <c r="L33" s="285"/>
      <c r="M33" s="285"/>
      <c r="N33" s="285"/>
      <c r="O33" s="285"/>
      <c r="P33" s="285"/>
      <c r="Q33" s="286"/>
      <c r="R33" s="286"/>
      <c r="S33" s="286"/>
      <c r="T33" s="284"/>
      <c r="U33" s="284"/>
      <c r="V33" s="284"/>
      <c r="W33" s="284"/>
      <c r="X33" s="284"/>
      <c r="Y33" s="285"/>
      <c r="Z33" s="285"/>
      <c r="AA33" s="285"/>
      <c r="AB33" s="285"/>
      <c r="AC33" s="285"/>
      <c r="AD33" s="285"/>
      <c r="AE33" s="285"/>
      <c r="AF33" s="285"/>
      <c r="AG33" s="286"/>
      <c r="AH33" s="286"/>
      <c r="AI33" s="286"/>
      <c r="AJ33" s="284"/>
      <c r="AK33" s="284"/>
      <c r="AL33" s="284"/>
      <c r="AM33" s="284"/>
      <c r="AN33" s="284"/>
      <c r="AO33" s="285"/>
      <c r="AP33" s="285"/>
      <c r="AQ33" s="285"/>
      <c r="AR33" s="285"/>
      <c r="AS33" s="285"/>
      <c r="AT33" s="285"/>
      <c r="AU33" s="285"/>
      <c r="AV33" s="285"/>
      <c r="AW33" s="287"/>
      <c r="AX33" s="286"/>
      <c r="AY33" s="288"/>
      <c r="AZ33" s="284"/>
      <c r="BA33" s="284"/>
      <c r="BB33" s="284"/>
      <c r="BC33" s="284"/>
      <c r="BD33" s="284"/>
      <c r="BE33" s="285"/>
      <c r="BF33" s="285"/>
      <c r="BG33" s="285"/>
      <c r="BH33" s="285"/>
      <c r="BI33" s="285"/>
      <c r="BJ33" s="285"/>
      <c r="BK33" s="285"/>
      <c r="BL33" s="285"/>
      <c r="BM33" s="289"/>
      <c r="BN33" s="290"/>
      <c r="BO33" s="220"/>
      <c r="BQ33" s="239"/>
      <c r="BR33" s="247"/>
      <c r="BS33" s="247"/>
      <c r="BT33" s="248"/>
      <c r="BU33" s="248"/>
      <c r="BX33" s="226"/>
    </row>
    <row r="34" spans="2:96" ht="21" customHeight="1" thickBot="1">
      <c r="B34" s="195" t="s">
        <v>317</v>
      </c>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251"/>
      <c r="AU34" s="251"/>
      <c r="AV34" s="251"/>
      <c r="AW34" s="251"/>
      <c r="AX34" s="251"/>
      <c r="AY34" s="251"/>
      <c r="AZ34" s="251"/>
      <c r="BA34" s="240"/>
      <c r="BB34" s="251"/>
      <c r="BC34" s="240"/>
      <c r="BD34" s="240"/>
      <c r="BE34" s="251"/>
      <c r="BF34" s="240"/>
      <c r="BG34" s="251"/>
      <c r="BH34" s="251"/>
      <c r="BI34" s="251"/>
      <c r="BJ34" s="251"/>
      <c r="BK34" s="251"/>
      <c r="BL34" s="251"/>
      <c r="BM34" s="251"/>
      <c r="BN34" s="251"/>
      <c r="BO34" s="220"/>
      <c r="BQ34" s="239"/>
      <c r="BR34" s="247"/>
      <c r="BS34" s="247"/>
      <c r="BT34" s="248"/>
      <c r="BU34" s="248"/>
    </row>
    <row r="35" spans="2:96" ht="32.25" customHeight="1" thickBot="1">
      <c r="B35" s="1240"/>
      <c r="C35" s="291"/>
      <c r="D35" s="1242" t="s">
        <v>148</v>
      </c>
      <c r="E35" s="1242"/>
      <c r="F35" s="1242"/>
      <c r="G35" s="1242"/>
      <c r="H35" s="1242"/>
      <c r="I35" s="1243"/>
      <c r="J35" s="1246" t="s">
        <v>149</v>
      </c>
      <c r="K35" s="1247"/>
      <c r="L35" s="1247"/>
      <c r="M35" s="1247"/>
      <c r="N35" s="1247"/>
      <c r="O35" s="1248"/>
      <c r="P35" s="1252" t="s">
        <v>150</v>
      </c>
      <c r="Q35" s="1242"/>
      <c r="R35" s="1242"/>
      <c r="S35" s="1242"/>
      <c r="T35" s="1242"/>
      <c r="U35" s="1242"/>
      <c r="V35" s="1253"/>
      <c r="W35" s="1256" t="s">
        <v>151</v>
      </c>
      <c r="X35" s="1257"/>
      <c r="Y35" s="1257"/>
      <c r="Z35" s="1257"/>
      <c r="AA35" s="1257"/>
      <c r="AB35" s="1257"/>
      <c r="AC35" s="1258"/>
      <c r="AD35" s="1256" t="s">
        <v>152</v>
      </c>
      <c r="AE35" s="1257"/>
      <c r="AF35" s="1257"/>
      <c r="AG35" s="1257"/>
      <c r="AH35" s="1257"/>
      <c r="AI35" s="1257"/>
      <c r="AJ35" s="1258"/>
      <c r="AK35" s="1256" t="s">
        <v>153</v>
      </c>
      <c r="AL35" s="1257"/>
      <c r="AM35" s="1257"/>
      <c r="AN35" s="1257"/>
      <c r="AO35" s="1257"/>
      <c r="AP35" s="1257"/>
      <c r="AQ35" s="1258"/>
      <c r="AR35" s="1240" t="s">
        <v>154</v>
      </c>
      <c r="AS35" s="1242"/>
      <c r="AT35" s="1242"/>
      <c r="AU35" s="1242"/>
      <c r="AV35" s="1242"/>
      <c r="AW35" s="1242"/>
      <c r="AX35" s="1253"/>
      <c r="AY35" s="1247" t="s">
        <v>155</v>
      </c>
      <c r="AZ35" s="1247"/>
      <c r="BA35" s="1248"/>
      <c r="BB35" s="1246" t="s">
        <v>156</v>
      </c>
      <c r="BC35" s="1247"/>
      <c r="BD35" s="1248"/>
      <c r="BE35" s="1246" t="s">
        <v>157</v>
      </c>
      <c r="BF35" s="1247"/>
      <c r="BG35" s="1247"/>
      <c r="BH35" s="1246" t="s">
        <v>318</v>
      </c>
      <c r="BI35" s="1247"/>
      <c r="BJ35" s="1247"/>
      <c r="BK35" s="1252" t="s">
        <v>319</v>
      </c>
      <c r="BL35" s="1242"/>
      <c r="BM35" s="1242"/>
      <c r="BN35" s="1253"/>
      <c r="BQ35" s="239"/>
      <c r="BR35" s="247"/>
      <c r="BS35" s="247"/>
      <c r="BT35" s="248"/>
      <c r="BU35" s="248"/>
    </row>
    <row r="36" spans="2:96" ht="32.25" customHeight="1" thickBot="1">
      <c r="B36" s="1241"/>
      <c r="C36" s="292"/>
      <c r="D36" s="1244"/>
      <c r="E36" s="1244"/>
      <c r="F36" s="1244"/>
      <c r="G36" s="1244"/>
      <c r="H36" s="1244"/>
      <c r="I36" s="1245"/>
      <c r="J36" s="1249"/>
      <c r="K36" s="1250"/>
      <c r="L36" s="1250"/>
      <c r="M36" s="1250"/>
      <c r="N36" s="1250"/>
      <c r="O36" s="1251"/>
      <c r="P36" s="1346"/>
      <c r="Q36" s="1347"/>
      <c r="R36" s="1347"/>
      <c r="S36" s="1347"/>
      <c r="T36" s="1347"/>
      <c r="U36" s="1347"/>
      <c r="V36" s="1348"/>
      <c r="W36" s="293" t="s">
        <v>320</v>
      </c>
      <c r="X36" s="294" t="s">
        <v>321</v>
      </c>
      <c r="Y36" s="294" t="s">
        <v>322</v>
      </c>
      <c r="Z36" s="294" t="s">
        <v>323</v>
      </c>
      <c r="AA36" s="294" t="s">
        <v>324</v>
      </c>
      <c r="AB36" s="294" t="s">
        <v>325</v>
      </c>
      <c r="AC36" s="295" t="s">
        <v>88</v>
      </c>
      <c r="AD36" s="293" t="s">
        <v>320</v>
      </c>
      <c r="AE36" s="294" t="s">
        <v>321</v>
      </c>
      <c r="AF36" s="294" t="s">
        <v>322</v>
      </c>
      <c r="AG36" s="294" t="s">
        <v>323</v>
      </c>
      <c r="AH36" s="294" t="s">
        <v>324</v>
      </c>
      <c r="AI36" s="294" t="s">
        <v>325</v>
      </c>
      <c r="AJ36" s="295" t="s">
        <v>88</v>
      </c>
      <c r="AK36" s="293" t="s">
        <v>320</v>
      </c>
      <c r="AL36" s="294" t="s">
        <v>321</v>
      </c>
      <c r="AM36" s="294" t="s">
        <v>322</v>
      </c>
      <c r="AN36" s="294" t="s">
        <v>323</v>
      </c>
      <c r="AO36" s="294" t="s">
        <v>324</v>
      </c>
      <c r="AP36" s="294" t="s">
        <v>325</v>
      </c>
      <c r="AQ36" s="295" t="s">
        <v>88</v>
      </c>
      <c r="AR36" s="154" t="s">
        <v>320</v>
      </c>
      <c r="AS36" s="296" t="s">
        <v>321</v>
      </c>
      <c r="AT36" s="296" t="s">
        <v>322</v>
      </c>
      <c r="AU36" s="296" t="s">
        <v>323</v>
      </c>
      <c r="AV36" s="296" t="s">
        <v>324</v>
      </c>
      <c r="AW36" s="296" t="s">
        <v>325</v>
      </c>
      <c r="AX36" s="297" t="s">
        <v>88</v>
      </c>
      <c r="AY36" s="1250"/>
      <c r="AZ36" s="1250"/>
      <c r="BA36" s="1251"/>
      <c r="BB36" s="1249"/>
      <c r="BC36" s="1250"/>
      <c r="BD36" s="1251"/>
      <c r="BE36" s="1249"/>
      <c r="BF36" s="1250"/>
      <c r="BG36" s="1250"/>
      <c r="BH36" s="1249"/>
      <c r="BI36" s="1250"/>
      <c r="BJ36" s="1250"/>
      <c r="BK36" s="1254"/>
      <c r="BL36" s="1244"/>
      <c r="BM36" s="1244"/>
      <c r="BN36" s="1255"/>
      <c r="BQ36" s="239"/>
      <c r="BR36" s="247"/>
      <c r="BS36" s="247"/>
      <c r="BT36" s="248"/>
      <c r="BU36" s="248"/>
    </row>
    <row r="37" spans="2:96" ht="21" customHeight="1">
      <c r="B37" s="1213"/>
      <c r="C37" s="1214" t="s">
        <v>326</v>
      </c>
      <c r="D37" s="1215"/>
      <c r="E37" s="1216"/>
      <c r="F37" s="1216"/>
      <c r="G37" s="1216"/>
      <c r="H37" s="1216"/>
      <c r="I37" s="1216"/>
      <c r="J37" s="1217"/>
      <c r="K37" s="1217"/>
      <c r="L37" s="1217"/>
      <c r="M37" s="1217"/>
      <c r="N37" s="1217"/>
      <c r="O37" s="1217"/>
      <c r="P37" s="1295"/>
      <c r="Q37" s="1296"/>
      <c r="R37" s="1296"/>
      <c r="S37" s="1296"/>
      <c r="T37" s="1296"/>
      <c r="U37" s="1296"/>
      <c r="V37" s="1297"/>
      <c r="W37" s="777"/>
      <c r="X37" s="778"/>
      <c r="Y37" s="778"/>
      <c r="Z37" s="778"/>
      <c r="AA37" s="778"/>
      <c r="AB37" s="778"/>
      <c r="AC37" s="779"/>
      <c r="AD37" s="777"/>
      <c r="AE37" s="778"/>
      <c r="AF37" s="778"/>
      <c r="AG37" s="778"/>
      <c r="AH37" s="778"/>
      <c r="AI37" s="778"/>
      <c r="AJ37" s="779"/>
      <c r="AK37" s="777"/>
      <c r="AL37" s="778"/>
      <c r="AM37" s="778"/>
      <c r="AN37" s="778"/>
      <c r="AO37" s="778"/>
      <c r="AP37" s="778"/>
      <c r="AQ37" s="779"/>
      <c r="AR37" s="780"/>
      <c r="AS37" s="778"/>
      <c r="AT37" s="778"/>
      <c r="AU37" s="778"/>
      <c r="AV37" s="778"/>
      <c r="AW37" s="778"/>
      <c r="AX37" s="779"/>
      <c r="AY37" s="1319"/>
      <c r="AZ37" s="1218"/>
      <c r="BA37" s="1218"/>
      <c r="BB37" s="1320">
        <f t="shared" ref="BB37:BB51" si="0">AY37/4</f>
        <v>0</v>
      </c>
      <c r="BC37" s="1320"/>
      <c r="BD37" s="1320"/>
      <c r="BE37" s="1321" t="e">
        <f>ROUNDDOWN(SUM(BB37:BD44)/AY54,1)</f>
        <v>#DIV/0!</v>
      </c>
      <c r="BF37" s="1322"/>
      <c r="BG37" s="1323"/>
      <c r="BH37" s="1327">
        <f>ROUNDDOWN(SUM(BB37:BD44)/40,1)</f>
        <v>0</v>
      </c>
      <c r="BI37" s="1328"/>
      <c r="BJ37" s="1329"/>
      <c r="BK37" s="1336"/>
      <c r="BL37" s="1337"/>
      <c r="BM37" s="1337"/>
      <c r="BN37" s="1338"/>
      <c r="BO37" s="298"/>
      <c r="BP37" s="299"/>
      <c r="CC37" s="179"/>
      <c r="CD37" s="179"/>
      <c r="CE37" s="1318"/>
      <c r="CF37" s="1318"/>
      <c r="CG37" s="1318"/>
      <c r="CH37" s="1318"/>
      <c r="CI37" s="1318"/>
      <c r="CJ37" s="1318"/>
      <c r="CK37" s="1314"/>
      <c r="CL37" s="1314"/>
      <c r="CM37" s="1314"/>
      <c r="CN37" s="1314"/>
      <c r="CO37" s="1314"/>
      <c r="CP37" s="248"/>
      <c r="CQ37" s="248"/>
      <c r="CR37" s="248"/>
    </row>
    <row r="38" spans="2:96" ht="21" customHeight="1">
      <c r="B38" s="1213"/>
      <c r="C38" s="1213"/>
      <c r="D38" s="1202"/>
      <c r="E38" s="1203"/>
      <c r="F38" s="1203"/>
      <c r="G38" s="1203"/>
      <c r="H38" s="1203"/>
      <c r="I38" s="1203"/>
      <c r="J38" s="1204"/>
      <c r="K38" s="1204"/>
      <c r="L38" s="1204"/>
      <c r="M38" s="1204"/>
      <c r="N38" s="1204"/>
      <c r="O38" s="1204"/>
      <c r="P38" s="1205"/>
      <c r="Q38" s="1206"/>
      <c r="R38" s="1206"/>
      <c r="S38" s="1206"/>
      <c r="T38" s="1206"/>
      <c r="U38" s="1206"/>
      <c r="V38" s="1207"/>
      <c r="W38" s="781"/>
      <c r="X38" s="782"/>
      <c r="Y38" s="782"/>
      <c r="Z38" s="782"/>
      <c r="AA38" s="782"/>
      <c r="AB38" s="782"/>
      <c r="AC38" s="783"/>
      <c r="AD38" s="781"/>
      <c r="AE38" s="782"/>
      <c r="AF38" s="782"/>
      <c r="AG38" s="782"/>
      <c r="AH38" s="782"/>
      <c r="AI38" s="782"/>
      <c r="AJ38" s="783"/>
      <c r="AK38" s="781"/>
      <c r="AL38" s="782"/>
      <c r="AM38" s="782"/>
      <c r="AN38" s="782"/>
      <c r="AO38" s="782"/>
      <c r="AP38" s="782"/>
      <c r="AQ38" s="783"/>
      <c r="AR38" s="784"/>
      <c r="AS38" s="782"/>
      <c r="AT38" s="782"/>
      <c r="AU38" s="782"/>
      <c r="AV38" s="782"/>
      <c r="AW38" s="782"/>
      <c r="AX38" s="783"/>
      <c r="AY38" s="1285"/>
      <c r="AZ38" s="1209"/>
      <c r="BA38" s="1209"/>
      <c r="BB38" s="1210">
        <f t="shared" si="0"/>
        <v>0</v>
      </c>
      <c r="BC38" s="1210"/>
      <c r="BD38" s="1210"/>
      <c r="BE38" s="1299"/>
      <c r="BF38" s="1300"/>
      <c r="BG38" s="1301"/>
      <c r="BH38" s="1330"/>
      <c r="BI38" s="1331"/>
      <c r="BJ38" s="1332"/>
      <c r="BK38" s="1286"/>
      <c r="BL38" s="1069"/>
      <c r="BM38" s="1069"/>
      <c r="BN38" s="1287"/>
      <c r="BO38" s="298"/>
      <c r="CC38" s="179"/>
      <c r="CD38" s="179"/>
      <c r="CE38" s="1318"/>
      <c r="CF38" s="1318"/>
      <c r="CG38" s="1318"/>
      <c r="CH38" s="1318"/>
      <c r="CI38" s="1318"/>
      <c r="CJ38" s="1318"/>
      <c r="CK38" s="1314"/>
      <c r="CL38" s="1314"/>
      <c r="CM38" s="1314"/>
      <c r="CN38" s="1314"/>
      <c r="CO38" s="1314"/>
      <c r="CP38" s="248"/>
      <c r="CQ38" s="248"/>
      <c r="CR38" s="248"/>
    </row>
    <row r="39" spans="2:96" ht="21" customHeight="1">
      <c r="B39" s="1213"/>
      <c r="C39" s="1213"/>
      <c r="D39" s="1202"/>
      <c r="E39" s="1203"/>
      <c r="F39" s="1203"/>
      <c r="G39" s="1203"/>
      <c r="H39" s="1203"/>
      <c r="I39" s="1203"/>
      <c r="J39" s="1204"/>
      <c r="K39" s="1204"/>
      <c r="L39" s="1204"/>
      <c r="M39" s="1204"/>
      <c r="N39" s="1204"/>
      <c r="O39" s="1204"/>
      <c r="P39" s="1205"/>
      <c r="Q39" s="1206"/>
      <c r="R39" s="1206"/>
      <c r="S39" s="1206"/>
      <c r="T39" s="1206"/>
      <c r="U39" s="1206"/>
      <c r="V39" s="1207"/>
      <c r="W39" s="781"/>
      <c r="X39" s="782"/>
      <c r="Y39" s="782"/>
      <c r="Z39" s="782"/>
      <c r="AA39" s="782"/>
      <c r="AB39" s="782"/>
      <c r="AC39" s="783"/>
      <c r="AD39" s="781"/>
      <c r="AE39" s="782"/>
      <c r="AF39" s="782"/>
      <c r="AG39" s="782"/>
      <c r="AH39" s="782"/>
      <c r="AI39" s="782"/>
      <c r="AJ39" s="783"/>
      <c r="AK39" s="781"/>
      <c r="AL39" s="782"/>
      <c r="AM39" s="782"/>
      <c r="AN39" s="782"/>
      <c r="AO39" s="782"/>
      <c r="AP39" s="782"/>
      <c r="AQ39" s="783"/>
      <c r="AR39" s="784"/>
      <c r="AS39" s="782"/>
      <c r="AT39" s="782"/>
      <c r="AU39" s="782"/>
      <c r="AV39" s="782"/>
      <c r="AW39" s="782"/>
      <c r="AX39" s="783"/>
      <c r="AY39" s="1285"/>
      <c r="AZ39" s="1209"/>
      <c r="BA39" s="1209"/>
      <c r="BB39" s="1210">
        <f t="shared" si="0"/>
        <v>0</v>
      </c>
      <c r="BC39" s="1210"/>
      <c r="BD39" s="1210"/>
      <c r="BE39" s="1299"/>
      <c r="BF39" s="1300"/>
      <c r="BG39" s="1301"/>
      <c r="BH39" s="1330"/>
      <c r="BI39" s="1331"/>
      <c r="BJ39" s="1332"/>
      <c r="BK39" s="1286"/>
      <c r="BL39" s="1069"/>
      <c r="BM39" s="1069"/>
      <c r="BN39" s="1287"/>
      <c r="BO39" s="298"/>
      <c r="CC39" s="300"/>
      <c r="CD39" s="179"/>
      <c r="CE39" s="1318"/>
      <c r="CF39" s="1318"/>
      <c r="CG39" s="1318"/>
      <c r="CH39" s="1318"/>
      <c r="CI39" s="1318"/>
      <c r="CJ39" s="1318"/>
      <c r="CK39" s="1314"/>
      <c r="CL39" s="1314"/>
      <c r="CM39" s="1314"/>
      <c r="CN39" s="1314"/>
      <c r="CO39" s="1314"/>
      <c r="CP39" s="248"/>
      <c r="CQ39" s="248"/>
      <c r="CR39" s="248"/>
    </row>
    <row r="40" spans="2:96" ht="21" customHeight="1">
      <c r="B40" s="1213"/>
      <c r="C40" s="1213"/>
      <c r="D40" s="1202"/>
      <c r="E40" s="1203"/>
      <c r="F40" s="1203"/>
      <c r="G40" s="1203"/>
      <c r="H40" s="1203"/>
      <c r="I40" s="1203"/>
      <c r="J40" s="1204"/>
      <c r="K40" s="1204"/>
      <c r="L40" s="1204"/>
      <c r="M40" s="1204"/>
      <c r="N40" s="1204"/>
      <c r="O40" s="1204"/>
      <c r="P40" s="1205"/>
      <c r="Q40" s="1206"/>
      <c r="R40" s="1206"/>
      <c r="S40" s="1206"/>
      <c r="T40" s="1206"/>
      <c r="U40" s="1206"/>
      <c r="V40" s="1207"/>
      <c r="W40" s="781"/>
      <c r="X40" s="782"/>
      <c r="Y40" s="782"/>
      <c r="Z40" s="782"/>
      <c r="AA40" s="782"/>
      <c r="AB40" s="782"/>
      <c r="AC40" s="783"/>
      <c r="AD40" s="781"/>
      <c r="AE40" s="782"/>
      <c r="AF40" s="782"/>
      <c r="AG40" s="782"/>
      <c r="AH40" s="782"/>
      <c r="AI40" s="782"/>
      <c r="AJ40" s="783"/>
      <c r="AK40" s="781"/>
      <c r="AL40" s="782"/>
      <c r="AM40" s="782"/>
      <c r="AN40" s="782"/>
      <c r="AO40" s="782"/>
      <c r="AP40" s="782"/>
      <c r="AQ40" s="783"/>
      <c r="AR40" s="784"/>
      <c r="AS40" s="782"/>
      <c r="AT40" s="782"/>
      <c r="AU40" s="782"/>
      <c r="AV40" s="782"/>
      <c r="AW40" s="782"/>
      <c r="AX40" s="783"/>
      <c r="AY40" s="1285"/>
      <c r="AZ40" s="1209"/>
      <c r="BA40" s="1209"/>
      <c r="BB40" s="1210">
        <f t="shared" si="0"/>
        <v>0</v>
      </c>
      <c r="BC40" s="1210"/>
      <c r="BD40" s="1210"/>
      <c r="BE40" s="1299"/>
      <c r="BF40" s="1300"/>
      <c r="BG40" s="1301"/>
      <c r="BH40" s="1330"/>
      <c r="BI40" s="1331"/>
      <c r="BJ40" s="1332"/>
      <c r="BK40" s="1315"/>
      <c r="BL40" s="1316"/>
      <c r="BM40" s="1316"/>
      <c r="BN40" s="1317"/>
      <c r="BO40" s="298"/>
    </row>
    <row r="41" spans="2:96" ht="21" customHeight="1">
      <c r="B41" s="1213"/>
      <c r="C41" s="1213"/>
      <c r="D41" s="1202"/>
      <c r="E41" s="1203"/>
      <c r="F41" s="1203"/>
      <c r="G41" s="1203"/>
      <c r="H41" s="1203"/>
      <c r="I41" s="1203"/>
      <c r="J41" s="1204"/>
      <c r="K41" s="1204"/>
      <c r="L41" s="1204"/>
      <c r="M41" s="1204"/>
      <c r="N41" s="1204"/>
      <c r="O41" s="1204"/>
      <c r="P41" s="1205"/>
      <c r="Q41" s="1206"/>
      <c r="R41" s="1206"/>
      <c r="S41" s="1206"/>
      <c r="T41" s="1206"/>
      <c r="U41" s="1206"/>
      <c r="V41" s="1207"/>
      <c r="W41" s="781"/>
      <c r="X41" s="782"/>
      <c r="Y41" s="782"/>
      <c r="Z41" s="782"/>
      <c r="AA41" s="782"/>
      <c r="AB41" s="782"/>
      <c r="AC41" s="783"/>
      <c r="AD41" s="781"/>
      <c r="AE41" s="782"/>
      <c r="AF41" s="782"/>
      <c r="AG41" s="782"/>
      <c r="AH41" s="782"/>
      <c r="AI41" s="782"/>
      <c r="AJ41" s="783"/>
      <c r="AK41" s="781"/>
      <c r="AL41" s="782"/>
      <c r="AM41" s="782"/>
      <c r="AN41" s="782"/>
      <c r="AO41" s="782"/>
      <c r="AP41" s="782"/>
      <c r="AQ41" s="783"/>
      <c r="AR41" s="784"/>
      <c r="AS41" s="782"/>
      <c r="AT41" s="782"/>
      <c r="AU41" s="782"/>
      <c r="AV41" s="782"/>
      <c r="AW41" s="782"/>
      <c r="AX41" s="783"/>
      <c r="AY41" s="1285"/>
      <c r="AZ41" s="1209"/>
      <c r="BA41" s="1209"/>
      <c r="BB41" s="1210">
        <f t="shared" si="0"/>
        <v>0</v>
      </c>
      <c r="BC41" s="1210"/>
      <c r="BD41" s="1210"/>
      <c r="BE41" s="1299"/>
      <c r="BF41" s="1300"/>
      <c r="BG41" s="1301"/>
      <c r="BH41" s="1330"/>
      <c r="BI41" s="1331"/>
      <c r="BJ41" s="1332"/>
      <c r="BK41" s="1286"/>
      <c r="BL41" s="1069"/>
      <c r="BM41" s="1069"/>
      <c r="BN41" s="1287"/>
      <c r="BO41" s="298"/>
    </row>
    <row r="42" spans="2:96" ht="21" customHeight="1">
      <c r="B42" s="1213"/>
      <c r="C42" s="1213"/>
      <c r="D42" s="1202"/>
      <c r="E42" s="1203"/>
      <c r="F42" s="1203"/>
      <c r="G42" s="1203"/>
      <c r="H42" s="1203"/>
      <c r="I42" s="1203"/>
      <c r="J42" s="1204"/>
      <c r="K42" s="1204"/>
      <c r="L42" s="1204"/>
      <c r="M42" s="1204"/>
      <c r="N42" s="1204"/>
      <c r="O42" s="1204"/>
      <c r="P42" s="1205"/>
      <c r="Q42" s="1206"/>
      <c r="R42" s="1206"/>
      <c r="S42" s="1206"/>
      <c r="T42" s="1206"/>
      <c r="U42" s="1206"/>
      <c r="V42" s="1207"/>
      <c r="W42" s="781"/>
      <c r="X42" s="782"/>
      <c r="Y42" s="782"/>
      <c r="Z42" s="782"/>
      <c r="AA42" s="782"/>
      <c r="AB42" s="782"/>
      <c r="AC42" s="783"/>
      <c r="AD42" s="781"/>
      <c r="AE42" s="782"/>
      <c r="AF42" s="782"/>
      <c r="AG42" s="782"/>
      <c r="AH42" s="782"/>
      <c r="AI42" s="782"/>
      <c r="AJ42" s="783"/>
      <c r="AK42" s="781"/>
      <c r="AL42" s="782"/>
      <c r="AM42" s="782"/>
      <c r="AN42" s="782"/>
      <c r="AO42" s="782"/>
      <c r="AP42" s="782"/>
      <c r="AQ42" s="783"/>
      <c r="AR42" s="784"/>
      <c r="AS42" s="782"/>
      <c r="AT42" s="782"/>
      <c r="AU42" s="782"/>
      <c r="AV42" s="782"/>
      <c r="AW42" s="782"/>
      <c r="AX42" s="783"/>
      <c r="AY42" s="1285"/>
      <c r="AZ42" s="1209"/>
      <c r="BA42" s="1209"/>
      <c r="BB42" s="1210">
        <f t="shared" si="0"/>
        <v>0</v>
      </c>
      <c r="BC42" s="1210"/>
      <c r="BD42" s="1210"/>
      <c r="BE42" s="1299"/>
      <c r="BF42" s="1300"/>
      <c r="BG42" s="1301"/>
      <c r="BH42" s="1330"/>
      <c r="BI42" s="1331"/>
      <c r="BJ42" s="1332"/>
      <c r="BK42" s="1286"/>
      <c r="BL42" s="1069"/>
      <c r="BM42" s="1069"/>
      <c r="BN42" s="1287"/>
      <c r="BO42" s="298"/>
    </row>
    <row r="43" spans="2:96" ht="21" customHeight="1">
      <c r="B43" s="1213"/>
      <c r="C43" s="1213"/>
      <c r="D43" s="1202"/>
      <c r="E43" s="1203"/>
      <c r="F43" s="1203"/>
      <c r="G43" s="1203"/>
      <c r="H43" s="1203"/>
      <c r="I43" s="1203"/>
      <c r="J43" s="1204"/>
      <c r="K43" s="1204"/>
      <c r="L43" s="1204"/>
      <c r="M43" s="1204"/>
      <c r="N43" s="1204"/>
      <c r="O43" s="1204"/>
      <c r="P43" s="1205"/>
      <c r="Q43" s="1206"/>
      <c r="R43" s="1206"/>
      <c r="S43" s="1206"/>
      <c r="T43" s="1206"/>
      <c r="U43" s="1206"/>
      <c r="V43" s="1207"/>
      <c r="W43" s="781"/>
      <c r="X43" s="782"/>
      <c r="Y43" s="782"/>
      <c r="Z43" s="782"/>
      <c r="AA43" s="782"/>
      <c r="AB43" s="782"/>
      <c r="AC43" s="783"/>
      <c r="AD43" s="781"/>
      <c r="AE43" s="782"/>
      <c r="AF43" s="782"/>
      <c r="AG43" s="782"/>
      <c r="AH43" s="782"/>
      <c r="AI43" s="782"/>
      <c r="AJ43" s="783"/>
      <c r="AK43" s="781"/>
      <c r="AL43" s="782"/>
      <c r="AM43" s="782"/>
      <c r="AN43" s="782"/>
      <c r="AO43" s="782"/>
      <c r="AP43" s="782"/>
      <c r="AQ43" s="783"/>
      <c r="AR43" s="784"/>
      <c r="AS43" s="782"/>
      <c r="AT43" s="782"/>
      <c r="AU43" s="782"/>
      <c r="AV43" s="782"/>
      <c r="AW43" s="782"/>
      <c r="AX43" s="783"/>
      <c r="AY43" s="1285"/>
      <c r="AZ43" s="1209"/>
      <c r="BA43" s="1209"/>
      <c r="BB43" s="1210">
        <f t="shared" si="0"/>
        <v>0</v>
      </c>
      <c r="BC43" s="1210"/>
      <c r="BD43" s="1210"/>
      <c r="BE43" s="1299"/>
      <c r="BF43" s="1300"/>
      <c r="BG43" s="1301"/>
      <c r="BH43" s="1330"/>
      <c r="BI43" s="1331"/>
      <c r="BJ43" s="1332"/>
      <c r="BK43" s="1286"/>
      <c r="BL43" s="1069"/>
      <c r="BM43" s="1069"/>
      <c r="BN43" s="1287"/>
      <c r="BO43" s="298"/>
    </row>
    <row r="44" spans="2:96" ht="21" customHeight="1" thickBot="1">
      <c r="B44" s="1213"/>
      <c r="C44" s="1213"/>
      <c r="D44" s="1305"/>
      <c r="E44" s="1306"/>
      <c r="F44" s="1306"/>
      <c r="G44" s="1306"/>
      <c r="H44" s="1306"/>
      <c r="I44" s="1306"/>
      <c r="J44" s="1307"/>
      <c r="K44" s="1307"/>
      <c r="L44" s="1307"/>
      <c r="M44" s="1307"/>
      <c r="N44" s="1307"/>
      <c r="O44" s="1307"/>
      <c r="P44" s="1308"/>
      <c r="Q44" s="1309"/>
      <c r="R44" s="1309"/>
      <c r="S44" s="1309"/>
      <c r="T44" s="1309"/>
      <c r="U44" s="1309"/>
      <c r="V44" s="1310"/>
      <c r="W44" s="785"/>
      <c r="X44" s="786"/>
      <c r="Y44" s="786"/>
      <c r="Z44" s="786"/>
      <c r="AA44" s="786"/>
      <c r="AB44" s="786"/>
      <c r="AC44" s="787"/>
      <c r="AD44" s="785"/>
      <c r="AE44" s="786"/>
      <c r="AF44" s="786"/>
      <c r="AG44" s="786"/>
      <c r="AH44" s="786"/>
      <c r="AI44" s="786"/>
      <c r="AJ44" s="787"/>
      <c r="AK44" s="785"/>
      <c r="AL44" s="786"/>
      <c r="AM44" s="786"/>
      <c r="AN44" s="786"/>
      <c r="AO44" s="786"/>
      <c r="AP44" s="786"/>
      <c r="AQ44" s="787"/>
      <c r="AR44" s="788"/>
      <c r="AS44" s="786"/>
      <c r="AT44" s="786"/>
      <c r="AU44" s="786"/>
      <c r="AV44" s="786"/>
      <c r="AW44" s="786"/>
      <c r="AX44" s="787"/>
      <c r="AY44" s="1311"/>
      <c r="AZ44" s="1312"/>
      <c r="BA44" s="1312"/>
      <c r="BB44" s="1313">
        <f t="shared" si="0"/>
        <v>0</v>
      </c>
      <c r="BC44" s="1313"/>
      <c r="BD44" s="1313"/>
      <c r="BE44" s="1324"/>
      <c r="BF44" s="1325"/>
      <c r="BG44" s="1326"/>
      <c r="BH44" s="1333"/>
      <c r="BI44" s="1334"/>
      <c r="BJ44" s="1335"/>
      <c r="BK44" s="1291"/>
      <c r="BL44" s="1292"/>
      <c r="BM44" s="1292"/>
      <c r="BN44" s="1293"/>
      <c r="BO44" s="298"/>
    </row>
    <row r="45" spans="2:96" ht="21" customHeight="1">
      <c r="B45" s="1213"/>
      <c r="C45" s="1281" t="s">
        <v>327</v>
      </c>
      <c r="D45" s="1294"/>
      <c r="E45" s="1216"/>
      <c r="F45" s="1216"/>
      <c r="G45" s="1216"/>
      <c r="H45" s="1216"/>
      <c r="I45" s="1216"/>
      <c r="J45" s="1217"/>
      <c r="K45" s="1217"/>
      <c r="L45" s="1217"/>
      <c r="M45" s="1217"/>
      <c r="N45" s="1217"/>
      <c r="O45" s="1217"/>
      <c r="P45" s="1295"/>
      <c r="Q45" s="1296"/>
      <c r="R45" s="1296"/>
      <c r="S45" s="1296"/>
      <c r="T45" s="1296"/>
      <c r="U45" s="1296"/>
      <c r="V45" s="1297"/>
      <c r="W45" s="789"/>
      <c r="X45" s="790"/>
      <c r="Y45" s="790"/>
      <c r="Z45" s="790"/>
      <c r="AA45" s="790"/>
      <c r="AB45" s="790"/>
      <c r="AC45" s="791"/>
      <c r="AD45" s="789"/>
      <c r="AE45" s="790"/>
      <c r="AF45" s="790"/>
      <c r="AG45" s="790"/>
      <c r="AH45" s="790"/>
      <c r="AI45" s="790"/>
      <c r="AJ45" s="791"/>
      <c r="AK45" s="789"/>
      <c r="AL45" s="790"/>
      <c r="AM45" s="790"/>
      <c r="AN45" s="790"/>
      <c r="AO45" s="790"/>
      <c r="AP45" s="790"/>
      <c r="AQ45" s="791"/>
      <c r="AR45" s="789"/>
      <c r="AS45" s="790"/>
      <c r="AT45" s="790"/>
      <c r="AU45" s="790"/>
      <c r="AV45" s="790"/>
      <c r="AW45" s="790"/>
      <c r="AX45" s="791"/>
      <c r="AY45" s="1298"/>
      <c r="AZ45" s="1221"/>
      <c r="BA45" s="1221"/>
      <c r="BB45" s="1222">
        <f t="shared" si="0"/>
        <v>0</v>
      </c>
      <c r="BC45" s="1222"/>
      <c r="BD45" s="1222"/>
      <c r="BE45" s="1299" t="e">
        <f>ROUNDDOWN(SUM(BB45:BD51)/AY54,1)</f>
        <v>#DIV/0!</v>
      </c>
      <c r="BF45" s="1300"/>
      <c r="BG45" s="1301"/>
      <c r="BH45" s="1302">
        <f>ROUNDDOWN(SUM(BB45:BD51)/40,1)</f>
        <v>0</v>
      </c>
      <c r="BI45" s="1303"/>
      <c r="BJ45" s="1304"/>
      <c r="BK45" s="1288"/>
      <c r="BL45" s="1289"/>
      <c r="BM45" s="1289"/>
      <c r="BN45" s="1290"/>
      <c r="BO45" s="298"/>
    </row>
    <row r="46" spans="2:96" ht="21" customHeight="1">
      <c r="B46" s="1213"/>
      <c r="C46" s="1282"/>
      <c r="D46" s="1284"/>
      <c r="E46" s="1203"/>
      <c r="F46" s="1203"/>
      <c r="G46" s="1203"/>
      <c r="H46" s="1203"/>
      <c r="I46" s="1203"/>
      <c r="J46" s="1204"/>
      <c r="K46" s="1204"/>
      <c r="L46" s="1204"/>
      <c r="M46" s="1204"/>
      <c r="N46" s="1204"/>
      <c r="O46" s="1204"/>
      <c r="P46" s="1205"/>
      <c r="Q46" s="1206"/>
      <c r="R46" s="1206"/>
      <c r="S46" s="1206"/>
      <c r="T46" s="1206"/>
      <c r="U46" s="1206"/>
      <c r="V46" s="1207"/>
      <c r="W46" s="781"/>
      <c r="X46" s="782"/>
      <c r="Y46" s="782"/>
      <c r="Z46" s="782"/>
      <c r="AA46" s="782"/>
      <c r="AB46" s="782"/>
      <c r="AC46" s="783"/>
      <c r="AD46" s="781"/>
      <c r="AE46" s="782"/>
      <c r="AF46" s="782"/>
      <c r="AG46" s="782"/>
      <c r="AH46" s="782"/>
      <c r="AI46" s="782"/>
      <c r="AJ46" s="783"/>
      <c r="AK46" s="781"/>
      <c r="AL46" s="782"/>
      <c r="AM46" s="782"/>
      <c r="AN46" s="782"/>
      <c r="AO46" s="782"/>
      <c r="AP46" s="782"/>
      <c r="AQ46" s="783"/>
      <c r="AR46" s="781"/>
      <c r="AS46" s="782"/>
      <c r="AT46" s="782"/>
      <c r="AU46" s="782"/>
      <c r="AV46" s="782"/>
      <c r="AW46" s="782"/>
      <c r="AX46" s="783"/>
      <c r="AY46" s="1285"/>
      <c r="AZ46" s="1209"/>
      <c r="BA46" s="1209"/>
      <c r="BB46" s="1210">
        <f t="shared" si="0"/>
        <v>0</v>
      </c>
      <c r="BC46" s="1210"/>
      <c r="BD46" s="1210"/>
      <c r="BE46" s="1299"/>
      <c r="BF46" s="1300"/>
      <c r="BG46" s="1301"/>
      <c r="BH46" s="1302"/>
      <c r="BI46" s="1303"/>
      <c r="BJ46" s="1304"/>
      <c r="BK46" s="1188"/>
      <c r="BL46" s="1188"/>
      <c r="BM46" s="1188"/>
      <c r="BN46" s="1189"/>
      <c r="BO46" s="298"/>
    </row>
    <row r="47" spans="2:96" ht="21" customHeight="1">
      <c r="B47" s="1213"/>
      <c r="C47" s="1282"/>
      <c r="D47" s="1284"/>
      <c r="E47" s="1203"/>
      <c r="F47" s="1203"/>
      <c r="G47" s="1203"/>
      <c r="H47" s="1203"/>
      <c r="I47" s="1203"/>
      <c r="J47" s="1204"/>
      <c r="K47" s="1204"/>
      <c r="L47" s="1204"/>
      <c r="M47" s="1204"/>
      <c r="N47" s="1204"/>
      <c r="O47" s="1204"/>
      <c r="P47" s="1205"/>
      <c r="Q47" s="1206"/>
      <c r="R47" s="1206"/>
      <c r="S47" s="1206"/>
      <c r="T47" s="1206"/>
      <c r="U47" s="1206"/>
      <c r="V47" s="1207"/>
      <c r="W47" s="781"/>
      <c r="X47" s="782"/>
      <c r="Y47" s="782"/>
      <c r="Z47" s="782"/>
      <c r="AA47" s="782"/>
      <c r="AB47" s="782"/>
      <c r="AC47" s="783"/>
      <c r="AD47" s="781"/>
      <c r="AE47" s="782"/>
      <c r="AF47" s="782"/>
      <c r="AG47" s="782"/>
      <c r="AH47" s="782"/>
      <c r="AI47" s="782"/>
      <c r="AJ47" s="783"/>
      <c r="AK47" s="781"/>
      <c r="AL47" s="782"/>
      <c r="AM47" s="782"/>
      <c r="AN47" s="782"/>
      <c r="AO47" s="782"/>
      <c r="AP47" s="782"/>
      <c r="AQ47" s="783"/>
      <c r="AR47" s="781"/>
      <c r="AS47" s="782"/>
      <c r="AT47" s="782"/>
      <c r="AU47" s="782"/>
      <c r="AV47" s="782"/>
      <c r="AW47" s="782"/>
      <c r="AX47" s="783"/>
      <c r="AY47" s="1285"/>
      <c r="AZ47" s="1209"/>
      <c r="BA47" s="1209"/>
      <c r="BB47" s="1210">
        <f t="shared" si="0"/>
        <v>0</v>
      </c>
      <c r="BC47" s="1210"/>
      <c r="BD47" s="1210"/>
      <c r="BE47" s="1299"/>
      <c r="BF47" s="1300"/>
      <c r="BG47" s="1301"/>
      <c r="BH47" s="1302"/>
      <c r="BI47" s="1303"/>
      <c r="BJ47" s="1304"/>
      <c r="BK47" s="1188"/>
      <c r="BL47" s="1188"/>
      <c r="BM47" s="1188"/>
      <c r="BN47" s="1189"/>
      <c r="BO47" s="298"/>
    </row>
    <row r="48" spans="2:96" ht="21" customHeight="1">
      <c r="B48" s="1213"/>
      <c r="C48" s="1282"/>
      <c r="D48" s="1284"/>
      <c r="E48" s="1203"/>
      <c r="F48" s="1203"/>
      <c r="G48" s="1203"/>
      <c r="H48" s="1203"/>
      <c r="I48" s="1203"/>
      <c r="J48" s="1204"/>
      <c r="K48" s="1204"/>
      <c r="L48" s="1204"/>
      <c r="M48" s="1204"/>
      <c r="N48" s="1204"/>
      <c r="O48" s="1204"/>
      <c r="P48" s="1205"/>
      <c r="Q48" s="1206"/>
      <c r="R48" s="1206"/>
      <c r="S48" s="1206"/>
      <c r="T48" s="1206"/>
      <c r="U48" s="1206"/>
      <c r="V48" s="1207"/>
      <c r="W48" s="781"/>
      <c r="X48" s="782"/>
      <c r="Y48" s="782"/>
      <c r="Z48" s="782"/>
      <c r="AA48" s="782"/>
      <c r="AB48" s="782"/>
      <c r="AC48" s="783"/>
      <c r="AD48" s="781"/>
      <c r="AE48" s="782"/>
      <c r="AF48" s="782"/>
      <c r="AG48" s="782"/>
      <c r="AH48" s="782"/>
      <c r="AI48" s="782"/>
      <c r="AJ48" s="783"/>
      <c r="AK48" s="781"/>
      <c r="AL48" s="782"/>
      <c r="AM48" s="782"/>
      <c r="AN48" s="782"/>
      <c r="AO48" s="782"/>
      <c r="AP48" s="782"/>
      <c r="AQ48" s="783"/>
      <c r="AR48" s="781"/>
      <c r="AS48" s="782"/>
      <c r="AT48" s="782"/>
      <c r="AU48" s="782"/>
      <c r="AV48" s="782"/>
      <c r="AW48" s="782"/>
      <c r="AX48" s="783"/>
      <c r="AY48" s="1285"/>
      <c r="AZ48" s="1209"/>
      <c r="BA48" s="1209"/>
      <c r="BB48" s="1210">
        <f t="shared" si="0"/>
        <v>0</v>
      </c>
      <c r="BC48" s="1210"/>
      <c r="BD48" s="1210"/>
      <c r="BE48" s="1299"/>
      <c r="BF48" s="1300"/>
      <c r="BG48" s="1301"/>
      <c r="BH48" s="1302"/>
      <c r="BI48" s="1303"/>
      <c r="BJ48" s="1304"/>
      <c r="BK48" s="1188"/>
      <c r="BL48" s="1188"/>
      <c r="BM48" s="1188"/>
      <c r="BN48" s="1189"/>
    </row>
    <row r="49" spans="2:85" ht="21" customHeight="1">
      <c r="B49" s="1213"/>
      <c r="C49" s="1282"/>
      <c r="D49" s="1284"/>
      <c r="E49" s="1203"/>
      <c r="F49" s="1203"/>
      <c r="G49" s="1203"/>
      <c r="H49" s="1203"/>
      <c r="I49" s="1203"/>
      <c r="J49" s="1204"/>
      <c r="K49" s="1204"/>
      <c r="L49" s="1204"/>
      <c r="M49" s="1204"/>
      <c r="N49" s="1204"/>
      <c r="O49" s="1204"/>
      <c r="P49" s="1205"/>
      <c r="Q49" s="1206"/>
      <c r="R49" s="1206"/>
      <c r="S49" s="1206"/>
      <c r="T49" s="1206"/>
      <c r="U49" s="1206"/>
      <c r="V49" s="1207"/>
      <c r="W49" s="781"/>
      <c r="X49" s="782"/>
      <c r="Y49" s="782"/>
      <c r="Z49" s="782"/>
      <c r="AA49" s="782"/>
      <c r="AB49" s="782"/>
      <c r="AC49" s="783"/>
      <c r="AD49" s="781"/>
      <c r="AE49" s="782"/>
      <c r="AF49" s="782"/>
      <c r="AG49" s="782"/>
      <c r="AH49" s="782"/>
      <c r="AI49" s="782"/>
      <c r="AJ49" s="783"/>
      <c r="AK49" s="781"/>
      <c r="AL49" s="782"/>
      <c r="AM49" s="782"/>
      <c r="AN49" s="782"/>
      <c r="AO49" s="782"/>
      <c r="AP49" s="782"/>
      <c r="AQ49" s="783"/>
      <c r="AR49" s="781"/>
      <c r="AS49" s="782"/>
      <c r="AT49" s="782"/>
      <c r="AU49" s="782"/>
      <c r="AV49" s="782"/>
      <c r="AW49" s="782"/>
      <c r="AX49" s="783"/>
      <c r="AY49" s="1285"/>
      <c r="AZ49" s="1209"/>
      <c r="BA49" s="1209"/>
      <c r="BB49" s="1210">
        <f t="shared" si="0"/>
        <v>0</v>
      </c>
      <c r="BC49" s="1210"/>
      <c r="BD49" s="1210"/>
      <c r="BE49" s="1299"/>
      <c r="BF49" s="1300"/>
      <c r="BG49" s="1301"/>
      <c r="BH49" s="1302"/>
      <c r="BI49" s="1303"/>
      <c r="BJ49" s="1304"/>
      <c r="BK49" s="1188"/>
      <c r="BL49" s="1188"/>
      <c r="BM49" s="1188"/>
      <c r="BN49" s="1189"/>
      <c r="CE49" s="178"/>
      <c r="CF49" s="178"/>
      <c r="CG49" s="178"/>
    </row>
    <row r="50" spans="2:85" ht="21" customHeight="1">
      <c r="B50" s="1213"/>
      <c r="C50" s="1282"/>
      <c r="D50" s="1284"/>
      <c r="E50" s="1203"/>
      <c r="F50" s="1203"/>
      <c r="G50" s="1203"/>
      <c r="H50" s="1203"/>
      <c r="I50" s="1203"/>
      <c r="J50" s="1204"/>
      <c r="K50" s="1204"/>
      <c r="L50" s="1204"/>
      <c r="M50" s="1204"/>
      <c r="N50" s="1204"/>
      <c r="O50" s="1204"/>
      <c r="P50" s="1205"/>
      <c r="Q50" s="1206"/>
      <c r="R50" s="1206"/>
      <c r="S50" s="1206"/>
      <c r="T50" s="1206"/>
      <c r="U50" s="1206"/>
      <c r="V50" s="1207"/>
      <c r="W50" s="781"/>
      <c r="X50" s="782"/>
      <c r="Y50" s="782"/>
      <c r="Z50" s="782"/>
      <c r="AA50" s="782"/>
      <c r="AB50" s="782"/>
      <c r="AC50" s="783"/>
      <c r="AD50" s="781"/>
      <c r="AE50" s="782"/>
      <c r="AF50" s="782"/>
      <c r="AG50" s="782"/>
      <c r="AH50" s="782"/>
      <c r="AI50" s="782"/>
      <c r="AJ50" s="783"/>
      <c r="AK50" s="781"/>
      <c r="AL50" s="782"/>
      <c r="AM50" s="782"/>
      <c r="AN50" s="782"/>
      <c r="AO50" s="782"/>
      <c r="AP50" s="782"/>
      <c r="AQ50" s="783"/>
      <c r="AR50" s="781"/>
      <c r="AS50" s="782"/>
      <c r="AT50" s="782"/>
      <c r="AU50" s="782"/>
      <c r="AV50" s="782"/>
      <c r="AW50" s="782"/>
      <c r="AX50" s="783"/>
      <c r="AY50" s="1285"/>
      <c r="AZ50" s="1209"/>
      <c r="BA50" s="1209"/>
      <c r="BB50" s="1210">
        <f t="shared" si="0"/>
        <v>0</v>
      </c>
      <c r="BC50" s="1210"/>
      <c r="BD50" s="1210"/>
      <c r="BE50" s="1299"/>
      <c r="BF50" s="1300"/>
      <c r="BG50" s="1301"/>
      <c r="BH50" s="1302"/>
      <c r="BI50" s="1303"/>
      <c r="BJ50" s="1304"/>
      <c r="BK50" s="1188"/>
      <c r="BL50" s="1188"/>
      <c r="BM50" s="1188"/>
      <c r="BN50" s="1189"/>
      <c r="CE50" s="178"/>
      <c r="CF50" s="178"/>
      <c r="CG50" s="178"/>
    </row>
    <row r="51" spans="2:85" ht="21" customHeight="1" thickBot="1">
      <c r="B51" s="1213"/>
      <c r="C51" s="1283"/>
      <c r="D51" s="1278"/>
      <c r="E51" s="1279"/>
      <c r="F51" s="1279"/>
      <c r="G51" s="1279"/>
      <c r="H51" s="1279"/>
      <c r="I51" s="1279"/>
      <c r="J51" s="1192"/>
      <c r="K51" s="1192"/>
      <c r="L51" s="1192"/>
      <c r="M51" s="1192"/>
      <c r="N51" s="1192"/>
      <c r="O51" s="1192"/>
      <c r="P51" s="1193"/>
      <c r="Q51" s="1194"/>
      <c r="R51" s="1194"/>
      <c r="S51" s="1194"/>
      <c r="T51" s="1194"/>
      <c r="U51" s="1194"/>
      <c r="V51" s="1195"/>
      <c r="W51" s="785"/>
      <c r="X51" s="786"/>
      <c r="Y51" s="786"/>
      <c r="Z51" s="786"/>
      <c r="AA51" s="786"/>
      <c r="AB51" s="786"/>
      <c r="AC51" s="787"/>
      <c r="AD51" s="785"/>
      <c r="AE51" s="786"/>
      <c r="AF51" s="786"/>
      <c r="AG51" s="786"/>
      <c r="AH51" s="786"/>
      <c r="AI51" s="786"/>
      <c r="AJ51" s="787"/>
      <c r="AK51" s="785"/>
      <c r="AL51" s="786"/>
      <c r="AM51" s="786"/>
      <c r="AN51" s="786"/>
      <c r="AO51" s="786"/>
      <c r="AP51" s="786"/>
      <c r="AQ51" s="787"/>
      <c r="AR51" s="785"/>
      <c r="AS51" s="786"/>
      <c r="AT51" s="786"/>
      <c r="AU51" s="786"/>
      <c r="AV51" s="786"/>
      <c r="AW51" s="786"/>
      <c r="AX51" s="787"/>
      <c r="AY51" s="1280"/>
      <c r="AZ51" s="1197"/>
      <c r="BA51" s="1197"/>
      <c r="BB51" s="1198">
        <f t="shared" si="0"/>
        <v>0</v>
      </c>
      <c r="BC51" s="1198"/>
      <c r="BD51" s="1198"/>
      <c r="BE51" s="1299"/>
      <c r="BF51" s="1300"/>
      <c r="BG51" s="1301"/>
      <c r="BH51" s="1302"/>
      <c r="BI51" s="1303"/>
      <c r="BJ51" s="1304"/>
      <c r="BK51" s="1200"/>
      <c r="BL51" s="1200"/>
      <c r="BM51" s="1200"/>
      <c r="BN51" s="1201"/>
    </row>
    <row r="52" spans="2:85" ht="21" customHeight="1" thickBot="1">
      <c r="B52" s="1213"/>
      <c r="C52" s="1227" t="s">
        <v>328</v>
      </c>
      <c r="D52" s="1228"/>
      <c r="E52" s="1228"/>
      <c r="F52" s="1228"/>
      <c r="G52" s="1228"/>
      <c r="H52" s="1228"/>
      <c r="I52" s="1228"/>
      <c r="J52" s="1228"/>
      <c r="K52" s="1228"/>
      <c r="L52" s="1228"/>
      <c r="M52" s="1228"/>
      <c r="N52" s="1228"/>
      <c r="O52" s="1228"/>
      <c r="P52" s="1228"/>
      <c r="Q52" s="1228"/>
      <c r="R52" s="1228"/>
      <c r="S52" s="1228"/>
      <c r="T52" s="1228"/>
      <c r="U52" s="1228"/>
      <c r="V52" s="1229"/>
      <c r="W52" s="301">
        <f t="shared" ref="W52:AX52" si="1">SUM(W37:W51)</f>
        <v>0</v>
      </c>
      <c r="X52" s="302">
        <f t="shared" si="1"/>
        <v>0</v>
      </c>
      <c r="Y52" s="302">
        <f t="shared" si="1"/>
        <v>0</v>
      </c>
      <c r="Z52" s="302">
        <f t="shared" si="1"/>
        <v>0</v>
      </c>
      <c r="AA52" s="302">
        <f t="shared" si="1"/>
        <v>0</v>
      </c>
      <c r="AB52" s="302">
        <f t="shared" si="1"/>
        <v>0</v>
      </c>
      <c r="AC52" s="303">
        <f t="shared" si="1"/>
        <v>0</v>
      </c>
      <c r="AD52" s="301">
        <f t="shared" si="1"/>
        <v>0</v>
      </c>
      <c r="AE52" s="302">
        <f t="shared" si="1"/>
        <v>0</v>
      </c>
      <c r="AF52" s="302">
        <f t="shared" si="1"/>
        <v>0</v>
      </c>
      <c r="AG52" s="302">
        <f t="shared" si="1"/>
        <v>0</v>
      </c>
      <c r="AH52" s="302">
        <f t="shared" si="1"/>
        <v>0</v>
      </c>
      <c r="AI52" s="302">
        <f t="shared" si="1"/>
        <v>0</v>
      </c>
      <c r="AJ52" s="303">
        <f t="shared" si="1"/>
        <v>0</v>
      </c>
      <c r="AK52" s="301">
        <f t="shared" si="1"/>
        <v>0</v>
      </c>
      <c r="AL52" s="302">
        <f t="shared" si="1"/>
        <v>0</v>
      </c>
      <c r="AM52" s="302">
        <f t="shared" si="1"/>
        <v>0</v>
      </c>
      <c r="AN52" s="302">
        <f t="shared" si="1"/>
        <v>0</v>
      </c>
      <c r="AO52" s="302">
        <f t="shared" si="1"/>
        <v>0</v>
      </c>
      <c r="AP52" s="302">
        <f t="shared" si="1"/>
        <v>0</v>
      </c>
      <c r="AQ52" s="303">
        <f t="shared" si="1"/>
        <v>0</v>
      </c>
      <c r="AR52" s="301">
        <f t="shared" si="1"/>
        <v>0</v>
      </c>
      <c r="AS52" s="302">
        <f t="shared" si="1"/>
        <v>0</v>
      </c>
      <c r="AT52" s="302">
        <f t="shared" si="1"/>
        <v>0</v>
      </c>
      <c r="AU52" s="302">
        <f t="shared" si="1"/>
        <v>0</v>
      </c>
      <c r="AV52" s="302">
        <f t="shared" si="1"/>
        <v>0</v>
      </c>
      <c r="AW52" s="302">
        <f t="shared" si="1"/>
        <v>0</v>
      </c>
      <c r="AX52" s="303">
        <f t="shared" si="1"/>
        <v>0</v>
      </c>
      <c r="AY52" s="1265">
        <f>SUM(AY37:BA51)</f>
        <v>0</v>
      </c>
      <c r="AZ52" s="1266"/>
      <c r="BA52" s="1266"/>
      <c r="BB52" s="1267">
        <f>SUM($BB$37:$BD$51)</f>
        <v>0</v>
      </c>
      <c r="BC52" s="1267"/>
      <c r="BD52" s="1267"/>
      <c r="BE52" s="1275" t="e">
        <f>SUM(BE37:BG51)</f>
        <v>#DIV/0!</v>
      </c>
      <c r="BF52" s="1275"/>
      <c r="BG52" s="1275"/>
      <c r="BH52" s="1276">
        <f>SUM(BH37:BJ51)</f>
        <v>0</v>
      </c>
      <c r="BI52" s="1277"/>
      <c r="BJ52" s="1277"/>
      <c r="BK52" s="1273"/>
      <c r="BL52" s="1273"/>
      <c r="BM52" s="1273"/>
      <c r="BN52" s="1274"/>
    </row>
    <row r="53" spans="2:85" ht="21" customHeight="1" thickBot="1">
      <c r="B53" s="1339"/>
      <c r="C53" s="1227" t="s">
        <v>329</v>
      </c>
      <c r="D53" s="1228"/>
      <c r="E53" s="1228"/>
      <c r="F53" s="1228"/>
      <c r="G53" s="1228"/>
      <c r="H53" s="1228"/>
      <c r="I53" s="1228"/>
      <c r="J53" s="1228"/>
      <c r="K53" s="1228"/>
      <c r="L53" s="1228"/>
      <c r="M53" s="1228"/>
      <c r="N53" s="1228"/>
      <c r="O53" s="1228"/>
      <c r="P53" s="1228"/>
      <c r="Q53" s="1228"/>
      <c r="R53" s="1228"/>
      <c r="S53" s="1228"/>
      <c r="T53" s="1228"/>
      <c r="U53" s="1228"/>
      <c r="V53" s="1229"/>
      <c r="W53" s="304">
        <f t="shared" ref="W53:AM53" si="2">SUM(W37:W48)</f>
        <v>0</v>
      </c>
      <c r="X53" s="305">
        <f t="shared" si="2"/>
        <v>0</v>
      </c>
      <c r="Y53" s="305">
        <f t="shared" si="2"/>
        <v>0</v>
      </c>
      <c r="Z53" s="305">
        <f t="shared" si="2"/>
        <v>0</v>
      </c>
      <c r="AA53" s="305">
        <f t="shared" si="2"/>
        <v>0</v>
      </c>
      <c r="AB53" s="305">
        <f t="shared" si="2"/>
        <v>0</v>
      </c>
      <c r="AC53" s="306">
        <f t="shared" si="2"/>
        <v>0</v>
      </c>
      <c r="AD53" s="304">
        <f t="shared" si="2"/>
        <v>0</v>
      </c>
      <c r="AE53" s="305">
        <f t="shared" si="2"/>
        <v>0</v>
      </c>
      <c r="AF53" s="305">
        <f t="shared" si="2"/>
        <v>0</v>
      </c>
      <c r="AG53" s="305">
        <f t="shared" si="2"/>
        <v>0</v>
      </c>
      <c r="AH53" s="305">
        <f t="shared" si="2"/>
        <v>0</v>
      </c>
      <c r="AI53" s="305">
        <f t="shared" si="2"/>
        <v>0</v>
      </c>
      <c r="AJ53" s="306">
        <f t="shared" si="2"/>
        <v>0</v>
      </c>
      <c r="AK53" s="304">
        <f t="shared" si="2"/>
        <v>0</v>
      </c>
      <c r="AL53" s="305">
        <f t="shared" si="2"/>
        <v>0</v>
      </c>
      <c r="AM53" s="305">
        <f t="shared" si="2"/>
        <v>0</v>
      </c>
      <c r="AN53" s="305">
        <f>SUM(AN37:AN49)</f>
        <v>0</v>
      </c>
      <c r="AO53" s="305">
        <f t="shared" ref="AO53:AX53" si="3">SUM(AO37:AO48)</f>
        <v>0</v>
      </c>
      <c r="AP53" s="305">
        <f t="shared" si="3"/>
        <v>0</v>
      </c>
      <c r="AQ53" s="306">
        <f t="shared" si="3"/>
        <v>0</v>
      </c>
      <c r="AR53" s="304">
        <f t="shared" si="3"/>
        <v>0</v>
      </c>
      <c r="AS53" s="305">
        <f t="shared" si="3"/>
        <v>0</v>
      </c>
      <c r="AT53" s="305">
        <f t="shared" si="3"/>
        <v>0</v>
      </c>
      <c r="AU53" s="305">
        <f t="shared" si="3"/>
        <v>0</v>
      </c>
      <c r="AV53" s="305">
        <f t="shared" si="3"/>
        <v>0</v>
      </c>
      <c r="AW53" s="305">
        <f t="shared" si="3"/>
        <v>0</v>
      </c>
      <c r="AX53" s="306">
        <f t="shared" si="3"/>
        <v>0</v>
      </c>
      <c r="AY53" s="1265">
        <f>SUM(AY37:BA48)</f>
        <v>0</v>
      </c>
      <c r="AZ53" s="1266"/>
      <c r="BA53" s="1266"/>
      <c r="BB53" s="1267">
        <f>SUM($BB$37:$BD$51)</f>
        <v>0</v>
      </c>
      <c r="BC53" s="1267"/>
      <c r="BD53" s="1267"/>
      <c r="BE53" s="1268"/>
      <c r="BF53" s="1269"/>
      <c r="BG53" s="1270"/>
      <c r="BH53" s="1271"/>
      <c r="BI53" s="1272"/>
      <c r="BJ53" s="1272"/>
      <c r="BK53" s="1273"/>
      <c r="BL53" s="1273"/>
      <c r="BM53" s="1273"/>
      <c r="BN53" s="1274"/>
    </row>
    <row r="54" spans="2:85" ht="21" customHeight="1" thickBot="1">
      <c r="B54" s="307" t="s">
        <v>330</v>
      </c>
      <c r="C54" s="308"/>
      <c r="D54" s="309"/>
      <c r="E54" s="310"/>
      <c r="F54" s="310"/>
      <c r="G54" s="310"/>
      <c r="H54" s="310"/>
      <c r="I54" s="310"/>
      <c r="J54" s="310"/>
      <c r="K54" s="310"/>
      <c r="L54" s="310"/>
      <c r="M54" s="310"/>
      <c r="N54" s="310"/>
      <c r="O54" s="310"/>
      <c r="P54" s="310"/>
      <c r="Q54" s="310"/>
      <c r="R54" s="310"/>
      <c r="S54" s="310"/>
      <c r="T54" s="310"/>
      <c r="U54" s="310"/>
      <c r="V54" s="310"/>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311"/>
      <c r="AY54" s="1237"/>
      <c r="AZ54" s="1238"/>
      <c r="BA54" s="1238"/>
      <c r="BB54" s="1238"/>
      <c r="BC54" s="1238"/>
      <c r="BD54" s="1238"/>
      <c r="BE54" s="1238"/>
      <c r="BF54" s="1238"/>
      <c r="BG54" s="1238"/>
      <c r="BH54" s="1238"/>
      <c r="BI54" s="1238"/>
      <c r="BJ54" s="1238"/>
      <c r="BK54" s="1238"/>
      <c r="BL54" s="1238"/>
      <c r="BM54" s="1238"/>
      <c r="BN54" s="1239"/>
    </row>
    <row r="55" spans="2:85" ht="21" customHeight="1">
      <c r="G55" s="48"/>
    </row>
    <row r="56" spans="2:85" ht="21" customHeight="1" thickBot="1">
      <c r="B56" s="195" t="s">
        <v>331</v>
      </c>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1"/>
      <c r="AY56" s="251"/>
      <c r="AZ56" s="251"/>
      <c r="BA56" s="240"/>
      <c r="BB56" s="251"/>
      <c r="BC56" s="240"/>
      <c r="BD56" s="240"/>
      <c r="BE56" s="251"/>
      <c r="BF56" s="240"/>
      <c r="BG56" s="251"/>
      <c r="BH56" s="251"/>
      <c r="BI56" s="251"/>
      <c r="BJ56" s="251"/>
      <c r="BK56" s="251"/>
      <c r="BL56" s="251"/>
      <c r="BM56" s="251"/>
      <c r="BN56" s="251"/>
    </row>
    <row r="57" spans="2:85" ht="21" customHeight="1" thickBot="1">
      <c r="B57" s="1240"/>
      <c r="C57" s="291"/>
      <c r="D57" s="1242" t="s">
        <v>148</v>
      </c>
      <c r="E57" s="1242"/>
      <c r="F57" s="1242"/>
      <c r="G57" s="1242"/>
      <c r="H57" s="1242"/>
      <c r="I57" s="1243"/>
      <c r="J57" s="1246" t="s">
        <v>149</v>
      </c>
      <c r="K57" s="1247"/>
      <c r="L57" s="1247"/>
      <c r="M57" s="1247"/>
      <c r="N57" s="1247"/>
      <c r="O57" s="1248"/>
      <c r="P57" s="1252" t="s">
        <v>150</v>
      </c>
      <c r="Q57" s="1242"/>
      <c r="R57" s="1242"/>
      <c r="S57" s="1242"/>
      <c r="T57" s="1242"/>
      <c r="U57" s="1242"/>
      <c r="V57" s="1253"/>
      <c r="W57" s="1256" t="s">
        <v>151</v>
      </c>
      <c r="X57" s="1257"/>
      <c r="Y57" s="1257"/>
      <c r="Z57" s="1257"/>
      <c r="AA57" s="1257"/>
      <c r="AB57" s="1257"/>
      <c r="AC57" s="1258"/>
      <c r="AD57" s="1256" t="s">
        <v>152</v>
      </c>
      <c r="AE57" s="1257"/>
      <c r="AF57" s="1257"/>
      <c r="AG57" s="1257"/>
      <c r="AH57" s="1257"/>
      <c r="AI57" s="1257"/>
      <c r="AJ57" s="1258"/>
      <c r="AK57" s="1256" t="s">
        <v>153</v>
      </c>
      <c r="AL57" s="1257"/>
      <c r="AM57" s="1257"/>
      <c r="AN57" s="1257"/>
      <c r="AO57" s="1257"/>
      <c r="AP57" s="1257"/>
      <c r="AQ57" s="1258"/>
      <c r="AR57" s="1240" t="s">
        <v>154</v>
      </c>
      <c r="AS57" s="1242"/>
      <c r="AT57" s="1242"/>
      <c r="AU57" s="1242"/>
      <c r="AV57" s="1242"/>
      <c r="AW57" s="1242"/>
      <c r="AX57" s="1242"/>
      <c r="AY57" s="1259" t="s">
        <v>155</v>
      </c>
      <c r="AZ57" s="1260"/>
      <c r="BA57" s="1260"/>
      <c r="BB57" s="1260" t="s">
        <v>156</v>
      </c>
      <c r="BC57" s="1260"/>
      <c r="BD57" s="1260"/>
      <c r="BE57" s="1260" t="s">
        <v>318</v>
      </c>
      <c r="BF57" s="1260"/>
      <c r="BG57" s="1260"/>
      <c r="BH57" s="1260"/>
      <c r="BI57" s="1260"/>
      <c r="BJ57" s="1260"/>
      <c r="BK57" s="1257" t="s">
        <v>319</v>
      </c>
      <c r="BL57" s="1257"/>
      <c r="BM57" s="1257"/>
      <c r="BN57" s="1258"/>
    </row>
    <row r="58" spans="2:85" ht="21" customHeight="1" thickBot="1">
      <c r="B58" s="1241"/>
      <c r="C58" s="292"/>
      <c r="D58" s="1244"/>
      <c r="E58" s="1244"/>
      <c r="F58" s="1244"/>
      <c r="G58" s="1244"/>
      <c r="H58" s="1244"/>
      <c r="I58" s="1245"/>
      <c r="J58" s="1249"/>
      <c r="K58" s="1250"/>
      <c r="L58" s="1250"/>
      <c r="M58" s="1250"/>
      <c r="N58" s="1250"/>
      <c r="O58" s="1251"/>
      <c r="P58" s="1254"/>
      <c r="Q58" s="1244"/>
      <c r="R58" s="1244"/>
      <c r="S58" s="1244"/>
      <c r="T58" s="1244"/>
      <c r="U58" s="1244"/>
      <c r="V58" s="1255"/>
      <c r="W58" s="293" t="s">
        <v>320</v>
      </c>
      <c r="X58" s="294" t="s">
        <v>321</v>
      </c>
      <c r="Y58" s="294" t="s">
        <v>322</v>
      </c>
      <c r="Z58" s="294" t="s">
        <v>323</v>
      </c>
      <c r="AA58" s="294" t="s">
        <v>324</v>
      </c>
      <c r="AB58" s="294" t="s">
        <v>325</v>
      </c>
      <c r="AC58" s="295" t="s">
        <v>88</v>
      </c>
      <c r="AD58" s="293" t="s">
        <v>320</v>
      </c>
      <c r="AE58" s="294" t="s">
        <v>321</v>
      </c>
      <c r="AF58" s="294" t="s">
        <v>322</v>
      </c>
      <c r="AG58" s="294" t="s">
        <v>323</v>
      </c>
      <c r="AH58" s="294" t="s">
        <v>324</v>
      </c>
      <c r="AI58" s="294" t="s">
        <v>325</v>
      </c>
      <c r="AJ58" s="295" t="s">
        <v>88</v>
      </c>
      <c r="AK58" s="293" t="s">
        <v>320</v>
      </c>
      <c r="AL58" s="294" t="s">
        <v>321</v>
      </c>
      <c r="AM58" s="294" t="s">
        <v>322</v>
      </c>
      <c r="AN58" s="294" t="s">
        <v>323</v>
      </c>
      <c r="AO58" s="294" t="s">
        <v>324</v>
      </c>
      <c r="AP58" s="294" t="s">
        <v>325</v>
      </c>
      <c r="AQ58" s="295" t="s">
        <v>88</v>
      </c>
      <c r="AR58" s="154" t="s">
        <v>320</v>
      </c>
      <c r="AS58" s="296" t="s">
        <v>321</v>
      </c>
      <c r="AT58" s="296" t="s">
        <v>322</v>
      </c>
      <c r="AU58" s="296" t="s">
        <v>323</v>
      </c>
      <c r="AV58" s="296" t="s">
        <v>324</v>
      </c>
      <c r="AW58" s="296" t="s">
        <v>325</v>
      </c>
      <c r="AX58" s="312" t="s">
        <v>88</v>
      </c>
      <c r="AY58" s="1261"/>
      <c r="AZ58" s="1262"/>
      <c r="BA58" s="1262"/>
      <c r="BB58" s="1262"/>
      <c r="BC58" s="1262"/>
      <c r="BD58" s="1262"/>
      <c r="BE58" s="1262"/>
      <c r="BF58" s="1262"/>
      <c r="BG58" s="1262"/>
      <c r="BH58" s="1262"/>
      <c r="BI58" s="1262"/>
      <c r="BJ58" s="1262"/>
      <c r="BK58" s="1263"/>
      <c r="BL58" s="1263"/>
      <c r="BM58" s="1263"/>
      <c r="BN58" s="1264"/>
    </row>
    <row r="59" spans="2:85" ht="21" customHeight="1">
      <c r="B59" s="1213"/>
      <c r="C59" s="1214" t="s">
        <v>332</v>
      </c>
      <c r="D59" s="1215"/>
      <c r="E59" s="1216"/>
      <c r="F59" s="1216"/>
      <c r="G59" s="1216"/>
      <c r="H59" s="1216"/>
      <c r="I59" s="1216"/>
      <c r="J59" s="1217"/>
      <c r="K59" s="1217"/>
      <c r="L59" s="1217"/>
      <c r="M59" s="1217"/>
      <c r="N59" s="1217"/>
      <c r="O59" s="1217"/>
      <c r="P59" s="1218"/>
      <c r="Q59" s="1218"/>
      <c r="R59" s="1218"/>
      <c r="S59" s="1218"/>
      <c r="T59" s="1218"/>
      <c r="U59" s="1218"/>
      <c r="V59" s="1219"/>
      <c r="W59" s="777"/>
      <c r="X59" s="778"/>
      <c r="Y59" s="778"/>
      <c r="Z59" s="778"/>
      <c r="AA59" s="778"/>
      <c r="AB59" s="778"/>
      <c r="AC59" s="779"/>
      <c r="AD59" s="777"/>
      <c r="AE59" s="778"/>
      <c r="AF59" s="778"/>
      <c r="AG59" s="778"/>
      <c r="AH59" s="778"/>
      <c r="AI59" s="778"/>
      <c r="AJ59" s="779"/>
      <c r="AK59" s="777"/>
      <c r="AL59" s="778"/>
      <c r="AM59" s="778"/>
      <c r="AN59" s="778"/>
      <c r="AO59" s="778"/>
      <c r="AP59" s="778"/>
      <c r="AQ59" s="779"/>
      <c r="AR59" s="777"/>
      <c r="AS59" s="778"/>
      <c r="AT59" s="778"/>
      <c r="AU59" s="778"/>
      <c r="AV59" s="778"/>
      <c r="AW59" s="778"/>
      <c r="AX59" s="779"/>
      <c r="AY59" s="1220"/>
      <c r="AZ59" s="1221"/>
      <c r="BA59" s="1221"/>
      <c r="BB59" s="1222">
        <f t="shared" ref="BB59:BB66" si="4">AY59/4</f>
        <v>0</v>
      </c>
      <c r="BC59" s="1222"/>
      <c r="BD59" s="1223"/>
      <c r="BE59" s="1224">
        <f>ROUNDDOWN(SUM($BB$59:$BD$66)/40,1)</f>
        <v>0</v>
      </c>
      <c r="BF59" s="1224"/>
      <c r="BG59" s="1224"/>
      <c r="BH59" s="1224"/>
      <c r="BI59" s="1224"/>
      <c r="BJ59" s="1224"/>
      <c r="BK59" s="1079"/>
      <c r="BL59" s="1079"/>
      <c r="BM59" s="1079"/>
      <c r="BN59" s="1080"/>
    </row>
    <row r="60" spans="2:85" ht="21" customHeight="1">
      <c r="B60" s="1213"/>
      <c r="C60" s="1213"/>
      <c r="D60" s="1202"/>
      <c r="E60" s="1203"/>
      <c r="F60" s="1203"/>
      <c r="G60" s="1203"/>
      <c r="H60" s="1203"/>
      <c r="I60" s="1203"/>
      <c r="J60" s="1204"/>
      <c r="K60" s="1204"/>
      <c r="L60" s="1204"/>
      <c r="M60" s="1204"/>
      <c r="N60" s="1204"/>
      <c r="O60" s="1204"/>
      <c r="P60" s="1209"/>
      <c r="Q60" s="1209"/>
      <c r="R60" s="1209"/>
      <c r="S60" s="1209"/>
      <c r="T60" s="1209"/>
      <c r="U60" s="1209"/>
      <c r="V60" s="1212"/>
      <c r="W60" s="781"/>
      <c r="X60" s="782"/>
      <c r="Y60" s="782"/>
      <c r="Z60" s="782"/>
      <c r="AA60" s="782"/>
      <c r="AB60" s="782"/>
      <c r="AC60" s="783"/>
      <c r="AD60" s="781"/>
      <c r="AE60" s="782"/>
      <c r="AF60" s="782"/>
      <c r="AG60" s="782"/>
      <c r="AH60" s="782"/>
      <c r="AI60" s="782"/>
      <c r="AJ60" s="783"/>
      <c r="AK60" s="781"/>
      <c r="AL60" s="782"/>
      <c r="AM60" s="782"/>
      <c r="AN60" s="782"/>
      <c r="AO60" s="782"/>
      <c r="AP60" s="782"/>
      <c r="AQ60" s="783"/>
      <c r="AR60" s="784"/>
      <c r="AS60" s="782"/>
      <c r="AT60" s="782"/>
      <c r="AU60" s="782"/>
      <c r="AV60" s="782"/>
      <c r="AW60" s="782"/>
      <c r="AX60" s="783"/>
      <c r="AY60" s="1208"/>
      <c r="AZ60" s="1209"/>
      <c r="BA60" s="1209"/>
      <c r="BB60" s="1210">
        <f t="shared" si="4"/>
        <v>0</v>
      </c>
      <c r="BC60" s="1210"/>
      <c r="BD60" s="1211"/>
      <c r="BE60" s="1225"/>
      <c r="BF60" s="1225"/>
      <c r="BG60" s="1225"/>
      <c r="BH60" s="1225"/>
      <c r="BI60" s="1225"/>
      <c r="BJ60" s="1225"/>
      <c r="BK60" s="1188"/>
      <c r="BL60" s="1188"/>
      <c r="BM60" s="1188"/>
      <c r="BN60" s="1189"/>
    </row>
    <row r="61" spans="2:85" ht="21" customHeight="1">
      <c r="B61" s="1213"/>
      <c r="C61" s="1213"/>
      <c r="D61" s="1202"/>
      <c r="E61" s="1203"/>
      <c r="F61" s="1203"/>
      <c r="G61" s="1203"/>
      <c r="H61" s="1203"/>
      <c r="I61" s="1203"/>
      <c r="J61" s="1204"/>
      <c r="K61" s="1204"/>
      <c r="L61" s="1204"/>
      <c r="M61" s="1204"/>
      <c r="N61" s="1204"/>
      <c r="O61" s="1204"/>
      <c r="P61" s="1209"/>
      <c r="Q61" s="1209"/>
      <c r="R61" s="1209"/>
      <c r="S61" s="1209"/>
      <c r="T61" s="1209"/>
      <c r="U61" s="1209"/>
      <c r="V61" s="1212"/>
      <c r="W61" s="789"/>
      <c r="X61" s="790"/>
      <c r="Y61" s="790"/>
      <c r="Z61" s="790"/>
      <c r="AA61" s="790"/>
      <c r="AB61" s="790"/>
      <c r="AC61" s="791"/>
      <c r="AD61" s="789"/>
      <c r="AE61" s="790"/>
      <c r="AF61" s="790"/>
      <c r="AG61" s="790"/>
      <c r="AH61" s="790"/>
      <c r="AI61" s="790"/>
      <c r="AJ61" s="791"/>
      <c r="AK61" s="789"/>
      <c r="AL61" s="790"/>
      <c r="AM61" s="790"/>
      <c r="AN61" s="790"/>
      <c r="AO61" s="790"/>
      <c r="AP61" s="790"/>
      <c r="AQ61" s="791"/>
      <c r="AR61" s="789"/>
      <c r="AS61" s="790"/>
      <c r="AT61" s="790"/>
      <c r="AU61" s="790"/>
      <c r="AV61" s="790"/>
      <c r="AW61" s="790"/>
      <c r="AX61" s="791"/>
      <c r="AY61" s="1208"/>
      <c r="AZ61" s="1209"/>
      <c r="BA61" s="1209"/>
      <c r="BB61" s="1210">
        <f t="shared" si="4"/>
        <v>0</v>
      </c>
      <c r="BC61" s="1210"/>
      <c r="BD61" s="1211"/>
      <c r="BE61" s="1225"/>
      <c r="BF61" s="1225"/>
      <c r="BG61" s="1225"/>
      <c r="BH61" s="1225"/>
      <c r="BI61" s="1225"/>
      <c r="BJ61" s="1225"/>
      <c r="BK61" s="1188"/>
      <c r="BL61" s="1188"/>
      <c r="BM61" s="1188"/>
      <c r="BN61" s="1189"/>
    </row>
    <row r="62" spans="2:85" ht="21" customHeight="1">
      <c r="B62" s="1213"/>
      <c r="C62" s="1213"/>
      <c r="D62" s="1202"/>
      <c r="E62" s="1203"/>
      <c r="F62" s="1203"/>
      <c r="G62" s="1203"/>
      <c r="H62" s="1203"/>
      <c r="I62" s="1203"/>
      <c r="J62" s="1204"/>
      <c r="K62" s="1204"/>
      <c r="L62" s="1204"/>
      <c r="M62" s="1204"/>
      <c r="N62" s="1204"/>
      <c r="O62" s="1204"/>
      <c r="P62" s="1205"/>
      <c r="Q62" s="1206"/>
      <c r="R62" s="1206"/>
      <c r="S62" s="1206"/>
      <c r="T62" s="1206"/>
      <c r="U62" s="1206"/>
      <c r="V62" s="1207"/>
      <c r="W62" s="781"/>
      <c r="X62" s="782"/>
      <c r="Y62" s="782"/>
      <c r="Z62" s="790"/>
      <c r="AA62" s="790"/>
      <c r="AB62" s="782"/>
      <c r="AC62" s="783"/>
      <c r="AD62" s="781"/>
      <c r="AE62" s="782"/>
      <c r="AF62" s="782"/>
      <c r="AG62" s="790"/>
      <c r="AH62" s="790"/>
      <c r="AI62" s="782"/>
      <c r="AJ62" s="783"/>
      <c r="AK62" s="781"/>
      <c r="AL62" s="782"/>
      <c r="AM62" s="782"/>
      <c r="AN62" s="790"/>
      <c r="AO62" s="790"/>
      <c r="AP62" s="782"/>
      <c r="AQ62" s="783"/>
      <c r="AR62" s="784"/>
      <c r="AS62" s="782"/>
      <c r="AT62" s="782"/>
      <c r="AU62" s="790"/>
      <c r="AV62" s="782"/>
      <c r="AW62" s="782"/>
      <c r="AX62" s="783"/>
      <c r="AY62" s="1208"/>
      <c r="AZ62" s="1209"/>
      <c r="BA62" s="1209"/>
      <c r="BB62" s="1210">
        <f t="shared" si="4"/>
        <v>0</v>
      </c>
      <c r="BC62" s="1210"/>
      <c r="BD62" s="1211"/>
      <c r="BE62" s="1225"/>
      <c r="BF62" s="1225"/>
      <c r="BG62" s="1225"/>
      <c r="BH62" s="1225"/>
      <c r="BI62" s="1225"/>
      <c r="BJ62" s="1225"/>
      <c r="BK62" s="1188"/>
      <c r="BL62" s="1188"/>
      <c r="BM62" s="1188"/>
      <c r="BN62" s="1189"/>
    </row>
    <row r="63" spans="2:85" ht="21" customHeight="1">
      <c r="B63" s="1213"/>
      <c r="C63" s="1213"/>
      <c r="D63" s="1202"/>
      <c r="E63" s="1203"/>
      <c r="F63" s="1203"/>
      <c r="G63" s="1203"/>
      <c r="H63" s="1203"/>
      <c r="I63" s="1203"/>
      <c r="J63" s="1204"/>
      <c r="K63" s="1204"/>
      <c r="L63" s="1204"/>
      <c r="M63" s="1204"/>
      <c r="N63" s="1204"/>
      <c r="O63" s="1204"/>
      <c r="P63" s="1209"/>
      <c r="Q63" s="1209"/>
      <c r="R63" s="1209"/>
      <c r="S63" s="1209"/>
      <c r="T63" s="1209"/>
      <c r="U63" s="1209"/>
      <c r="V63" s="1212"/>
      <c r="W63" s="789"/>
      <c r="X63" s="790"/>
      <c r="Y63" s="790"/>
      <c r="Z63" s="790"/>
      <c r="AA63" s="790"/>
      <c r="AB63" s="790"/>
      <c r="AC63" s="791"/>
      <c r="AD63" s="789"/>
      <c r="AE63" s="790"/>
      <c r="AF63" s="790"/>
      <c r="AG63" s="790"/>
      <c r="AH63" s="790"/>
      <c r="AI63" s="790"/>
      <c r="AJ63" s="791"/>
      <c r="AK63" s="789"/>
      <c r="AL63" s="790"/>
      <c r="AM63" s="790"/>
      <c r="AN63" s="790"/>
      <c r="AO63" s="790"/>
      <c r="AP63" s="790"/>
      <c r="AQ63" s="791"/>
      <c r="AR63" s="789"/>
      <c r="AS63" s="790"/>
      <c r="AT63" s="790"/>
      <c r="AU63" s="790"/>
      <c r="AV63" s="790"/>
      <c r="AW63" s="790"/>
      <c r="AX63" s="791"/>
      <c r="AY63" s="1208"/>
      <c r="AZ63" s="1209"/>
      <c r="BA63" s="1209"/>
      <c r="BB63" s="1210">
        <f t="shared" si="4"/>
        <v>0</v>
      </c>
      <c r="BC63" s="1210"/>
      <c r="BD63" s="1211"/>
      <c r="BE63" s="1225"/>
      <c r="BF63" s="1225"/>
      <c r="BG63" s="1225"/>
      <c r="BH63" s="1225"/>
      <c r="BI63" s="1225"/>
      <c r="BJ63" s="1225"/>
      <c r="BK63" s="1188"/>
      <c r="BL63" s="1188"/>
      <c r="BM63" s="1188"/>
      <c r="BN63" s="1189"/>
    </row>
    <row r="64" spans="2:85" ht="21" customHeight="1">
      <c r="B64" s="1213"/>
      <c r="C64" s="1213"/>
      <c r="D64" s="1202"/>
      <c r="E64" s="1203"/>
      <c r="F64" s="1203"/>
      <c r="G64" s="1203"/>
      <c r="H64" s="1203"/>
      <c r="I64" s="1203"/>
      <c r="J64" s="1204"/>
      <c r="K64" s="1204"/>
      <c r="L64" s="1204"/>
      <c r="M64" s="1204"/>
      <c r="N64" s="1204"/>
      <c r="O64" s="1204"/>
      <c r="P64" s="1205"/>
      <c r="Q64" s="1206"/>
      <c r="R64" s="1206"/>
      <c r="S64" s="1206"/>
      <c r="T64" s="1206"/>
      <c r="U64" s="1206"/>
      <c r="V64" s="1207"/>
      <c r="W64" s="781"/>
      <c r="X64" s="782"/>
      <c r="Y64" s="782"/>
      <c r="Z64" s="782"/>
      <c r="AA64" s="782"/>
      <c r="AB64" s="782"/>
      <c r="AC64" s="792"/>
      <c r="AD64" s="781"/>
      <c r="AE64" s="782"/>
      <c r="AF64" s="782"/>
      <c r="AG64" s="782"/>
      <c r="AH64" s="782"/>
      <c r="AI64" s="782"/>
      <c r="AJ64" s="792"/>
      <c r="AK64" s="781"/>
      <c r="AL64" s="782"/>
      <c r="AM64" s="782"/>
      <c r="AN64" s="782"/>
      <c r="AO64" s="782"/>
      <c r="AP64" s="782"/>
      <c r="AQ64" s="792"/>
      <c r="AR64" s="781"/>
      <c r="AS64" s="782"/>
      <c r="AT64" s="782"/>
      <c r="AU64" s="782"/>
      <c r="AV64" s="782"/>
      <c r="AW64" s="782"/>
      <c r="AX64" s="792"/>
      <c r="AY64" s="1208"/>
      <c r="AZ64" s="1209"/>
      <c r="BA64" s="1209"/>
      <c r="BB64" s="1210">
        <f t="shared" si="4"/>
        <v>0</v>
      </c>
      <c r="BC64" s="1210"/>
      <c r="BD64" s="1211"/>
      <c r="BE64" s="1225"/>
      <c r="BF64" s="1225"/>
      <c r="BG64" s="1225"/>
      <c r="BH64" s="1225"/>
      <c r="BI64" s="1225"/>
      <c r="BJ64" s="1225"/>
      <c r="BK64" s="1188"/>
      <c r="BL64" s="1188"/>
      <c r="BM64" s="1188"/>
      <c r="BN64" s="1189"/>
    </row>
    <row r="65" spans="2:66" ht="21" customHeight="1">
      <c r="B65" s="1213"/>
      <c r="C65" s="1213"/>
      <c r="D65" s="1202"/>
      <c r="E65" s="1203"/>
      <c r="F65" s="1203"/>
      <c r="G65" s="1203"/>
      <c r="H65" s="1203"/>
      <c r="I65" s="1203"/>
      <c r="J65" s="1204"/>
      <c r="K65" s="1204"/>
      <c r="L65" s="1204"/>
      <c r="M65" s="1204"/>
      <c r="N65" s="1204"/>
      <c r="O65" s="1204"/>
      <c r="P65" s="1205"/>
      <c r="Q65" s="1206"/>
      <c r="R65" s="1206"/>
      <c r="S65" s="1206"/>
      <c r="T65" s="1206"/>
      <c r="U65" s="1206"/>
      <c r="V65" s="1207"/>
      <c r="W65" s="781"/>
      <c r="X65" s="782"/>
      <c r="Y65" s="782"/>
      <c r="Z65" s="782"/>
      <c r="AA65" s="782"/>
      <c r="AB65" s="782"/>
      <c r="AC65" s="783"/>
      <c r="AD65" s="781"/>
      <c r="AE65" s="782"/>
      <c r="AF65" s="782"/>
      <c r="AG65" s="782"/>
      <c r="AH65" s="782"/>
      <c r="AI65" s="782"/>
      <c r="AJ65" s="783"/>
      <c r="AK65" s="781"/>
      <c r="AL65" s="782"/>
      <c r="AM65" s="782"/>
      <c r="AN65" s="782"/>
      <c r="AO65" s="782"/>
      <c r="AP65" s="782"/>
      <c r="AQ65" s="783"/>
      <c r="AR65" s="784"/>
      <c r="AS65" s="782"/>
      <c r="AT65" s="782"/>
      <c r="AU65" s="782"/>
      <c r="AV65" s="782"/>
      <c r="AW65" s="782"/>
      <c r="AX65" s="783"/>
      <c r="AY65" s="1208"/>
      <c r="AZ65" s="1209"/>
      <c r="BA65" s="1209"/>
      <c r="BB65" s="1210">
        <f t="shared" si="4"/>
        <v>0</v>
      </c>
      <c r="BC65" s="1210"/>
      <c r="BD65" s="1211"/>
      <c r="BE65" s="1225"/>
      <c r="BF65" s="1225"/>
      <c r="BG65" s="1225"/>
      <c r="BH65" s="1225"/>
      <c r="BI65" s="1225"/>
      <c r="BJ65" s="1225"/>
      <c r="BK65" s="1188"/>
      <c r="BL65" s="1188"/>
      <c r="BM65" s="1188"/>
      <c r="BN65" s="1189"/>
    </row>
    <row r="66" spans="2:66" ht="21" customHeight="1" thickBot="1">
      <c r="B66" s="1213"/>
      <c r="C66" s="1213"/>
      <c r="D66" s="1190"/>
      <c r="E66" s="1191"/>
      <c r="F66" s="1191"/>
      <c r="G66" s="1191"/>
      <c r="H66" s="1191"/>
      <c r="I66" s="1191"/>
      <c r="J66" s="1192"/>
      <c r="K66" s="1192"/>
      <c r="L66" s="1192"/>
      <c r="M66" s="1192"/>
      <c r="N66" s="1192"/>
      <c r="O66" s="1192"/>
      <c r="P66" s="1193"/>
      <c r="Q66" s="1194"/>
      <c r="R66" s="1194"/>
      <c r="S66" s="1194"/>
      <c r="T66" s="1194"/>
      <c r="U66" s="1194"/>
      <c r="V66" s="1195"/>
      <c r="W66" s="785"/>
      <c r="X66" s="786"/>
      <c r="Y66" s="786"/>
      <c r="Z66" s="786"/>
      <c r="AA66" s="786"/>
      <c r="AB66" s="786"/>
      <c r="AC66" s="787"/>
      <c r="AD66" s="785"/>
      <c r="AE66" s="786"/>
      <c r="AF66" s="786"/>
      <c r="AG66" s="786"/>
      <c r="AH66" s="786"/>
      <c r="AI66" s="786"/>
      <c r="AJ66" s="787"/>
      <c r="AK66" s="785"/>
      <c r="AL66" s="786"/>
      <c r="AM66" s="786"/>
      <c r="AN66" s="786"/>
      <c r="AO66" s="786"/>
      <c r="AP66" s="786"/>
      <c r="AQ66" s="787"/>
      <c r="AR66" s="788"/>
      <c r="AS66" s="786"/>
      <c r="AT66" s="786"/>
      <c r="AU66" s="786"/>
      <c r="AV66" s="786"/>
      <c r="AW66" s="786"/>
      <c r="AX66" s="787"/>
      <c r="AY66" s="1196"/>
      <c r="AZ66" s="1197"/>
      <c r="BA66" s="1197"/>
      <c r="BB66" s="1198">
        <f t="shared" si="4"/>
        <v>0</v>
      </c>
      <c r="BC66" s="1198"/>
      <c r="BD66" s="1199"/>
      <c r="BE66" s="1226"/>
      <c r="BF66" s="1226"/>
      <c r="BG66" s="1226"/>
      <c r="BH66" s="1226"/>
      <c r="BI66" s="1226"/>
      <c r="BJ66" s="1226"/>
      <c r="BK66" s="1200"/>
      <c r="BL66" s="1200"/>
      <c r="BM66" s="1200"/>
      <c r="BN66" s="1201"/>
    </row>
    <row r="67" spans="2:66" ht="21" customHeight="1" thickBot="1">
      <c r="B67" s="1213"/>
      <c r="C67" s="1227" t="s">
        <v>328</v>
      </c>
      <c r="D67" s="1228"/>
      <c r="E67" s="1228"/>
      <c r="F67" s="1228"/>
      <c r="G67" s="1228"/>
      <c r="H67" s="1228"/>
      <c r="I67" s="1228"/>
      <c r="J67" s="1228"/>
      <c r="K67" s="1228"/>
      <c r="L67" s="1228"/>
      <c r="M67" s="1228"/>
      <c r="N67" s="1228"/>
      <c r="O67" s="1228"/>
      <c r="P67" s="1228"/>
      <c r="Q67" s="1228"/>
      <c r="R67" s="1228"/>
      <c r="S67" s="1228"/>
      <c r="T67" s="1228"/>
      <c r="U67" s="1228"/>
      <c r="V67" s="1229"/>
      <c r="W67" s="301">
        <f t="shared" ref="W67:AX67" si="5">SUM(W59:W66)</f>
        <v>0</v>
      </c>
      <c r="X67" s="302">
        <f t="shared" si="5"/>
        <v>0</v>
      </c>
      <c r="Y67" s="302">
        <f t="shared" si="5"/>
        <v>0</v>
      </c>
      <c r="Z67" s="302">
        <f t="shared" si="5"/>
        <v>0</v>
      </c>
      <c r="AA67" s="302">
        <f t="shared" si="5"/>
        <v>0</v>
      </c>
      <c r="AB67" s="302">
        <f t="shared" si="5"/>
        <v>0</v>
      </c>
      <c r="AC67" s="303">
        <f t="shared" si="5"/>
        <v>0</v>
      </c>
      <c r="AD67" s="301">
        <f t="shared" si="5"/>
        <v>0</v>
      </c>
      <c r="AE67" s="302">
        <f t="shared" si="5"/>
        <v>0</v>
      </c>
      <c r="AF67" s="302">
        <f t="shared" si="5"/>
        <v>0</v>
      </c>
      <c r="AG67" s="302">
        <f t="shared" si="5"/>
        <v>0</v>
      </c>
      <c r="AH67" s="302">
        <f t="shared" si="5"/>
        <v>0</v>
      </c>
      <c r="AI67" s="302">
        <f t="shared" si="5"/>
        <v>0</v>
      </c>
      <c r="AJ67" s="303">
        <f t="shared" si="5"/>
        <v>0</v>
      </c>
      <c r="AK67" s="301">
        <f t="shared" si="5"/>
        <v>0</v>
      </c>
      <c r="AL67" s="302">
        <f t="shared" si="5"/>
        <v>0</v>
      </c>
      <c r="AM67" s="302">
        <f t="shared" si="5"/>
        <v>0</v>
      </c>
      <c r="AN67" s="302">
        <f t="shared" si="5"/>
        <v>0</v>
      </c>
      <c r="AO67" s="302">
        <f t="shared" si="5"/>
        <v>0</v>
      </c>
      <c r="AP67" s="302">
        <f t="shared" si="5"/>
        <v>0</v>
      </c>
      <c r="AQ67" s="303">
        <f t="shared" si="5"/>
        <v>0</v>
      </c>
      <c r="AR67" s="301">
        <f t="shared" si="5"/>
        <v>0</v>
      </c>
      <c r="AS67" s="302">
        <f t="shared" si="5"/>
        <v>0</v>
      </c>
      <c r="AT67" s="302">
        <f t="shared" si="5"/>
        <v>0</v>
      </c>
      <c r="AU67" s="302">
        <f t="shared" si="5"/>
        <v>0</v>
      </c>
      <c r="AV67" s="302">
        <f t="shared" si="5"/>
        <v>0</v>
      </c>
      <c r="AW67" s="302">
        <f t="shared" si="5"/>
        <v>0</v>
      </c>
      <c r="AX67" s="303">
        <f t="shared" si="5"/>
        <v>0</v>
      </c>
      <c r="AY67" s="1230">
        <f>SUM(AY59:BA66)</f>
        <v>0</v>
      </c>
      <c r="AZ67" s="1231"/>
      <c r="BA67" s="1231"/>
      <c r="BB67" s="1232">
        <f>SUM($BB$59:$BD$66)</f>
        <v>0</v>
      </c>
      <c r="BC67" s="1232"/>
      <c r="BD67" s="1233"/>
      <c r="BE67" s="1234">
        <f>SUM(BE59)</f>
        <v>0</v>
      </c>
      <c r="BF67" s="1235"/>
      <c r="BG67" s="1235"/>
      <c r="BH67" s="1235"/>
      <c r="BI67" s="1235"/>
      <c r="BJ67" s="1236"/>
      <c r="BK67" s="1183"/>
      <c r="BL67" s="1183"/>
      <c r="BM67" s="1183"/>
      <c r="BN67" s="1184"/>
    </row>
    <row r="68" spans="2:66" ht="21" customHeight="1" thickBot="1">
      <c r="B68" s="307" t="s">
        <v>330</v>
      </c>
      <c r="C68" s="308"/>
      <c r="D68" s="309"/>
      <c r="E68" s="310"/>
      <c r="F68" s="310"/>
      <c r="G68" s="310"/>
      <c r="H68" s="310"/>
      <c r="I68" s="310"/>
      <c r="J68" s="310"/>
      <c r="K68" s="310"/>
      <c r="L68" s="310"/>
      <c r="M68" s="310"/>
      <c r="N68" s="310"/>
      <c r="O68" s="310"/>
      <c r="P68" s="310"/>
      <c r="Q68" s="310"/>
      <c r="R68" s="310"/>
      <c r="S68" s="310"/>
      <c r="T68" s="310"/>
      <c r="U68" s="310"/>
      <c r="V68" s="310"/>
      <c r="W68" s="286"/>
      <c r="X68" s="286"/>
      <c r="Y68" s="286"/>
      <c r="Z68" s="286"/>
      <c r="AA68" s="286"/>
      <c r="AB68" s="286"/>
      <c r="AC68" s="286"/>
      <c r="AD68" s="286"/>
      <c r="AE68" s="286"/>
      <c r="AF68" s="286"/>
      <c r="AG68" s="286"/>
      <c r="AH68" s="286"/>
      <c r="AI68" s="286"/>
      <c r="AJ68" s="286"/>
      <c r="AK68" s="286"/>
      <c r="AL68" s="286"/>
      <c r="AM68" s="286"/>
      <c r="AN68" s="286"/>
      <c r="AO68" s="286"/>
      <c r="AP68" s="286"/>
      <c r="AQ68" s="286"/>
      <c r="AR68" s="286"/>
      <c r="AS68" s="286"/>
      <c r="AT68" s="286"/>
      <c r="AU68" s="286"/>
      <c r="AV68" s="286"/>
      <c r="AW68" s="286"/>
      <c r="AX68" s="311"/>
      <c r="AY68" s="1185">
        <v>40</v>
      </c>
      <c r="AZ68" s="1186"/>
      <c r="BA68" s="1186"/>
      <c r="BB68" s="1186"/>
      <c r="BC68" s="1186"/>
      <c r="BD68" s="1186"/>
      <c r="BE68" s="1186"/>
      <c r="BF68" s="1186"/>
      <c r="BG68" s="1186"/>
      <c r="BH68" s="1186"/>
      <c r="BI68" s="1186"/>
      <c r="BJ68" s="1186"/>
      <c r="BK68" s="1186"/>
      <c r="BL68" s="1186"/>
      <c r="BM68" s="1186"/>
      <c r="BN68" s="1187"/>
    </row>
    <row r="69" spans="2:66" ht="21" customHeight="1">
      <c r="B69" s="48" t="s">
        <v>333</v>
      </c>
    </row>
    <row r="70" spans="2:66" ht="21" customHeight="1">
      <c r="B70" s="48" t="s">
        <v>334</v>
      </c>
      <c r="G70" s="48"/>
    </row>
    <row r="71" spans="2:66" ht="21" customHeight="1">
      <c r="G71" s="48"/>
    </row>
  </sheetData>
  <mergeCells count="452">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3"/>
    <mergeCell ref="C37:C44"/>
    <mergeCell ref="D37:I37"/>
    <mergeCell ref="J37:L37"/>
    <mergeCell ref="M37:O37"/>
    <mergeCell ref="M38:O38"/>
    <mergeCell ref="P38:V38"/>
    <mergeCell ref="AY38:BA38"/>
    <mergeCell ref="BB38:BD38"/>
    <mergeCell ref="D41:I41"/>
    <mergeCell ref="J41:L41"/>
    <mergeCell ref="M41:O41"/>
    <mergeCell ref="D40:I40"/>
    <mergeCell ref="J40:L40"/>
    <mergeCell ref="M40:O40"/>
    <mergeCell ref="D39:I39"/>
    <mergeCell ref="J39:L39"/>
    <mergeCell ref="M39:O39"/>
    <mergeCell ref="D48:I48"/>
    <mergeCell ref="J48:L48"/>
    <mergeCell ref="M48:O48"/>
    <mergeCell ref="P48:V48"/>
    <mergeCell ref="AY48:BA48"/>
    <mergeCell ref="BB48:BD48"/>
    <mergeCell ref="BK41:BN41"/>
    <mergeCell ref="BK42:BN42"/>
    <mergeCell ref="BK43:BN43"/>
    <mergeCell ref="P41:V41"/>
    <mergeCell ref="AY41:BA41"/>
    <mergeCell ref="BB41:BD41"/>
    <mergeCell ref="CK39:CO39"/>
    <mergeCell ref="P40:V40"/>
    <mergeCell ref="AY40:BA40"/>
    <mergeCell ref="BB40:BD40"/>
    <mergeCell ref="BK40:BN40"/>
    <mergeCell ref="P39:V39"/>
    <mergeCell ref="AY39:BA39"/>
    <mergeCell ref="BB39:BD39"/>
    <mergeCell ref="CE37:CJ39"/>
    <mergeCell ref="CK37:CO37"/>
    <mergeCell ref="BK38:BN38"/>
    <mergeCell ref="CK38:CO38"/>
    <mergeCell ref="P37:V37"/>
    <mergeCell ref="AY37:BA37"/>
    <mergeCell ref="BB37:BD37"/>
    <mergeCell ref="BE37:BG44"/>
    <mergeCell ref="BH37:BJ44"/>
    <mergeCell ref="BK37:BN37"/>
    <mergeCell ref="D38:I38"/>
    <mergeCell ref="J38:L38"/>
    <mergeCell ref="D43:I43"/>
    <mergeCell ref="J43:L43"/>
    <mergeCell ref="M43:O43"/>
    <mergeCell ref="P43:V43"/>
    <mergeCell ref="AY43:BA43"/>
    <mergeCell ref="BB43:BD43"/>
    <mergeCell ref="D42:I42"/>
    <mergeCell ref="J42:L42"/>
    <mergeCell ref="M42:O42"/>
    <mergeCell ref="P42:V42"/>
    <mergeCell ref="AY42:BA42"/>
    <mergeCell ref="BB42:BD42"/>
    <mergeCell ref="BK39:BN39"/>
    <mergeCell ref="BK45:BN45"/>
    <mergeCell ref="D46:I46"/>
    <mergeCell ref="J46:L46"/>
    <mergeCell ref="M46:O46"/>
    <mergeCell ref="P46:V46"/>
    <mergeCell ref="AY46:BA46"/>
    <mergeCell ref="BB46:BD46"/>
    <mergeCell ref="BK46:BN46"/>
    <mergeCell ref="BK44:BN44"/>
    <mergeCell ref="D45:I45"/>
    <mergeCell ref="J45:L45"/>
    <mergeCell ref="M45:O45"/>
    <mergeCell ref="P45:V45"/>
    <mergeCell ref="AY45:BA45"/>
    <mergeCell ref="BB45:BD45"/>
    <mergeCell ref="BE45:BG51"/>
    <mergeCell ref="BH45:BJ51"/>
    <mergeCell ref="D44:I44"/>
    <mergeCell ref="J44:L44"/>
    <mergeCell ref="M44:O44"/>
    <mergeCell ref="P44:V44"/>
    <mergeCell ref="AY44:BA44"/>
    <mergeCell ref="BB44:BD44"/>
    <mergeCell ref="BK47:BN47"/>
    <mergeCell ref="P47:V47"/>
    <mergeCell ref="AY47:BA47"/>
    <mergeCell ref="BB47:BD47"/>
    <mergeCell ref="BK49:BN49"/>
    <mergeCell ref="D50:I50"/>
    <mergeCell ref="J50:L50"/>
    <mergeCell ref="M50:O50"/>
    <mergeCell ref="P50:V50"/>
    <mergeCell ref="AY50:BA50"/>
    <mergeCell ref="BB50:BD50"/>
    <mergeCell ref="BK50:BN50"/>
    <mergeCell ref="D49:I49"/>
    <mergeCell ref="J49:L49"/>
    <mergeCell ref="M49:O49"/>
    <mergeCell ref="P49:V49"/>
    <mergeCell ref="AY49:BA49"/>
    <mergeCell ref="BB49:BD49"/>
    <mergeCell ref="C53:V53"/>
    <mergeCell ref="AY53:BA53"/>
    <mergeCell ref="BB53:BD53"/>
    <mergeCell ref="BE53:BG53"/>
    <mergeCell ref="BH53:BJ53"/>
    <mergeCell ref="BK53:BN53"/>
    <mergeCell ref="BK51:BN51"/>
    <mergeCell ref="C52:V52"/>
    <mergeCell ref="AY52:BA52"/>
    <mergeCell ref="BB52:BD52"/>
    <mergeCell ref="BE52:BG52"/>
    <mergeCell ref="BH52:BJ52"/>
    <mergeCell ref="BK52:BN52"/>
    <mergeCell ref="D51:I51"/>
    <mergeCell ref="J51:L51"/>
    <mergeCell ref="M51:O51"/>
    <mergeCell ref="P51:V51"/>
    <mergeCell ref="AY51:BA51"/>
    <mergeCell ref="BB51:BD51"/>
    <mergeCell ref="C45:C51"/>
    <mergeCell ref="BK48:BN48"/>
    <mergeCell ref="D47:I47"/>
    <mergeCell ref="J47:L47"/>
    <mergeCell ref="M47:O47"/>
    <mergeCell ref="AY54:BN54"/>
    <mergeCell ref="B57:B58"/>
    <mergeCell ref="D57:I58"/>
    <mergeCell ref="J57:O58"/>
    <mergeCell ref="P57:V58"/>
    <mergeCell ref="W57:AC57"/>
    <mergeCell ref="AD57:AJ57"/>
    <mergeCell ref="AK57:AQ57"/>
    <mergeCell ref="AR57:AX57"/>
    <mergeCell ref="AY57:BA58"/>
    <mergeCell ref="BB57:BD58"/>
    <mergeCell ref="BE57:BJ58"/>
    <mergeCell ref="BK57:BN58"/>
    <mergeCell ref="B59:B67"/>
    <mergeCell ref="C59:C66"/>
    <mergeCell ref="D59:I59"/>
    <mergeCell ref="J59:L59"/>
    <mergeCell ref="M59:O59"/>
    <mergeCell ref="P59:V59"/>
    <mergeCell ref="AY59:BA59"/>
    <mergeCell ref="BB59:BD59"/>
    <mergeCell ref="BE59:BJ66"/>
    <mergeCell ref="D62:I62"/>
    <mergeCell ref="J62:L62"/>
    <mergeCell ref="M62:O62"/>
    <mergeCell ref="P62:V62"/>
    <mergeCell ref="AY62:BA62"/>
    <mergeCell ref="BB62:BD62"/>
    <mergeCell ref="C67:V67"/>
    <mergeCell ref="AY67:BA67"/>
    <mergeCell ref="BB67:BD67"/>
    <mergeCell ref="BE67:BJ67"/>
    <mergeCell ref="BK59:BN59"/>
    <mergeCell ref="D60:I60"/>
    <mergeCell ref="J60:L60"/>
    <mergeCell ref="M60:O60"/>
    <mergeCell ref="P60:V60"/>
    <mergeCell ref="AY60:BA60"/>
    <mergeCell ref="BB60:BD60"/>
    <mergeCell ref="BK60:BN60"/>
    <mergeCell ref="BK61:BN61"/>
    <mergeCell ref="BK62:BN62"/>
    <mergeCell ref="D61:I61"/>
    <mergeCell ref="J61:L61"/>
    <mergeCell ref="M61:O61"/>
    <mergeCell ref="P61:V61"/>
    <mergeCell ref="AY61:BA61"/>
    <mergeCell ref="BB61:BD61"/>
    <mergeCell ref="BK63:BN63"/>
    <mergeCell ref="D64:I64"/>
    <mergeCell ref="J64:L64"/>
    <mergeCell ref="M64:O64"/>
    <mergeCell ref="P64:V64"/>
    <mergeCell ref="AY64:BA64"/>
    <mergeCell ref="BB64:BD64"/>
    <mergeCell ref="BK64:BN64"/>
    <mergeCell ref="D63:I63"/>
    <mergeCell ref="J63:L63"/>
    <mergeCell ref="M63:O63"/>
    <mergeCell ref="P63:V63"/>
    <mergeCell ref="AY63:BA63"/>
    <mergeCell ref="BB63:BD63"/>
    <mergeCell ref="BK67:BN67"/>
    <mergeCell ref="AY68:BN68"/>
    <mergeCell ref="BK65:BN65"/>
    <mergeCell ref="D66:I66"/>
    <mergeCell ref="J66:L66"/>
    <mergeCell ref="M66:O66"/>
    <mergeCell ref="P66:V66"/>
    <mergeCell ref="AY66:BA66"/>
    <mergeCell ref="BB66:BD66"/>
    <mergeCell ref="BK66:BN66"/>
    <mergeCell ref="D65:I65"/>
    <mergeCell ref="J65:L65"/>
    <mergeCell ref="M65:O65"/>
    <mergeCell ref="P65:V65"/>
    <mergeCell ref="AY65:BA65"/>
    <mergeCell ref="BB65:BD65"/>
  </mergeCells>
  <phoneticPr fontId="20"/>
  <conditionalFormatting sqref="C31:N31 C25:H26 AC25:AF26 CA25:CD26 I25:L29 Y25:AB29 AG25:AG29 C27:D27 T27 M27:M28 Q27:S28 BV27:BV28 T28:X28 C28:H29 M29:X29 AC29:AF29 BV29:BY29 CA29:CD29 C30:AG30 AG31">
    <cfRule type="expression" dxfId="98" priority="26">
      <formula>COUNTA($D$7)&gt;=1</formula>
    </cfRule>
  </conditionalFormatting>
  <conditionalFormatting sqref="C24:AG24">
    <cfRule type="expression" dxfId="97" priority="32">
      <formula>COUNTA($D$7)&gt;=1</formula>
    </cfRule>
  </conditionalFormatting>
  <conditionalFormatting sqref="C32:AG33">
    <cfRule type="expression" dxfId="96" priority="28">
      <formula>COUNTA($D$7)&gt;=1</formula>
    </cfRule>
  </conditionalFormatting>
  <conditionalFormatting sqref="D5:D7 E16:E17">
    <cfRule type="expression" dxfId="95" priority="41">
      <formula>IF($E$9:$F$9="〇",TRUE,FALSE)</formula>
    </cfRule>
  </conditionalFormatting>
  <conditionalFormatting sqref="D5:D7">
    <cfRule type="expression" dxfId="94" priority="40">
      <formula>IF($E$10:$F$11="〇",TRUE,FALSE)</formula>
    </cfRule>
  </conditionalFormatting>
  <conditionalFormatting sqref="D10">
    <cfRule type="expression" dxfId="93" priority="39">
      <formula>IF($E$9:$F$9="〇",TRUE,FALSE)</formula>
    </cfRule>
  </conditionalFormatting>
  <conditionalFormatting sqref="D12:E12 D13:D14">
    <cfRule type="expression" dxfId="92" priority="37">
      <formula>IF($E$9:$F$9="〇",TRUE,FALSE)</formula>
    </cfRule>
    <cfRule type="expression" dxfId="91" priority="38">
      <formula>IF($E$10:$F$11="〇",TRUE,FALSE)</formula>
    </cfRule>
  </conditionalFormatting>
  <conditionalFormatting sqref="M25:X26">
    <cfRule type="expression" dxfId="90" priority="7">
      <formula>COUNTA($D$7)&gt;=1</formula>
    </cfRule>
  </conditionalFormatting>
  <conditionalFormatting sqref="N31:P31">
    <cfRule type="beginsWith" dxfId="89" priority="15" operator="beginsWith" text="可">
      <formula>LEFT(N31,LEN("可"))="可"</formula>
    </cfRule>
    <cfRule type="containsText" dxfId="88" priority="16" operator="containsText" text="不可">
      <formula>NOT(ISERROR(SEARCH("不可",N31)))</formula>
    </cfRule>
  </conditionalFormatting>
  <conditionalFormatting sqref="Q31:AD31">
    <cfRule type="expression" dxfId="87" priority="25">
      <formula>COUNTA($D$7)&gt;=1</formula>
    </cfRule>
  </conditionalFormatting>
  <conditionalFormatting sqref="AC27:AC28">
    <cfRule type="expression" dxfId="86" priority="5">
      <formula>COUNTA($D$7)&gt;=1</formula>
    </cfRule>
  </conditionalFormatting>
  <conditionalFormatting sqref="AD31:AF31">
    <cfRule type="beginsWith" dxfId="85" priority="13" operator="beginsWith" text="可">
      <formula>LEFT(AD31,LEN("可"))="可"</formula>
    </cfRule>
    <cfRule type="containsText" dxfId="84" priority="14" operator="containsText" text="不可">
      <formula>NOT(ISERROR(SEARCH("不可",AD31)))</formula>
    </cfRule>
  </conditionalFormatting>
  <conditionalFormatting sqref="AE15">
    <cfRule type="expression" dxfId="83" priority="36">
      <formula>COUNTA($D$5,$D$6)&gt;=1</formula>
    </cfRule>
  </conditionalFormatting>
  <conditionalFormatting sqref="AE14:AN14">
    <cfRule type="expression" dxfId="82" priority="31">
      <formula>COUNTA($D$7)&gt;=1</formula>
    </cfRule>
  </conditionalFormatting>
  <conditionalFormatting sqref="AE16:AN16">
    <cfRule type="expression" dxfId="81" priority="35">
      <formula>COUNTA($D$6)&gt;=1</formula>
    </cfRule>
  </conditionalFormatting>
  <conditionalFormatting sqref="AI15:AN15">
    <cfRule type="expression" dxfId="80" priority="42">
      <formula>COUNTA($D$5,$D$6)&gt;=1</formula>
    </cfRule>
  </conditionalFormatting>
  <conditionalFormatting sqref="AI31:AT31">
    <cfRule type="expression" dxfId="79" priority="24">
      <formula>COUNTA($D$5:$D$6)&gt;=1</formula>
    </cfRule>
  </conditionalFormatting>
  <conditionalFormatting sqref="AI24:BM30">
    <cfRule type="expression" dxfId="78" priority="1">
      <formula>COUNTA($D$5:$D$6)&gt;=1</formula>
    </cfRule>
  </conditionalFormatting>
  <conditionalFormatting sqref="AI32:BM32">
    <cfRule type="expression" dxfId="77" priority="27">
      <formula>COUNTA($D$5:$D$6)&gt;=1</formula>
    </cfRule>
  </conditionalFormatting>
  <conditionalFormatting sqref="AT31:AV31">
    <cfRule type="beginsWith" dxfId="76" priority="10" operator="beginsWith" text="可">
      <formula>LEFT(AT31,LEN("可"))="可"</formula>
    </cfRule>
    <cfRule type="containsText" dxfId="75" priority="12" operator="containsText" text="不可">
      <formula>NOT(ISERROR(SEARCH("不可",AT31)))</formula>
    </cfRule>
  </conditionalFormatting>
  <conditionalFormatting sqref="AV14:BE14">
    <cfRule type="expression" dxfId="74" priority="17">
      <formula>COUNTA($D$7)&gt;=1</formula>
    </cfRule>
  </conditionalFormatting>
  <conditionalFormatting sqref="AV15:BE15">
    <cfRule type="expression" dxfId="73" priority="18">
      <formula>COUNTA($D$5,$D$6)&gt;=1</formula>
    </cfRule>
  </conditionalFormatting>
  <conditionalFormatting sqref="AV16:BE16">
    <cfRule type="expression" dxfId="72" priority="19">
      <formula>COUNTA($D$6)&gt;=1</formula>
    </cfRule>
  </conditionalFormatting>
  <conditionalFormatting sqref="AW31:BJ31">
    <cfRule type="expression" dxfId="71" priority="23">
      <formula>COUNTA($D$5:$D$6)&gt;=1</formula>
    </cfRule>
  </conditionalFormatting>
  <conditionalFormatting sqref="BJ31:BL31">
    <cfRule type="beginsWith" dxfId="70" priority="9" operator="beginsWith" text="可">
      <formula>LEFT(BJ31,LEN("可"))="可"</formula>
    </cfRule>
    <cfRule type="containsText" dxfId="69" priority="11" operator="containsText" text="不可">
      <formula>NOT(ISERROR(SEARCH("不可",BJ31)))</formula>
    </cfRule>
  </conditionalFormatting>
  <conditionalFormatting sqref="BM31">
    <cfRule type="expression" dxfId="68" priority="29">
      <formula>COUNTA($D$5:$D$6)&gt;=1</formula>
    </cfRule>
  </conditionalFormatting>
  <conditionalFormatting sqref="BM14:BS14">
    <cfRule type="expression" dxfId="67" priority="30">
      <formula>COUNTA($D$7)&gt;=1</formula>
    </cfRule>
  </conditionalFormatting>
  <conditionalFormatting sqref="BV25:BY26">
    <cfRule type="expression" dxfId="66" priority="8">
      <formula>COUNTA($D$7)&gt;=1</formula>
    </cfRule>
  </conditionalFormatting>
  <conditionalFormatting sqref="CA27:CA28">
    <cfRule type="expression" dxfId="65" priority="6">
      <formula>COUNTA($D$7)&gt;=1</formula>
    </cfRule>
  </conditionalFormatting>
  <conditionalFormatting sqref="CB9:CK9">
    <cfRule type="expression" dxfId="64" priority="20">
      <formula>COUNTA($D$7)&gt;=1</formula>
    </cfRule>
  </conditionalFormatting>
  <conditionalFormatting sqref="CB10:CK10">
    <cfRule type="expression" dxfId="63" priority="21">
      <formula>COUNTA($D$5,$D$6)&gt;=1</formula>
    </cfRule>
  </conditionalFormatting>
  <conditionalFormatting sqref="CB11:CK11">
    <cfRule type="expression" dxfId="62" priority="22">
      <formula>COUNTA($D$6)&gt;=1</formula>
    </cfRule>
  </conditionalFormatting>
  <conditionalFormatting sqref="CF25:CI29">
    <cfRule type="expression" dxfId="61" priority="4">
      <formula>COUNTA($D$5:$D$6)&gt;=1</formula>
    </cfRule>
  </conditionalFormatting>
  <conditionalFormatting sqref="CK25:CN29">
    <cfRule type="expression" dxfId="60" priority="2">
      <formula>COUNTA($D$5:$D$6)&gt;=1</formula>
    </cfRule>
  </conditionalFormatting>
  <conditionalFormatting sqref="CP37:CR37">
    <cfRule type="expression" dxfId="59" priority="34">
      <formula>COUNTA($AN$8)&gt;=1</formula>
    </cfRule>
  </conditionalFormatting>
  <conditionalFormatting sqref="CP38:CR39">
    <cfRule type="expression" dxfId="58" priority="33">
      <formula>COUNTA($AN$6:$AP$7)&gt;=1</formula>
    </cfRule>
  </conditionalFormatting>
  <dataValidations count="2">
    <dataValidation type="list" allowBlank="1" showInputMessage="1" showErrorMessage="1" sqref="E16:E17 D10" xr:uid="{3EFA19B5-CE82-4F80-859D-C7D67631F5C9}">
      <formula1>$X$1:$X$2</formula1>
    </dataValidation>
    <dataValidation type="list" allowBlank="1" showInputMessage="1" showErrorMessage="1" sqref="E12 D5:D7 D12:D14" xr:uid="{FD29FB31-001B-414C-9591-DE0AD65A72A2}">
      <formula1>$W$1:$W$2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AAB49-3A7B-4688-AE6D-2C9395238CF7}">
  <sheetPr>
    <tabColor theme="3" tint="0.59999389629810485"/>
    <pageSetUpPr fitToPage="1"/>
  </sheetPr>
  <dimension ref="B1:DH71"/>
  <sheetViews>
    <sheetView showGridLines="0" view="pageBreakPreview" zoomScale="60" zoomScaleNormal="100" workbookViewId="0"/>
  </sheetViews>
  <sheetFormatPr defaultColWidth="9" defaultRowHeight="21" customHeight="1"/>
  <cols>
    <col min="1" max="1" width="3.75" style="48" customWidth="1"/>
    <col min="2" max="2" width="3" style="48" customWidth="1"/>
    <col min="3" max="3" width="5.33203125" style="48" customWidth="1"/>
    <col min="4" max="7" width="3.5" style="178" customWidth="1"/>
    <col min="8" max="64" width="3.5" style="48" customWidth="1"/>
    <col min="65" max="65" width="3.33203125" style="48" customWidth="1"/>
    <col min="66" max="68" width="3.25" style="48" customWidth="1"/>
    <col min="69" max="76" width="3.33203125" style="48" customWidth="1"/>
    <col min="77" max="78" width="7.58203125" style="48" customWidth="1"/>
    <col min="79" max="80" width="2.58203125" style="48" customWidth="1"/>
    <col min="81" max="16384" width="9" style="48"/>
  </cols>
  <sheetData>
    <row r="1" spans="2:112" ht="21" customHeight="1">
      <c r="B1" s="178"/>
      <c r="C1" s="178"/>
      <c r="G1" s="48"/>
      <c r="W1" s="48" t="s">
        <v>261</v>
      </c>
      <c r="AK1" s="179"/>
      <c r="AO1" s="180"/>
      <c r="AZ1" s="180"/>
      <c r="BA1" s="180"/>
      <c r="BB1" s="180"/>
      <c r="BC1" s="180"/>
      <c r="BD1" s="180"/>
      <c r="BE1" s="180"/>
      <c r="BF1" s="180"/>
      <c r="BG1" s="180"/>
      <c r="BH1" s="180"/>
      <c r="BI1" s="180"/>
      <c r="BJ1" s="180"/>
      <c r="BK1" s="180"/>
      <c r="BL1" s="180"/>
      <c r="BM1" s="180"/>
      <c r="BN1" s="180"/>
      <c r="BO1" s="180"/>
      <c r="BP1" s="180"/>
      <c r="BQ1" s="180"/>
      <c r="BR1" s="180"/>
      <c r="BS1" s="179"/>
      <c r="BT1" s="179"/>
      <c r="BU1" s="179"/>
      <c r="BV1" s="179"/>
      <c r="BW1" s="179"/>
      <c r="BX1" s="179"/>
      <c r="BY1" s="179"/>
      <c r="BZ1" s="179"/>
      <c r="CA1" s="179"/>
      <c r="CB1" s="179"/>
      <c r="CC1" s="179"/>
      <c r="CD1" s="179"/>
      <c r="CE1" s="179"/>
    </row>
    <row r="2" spans="2:112" ht="21" customHeight="1">
      <c r="B2" s="178"/>
      <c r="C2" s="178"/>
      <c r="G2" s="48"/>
      <c r="Y2" s="48">
        <v>-1</v>
      </c>
      <c r="AO2" s="1435" t="s">
        <v>262</v>
      </c>
      <c r="AP2" s="1435"/>
      <c r="AQ2" s="1435"/>
      <c r="AR2" s="1435"/>
      <c r="AS2" s="1435"/>
      <c r="AT2" s="1435"/>
      <c r="AU2" s="1435"/>
      <c r="AV2" s="1435"/>
      <c r="AW2" s="1462"/>
      <c r="AX2" s="1463"/>
      <c r="AY2" s="1463"/>
      <c r="AZ2" s="1463"/>
      <c r="BA2" s="1463"/>
      <c r="BB2" s="1463"/>
      <c r="BC2" s="1463"/>
      <c r="BD2" s="1463"/>
      <c r="BE2" s="1463"/>
      <c r="BF2" s="1463"/>
      <c r="BG2" s="1463"/>
      <c r="BH2" s="1463"/>
      <c r="BI2" s="1463"/>
      <c r="BJ2" s="1463"/>
      <c r="BK2" s="1463"/>
      <c r="BL2" s="1463"/>
      <c r="BM2" s="1463"/>
      <c r="BN2" s="1463"/>
      <c r="BO2" s="1463"/>
      <c r="BP2" s="1463"/>
      <c r="BQ2" s="1463"/>
      <c r="BR2" s="1464"/>
      <c r="BS2" s="181"/>
      <c r="BT2" s="181"/>
      <c r="BU2" s="181"/>
      <c r="BV2" s="181"/>
      <c r="BW2" s="181"/>
      <c r="BX2" s="181"/>
      <c r="BY2" s="181"/>
      <c r="CA2" s="181"/>
      <c r="CB2" s="181"/>
      <c r="CC2" s="181"/>
      <c r="CD2" s="181"/>
      <c r="CE2" s="181"/>
    </row>
    <row r="3" spans="2:112" ht="21" customHeight="1">
      <c r="B3" s="178"/>
      <c r="C3" s="178"/>
      <c r="G3" s="48"/>
      <c r="AO3" s="1435" t="s">
        <v>263</v>
      </c>
      <c r="AP3" s="1435"/>
      <c r="AQ3" s="1435"/>
      <c r="AR3" s="1435"/>
      <c r="AS3" s="1435"/>
      <c r="AT3" s="1435"/>
      <c r="AU3" s="1435"/>
      <c r="AV3" s="1435"/>
      <c r="AW3" s="1465"/>
      <c r="AX3" s="1465"/>
      <c r="AY3" s="1465"/>
      <c r="AZ3" s="1465"/>
      <c r="BA3" s="1465"/>
      <c r="BB3" s="1465"/>
      <c r="BC3" s="1465"/>
      <c r="BD3" s="1465"/>
      <c r="BE3" s="1465"/>
      <c r="BF3" s="1465"/>
      <c r="BG3" s="1465"/>
      <c r="BH3" s="1465"/>
      <c r="BI3" s="1465"/>
      <c r="BJ3" s="1465"/>
      <c r="BK3" s="1440" t="s">
        <v>264</v>
      </c>
      <c r="BL3" s="1441"/>
      <c r="BM3" s="1441"/>
      <c r="BN3" s="1442"/>
      <c r="BO3" s="1443">
        <v>15</v>
      </c>
      <c r="BP3" s="1444"/>
      <c r="BQ3" s="1444"/>
      <c r="BR3" s="1445"/>
      <c r="BS3" s="181"/>
      <c r="BT3" s="181"/>
      <c r="BU3" s="181"/>
      <c r="BV3" s="181"/>
      <c r="BW3" s="181"/>
      <c r="BX3" s="181"/>
      <c r="BY3" s="181"/>
      <c r="CA3" s="181"/>
      <c r="CB3" s="181"/>
      <c r="CC3" s="181"/>
      <c r="CD3" s="181"/>
      <c r="CE3" s="181"/>
    </row>
    <row r="4" spans="2:112" ht="21" customHeight="1">
      <c r="B4" s="178"/>
      <c r="C4" s="182"/>
      <c r="D4" s="1446" t="s">
        <v>265</v>
      </c>
      <c r="E4" s="1446"/>
      <c r="F4" s="1446"/>
      <c r="G4" s="1446"/>
      <c r="H4" s="1446"/>
      <c r="I4" s="1446"/>
      <c r="J4" s="1446"/>
      <c r="K4" s="183"/>
      <c r="L4" s="183"/>
      <c r="M4" s="184"/>
      <c r="N4" s="184"/>
      <c r="O4" s="184"/>
      <c r="P4" s="184"/>
      <c r="Q4" s="184"/>
      <c r="R4" s="184"/>
      <c r="S4" s="184"/>
      <c r="T4" s="184"/>
      <c r="U4" s="185"/>
      <c r="V4" s="186"/>
      <c r="W4" s="187"/>
      <c r="X4" s="188"/>
      <c r="Y4" s="188"/>
      <c r="Z4" s="189" t="s">
        <v>266</v>
      </c>
      <c r="AA4" s="190"/>
      <c r="CA4" s="1244"/>
      <c r="CB4" s="1244"/>
      <c r="CC4" s="1244"/>
      <c r="CD4" s="1244"/>
      <c r="CE4" s="1244"/>
      <c r="CF4" s="1244"/>
      <c r="CG4" s="1244"/>
      <c r="CH4" s="1434"/>
      <c r="CI4" s="1434"/>
      <c r="CJ4" s="1434"/>
      <c r="CK4" s="1434"/>
      <c r="CL4" s="1244"/>
      <c r="CM4" s="1244"/>
      <c r="CN4" s="1244"/>
      <c r="CO4" s="1244"/>
      <c r="CP4" s="1244"/>
      <c r="CQ4" s="1244"/>
      <c r="CR4" s="1244"/>
      <c r="CS4" s="1244"/>
      <c r="CT4" s="1244"/>
      <c r="CU4" s="1244"/>
      <c r="CV4" s="1244"/>
      <c r="CW4" s="1244"/>
      <c r="CX4" s="1244"/>
      <c r="CY4" s="1244"/>
      <c r="CZ4" s="1244"/>
      <c r="DA4" s="1244"/>
      <c r="DB4" s="1244"/>
      <c r="DC4" s="1244"/>
      <c r="DD4" s="1244"/>
      <c r="DE4" s="1244"/>
      <c r="DF4" s="1244"/>
      <c r="DG4" s="1244"/>
      <c r="DH4" s="1244"/>
    </row>
    <row r="5" spans="2:112" ht="27.75" customHeight="1">
      <c r="B5" s="178"/>
      <c r="C5" s="182"/>
      <c r="D5" s="1431" t="s">
        <v>335</v>
      </c>
      <c r="E5" s="1431"/>
      <c r="F5" s="1431"/>
      <c r="G5" s="1396" t="s">
        <v>267</v>
      </c>
      <c r="H5" s="1396"/>
      <c r="I5" s="1396"/>
      <c r="J5" s="1396"/>
      <c r="K5" s="1396"/>
      <c r="L5" s="1396"/>
      <c r="M5" s="1396"/>
      <c r="N5" s="1396"/>
      <c r="O5" s="1396"/>
      <c r="P5" s="1396"/>
      <c r="Q5" s="1396"/>
      <c r="R5" s="1396"/>
      <c r="S5" s="1396"/>
      <c r="T5" s="1397"/>
      <c r="U5" s="185"/>
      <c r="V5" s="185"/>
      <c r="W5" s="187"/>
      <c r="X5" s="188"/>
      <c r="Y5" s="188"/>
      <c r="Z5" s="1395"/>
      <c r="AA5" s="1396"/>
      <c r="AB5" s="1396"/>
      <c r="AC5" s="1396"/>
      <c r="AD5" s="1396"/>
      <c r="AE5" s="1396"/>
      <c r="AF5" s="1397"/>
      <c r="AG5" s="1286" t="s">
        <v>268</v>
      </c>
      <c r="AH5" s="1069"/>
      <c r="AI5" s="1069"/>
      <c r="AJ5" s="1070"/>
      <c r="AK5" s="1395" t="s">
        <v>269</v>
      </c>
      <c r="AL5" s="1396"/>
      <c r="AM5" s="1396"/>
      <c r="AN5" s="1397"/>
      <c r="AO5" s="1395" t="s">
        <v>270</v>
      </c>
      <c r="AP5" s="1396"/>
      <c r="AQ5" s="1396"/>
      <c r="AR5" s="1397"/>
      <c r="AS5" s="1395" t="s">
        <v>271</v>
      </c>
      <c r="AT5" s="1396"/>
      <c r="AU5" s="1396"/>
      <c r="AV5" s="1397"/>
      <c r="AW5" s="1395" t="s">
        <v>272</v>
      </c>
      <c r="AX5" s="1396"/>
      <c r="AY5" s="1396"/>
      <c r="AZ5" s="1397"/>
      <c r="BA5" s="1395" t="s">
        <v>273</v>
      </c>
      <c r="BB5" s="1396"/>
      <c r="BC5" s="1396"/>
      <c r="BD5" s="1397"/>
      <c r="BE5" s="1395" t="s">
        <v>274</v>
      </c>
      <c r="BF5" s="1396"/>
      <c r="BG5" s="1397"/>
      <c r="BK5" s="96"/>
      <c r="BL5" s="96"/>
      <c r="BM5" s="96"/>
      <c r="BN5" s="96"/>
      <c r="BO5" s="191"/>
      <c r="BP5" s="192"/>
      <c r="BQ5" s="193"/>
      <c r="BR5" s="193"/>
      <c r="BS5" s="193"/>
      <c r="CA5" s="1434"/>
      <c r="CB5" s="1434"/>
      <c r="CC5" s="1434"/>
      <c r="CD5" s="1434"/>
      <c r="CE5" s="1434"/>
      <c r="CF5" s="1434"/>
      <c r="CG5" s="1434"/>
      <c r="CH5" s="1430"/>
      <c r="CI5" s="1430"/>
      <c r="CJ5" s="1430"/>
      <c r="CK5" s="1430"/>
      <c r="CL5" s="1430"/>
      <c r="CM5" s="1430"/>
      <c r="CN5" s="1430"/>
      <c r="CO5" s="1430"/>
      <c r="CP5" s="1430"/>
      <c r="CQ5" s="1430"/>
      <c r="CR5" s="1430"/>
      <c r="CS5" s="1430"/>
      <c r="CT5" s="1430"/>
      <c r="CU5" s="1430"/>
      <c r="CV5" s="1430"/>
      <c r="CW5" s="1430"/>
      <c r="CX5" s="1430"/>
      <c r="CY5" s="1430"/>
      <c r="CZ5" s="1430"/>
      <c r="DA5" s="1430"/>
      <c r="DB5" s="1430"/>
      <c r="DC5" s="1430"/>
      <c r="DD5" s="1430"/>
      <c r="DE5" s="1430"/>
      <c r="DF5" s="1417"/>
      <c r="DG5" s="1417"/>
      <c r="DH5" s="1417"/>
    </row>
    <row r="6" spans="2:112" ht="21" customHeight="1">
      <c r="B6" s="178"/>
      <c r="C6" s="182"/>
      <c r="D6" s="1431"/>
      <c r="E6" s="1431"/>
      <c r="F6" s="1431"/>
      <c r="G6" s="1396" t="s">
        <v>275</v>
      </c>
      <c r="H6" s="1396"/>
      <c r="I6" s="1396"/>
      <c r="J6" s="1396"/>
      <c r="K6" s="1396"/>
      <c r="L6" s="1396"/>
      <c r="M6" s="1396"/>
      <c r="N6" s="1396"/>
      <c r="O6" s="1396"/>
      <c r="P6" s="1396"/>
      <c r="Q6" s="1396"/>
      <c r="R6" s="1396"/>
      <c r="S6" s="1396"/>
      <c r="T6" s="1397"/>
      <c r="U6" s="185"/>
      <c r="V6" s="185"/>
      <c r="W6" s="187"/>
      <c r="X6" s="188"/>
      <c r="Y6" s="188"/>
      <c r="Z6" s="1315" t="s">
        <v>276</v>
      </c>
      <c r="AA6" s="1316"/>
      <c r="AB6" s="1316"/>
      <c r="AC6" s="1316"/>
      <c r="AD6" s="1316"/>
      <c r="AE6" s="1316"/>
      <c r="AF6" s="1433"/>
      <c r="AG6" s="1422"/>
      <c r="AH6" s="1423"/>
      <c r="AI6" s="1423"/>
      <c r="AJ6" s="1424"/>
      <c r="AK6" s="1422"/>
      <c r="AL6" s="1423"/>
      <c r="AM6" s="1423"/>
      <c r="AN6" s="1424"/>
      <c r="AO6" s="1422"/>
      <c r="AP6" s="1423"/>
      <c r="AQ6" s="1423"/>
      <c r="AR6" s="1424"/>
      <c r="AS6" s="1422">
        <v>6</v>
      </c>
      <c r="AT6" s="1423"/>
      <c r="AU6" s="1423"/>
      <c r="AV6" s="1424"/>
      <c r="AW6" s="1422">
        <v>4</v>
      </c>
      <c r="AX6" s="1423"/>
      <c r="AY6" s="1423"/>
      <c r="AZ6" s="1424"/>
      <c r="BA6" s="1422">
        <v>5</v>
      </c>
      <c r="BB6" s="1423"/>
      <c r="BC6" s="1423"/>
      <c r="BD6" s="1424"/>
      <c r="BE6" s="1418">
        <f>SUM(AG6:BD6)</f>
        <v>15</v>
      </c>
      <c r="BF6" s="1419"/>
      <c r="BG6" s="1420"/>
      <c r="BL6" s="194"/>
      <c r="BM6" s="194"/>
      <c r="BN6" s="194"/>
      <c r="BW6" s="195"/>
      <c r="CC6" s="194"/>
      <c r="CD6" s="194"/>
      <c r="CE6" s="194"/>
      <c r="CL6" s="1429"/>
      <c r="CM6" s="1429"/>
      <c r="CN6" s="1429"/>
      <c r="CO6" s="1429"/>
      <c r="CP6" s="1429"/>
      <c r="CQ6" s="1429"/>
      <c r="CR6" s="1429"/>
      <c r="CS6" s="1429"/>
      <c r="CT6" s="1430"/>
      <c r="CU6" s="1430"/>
      <c r="CV6" s="1430"/>
      <c r="CW6" s="1430"/>
      <c r="CX6" s="1430"/>
      <c r="CY6" s="1430"/>
      <c r="CZ6" s="1430"/>
      <c r="DA6" s="1430"/>
      <c r="DB6" s="1430"/>
      <c r="DC6" s="1430"/>
      <c r="DD6" s="1430"/>
      <c r="DE6" s="1430"/>
      <c r="DF6" s="1417"/>
      <c r="DG6" s="1417"/>
      <c r="DH6" s="1417"/>
    </row>
    <row r="7" spans="2:112" ht="21" customHeight="1">
      <c r="B7" s="178"/>
      <c r="C7" s="182"/>
      <c r="D7" s="1431"/>
      <c r="E7" s="1431"/>
      <c r="F7" s="1431"/>
      <c r="G7" s="1396" t="s">
        <v>277</v>
      </c>
      <c r="H7" s="1396"/>
      <c r="I7" s="1396"/>
      <c r="J7" s="1396"/>
      <c r="K7" s="1396"/>
      <c r="L7" s="1396"/>
      <c r="M7" s="1396"/>
      <c r="N7" s="1396"/>
      <c r="O7" s="1396"/>
      <c r="P7" s="1396"/>
      <c r="Q7" s="1396"/>
      <c r="R7" s="1396"/>
      <c r="S7" s="1396"/>
      <c r="T7" s="1397"/>
      <c r="U7" s="196"/>
      <c r="V7" s="185"/>
      <c r="W7" s="187"/>
      <c r="X7" s="188"/>
      <c r="Y7" s="188"/>
      <c r="Z7" s="197" t="s">
        <v>278</v>
      </c>
      <c r="AA7" s="1286" t="s">
        <v>279</v>
      </c>
      <c r="AB7" s="1069"/>
      <c r="AC7" s="1069"/>
      <c r="AD7" s="1069"/>
      <c r="AE7" s="1069"/>
      <c r="AF7" s="1070"/>
      <c r="AG7" s="1425"/>
      <c r="AH7" s="1426"/>
      <c r="AI7" s="1426"/>
      <c r="AJ7" s="1427"/>
      <c r="AK7" s="1425"/>
      <c r="AL7" s="1426"/>
      <c r="AM7" s="1426"/>
      <c r="AN7" s="1427"/>
      <c r="AO7" s="1425"/>
      <c r="AP7" s="1426"/>
      <c r="AQ7" s="1426"/>
      <c r="AR7" s="1427"/>
      <c r="AS7" s="1422"/>
      <c r="AT7" s="1423"/>
      <c r="AU7" s="1423"/>
      <c r="AV7" s="1424"/>
      <c r="AW7" s="1422"/>
      <c r="AX7" s="1423"/>
      <c r="AY7" s="1423"/>
      <c r="AZ7" s="1424"/>
      <c r="BA7" s="1422"/>
      <c r="BB7" s="1423"/>
      <c r="BC7" s="1423"/>
      <c r="BD7" s="1424"/>
      <c r="BE7" s="1418">
        <f>SUM(AG7:BD7)</f>
        <v>0</v>
      </c>
      <c r="BF7" s="1419"/>
      <c r="BG7" s="1420"/>
      <c r="CB7" s="1244"/>
      <c r="CC7" s="1244"/>
      <c r="CD7" s="1244"/>
      <c r="CE7" s="1244"/>
      <c r="CF7" s="1244"/>
      <c r="CG7" s="1244"/>
      <c r="CH7" s="1244"/>
      <c r="CI7" s="1432"/>
      <c r="CJ7" s="1432"/>
      <c r="CK7" s="1432"/>
      <c r="CL7" s="1430"/>
      <c r="CM7" s="1430"/>
      <c r="CN7" s="1430"/>
      <c r="CO7" s="1430"/>
      <c r="CP7" s="1430"/>
      <c r="CQ7" s="1430"/>
      <c r="CR7" s="1430"/>
      <c r="CS7" s="1430"/>
      <c r="CT7" s="1430"/>
      <c r="CU7" s="1430"/>
      <c r="CV7" s="1430"/>
      <c r="CW7" s="1430"/>
      <c r="CX7" s="1430"/>
      <c r="CY7" s="1430"/>
      <c r="CZ7" s="1430"/>
      <c r="DA7" s="1430"/>
      <c r="DB7" s="1430"/>
      <c r="DC7" s="1430"/>
      <c r="DD7" s="1430"/>
      <c r="DE7" s="1430"/>
      <c r="DF7" s="1417"/>
      <c r="DG7" s="1417"/>
      <c r="DH7" s="1417"/>
    </row>
    <row r="8" spans="2:112" ht="21" customHeight="1">
      <c r="B8" s="188"/>
      <c r="C8" s="198"/>
      <c r="D8" s="184"/>
      <c r="E8" s="184"/>
      <c r="F8" s="184"/>
      <c r="G8" s="184"/>
      <c r="H8" s="184"/>
      <c r="I8" s="184"/>
      <c r="J8" s="184"/>
      <c r="K8" s="184"/>
      <c r="L8" s="199" t="str">
        <f>IF(COUNTIF(D5:F7,"○")&gt;1,"いずれか１つを選択してください。","")</f>
        <v/>
      </c>
      <c r="M8" s="184"/>
      <c r="N8" s="184"/>
      <c r="O8" s="184"/>
      <c r="P8" s="184"/>
      <c r="Q8" s="184"/>
      <c r="R8" s="184"/>
      <c r="S8" s="184"/>
      <c r="T8" s="184"/>
      <c r="U8" s="200"/>
      <c r="V8" s="200"/>
      <c r="W8" s="187"/>
      <c r="X8" s="188"/>
      <c r="Y8" s="188"/>
      <c r="Z8" s="1286" t="s">
        <v>280</v>
      </c>
      <c r="AA8" s="1069"/>
      <c r="AB8" s="1069"/>
      <c r="AC8" s="1069"/>
      <c r="AD8" s="1069"/>
      <c r="AE8" s="1069"/>
      <c r="AF8" s="1070"/>
      <c r="AG8" s="1422"/>
      <c r="AH8" s="1423"/>
      <c r="AI8" s="1423"/>
      <c r="AJ8" s="1424"/>
      <c r="AK8" s="1422"/>
      <c r="AL8" s="1423"/>
      <c r="AM8" s="1423"/>
      <c r="AN8" s="1424"/>
      <c r="AO8" s="1422"/>
      <c r="AP8" s="1423"/>
      <c r="AQ8" s="1423"/>
      <c r="AR8" s="1424"/>
      <c r="AS8" s="1422"/>
      <c r="AT8" s="1423"/>
      <c r="AU8" s="1423"/>
      <c r="AV8" s="1424"/>
      <c r="AW8" s="1422"/>
      <c r="AX8" s="1423"/>
      <c r="AY8" s="1423"/>
      <c r="AZ8" s="1424"/>
      <c r="BA8" s="1422"/>
      <c r="BB8" s="1423"/>
      <c r="BC8" s="1423"/>
      <c r="BD8" s="1424"/>
      <c r="BE8" s="1418">
        <f>SUM(AG8:BD8)</f>
        <v>0</v>
      </c>
      <c r="BF8" s="1419"/>
      <c r="BG8" s="1420"/>
      <c r="BU8" s="195"/>
      <c r="BW8" s="1428"/>
      <c r="BX8" s="1428"/>
      <c r="BY8" s="1428"/>
      <c r="BZ8" s="1428"/>
      <c r="CA8" s="1428"/>
      <c r="CB8" s="1421"/>
      <c r="CC8" s="1421"/>
      <c r="CD8" s="1421"/>
      <c r="CE8" s="1421"/>
      <c r="CF8" s="1421"/>
      <c r="CG8" s="1421"/>
      <c r="CH8" s="1421"/>
      <c r="CI8" s="1432"/>
      <c r="CJ8" s="1432"/>
      <c r="CK8" s="1432"/>
      <c r="CL8" s="1417"/>
      <c r="CM8" s="1417"/>
      <c r="CN8" s="1417"/>
      <c r="CO8" s="1417"/>
      <c r="CP8" s="1417"/>
      <c r="CQ8" s="1417"/>
      <c r="CR8" s="1417"/>
      <c r="CS8" s="1417"/>
      <c r="CT8" s="1417"/>
      <c r="CU8" s="1417"/>
      <c r="CV8" s="1417"/>
      <c r="CW8" s="1417"/>
      <c r="CX8" s="1417"/>
      <c r="CY8" s="1417"/>
      <c r="CZ8" s="1417"/>
      <c r="DA8" s="1417"/>
      <c r="DB8" s="1417"/>
      <c r="DC8" s="1417"/>
      <c r="DD8" s="1417"/>
      <c r="DE8" s="1417"/>
      <c r="DF8" s="1417"/>
      <c r="DG8" s="1417"/>
      <c r="DH8" s="1417"/>
    </row>
    <row r="9" spans="2:112" ht="21" customHeight="1">
      <c r="B9" s="188"/>
      <c r="C9" s="198"/>
      <c r="D9" s="184"/>
      <c r="E9" s="200"/>
      <c r="F9" s="185"/>
      <c r="G9" s="185"/>
      <c r="H9" s="185"/>
      <c r="I9" s="185"/>
      <c r="J9" s="185"/>
      <c r="K9" s="185"/>
      <c r="L9" s="185"/>
      <c r="M9" s="185"/>
      <c r="N9" s="185"/>
      <c r="O9" s="185"/>
      <c r="P9" s="185"/>
      <c r="Q9" s="185"/>
      <c r="R9" s="185"/>
      <c r="S9" s="185"/>
      <c r="T9" s="185"/>
      <c r="U9" s="185"/>
      <c r="V9" s="200"/>
      <c r="W9" s="187"/>
      <c r="X9" s="188"/>
      <c r="Y9" s="188"/>
      <c r="Z9" s="1286" t="s">
        <v>274</v>
      </c>
      <c r="AA9" s="1069"/>
      <c r="AB9" s="1069"/>
      <c r="AC9" s="1069"/>
      <c r="AD9" s="1069"/>
      <c r="AE9" s="1069"/>
      <c r="AF9" s="1070"/>
      <c r="AG9" s="1418">
        <f>AG6+AG8</f>
        <v>0</v>
      </c>
      <c r="AH9" s="1419"/>
      <c r="AI9" s="1419"/>
      <c r="AJ9" s="1420"/>
      <c r="AK9" s="1418">
        <f>AK6+AK8</f>
        <v>0</v>
      </c>
      <c r="AL9" s="1419"/>
      <c r="AM9" s="1419"/>
      <c r="AN9" s="1420"/>
      <c r="AO9" s="1418">
        <f>AO6+AO8</f>
        <v>0</v>
      </c>
      <c r="AP9" s="1419"/>
      <c r="AQ9" s="1419"/>
      <c r="AR9" s="1420"/>
      <c r="AS9" s="1418">
        <f>AS6+AS8</f>
        <v>6</v>
      </c>
      <c r="AT9" s="1419"/>
      <c r="AU9" s="1419"/>
      <c r="AV9" s="1420"/>
      <c r="AW9" s="1418">
        <f>AW6+AW8</f>
        <v>4</v>
      </c>
      <c r="AX9" s="1419"/>
      <c r="AY9" s="1419"/>
      <c r="AZ9" s="1420"/>
      <c r="BA9" s="1418">
        <f>BA6+BA8</f>
        <v>5</v>
      </c>
      <c r="BB9" s="1419"/>
      <c r="BC9" s="1419"/>
      <c r="BD9" s="1420"/>
      <c r="BE9" s="1418">
        <f>BE6+BE8</f>
        <v>15</v>
      </c>
      <c r="BF9" s="1419"/>
      <c r="BG9" s="1420"/>
      <c r="BW9" s="1244"/>
      <c r="BX9" s="1244"/>
      <c r="BY9" s="1244"/>
      <c r="BZ9" s="1244"/>
      <c r="CA9" s="1244"/>
      <c r="CB9" s="1393"/>
      <c r="CC9" s="1393"/>
      <c r="CD9" s="1393"/>
      <c r="CE9" s="1393"/>
      <c r="CF9" s="1394"/>
      <c r="CG9" s="1394"/>
      <c r="CH9" s="1394"/>
      <c r="CI9" s="1394"/>
      <c r="CJ9" s="1394"/>
      <c r="CK9" s="1394"/>
    </row>
    <row r="10" spans="2:112" ht="21" customHeight="1">
      <c r="B10" s="188"/>
      <c r="C10" s="198"/>
      <c r="D10" s="184"/>
      <c r="E10" s="200"/>
      <c r="F10" s="185"/>
      <c r="G10" s="185"/>
      <c r="H10" s="185"/>
      <c r="I10" s="185"/>
      <c r="J10" s="185"/>
      <c r="K10" s="185"/>
      <c r="L10" s="185"/>
      <c r="M10" s="185"/>
      <c r="N10" s="185"/>
      <c r="O10" s="185"/>
      <c r="P10" s="185"/>
      <c r="Q10" s="185"/>
      <c r="R10" s="185"/>
      <c r="S10" s="185"/>
      <c r="T10" s="185"/>
      <c r="U10" s="185"/>
      <c r="V10" s="200"/>
      <c r="W10" s="201"/>
      <c r="X10" s="188"/>
      <c r="Y10" s="188"/>
      <c r="Z10" s="188"/>
      <c r="AA10" s="188"/>
      <c r="BG10" s="202" t="str">
        <f>IF(AND(BE9&lt;&gt;BO3,D12="○"),"「事業者名簿」の定員数と想定される利用者数が一致しません。","")</f>
        <v/>
      </c>
      <c r="BK10" s="96"/>
      <c r="BL10" s="96"/>
      <c r="BM10" s="96"/>
      <c r="BN10" s="96"/>
      <c r="BO10" s="191"/>
      <c r="BP10" s="192"/>
      <c r="BQ10" s="193"/>
      <c r="BR10" s="193"/>
      <c r="BS10" s="193"/>
      <c r="BW10" s="1244"/>
      <c r="BX10" s="1244"/>
      <c r="BY10" s="1244"/>
      <c r="BZ10" s="1244"/>
      <c r="CA10" s="1244"/>
      <c r="CB10" s="1393"/>
      <c r="CC10" s="1393"/>
      <c r="CD10" s="1393"/>
      <c r="CE10" s="1393"/>
      <c r="CF10" s="1394"/>
      <c r="CG10" s="1394"/>
      <c r="CH10" s="1394"/>
      <c r="CI10" s="1394"/>
      <c r="CJ10" s="1394"/>
      <c r="CK10" s="1394"/>
    </row>
    <row r="11" spans="2:112" ht="21" customHeight="1">
      <c r="B11" s="188"/>
      <c r="C11" s="198"/>
      <c r="D11" s="203" t="s">
        <v>281</v>
      </c>
      <c r="E11" s="204"/>
      <c r="F11" s="204"/>
      <c r="G11" s="204"/>
      <c r="H11" s="204"/>
      <c r="I11" s="204"/>
      <c r="J11" s="185"/>
      <c r="K11" s="185"/>
      <c r="L11" s="185"/>
      <c r="M11" s="185"/>
      <c r="N11" s="185"/>
      <c r="O11" s="185"/>
      <c r="P11" s="185"/>
      <c r="Q11" s="185"/>
      <c r="R11" s="185"/>
      <c r="S11" s="185"/>
      <c r="T11" s="185"/>
      <c r="U11" s="185"/>
      <c r="V11" s="200"/>
      <c r="W11" s="205"/>
      <c r="Z11" s="195" t="s">
        <v>282</v>
      </c>
      <c r="AP11" s="195" t="s">
        <v>283</v>
      </c>
      <c r="AQ11" s="195"/>
      <c r="AW11" s="194"/>
      <c r="AX11" s="194"/>
      <c r="AY11" s="194"/>
      <c r="BG11" s="206"/>
      <c r="BH11" s="195" t="s">
        <v>284</v>
      </c>
      <c r="BN11" s="194"/>
      <c r="BO11" s="194"/>
      <c r="BP11" s="194"/>
      <c r="BW11" s="188"/>
      <c r="BX11" s="188"/>
      <c r="BY11" s="188"/>
      <c r="BZ11" s="188"/>
      <c r="CA11" s="188"/>
      <c r="CB11" s="1393"/>
      <c r="CC11" s="1393"/>
      <c r="CD11" s="1393"/>
      <c r="CE11" s="1393"/>
      <c r="CF11" s="1394"/>
      <c r="CG11" s="1394"/>
      <c r="CH11" s="1394"/>
      <c r="CI11" s="1394"/>
      <c r="CJ11" s="1394"/>
      <c r="CK11" s="1394"/>
    </row>
    <row r="12" spans="2:112" ht="21" customHeight="1">
      <c r="B12" s="188"/>
      <c r="C12" s="198"/>
      <c r="D12" s="1403" t="s">
        <v>335</v>
      </c>
      <c r="E12" s="1408"/>
      <c r="F12" s="1405" t="s">
        <v>285</v>
      </c>
      <c r="G12" s="1406"/>
      <c r="H12" s="1406"/>
      <c r="I12" s="1406"/>
      <c r="J12" s="1406"/>
      <c r="K12" s="1406"/>
      <c r="L12" s="1406"/>
      <c r="M12" s="1406"/>
      <c r="N12" s="1406"/>
      <c r="O12" s="1406"/>
      <c r="P12" s="1406"/>
      <c r="Q12" s="1406"/>
      <c r="R12" s="1406"/>
      <c r="S12" s="1406"/>
      <c r="T12" s="1406"/>
      <c r="U12" s="1406"/>
      <c r="V12" s="1407"/>
      <c r="W12" s="201"/>
      <c r="AE12" s="1395" t="s">
        <v>286</v>
      </c>
      <c r="AF12" s="1396"/>
      <c r="AG12" s="1396"/>
      <c r="AH12" s="1396"/>
      <c r="AI12" s="1396"/>
      <c r="AJ12" s="1396"/>
      <c r="AK12" s="1397"/>
      <c r="AL12" s="1409" t="s">
        <v>287</v>
      </c>
      <c r="AM12" s="1410"/>
      <c r="AN12" s="1411"/>
      <c r="AV12" s="1395" t="s">
        <v>286</v>
      </c>
      <c r="AW12" s="1396"/>
      <c r="AX12" s="1396"/>
      <c r="AY12" s="1396"/>
      <c r="AZ12" s="1396"/>
      <c r="BA12" s="1396"/>
      <c r="BB12" s="1397"/>
      <c r="BC12" s="1409" t="s">
        <v>287</v>
      </c>
      <c r="BD12" s="1410"/>
      <c r="BE12" s="1411"/>
      <c r="BF12" s="207"/>
      <c r="BG12" s="206"/>
      <c r="BM12" s="1395" t="s">
        <v>288</v>
      </c>
      <c r="BN12" s="1396"/>
      <c r="BO12" s="1396"/>
      <c r="BP12" s="1396"/>
      <c r="BQ12" s="1396"/>
      <c r="BR12" s="1396"/>
      <c r="BS12" s="1397"/>
      <c r="BW12" s="1415"/>
      <c r="BX12" s="1415"/>
      <c r="BY12" s="1415"/>
      <c r="BZ12" s="1415"/>
      <c r="CA12" s="1415"/>
      <c r="CB12" s="1401"/>
      <c r="CC12" s="1401"/>
      <c r="CD12" s="1401"/>
      <c r="CE12" s="1401"/>
      <c r="CF12" s="1416"/>
      <c r="CG12" s="1416"/>
      <c r="CH12" s="1416"/>
      <c r="CI12" s="1415"/>
      <c r="CJ12" s="1415"/>
      <c r="CK12" s="1415"/>
    </row>
    <row r="13" spans="2:112" ht="26.25" customHeight="1">
      <c r="B13" s="188"/>
      <c r="C13" s="198"/>
      <c r="D13" s="1403"/>
      <c r="E13" s="1404"/>
      <c r="F13" s="1405" t="s">
        <v>289</v>
      </c>
      <c r="G13" s="1406"/>
      <c r="H13" s="1406"/>
      <c r="I13" s="1406"/>
      <c r="J13" s="1406"/>
      <c r="K13" s="1406"/>
      <c r="L13" s="1406"/>
      <c r="M13" s="1406"/>
      <c r="N13" s="1406"/>
      <c r="O13" s="1406"/>
      <c r="P13" s="1406"/>
      <c r="Q13" s="1406"/>
      <c r="R13" s="1406"/>
      <c r="S13" s="1406"/>
      <c r="T13" s="1406"/>
      <c r="U13" s="1406"/>
      <c r="V13" s="1407"/>
      <c r="W13" s="208"/>
      <c r="AE13" s="1390" t="s">
        <v>290</v>
      </c>
      <c r="AF13" s="1391"/>
      <c r="AG13" s="1391"/>
      <c r="AH13" s="1392"/>
      <c r="AI13" s="1390" t="s">
        <v>291</v>
      </c>
      <c r="AJ13" s="1391"/>
      <c r="AK13" s="1392"/>
      <c r="AL13" s="1412"/>
      <c r="AM13" s="1413"/>
      <c r="AN13" s="1414"/>
      <c r="AQ13" s="1405"/>
      <c r="AR13" s="1406"/>
      <c r="AS13" s="1406"/>
      <c r="AT13" s="1406"/>
      <c r="AU13" s="1407"/>
      <c r="AV13" s="1390" t="s">
        <v>290</v>
      </c>
      <c r="AW13" s="1391"/>
      <c r="AX13" s="1391"/>
      <c r="AY13" s="1392"/>
      <c r="AZ13" s="1390" t="s">
        <v>291</v>
      </c>
      <c r="BA13" s="1391"/>
      <c r="BB13" s="1392"/>
      <c r="BC13" s="1412"/>
      <c r="BD13" s="1413"/>
      <c r="BE13" s="1414"/>
      <c r="BF13" s="207"/>
      <c r="BG13" s="209"/>
      <c r="BH13" s="1405"/>
      <c r="BI13" s="1406"/>
      <c r="BJ13" s="1406"/>
      <c r="BK13" s="1406"/>
      <c r="BL13" s="1407"/>
      <c r="BM13" s="1390" t="s">
        <v>292</v>
      </c>
      <c r="BN13" s="1391"/>
      <c r="BO13" s="1391"/>
      <c r="BP13" s="1392"/>
      <c r="BQ13" s="1390" t="s">
        <v>291</v>
      </c>
      <c r="BR13" s="1391"/>
      <c r="BS13" s="1392"/>
      <c r="BW13" s="188"/>
      <c r="BX13" s="188"/>
      <c r="BY13" s="188"/>
      <c r="BZ13" s="1393"/>
      <c r="CA13" s="1393"/>
      <c r="CB13" s="1393"/>
      <c r="CC13" s="1393"/>
      <c r="CD13" s="1394"/>
      <c r="CE13" s="1394"/>
      <c r="CF13" s="1394"/>
      <c r="CG13" s="1394"/>
      <c r="CH13" s="1394"/>
      <c r="CI13" s="1394"/>
    </row>
    <row r="14" spans="2:112" ht="21" customHeight="1">
      <c r="B14" s="188"/>
      <c r="C14" s="198"/>
      <c r="D14" s="1403"/>
      <c r="E14" s="1404"/>
      <c r="F14" s="1405" t="s">
        <v>293</v>
      </c>
      <c r="G14" s="1406"/>
      <c r="H14" s="1406"/>
      <c r="I14" s="1406"/>
      <c r="J14" s="1406"/>
      <c r="K14" s="1406"/>
      <c r="L14" s="1406"/>
      <c r="M14" s="1406"/>
      <c r="N14" s="1406"/>
      <c r="O14" s="1406"/>
      <c r="P14" s="1406"/>
      <c r="Q14" s="1406"/>
      <c r="R14" s="1406"/>
      <c r="S14" s="1406"/>
      <c r="T14" s="1406"/>
      <c r="U14" s="1406"/>
      <c r="V14" s="1407"/>
      <c r="W14" s="208"/>
      <c r="Z14" s="1395" t="s">
        <v>294</v>
      </c>
      <c r="AA14" s="1396"/>
      <c r="AB14" s="1396"/>
      <c r="AC14" s="1396"/>
      <c r="AD14" s="1397"/>
      <c r="AE14" s="1398">
        <f>IF((OR($D$5="○",$D$6="○")),ROUNDDOWN(((BE$6+BE$8*0.9))/6,1))</f>
        <v>2.5</v>
      </c>
      <c r="AF14" s="1399"/>
      <c r="AG14" s="1399"/>
      <c r="AH14" s="1400"/>
      <c r="AI14" s="1385">
        <f>AE14*$AY$54</f>
        <v>80</v>
      </c>
      <c r="AJ14" s="1386"/>
      <c r="AK14" s="1387"/>
      <c r="AL14" s="1385">
        <f>AE14*40</f>
        <v>100</v>
      </c>
      <c r="AM14" s="1386"/>
      <c r="AN14" s="1387"/>
      <c r="AQ14" s="1395" t="s">
        <v>294</v>
      </c>
      <c r="AR14" s="1396"/>
      <c r="AS14" s="1396"/>
      <c r="AT14" s="1396"/>
      <c r="AU14" s="1397"/>
      <c r="AV14" s="1382">
        <f>IF((OR($D$5="○",$D$6="○")),$BE$37)</f>
        <v>2.5</v>
      </c>
      <c r="AW14" s="1383"/>
      <c r="AX14" s="1383"/>
      <c r="AY14" s="1384"/>
      <c r="AZ14" s="1388">
        <f>AV14*$AY$54</f>
        <v>80</v>
      </c>
      <c r="BA14" s="1388"/>
      <c r="BB14" s="1388"/>
      <c r="BC14" s="1385">
        <f>AV14*40</f>
        <v>100</v>
      </c>
      <c r="BD14" s="1386"/>
      <c r="BE14" s="1387"/>
      <c r="BF14" s="210"/>
      <c r="BG14" s="206"/>
      <c r="BH14" s="1395" t="s">
        <v>295</v>
      </c>
      <c r="BI14" s="1396"/>
      <c r="BJ14" s="1396"/>
      <c r="BK14" s="1396"/>
      <c r="BL14" s="1397"/>
      <c r="BM14" s="1382">
        <f>(ROUNDDOWN(BQ14/40,1))</f>
        <v>2.5</v>
      </c>
      <c r="BN14" s="1383"/>
      <c r="BO14" s="1383"/>
      <c r="BP14" s="1384"/>
      <c r="BQ14" s="1388">
        <f>$BB$67</f>
        <v>100.25</v>
      </c>
      <c r="BR14" s="1388"/>
      <c r="BS14" s="1388"/>
      <c r="BU14" s="195"/>
      <c r="BW14" s="195"/>
      <c r="BX14" s="195"/>
      <c r="BY14" s="195"/>
      <c r="BZ14" s="1401"/>
      <c r="CA14" s="1401"/>
      <c r="CB14" s="1401"/>
      <c r="CC14" s="1401"/>
      <c r="CD14" s="1402"/>
      <c r="CE14" s="1402"/>
      <c r="CF14" s="1402"/>
      <c r="CG14" s="1244"/>
      <c r="CH14" s="1244"/>
      <c r="CI14" s="1244"/>
    </row>
    <row r="15" spans="2:112" ht="21" customHeight="1">
      <c r="B15" s="188"/>
      <c r="C15" s="211"/>
      <c r="D15" s="212"/>
      <c r="E15" s="212"/>
      <c r="F15" s="212"/>
      <c r="G15" s="212"/>
      <c r="H15" s="212"/>
      <c r="I15" s="212"/>
      <c r="J15" s="212"/>
      <c r="K15" s="212"/>
      <c r="L15" s="213" t="str">
        <f>IF(COUNTIF(D12:E14,"○")&gt;1,"いずれか１つを選択してください。","")</f>
        <v/>
      </c>
      <c r="M15" s="212"/>
      <c r="N15" s="212"/>
      <c r="O15" s="212"/>
      <c r="P15" s="212"/>
      <c r="Q15" s="212"/>
      <c r="R15" s="212"/>
      <c r="S15" s="212"/>
      <c r="T15" s="212"/>
      <c r="U15" s="212"/>
      <c r="V15" s="214"/>
      <c r="W15" s="215"/>
      <c r="Z15" s="1395" t="s">
        <v>296</v>
      </c>
      <c r="AA15" s="1396"/>
      <c r="AB15" s="1396"/>
      <c r="AC15" s="1396"/>
      <c r="AD15" s="1397"/>
      <c r="AE15" s="1398" t="b">
        <f>IF((OR($D$7="○")),ROUNDDOWN((BE$6+BE$8*0.9)/5,1))</f>
        <v>0</v>
      </c>
      <c r="AF15" s="1399"/>
      <c r="AG15" s="1399"/>
      <c r="AH15" s="1400"/>
      <c r="AI15" s="1385">
        <f>AE15*$AY$54</f>
        <v>0</v>
      </c>
      <c r="AJ15" s="1386"/>
      <c r="AK15" s="1387"/>
      <c r="AL15" s="1385">
        <f>AE15*40</f>
        <v>0</v>
      </c>
      <c r="AM15" s="1386"/>
      <c r="AN15" s="1387"/>
      <c r="AQ15" s="1395" t="s">
        <v>296</v>
      </c>
      <c r="AR15" s="1396"/>
      <c r="AS15" s="1396"/>
      <c r="AT15" s="1396"/>
      <c r="AU15" s="1397"/>
      <c r="AV15" s="1382" t="b">
        <f>IF(($D$7="○"),$BE$37)</f>
        <v>0</v>
      </c>
      <c r="AW15" s="1383"/>
      <c r="AX15" s="1383"/>
      <c r="AY15" s="1384"/>
      <c r="AZ15" s="1388">
        <f>AV15*$AY$54</f>
        <v>0</v>
      </c>
      <c r="BA15" s="1388"/>
      <c r="BB15" s="1388"/>
      <c r="BC15" s="1385">
        <f>AV15*40</f>
        <v>0</v>
      </c>
      <c r="BD15" s="1386"/>
      <c r="BE15" s="1387"/>
      <c r="BF15" s="210"/>
      <c r="BG15" s="206"/>
      <c r="BH15" s="1375" t="s">
        <v>221</v>
      </c>
      <c r="BI15" s="1376"/>
      <c r="BJ15" s="1376"/>
      <c r="BK15" s="1376"/>
      <c r="BL15" s="1377"/>
      <c r="BM15" s="1378">
        <f>SUM(BM12:BP14)</f>
        <v>2.5</v>
      </c>
      <c r="BN15" s="1379"/>
      <c r="BO15" s="1379"/>
      <c r="BP15" s="1380"/>
      <c r="BQ15" s="1389">
        <f>SUMIF(BQ12:BS14,"&lt;&gt;#VALUE!")</f>
        <v>100.25</v>
      </c>
      <c r="BR15" s="1389"/>
      <c r="BS15" s="1389"/>
      <c r="BW15" s="216"/>
    </row>
    <row r="16" spans="2:112" ht="21" customHeight="1">
      <c r="B16" s="188"/>
      <c r="C16" s="188"/>
      <c r="D16" s="188"/>
      <c r="E16" s="96"/>
      <c r="F16" s="96"/>
      <c r="G16" s="96"/>
      <c r="H16" s="96"/>
      <c r="I16" s="96"/>
      <c r="J16" s="96"/>
      <c r="K16" s="96"/>
      <c r="L16" s="96"/>
      <c r="M16" s="96"/>
      <c r="N16" s="96"/>
      <c r="O16" s="96"/>
      <c r="P16" s="96"/>
      <c r="Q16" s="96"/>
      <c r="R16" s="96"/>
      <c r="S16" s="96"/>
      <c r="T16" s="96"/>
      <c r="U16" s="96"/>
      <c r="V16" s="188"/>
      <c r="W16" s="188"/>
      <c r="X16" s="188"/>
      <c r="Y16" s="188"/>
      <c r="Z16" s="1286" t="s">
        <v>235</v>
      </c>
      <c r="AA16" s="1069"/>
      <c r="AB16" s="1069"/>
      <c r="AC16" s="1069"/>
      <c r="AD16" s="1070"/>
      <c r="AE16" s="1382">
        <f>IF($D$6="○","",ROUNDDOWN(($AO$6+$AO$8*0.9)/9,1)+ROUNDDOWN(($AS$6-$AS$7+$AS$8*0.9)/6,1)+ROUNDDOWN($AS$7/12,1)+ROUNDDOWN(($AW$6-$AW$7+$AW$8*0.9)/4,1)+ROUNDDOWN($AW$7/8,1)+ROUNDDOWN(($BA$6-$BA$7+$BA$8*0.9)/2.5,1)+ROUNDDOWN($BA$7/5,1))</f>
        <v>4</v>
      </c>
      <c r="AF16" s="1383"/>
      <c r="AG16" s="1383"/>
      <c r="AH16" s="1384"/>
      <c r="AI16" s="1385">
        <f>AE16*$AY$54</f>
        <v>128</v>
      </c>
      <c r="AJ16" s="1386"/>
      <c r="AK16" s="1387"/>
      <c r="AL16" s="1385">
        <f>AE16*40</f>
        <v>160</v>
      </c>
      <c r="AM16" s="1386"/>
      <c r="AN16" s="1387"/>
      <c r="AO16" s="188"/>
      <c r="AP16" s="188"/>
      <c r="AQ16" s="1286" t="s">
        <v>235</v>
      </c>
      <c r="AR16" s="1069"/>
      <c r="AS16" s="1069"/>
      <c r="AT16" s="1069"/>
      <c r="AU16" s="1070"/>
      <c r="AV16" s="1382">
        <f>IF(($D$6="○"),"",$BE$45)</f>
        <v>4.2</v>
      </c>
      <c r="AW16" s="1383"/>
      <c r="AX16" s="1383"/>
      <c r="AY16" s="1384"/>
      <c r="AZ16" s="1388">
        <f>AV16*$AY$54</f>
        <v>134.4</v>
      </c>
      <c r="BA16" s="1388"/>
      <c r="BB16" s="1388"/>
      <c r="BC16" s="1385">
        <f>AV16*40</f>
        <v>168</v>
      </c>
      <c r="BD16" s="1386"/>
      <c r="BE16" s="1387"/>
      <c r="BF16" s="210"/>
      <c r="BG16" s="206"/>
      <c r="BH16" s="188"/>
      <c r="BI16" s="188"/>
      <c r="BJ16" s="188"/>
      <c r="BK16" s="188"/>
      <c r="BL16" s="188"/>
      <c r="BM16" s="194"/>
      <c r="BN16" s="194"/>
      <c r="BO16" s="194"/>
      <c r="BP16" s="194"/>
      <c r="BQ16" s="210"/>
      <c r="BR16" s="210"/>
      <c r="BS16" s="210"/>
    </row>
    <row r="17" spans="2:92" ht="21" customHeight="1">
      <c r="B17" s="188"/>
      <c r="C17" s="188"/>
      <c r="D17" s="188"/>
      <c r="E17" s="96"/>
      <c r="F17" s="96"/>
      <c r="G17" s="96"/>
      <c r="H17" s="96"/>
      <c r="I17" s="96"/>
      <c r="J17" s="96"/>
      <c r="K17" s="96"/>
      <c r="L17" s="96"/>
      <c r="M17" s="96"/>
      <c r="N17" s="96"/>
      <c r="O17" s="96"/>
      <c r="P17" s="96"/>
      <c r="Q17" s="96"/>
      <c r="R17" s="96"/>
      <c r="S17" s="96"/>
      <c r="T17" s="96"/>
      <c r="U17" s="96"/>
      <c r="V17" s="188"/>
      <c r="W17" s="195"/>
      <c r="X17" s="195"/>
      <c r="Y17" s="195"/>
      <c r="Z17" s="1375" t="s">
        <v>221</v>
      </c>
      <c r="AA17" s="1376"/>
      <c r="AB17" s="1376"/>
      <c r="AC17" s="1376"/>
      <c r="AD17" s="1377"/>
      <c r="AE17" s="1378">
        <f>SUM(AE14:AH16)</f>
        <v>6.5</v>
      </c>
      <c r="AF17" s="1379"/>
      <c r="AG17" s="1379"/>
      <c r="AH17" s="1380"/>
      <c r="AI17" s="1381">
        <f>SUMIF(AI14:AK16,"&lt;&gt;#VALUE!")</f>
        <v>208</v>
      </c>
      <c r="AJ17" s="1381"/>
      <c r="AK17" s="1381"/>
      <c r="AL17" s="1381">
        <f>SUMIF(AL14:AN16,"&lt;&gt;#VALUE!")</f>
        <v>260</v>
      </c>
      <c r="AM17" s="1381"/>
      <c r="AN17" s="1381"/>
      <c r="AO17" s="195"/>
      <c r="AP17" s="195"/>
      <c r="AQ17" s="1375" t="s">
        <v>221</v>
      </c>
      <c r="AR17" s="1376"/>
      <c r="AS17" s="1376"/>
      <c r="AT17" s="1376"/>
      <c r="AU17" s="1377"/>
      <c r="AV17" s="1378">
        <f>SUM(AV14:AY16)</f>
        <v>6.7</v>
      </c>
      <c r="AW17" s="1379"/>
      <c r="AX17" s="1379"/>
      <c r="AY17" s="1380"/>
      <c r="AZ17" s="1389">
        <f>SUMIF(AZ14:BB16,"&lt;&gt;#VALUE!")</f>
        <v>214.4</v>
      </c>
      <c r="BA17" s="1389"/>
      <c r="BB17" s="1389"/>
      <c r="BC17" s="1375">
        <f>SUMIF(BC14:BE16,"&lt;&gt;#VALUE!")</f>
        <v>268</v>
      </c>
      <c r="BD17" s="1376"/>
      <c r="BE17" s="1377"/>
      <c r="BF17" s="195"/>
      <c r="BG17" s="217"/>
      <c r="BH17" s="195"/>
      <c r="BI17" s="195"/>
      <c r="BJ17" s="195"/>
      <c r="BK17" s="195"/>
      <c r="BL17" s="195"/>
      <c r="BM17" s="218"/>
      <c r="BN17" s="218"/>
      <c r="BO17" s="218"/>
      <c r="BP17" s="218"/>
      <c r="BQ17" s="219"/>
      <c r="BR17" s="219"/>
      <c r="BS17" s="219"/>
      <c r="BT17" s="195"/>
      <c r="BU17" s="195"/>
      <c r="BV17" s="195"/>
      <c r="BW17" s="220"/>
      <c r="BX17" s="221"/>
    </row>
    <row r="18" spans="2:92" ht="21" customHeight="1" thickBot="1">
      <c r="B18" s="188"/>
      <c r="C18" s="188"/>
      <c r="D18" s="188"/>
      <c r="E18" s="96"/>
      <c r="F18" s="96"/>
      <c r="G18" s="96"/>
      <c r="H18" s="96"/>
      <c r="I18" s="96"/>
      <c r="J18" s="96"/>
      <c r="K18" s="96"/>
      <c r="L18" s="96"/>
      <c r="M18" s="96"/>
      <c r="N18" s="96"/>
      <c r="O18" s="96"/>
      <c r="P18" s="96"/>
      <c r="Q18" s="96"/>
      <c r="R18" s="96"/>
      <c r="S18" s="96"/>
      <c r="T18" s="96"/>
      <c r="U18" s="96"/>
      <c r="V18" s="188"/>
      <c r="W18" s="222"/>
      <c r="X18" s="222"/>
      <c r="Y18" s="222"/>
      <c r="Z18" s="222"/>
      <c r="AA18" s="222"/>
      <c r="AB18" s="223"/>
      <c r="AC18" s="223"/>
      <c r="AD18" s="223"/>
      <c r="AE18" s="223"/>
      <c r="AF18" s="96"/>
      <c r="AG18" s="96"/>
      <c r="AH18" s="96"/>
      <c r="AI18" s="96"/>
      <c r="AJ18" s="96"/>
      <c r="AK18" s="96"/>
      <c r="AM18" s="222"/>
      <c r="AN18" s="222"/>
      <c r="AO18" s="222"/>
      <c r="AP18" s="222"/>
      <c r="AQ18" s="222"/>
      <c r="AR18" s="223"/>
      <c r="AS18" s="223"/>
      <c r="AT18" s="223"/>
      <c r="AU18" s="223"/>
      <c r="AV18" s="224"/>
      <c r="AW18" s="224"/>
      <c r="AX18" s="224"/>
      <c r="AY18" s="96"/>
      <c r="AZ18" s="96"/>
      <c r="BA18" s="96"/>
      <c r="BD18" s="217"/>
      <c r="BE18" s="217"/>
      <c r="BF18" s="217"/>
      <c r="BG18" s="217"/>
      <c r="BH18" s="217"/>
      <c r="BI18" s="225"/>
      <c r="BJ18" s="225"/>
      <c r="BK18" s="225"/>
      <c r="BL18" s="225"/>
      <c r="BM18" s="226"/>
      <c r="BN18" s="226"/>
      <c r="BO18" s="226"/>
      <c r="BP18" s="226"/>
      <c r="BQ18" s="190"/>
      <c r="BR18" s="220"/>
      <c r="BS18" s="220"/>
      <c r="BT18" s="220"/>
      <c r="BU18" s="216"/>
      <c r="BV18" s="216"/>
      <c r="BW18" s="216"/>
      <c r="BX18" s="221"/>
    </row>
    <row r="19" spans="2:92" ht="8.25" customHeight="1">
      <c r="B19" s="227"/>
      <c r="C19" s="228"/>
      <c r="D19" s="228"/>
      <c r="E19" s="229"/>
      <c r="F19" s="229"/>
      <c r="G19" s="229"/>
      <c r="H19" s="229"/>
      <c r="I19" s="229"/>
      <c r="J19" s="229"/>
      <c r="K19" s="229"/>
      <c r="L19" s="229"/>
      <c r="M19" s="229"/>
      <c r="N19" s="229"/>
      <c r="O19" s="229"/>
      <c r="P19" s="229"/>
      <c r="Q19" s="229"/>
      <c r="R19" s="229"/>
      <c r="S19" s="229"/>
      <c r="T19" s="229"/>
      <c r="U19" s="229"/>
      <c r="V19" s="228"/>
      <c r="W19" s="230"/>
      <c r="X19" s="230"/>
      <c r="Y19" s="230"/>
      <c r="Z19" s="230"/>
      <c r="AA19" s="230"/>
      <c r="AB19" s="231"/>
      <c r="AC19" s="231"/>
      <c r="AD19" s="231"/>
      <c r="AE19" s="231"/>
      <c r="AF19" s="229"/>
      <c r="AG19" s="229"/>
      <c r="AH19" s="229"/>
      <c r="AI19" s="229"/>
      <c r="AJ19" s="229"/>
      <c r="AK19" s="229"/>
      <c r="AL19" s="232"/>
      <c r="AM19" s="230"/>
      <c r="AN19" s="230"/>
      <c r="AO19" s="230"/>
      <c r="AP19" s="230"/>
      <c r="AQ19" s="230"/>
      <c r="AR19" s="231"/>
      <c r="AS19" s="231"/>
      <c r="AT19" s="231"/>
      <c r="AU19" s="231"/>
      <c r="AV19" s="233"/>
      <c r="AW19" s="233"/>
      <c r="AX19" s="233"/>
      <c r="AY19" s="229"/>
      <c r="AZ19" s="229"/>
      <c r="BA19" s="229"/>
      <c r="BB19" s="232"/>
      <c r="BC19" s="232"/>
      <c r="BD19" s="234"/>
      <c r="BE19" s="234"/>
      <c r="BF19" s="234"/>
      <c r="BG19" s="234"/>
      <c r="BH19" s="234"/>
      <c r="BI19" s="235"/>
      <c r="BJ19" s="235"/>
      <c r="BK19" s="235"/>
      <c r="BL19" s="235"/>
      <c r="BM19" s="236"/>
      <c r="BN19" s="237"/>
      <c r="BO19" s="226"/>
      <c r="BP19" s="226"/>
      <c r="BQ19" s="190"/>
      <c r="BR19" s="220"/>
      <c r="BS19" s="220"/>
      <c r="BT19" s="220"/>
      <c r="BU19" s="216"/>
      <c r="BV19" s="216"/>
      <c r="BW19" s="216"/>
      <c r="BX19" s="221"/>
    </row>
    <row r="20" spans="2:92" ht="21" customHeight="1">
      <c r="B20" s="238"/>
      <c r="D20" s="195" t="s">
        <v>297</v>
      </c>
      <c r="E20" s="239"/>
      <c r="F20" s="239"/>
      <c r="G20" s="239"/>
      <c r="H20" s="239"/>
      <c r="I20" s="240"/>
      <c r="J20" s="225"/>
      <c r="K20" s="225"/>
      <c r="L20" s="225"/>
      <c r="M20" s="226"/>
      <c r="N20" s="226"/>
      <c r="O20" s="240"/>
      <c r="P20" s="226"/>
      <c r="Q20" s="96"/>
      <c r="R20" s="96"/>
      <c r="S20" s="96"/>
      <c r="T20" s="96"/>
      <c r="U20" s="96"/>
      <c r="V20" s="188"/>
      <c r="W20" s="241"/>
      <c r="X20" s="242"/>
      <c r="Y20" s="242"/>
      <c r="Z20" s="1367" t="s">
        <v>298</v>
      </c>
      <c r="AA20" s="1367"/>
      <c r="AB20" s="1367"/>
      <c r="AC20" s="1367"/>
      <c r="AD20" s="1367"/>
      <c r="AE20" s="1367"/>
      <c r="AF20" s="1367"/>
      <c r="AG20" s="1367"/>
      <c r="AH20" s="1367"/>
      <c r="AI20" s="1367"/>
      <c r="AJ20" s="1367"/>
      <c r="AK20" s="1367"/>
      <c r="AL20" s="1367"/>
      <c r="AM20" s="1367"/>
      <c r="AN20" s="1367"/>
      <c r="AO20" s="1367"/>
      <c r="AP20" s="1367"/>
      <c r="AQ20" s="1367"/>
      <c r="AR20" s="1367"/>
      <c r="AS20" s="1367"/>
      <c r="AT20" s="1367"/>
      <c r="AU20" s="1367"/>
      <c r="AV20" s="1367"/>
      <c r="AW20" s="1367"/>
      <c r="AX20" s="1367"/>
      <c r="AY20" s="1367"/>
      <c r="AZ20" s="1367"/>
      <c r="BA20" s="1367"/>
      <c r="BB20" s="1367"/>
      <c r="BC20" s="1367"/>
      <c r="BD20" s="1367"/>
      <c r="BE20" s="1367"/>
      <c r="BF20" s="1367"/>
      <c r="BG20" s="1367"/>
      <c r="BH20" s="1367"/>
      <c r="BI20" s="1367"/>
      <c r="BJ20" s="1367"/>
      <c r="BK20" s="1367"/>
      <c r="BL20" s="1367"/>
      <c r="BM20" s="1368"/>
      <c r="BN20" s="243"/>
      <c r="BO20" s="226"/>
      <c r="BP20" s="226"/>
      <c r="BQ20" s="190"/>
      <c r="BR20" s="220"/>
      <c r="BS20" s="220"/>
      <c r="BT20" s="220"/>
      <c r="BU20" s="216"/>
      <c r="BV20" s="216"/>
      <c r="BW20" s="216"/>
      <c r="BX20" s="226"/>
    </row>
    <row r="21" spans="2:92" ht="16.5" customHeight="1">
      <c r="B21" s="238"/>
      <c r="C21" s="188"/>
      <c r="D21" s="188"/>
      <c r="E21" s="48"/>
      <c r="F21" s="225"/>
      <c r="G21" s="225"/>
      <c r="H21" s="225"/>
      <c r="I21" s="226"/>
      <c r="J21" s="226"/>
      <c r="L21" s="226"/>
      <c r="M21" s="96"/>
      <c r="N21" s="96"/>
      <c r="Q21" s="96"/>
      <c r="S21" s="225"/>
      <c r="T21" s="225"/>
      <c r="U21" s="225"/>
      <c r="V21" s="226"/>
      <c r="W21" s="244" t="s">
        <v>299</v>
      </c>
      <c r="X21" s="245"/>
      <c r="Y21" s="246"/>
      <c r="Z21" s="1369"/>
      <c r="AA21" s="1369"/>
      <c r="AB21" s="1369"/>
      <c r="AC21" s="1369"/>
      <c r="AD21" s="1369"/>
      <c r="AE21" s="1369"/>
      <c r="AF21" s="1369"/>
      <c r="AG21" s="1369"/>
      <c r="AH21" s="1369"/>
      <c r="AI21" s="1369"/>
      <c r="AJ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70"/>
      <c r="BN21" s="243"/>
      <c r="BO21" s="226"/>
      <c r="BQ21" s="239"/>
      <c r="BR21" s="247"/>
      <c r="BS21" s="247"/>
      <c r="BT21" s="248"/>
      <c r="BU21" s="248"/>
      <c r="BX21" s="226"/>
    </row>
    <row r="22" spans="2:92" ht="16.5" customHeight="1">
      <c r="B22" s="238"/>
      <c r="C22" s="188"/>
      <c r="D22" s="188"/>
      <c r="E22" s="48"/>
      <c r="F22" s="225"/>
      <c r="G22" s="225"/>
      <c r="H22" s="225"/>
      <c r="I22" s="226"/>
      <c r="J22" s="226"/>
      <c r="L22" s="226"/>
      <c r="M22" s="96"/>
      <c r="N22" s="96"/>
      <c r="Q22" s="96"/>
      <c r="S22" s="225"/>
      <c r="T22" s="225"/>
      <c r="U22" s="225"/>
      <c r="V22" s="226"/>
      <c r="W22" s="249"/>
      <c r="X22" s="250"/>
      <c r="Y22" s="250"/>
      <c r="Z22" s="1371"/>
      <c r="AA22" s="1371"/>
      <c r="AB22" s="1371"/>
      <c r="AC22" s="1371"/>
      <c r="AD22" s="1371"/>
      <c r="AE22" s="1371"/>
      <c r="AF22" s="1371"/>
      <c r="AG22" s="1371"/>
      <c r="AH22" s="1371"/>
      <c r="AI22" s="1371"/>
      <c r="AJ22" s="1371"/>
      <c r="AK22" s="1371"/>
      <c r="AL22" s="1371"/>
      <c r="AM22" s="1371"/>
      <c r="AN22" s="1371"/>
      <c r="AO22" s="1371"/>
      <c r="AP22" s="1371"/>
      <c r="AQ22" s="1371"/>
      <c r="AR22" s="1371"/>
      <c r="AS22" s="1371"/>
      <c r="AT22" s="1371"/>
      <c r="AU22" s="1371"/>
      <c r="AV22" s="1371"/>
      <c r="AW22" s="1371"/>
      <c r="AX22" s="1371"/>
      <c r="AY22" s="1371"/>
      <c r="AZ22" s="1371"/>
      <c r="BA22" s="1371"/>
      <c r="BB22" s="1371"/>
      <c r="BC22" s="1371"/>
      <c r="BD22" s="1371"/>
      <c r="BE22" s="1371"/>
      <c r="BF22" s="1371"/>
      <c r="BG22" s="1371"/>
      <c r="BH22" s="1371"/>
      <c r="BI22" s="1371"/>
      <c r="BJ22" s="1371"/>
      <c r="BK22" s="1371"/>
      <c r="BL22" s="1371"/>
      <c r="BM22" s="1372"/>
      <c r="BN22" s="243"/>
      <c r="BO22" s="220"/>
      <c r="BQ22" s="239"/>
      <c r="BR22" s="247"/>
      <c r="BS22" s="247"/>
      <c r="BT22" s="248"/>
      <c r="BU22" s="248"/>
      <c r="BX22" s="226"/>
    </row>
    <row r="23" spans="2:92" ht="12" customHeight="1">
      <c r="B23" s="238"/>
      <c r="C23" s="188"/>
      <c r="D23" s="188"/>
      <c r="E23" s="48"/>
      <c r="F23" s="225"/>
      <c r="G23" s="225"/>
      <c r="H23" s="225"/>
      <c r="I23" s="226"/>
      <c r="J23" s="226"/>
      <c r="L23" s="226"/>
      <c r="M23" s="96"/>
      <c r="N23" s="96"/>
      <c r="Q23" s="96"/>
      <c r="S23" s="225"/>
      <c r="T23" s="225"/>
      <c r="U23" s="225"/>
      <c r="V23" s="226"/>
      <c r="W23" s="251"/>
      <c r="X23" s="252"/>
      <c r="Y23" s="252"/>
      <c r="Z23" s="49"/>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43"/>
      <c r="BO23" s="220"/>
      <c r="BQ23" s="239"/>
      <c r="BR23" s="247"/>
      <c r="BS23" s="247"/>
      <c r="BT23" s="248"/>
      <c r="BU23" s="248"/>
      <c r="BX23" s="226"/>
    </row>
    <row r="24" spans="2:92" ht="21" customHeight="1">
      <c r="B24" s="238"/>
      <c r="C24" s="254"/>
      <c r="D24" s="1373" t="s">
        <v>300</v>
      </c>
      <c r="E24" s="1373"/>
      <c r="F24" s="1373"/>
      <c r="G24" s="1373"/>
      <c r="H24" s="1373"/>
      <c r="I24" s="1373"/>
      <c r="J24" s="1373"/>
      <c r="K24" s="1373"/>
      <c r="L24" s="1373"/>
      <c r="M24" s="1373"/>
      <c r="N24" s="1373"/>
      <c r="O24" s="1373"/>
      <c r="P24" s="1373"/>
      <c r="Q24" s="1373"/>
      <c r="R24" s="1373"/>
      <c r="S24" s="1373"/>
      <c r="T24" s="1373"/>
      <c r="U24" s="1373"/>
      <c r="V24" s="1373"/>
      <c r="W24" s="1373"/>
      <c r="X24" s="1373"/>
      <c r="Y24" s="1373"/>
      <c r="Z24" s="1373"/>
      <c r="AA24" s="1373"/>
      <c r="AB24" s="1373"/>
      <c r="AC24" s="1373"/>
      <c r="AD24" s="1373"/>
      <c r="AE24" s="1373"/>
      <c r="AF24" s="1373"/>
      <c r="AG24" s="255"/>
      <c r="AH24" s="226"/>
      <c r="AI24" s="256"/>
      <c r="AJ24" s="1374" t="s">
        <v>301</v>
      </c>
      <c r="AK24" s="1374"/>
      <c r="AL24" s="1374"/>
      <c r="AM24" s="1374"/>
      <c r="AN24" s="1374"/>
      <c r="AO24" s="1374"/>
      <c r="AP24" s="1374"/>
      <c r="AQ24" s="1374"/>
      <c r="AR24" s="1374"/>
      <c r="AS24" s="1374"/>
      <c r="AT24" s="1374"/>
      <c r="AU24" s="1374"/>
      <c r="AV24" s="1374"/>
      <c r="AW24" s="1374"/>
      <c r="AX24" s="1374"/>
      <c r="AY24" s="1374"/>
      <c r="AZ24" s="1374"/>
      <c r="BA24" s="1374"/>
      <c r="BB24" s="1374"/>
      <c r="BC24" s="1374"/>
      <c r="BD24" s="1374"/>
      <c r="BE24" s="1374"/>
      <c r="BF24" s="1374"/>
      <c r="BG24" s="1374"/>
      <c r="BH24" s="1374"/>
      <c r="BI24" s="1374"/>
      <c r="BJ24" s="1374"/>
      <c r="BK24" s="1374"/>
      <c r="BL24" s="1374"/>
      <c r="BM24" s="257"/>
      <c r="BN24" s="243"/>
      <c r="BO24" s="220"/>
      <c r="BQ24" s="239"/>
      <c r="BR24" s="247"/>
      <c r="BS24" s="247"/>
      <c r="BT24" s="248"/>
      <c r="BU24" s="248"/>
    </row>
    <row r="25" spans="2:92" ht="21" customHeight="1">
      <c r="B25" s="238"/>
      <c r="C25" s="258"/>
      <c r="D25" s="1366" t="s">
        <v>302</v>
      </c>
      <c r="E25" s="1366"/>
      <c r="F25" s="1366"/>
      <c r="G25" s="1366"/>
      <c r="H25" s="1366"/>
      <c r="I25" s="259" t="s">
        <v>303</v>
      </c>
      <c r="J25" s="259"/>
      <c r="K25" s="259"/>
      <c r="L25" s="259"/>
      <c r="M25" s="259" t="s">
        <v>304</v>
      </c>
      <c r="N25" s="259"/>
      <c r="O25" s="259"/>
      <c r="P25" s="259"/>
      <c r="Q25" s="260"/>
      <c r="R25" s="78"/>
      <c r="S25" s="78"/>
      <c r="T25" s="1366" t="s">
        <v>305</v>
      </c>
      <c r="U25" s="1366"/>
      <c r="V25" s="1366"/>
      <c r="W25" s="1366"/>
      <c r="X25" s="1366"/>
      <c r="Y25" s="259" t="s">
        <v>303</v>
      </c>
      <c r="Z25" s="259"/>
      <c r="AA25" s="259"/>
      <c r="AB25" s="259"/>
      <c r="AC25" s="259" t="s">
        <v>304</v>
      </c>
      <c r="AD25" s="259"/>
      <c r="AE25" s="259"/>
      <c r="AF25" s="259"/>
      <c r="AG25" s="261"/>
      <c r="AH25" s="78"/>
      <c r="AI25" s="262"/>
      <c r="AJ25" s="1366" t="s">
        <v>306</v>
      </c>
      <c r="AK25" s="1366"/>
      <c r="AL25" s="1366"/>
      <c r="AM25" s="1366"/>
      <c r="AN25" s="1366"/>
      <c r="AO25" s="259" t="s">
        <v>303</v>
      </c>
      <c r="AP25" s="259"/>
      <c r="AQ25" s="259"/>
      <c r="AR25" s="259"/>
      <c r="AS25" s="259" t="s">
        <v>304</v>
      </c>
      <c r="AT25" s="259"/>
      <c r="AU25" s="259"/>
      <c r="AV25" s="259"/>
      <c r="AW25" s="83"/>
      <c r="AX25" s="78"/>
      <c r="AY25" s="263"/>
      <c r="AZ25" s="1366" t="s">
        <v>307</v>
      </c>
      <c r="BA25" s="1366"/>
      <c r="BB25" s="1366"/>
      <c r="BC25" s="1366"/>
      <c r="BD25" s="1366"/>
      <c r="BE25" s="259" t="s">
        <v>303</v>
      </c>
      <c r="BF25" s="259"/>
      <c r="BG25" s="259"/>
      <c r="BH25" s="259"/>
      <c r="BI25" s="259" t="s">
        <v>304</v>
      </c>
      <c r="BJ25" s="259"/>
      <c r="BK25" s="259"/>
      <c r="BL25" s="259"/>
      <c r="BM25" s="264"/>
      <c r="BN25" s="265"/>
      <c r="BO25" s="226"/>
      <c r="BQ25" s="239"/>
      <c r="BR25" s="247"/>
      <c r="BS25" s="247"/>
      <c r="BT25" s="248"/>
      <c r="BU25" s="248"/>
      <c r="BV25" s="83"/>
      <c r="BW25" s="83"/>
      <c r="BX25" s="83"/>
      <c r="BY25" s="83"/>
      <c r="CA25" s="83"/>
      <c r="CB25" s="83"/>
      <c r="CC25" s="83"/>
      <c r="CD25" s="83"/>
      <c r="CF25" s="83"/>
      <c r="CG25" s="83"/>
      <c r="CH25" s="83"/>
      <c r="CI25" s="83"/>
      <c r="CK25" s="83"/>
      <c r="CL25" s="83"/>
      <c r="CM25" s="83"/>
      <c r="CN25" s="83"/>
    </row>
    <row r="26" spans="2:92" ht="21" customHeight="1">
      <c r="B26" s="238"/>
      <c r="C26" s="258"/>
      <c r="D26" s="1366" t="s">
        <v>308</v>
      </c>
      <c r="E26" s="1366"/>
      <c r="F26" s="1366"/>
      <c r="G26" s="1366"/>
      <c r="H26" s="1366"/>
      <c r="I26" s="1362">
        <f>(ROUNDDOWN(M26/40,1))</f>
        <v>-1.2</v>
      </c>
      <c r="J26" s="1362"/>
      <c r="K26" s="1362"/>
      <c r="L26" s="1362"/>
      <c r="M26" s="1362">
        <f>((((ROUNDDOWN($BE$9/12,1))*40)))*-1</f>
        <v>-48</v>
      </c>
      <c r="N26" s="1362"/>
      <c r="O26" s="1362"/>
      <c r="P26" s="1362"/>
      <c r="Q26" s="260"/>
      <c r="R26" s="78"/>
      <c r="S26" s="78"/>
      <c r="T26" s="1366" t="s">
        <v>308</v>
      </c>
      <c r="U26" s="1366"/>
      <c r="V26" s="1366"/>
      <c r="W26" s="1366"/>
      <c r="X26" s="1366"/>
      <c r="Y26" s="1362">
        <f>(ROUNDDOWN(AC26/40,1))</f>
        <v>-0.5</v>
      </c>
      <c r="Z26" s="1362"/>
      <c r="AA26" s="1362"/>
      <c r="AB26" s="1362"/>
      <c r="AC26" s="1362">
        <f>((((ROUNDDOWN($BE$9/30,1))*40)))*-1</f>
        <v>-20</v>
      </c>
      <c r="AD26" s="1362"/>
      <c r="AE26" s="1362"/>
      <c r="AF26" s="1362"/>
      <c r="AG26" s="261"/>
      <c r="AH26" s="78"/>
      <c r="AI26" s="262"/>
      <c r="AJ26" s="1366" t="s">
        <v>308</v>
      </c>
      <c r="AK26" s="1366"/>
      <c r="AL26" s="1366"/>
      <c r="AM26" s="1366"/>
      <c r="AN26" s="1366"/>
      <c r="AO26" s="1362">
        <f>(ROUNDDOWN(AS26/40,1))</f>
        <v>-2</v>
      </c>
      <c r="AP26" s="1362"/>
      <c r="AQ26" s="1362"/>
      <c r="AR26" s="1362"/>
      <c r="AS26" s="1362">
        <f>((((ROUNDDOWN($BE$9/7.5,1))*40)))*-1</f>
        <v>-80</v>
      </c>
      <c r="AT26" s="1362"/>
      <c r="AU26" s="1362"/>
      <c r="AV26" s="1362"/>
      <c r="AW26" s="266"/>
      <c r="AX26" s="78"/>
      <c r="AY26" s="263"/>
      <c r="AZ26" s="1366" t="s">
        <v>308</v>
      </c>
      <c r="BA26" s="1366"/>
      <c r="BB26" s="1366"/>
      <c r="BC26" s="1366"/>
      <c r="BD26" s="1366"/>
      <c r="BE26" s="1362">
        <f>(ROUNDDOWN(BI26/40,1))</f>
        <v>-0.7</v>
      </c>
      <c r="BF26" s="1362"/>
      <c r="BG26" s="1362"/>
      <c r="BH26" s="1362"/>
      <c r="BI26" s="1363">
        <f>((((ROUNDDOWN($BE$9/20,1))*40)))*-1</f>
        <v>-28</v>
      </c>
      <c r="BJ26" s="1364"/>
      <c r="BK26" s="1364"/>
      <c r="BL26" s="1365"/>
      <c r="BM26" s="264"/>
      <c r="BN26" s="265"/>
      <c r="BO26" s="226"/>
      <c r="BQ26" s="239"/>
      <c r="BR26" s="247"/>
      <c r="BS26" s="247"/>
      <c r="BT26" s="248"/>
      <c r="BU26" s="248"/>
      <c r="BV26" s="267"/>
      <c r="BW26" s="267"/>
      <c r="BX26" s="267"/>
      <c r="BY26" s="267"/>
      <c r="CA26" s="267"/>
      <c r="CB26" s="267"/>
      <c r="CC26" s="267"/>
      <c r="CD26" s="267"/>
      <c r="CF26" s="267"/>
      <c r="CG26" s="267"/>
      <c r="CH26" s="267"/>
      <c r="CI26" s="267"/>
      <c r="CK26" s="267"/>
      <c r="CL26" s="267"/>
      <c r="CM26" s="267"/>
      <c r="CN26" s="267"/>
    </row>
    <row r="27" spans="2:92" ht="21" customHeight="1">
      <c r="B27" s="238"/>
      <c r="C27" s="258"/>
      <c r="D27" s="1359" t="s">
        <v>309</v>
      </c>
      <c r="E27" s="1360"/>
      <c r="F27" s="1360"/>
      <c r="G27" s="1360"/>
      <c r="H27" s="1361"/>
      <c r="I27" s="1362">
        <f>(ROUNDDOWN(M27/40,1))</f>
        <v>-1.3</v>
      </c>
      <c r="J27" s="1362"/>
      <c r="K27" s="1362"/>
      <c r="L27" s="1362"/>
      <c r="M27" s="1363">
        <f>($AL$17-$AI$17)*-1</f>
        <v>-52</v>
      </c>
      <c r="N27" s="1364"/>
      <c r="O27" s="1364"/>
      <c r="P27" s="1365"/>
      <c r="Q27" s="260"/>
      <c r="R27" s="78"/>
      <c r="S27" s="78"/>
      <c r="T27" s="1359" t="s">
        <v>309</v>
      </c>
      <c r="U27" s="1360"/>
      <c r="V27" s="1360"/>
      <c r="W27" s="1360"/>
      <c r="X27" s="1361"/>
      <c r="Y27" s="1362">
        <f>(ROUNDDOWN(AC27/40,1))</f>
        <v>-1.3</v>
      </c>
      <c r="Z27" s="1362"/>
      <c r="AA27" s="1362"/>
      <c r="AB27" s="1362"/>
      <c r="AC27" s="1363">
        <f>($AL$17-$AI$17)*-1</f>
        <v>-52</v>
      </c>
      <c r="AD27" s="1364"/>
      <c r="AE27" s="1364"/>
      <c r="AF27" s="1365"/>
      <c r="AG27" s="261"/>
      <c r="AH27" s="78"/>
      <c r="AI27" s="262"/>
      <c r="AJ27" s="1359" t="s">
        <v>309</v>
      </c>
      <c r="AK27" s="1360"/>
      <c r="AL27" s="1360"/>
      <c r="AM27" s="1360"/>
      <c r="AN27" s="1361"/>
      <c r="AO27" s="1362">
        <f>(ROUNDDOWN(AS27/40,1))</f>
        <v>-1.3</v>
      </c>
      <c r="AP27" s="1362"/>
      <c r="AQ27" s="1362"/>
      <c r="AR27" s="1362"/>
      <c r="AS27" s="1363">
        <f>($AL$17-$AI$17)*-1</f>
        <v>-52</v>
      </c>
      <c r="AT27" s="1364"/>
      <c r="AU27" s="1364"/>
      <c r="AV27" s="1365"/>
      <c r="AW27" s="266"/>
      <c r="AX27" s="78"/>
      <c r="AY27" s="263"/>
      <c r="AZ27" s="1359" t="s">
        <v>309</v>
      </c>
      <c r="BA27" s="1360"/>
      <c r="BB27" s="1360"/>
      <c r="BC27" s="1360"/>
      <c r="BD27" s="1361"/>
      <c r="BE27" s="1362">
        <f>(ROUNDDOWN(BI27/40,1))</f>
        <v>-1.3</v>
      </c>
      <c r="BF27" s="1362"/>
      <c r="BG27" s="1362"/>
      <c r="BH27" s="1362"/>
      <c r="BI27" s="1363">
        <f>($AL$17-$AI$17)*-1</f>
        <v>-52</v>
      </c>
      <c r="BJ27" s="1364"/>
      <c r="BK27" s="1364"/>
      <c r="BL27" s="1365"/>
      <c r="BM27" s="264"/>
      <c r="BN27" s="265"/>
      <c r="BO27" s="226"/>
      <c r="BQ27" s="239"/>
      <c r="BR27" s="247"/>
      <c r="BS27" s="247"/>
      <c r="BT27" s="248"/>
      <c r="BU27" s="248"/>
      <c r="BV27" s="267"/>
      <c r="BW27" s="267"/>
      <c r="BX27" s="267"/>
      <c r="BY27" s="267"/>
      <c r="CA27" s="267"/>
      <c r="CB27" s="267"/>
      <c r="CC27" s="267"/>
      <c r="CD27" s="267"/>
      <c r="CF27" s="267"/>
      <c r="CG27" s="267"/>
      <c r="CH27" s="267"/>
      <c r="CI27" s="267"/>
      <c r="CK27" s="267"/>
      <c r="CL27" s="267"/>
      <c r="CM27" s="267"/>
      <c r="CN27" s="267"/>
    </row>
    <row r="28" spans="2:92" ht="21" customHeight="1" thickBot="1">
      <c r="B28" s="238"/>
      <c r="C28" s="258"/>
      <c r="D28" s="1353" t="s">
        <v>310</v>
      </c>
      <c r="E28" s="1353"/>
      <c r="F28" s="1353"/>
      <c r="G28" s="1353"/>
      <c r="H28" s="1353"/>
      <c r="I28" s="1354">
        <f>(ROUNDDOWN(M28/40,1))</f>
        <v>2.5</v>
      </c>
      <c r="J28" s="1354"/>
      <c r="K28" s="1354"/>
      <c r="L28" s="1354"/>
      <c r="M28" s="1355">
        <f>$BB$67</f>
        <v>100.25</v>
      </c>
      <c r="N28" s="1356"/>
      <c r="O28" s="1356"/>
      <c r="P28" s="1357"/>
      <c r="Q28" s="260"/>
      <c r="R28" s="78"/>
      <c r="S28" s="78"/>
      <c r="T28" s="1353" t="s">
        <v>310</v>
      </c>
      <c r="U28" s="1353"/>
      <c r="V28" s="1353"/>
      <c r="W28" s="1353"/>
      <c r="X28" s="1353"/>
      <c r="Y28" s="1354">
        <f>(ROUNDDOWN(AC28/40,1))</f>
        <v>2.5</v>
      </c>
      <c r="Z28" s="1354"/>
      <c r="AA28" s="1354"/>
      <c r="AB28" s="1354"/>
      <c r="AC28" s="1355">
        <f>$BB$67</f>
        <v>100.25</v>
      </c>
      <c r="AD28" s="1356"/>
      <c r="AE28" s="1356"/>
      <c r="AF28" s="1357"/>
      <c r="AG28" s="261"/>
      <c r="AH28" s="78"/>
      <c r="AI28" s="262"/>
      <c r="AJ28" s="1353" t="s">
        <v>310</v>
      </c>
      <c r="AK28" s="1353"/>
      <c r="AL28" s="1353"/>
      <c r="AM28" s="1353"/>
      <c r="AN28" s="1353"/>
      <c r="AO28" s="1354">
        <f>(ROUNDDOWN(AS28/40,1))</f>
        <v>2.5</v>
      </c>
      <c r="AP28" s="1354"/>
      <c r="AQ28" s="1354"/>
      <c r="AR28" s="1354"/>
      <c r="AS28" s="1355">
        <f>$BB$67</f>
        <v>100.25</v>
      </c>
      <c r="AT28" s="1356"/>
      <c r="AU28" s="1356"/>
      <c r="AV28" s="1357"/>
      <c r="AW28" s="266"/>
      <c r="AX28" s="78"/>
      <c r="AY28" s="263"/>
      <c r="AZ28" s="1353" t="s">
        <v>310</v>
      </c>
      <c r="BA28" s="1353"/>
      <c r="BB28" s="1353"/>
      <c r="BC28" s="1353"/>
      <c r="BD28" s="1353"/>
      <c r="BE28" s="1358">
        <f>(ROUNDDOWN(BI28/40,1))</f>
        <v>2.5</v>
      </c>
      <c r="BF28" s="1358"/>
      <c r="BG28" s="1358"/>
      <c r="BH28" s="1358"/>
      <c r="BI28" s="1355">
        <f>$BB$67</f>
        <v>100.25</v>
      </c>
      <c r="BJ28" s="1356"/>
      <c r="BK28" s="1356"/>
      <c r="BL28" s="1357"/>
      <c r="BM28" s="264"/>
      <c r="BN28" s="265"/>
      <c r="BO28" s="226"/>
      <c r="BV28" s="266"/>
      <c r="BW28" s="266"/>
      <c r="BX28" s="266"/>
      <c r="BY28" s="266"/>
      <c r="CA28" s="266"/>
      <c r="CB28" s="266"/>
      <c r="CC28" s="266"/>
      <c r="CD28" s="266"/>
      <c r="CF28" s="266"/>
      <c r="CG28" s="266"/>
      <c r="CH28" s="266"/>
      <c r="CI28" s="266"/>
      <c r="CK28" s="266"/>
      <c r="CL28" s="266"/>
      <c r="CM28" s="266"/>
      <c r="CN28" s="266"/>
    </row>
    <row r="29" spans="2:92" ht="30.75" customHeight="1" thickTop="1">
      <c r="B29" s="238"/>
      <c r="C29" s="258"/>
      <c r="D29" s="1349" t="s">
        <v>311</v>
      </c>
      <c r="E29" s="1350"/>
      <c r="F29" s="1350"/>
      <c r="G29" s="1350"/>
      <c r="H29" s="1350"/>
      <c r="I29" s="1352">
        <f>SUM(I26:L28)</f>
        <v>0</v>
      </c>
      <c r="J29" s="1352"/>
      <c r="K29" s="1352"/>
      <c r="L29" s="1352"/>
      <c r="M29" s="1352">
        <f>SUM(M26:P28)</f>
        <v>0.25</v>
      </c>
      <c r="N29" s="1352"/>
      <c r="O29" s="1352"/>
      <c r="P29" s="1352"/>
      <c r="Q29" s="78"/>
      <c r="R29" s="78"/>
      <c r="S29" s="78"/>
      <c r="T29" s="1349" t="s">
        <v>311</v>
      </c>
      <c r="U29" s="1350"/>
      <c r="V29" s="1350"/>
      <c r="W29" s="1350"/>
      <c r="X29" s="1350"/>
      <c r="Y29" s="1352">
        <f>SUM(Y26:AB28)</f>
        <v>0.7</v>
      </c>
      <c r="Z29" s="1352"/>
      <c r="AA29" s="1352"/>
      <c r="AB29" s="1352"/>
      <c r="AC29" s="1352">
        <f>SUM(AC26:AF28)</f>
        <v>28.25</v>
      </c>
      <c r="AD29" s="1352"/>
      <c r="AE29" s="1352"/>
      <c r="AF29" s="1352"/>
      <c r="AG29" s="261"/>
      <c r="AH29" s="78"/>
      <c r="AI29" s="262"/>
      <c r="AJ29" s="1349" t="s">
        <v>312</v>
      </c>
      <c r="AK29" s="1350"/>
      <c r="AL29" s="1350"/>
      <c r="AM29" s="1350"/>
      <c r="AN29" s="1350"/>
      <c r="AO29" s="1351">
        <f>SUM(AO26:AR28)</f>
        <v>-0.79999999999999982</v>
      </c>
      <c r="AP29" s="1351"/>
      <c r="AQ29" s="1351"/>
      <c r="AR29" s="1351"/>
      <c r="AS29" s="1352">
        <f>SUM(AS26:AV28)</f>
        <v>-31.75</v>
      </c>
      <c r="AT29" s="1352"/>
      <c r="AU29" s="1352"/>
      <c r="AV29" s="1352"/>
      <c r="AW29" s="266"/>
      <c r="AX29" s="78"/>
      <c r="AY29" s="263"/>
      <c r="AZ29" s="1349" t="s">
        <v>312</v>
      </c>
      <c r="BA29" s="1350"/>
      <c r="BB29" s="1350"/>
      <c r="BC29" s="1350"/>
      <c r="BD29" s="1350"/>
      <c r="BE29" s="1351">
        <f>SUM(BE26:BH28)</f>
        <v>0.5</v>
      </c>
      <c r="BF29" s="1351"/>
      <c r="BG29" s="1351"/>
      <c r="BH29" s="1351"/>
      <c r="BI29" s="1352">
        <f>SUM(BI26:BL28)</f>
        <v>20.25</v>
      </c>
      <c r="BJ29" s="1352"/>
      <c r="BK29" s="1352"/>
      <c r="BL29" s="1352"/>
      <c r="BM29" s="264"/>
      <c r="BN29" s="265"/>
      <c r="BO29" s="226"/>
      <c r="BQ29" s="239"/>
      <c r="BR29" s="247"/>
      <c r="BS29" s="247"/>
      <c r="BT29" s="248"/>
      <c r="BU29" s="248"/>
      <c r="BV29" s="268"/>
      <c r="BW29" s="268"/>
      <c r="BX29" s="268"/>
      <c r="BY29" s="268"/>
      <c r="CA29" s="268"/>
      <c r="CB29" s="268"/>
      <c r="CC29" s="268"/>
      <c r="CD29" s="268"/>
      <c r="CF29" s="268"/>
      <c r="CG29" s="268"/>
      <c r="CH29" s="268"/>
      <c r="CI29" s="268"/>
      <c r="CK29" s="268"/>
      <c r="CL29" s="268"/>
      <c r="CM29" s="268"/>
      <c r="CN29" s="268"/>
    </row>
    <row r="30" spans="2:92" ht="20.25" customHeight="1">
      <c r="B30" s="238"/>
      <c r="C30" s="258"/>
      <c r="D30" s="269"/>
      <c r="E30" s="269"/>
      <c r="F30" s="269"/>
      <c r="G30" s="269"/>
      <c r="H30" s="269"/>
      <c r="I30" s="270"/>
      <c r="J30" s="270"/>
      <c r="K30" s="270"/>
      <c r="L30" s="270"/>
      <c r="M30" s="270"/>
      <c r="N30" s="270"/>
      <c r="O30" s="270"/>
      <c r="P30" s="270"/>
      <c r="Q30" s="96"/>
      <c r="R30" s="96"/>
      <c r="S30" s="96"/>
      <c r="T30" s="269"/>
      <c r="U30" s="269"/>
      <c r="V30" s="269"/>
      <c r="W30" s="269"/>
      <c r="X30" s="269"/>
      <c r="Y30" s="270"/>
      <c r="Z30" s="270"/>
      <c r="AA30" s="270"/>
      <c r="AB30" s="270"/>
      <c r="AC30" s="270"/>
      <c r="AD30" s="270"/>
      <c r="AE30" s="270"/>
      <c r="AF30" s="270"/>
      <c r="AG30" s="271"/>
      <c r="AH30" s="96"/>
      <c r="AI30" s="272"/>
      <c r="AJ30" s="269"/>
      <c r="AK30" s="269"/>
      <c r="AL30" s="269"/>
      <c r="AM30" s="269"/>
      <c r="AN30" s="269"/>
      <c r="AO30" s="270"/>
      <c r="AP30" s="270"/>
      <c r="AQ30" s="270"/>
      <c r="AR30" s="270"/>
      <c r="AS30" s="270"/>
      <c r="AT30" s="270"/>
      <c r="AU30" s="270"/>
      <c r="AV30" s="270"/>
      <c r="AW30" s="225"/>
      <c r="AX30" s="96"/>
      <c r="AY30" s="206"/>
      <c r="AZ30" s="269"/>
      <c r="BA30" s="269"/>
      <c r="BB30" s="269"/>
      <c r="BC30" s="269"/>
      <c r="BD30" s="269"/>
      <c r="BE30" s="270"/>
      <c r="BF30" s="270"/>
      <c r="BG30" s="270"/>
      <c r="BH30" s="270"/>
      <c r="BI30" s="270"/>
      <c r="BJ30" s="270"/>
      <c r="BK30" s="270"/>
      <c r="BL30" s="270"/>
      <c r="BM30" s="264"/>
      <c r="BN30" s="265"/>
      <c r="BO30" s="226"/>
      <c r="BQ30" s="239"/>
      <c r="BR30" s="247"/>
      <c r="BS30" s="247"/>
      <c r="BT30" s="248"/>
      <c r="BU30" s="248"/>
      <c r="BX30" s="226"/>
    </row>
    <row r="31" spans="2:92" ht="20.25" customHeight="1">
      <c r="B31" s="238"/>
      <c r="C31" s="258"/>
      <c r="D31" s="269"/>
      <c r="E31" s="269"/>
      <c r="F31" s="269"/>
      <c r="G31" s="269"/>
      <c r="H31" s="269"/>
      <c r="I31" s="270"/>
      <c r="J31" s="270"/>
      <c r="K31" s="1340" t="s">
        <v>313</v>
      </c>
      <c r="L31" s="1341"/>
      <c r="M31" s="1341"/>
      <c r="N31" s="1343" t="str">
        <f>IF(OR($BE$9&gt;0,),IF(AND(OR($D$5="○",$D$6="○"),$I$29&gt;=0),"可",IF(AND(OR($D$5="○",$D$6="○"),$I$29&lt;0),"不可","")),"")</f>
        <v>可</v>
      </c>
      <c r="O31" s="1344"/>
      <c r="P31" s="1345"/>
      <c r="Q31" s="96"/>
      <c r="R31" s="96"/>
      <c r="S31" s="96"/>
      <c r="T31" s="269"/>
      <c r="U31" s="269"/>
      <c r="V31" s="269"/>
      <c r="W31" s="269"/>
      <c r="X31" s="269"/>
      <c r="Y31" s="270"/>
      <c r="Z31" s="270"/>
      <c r="AA31" s="1340" t="s">
        <v>314</v>
      </c>
      <c r="AB31" s="1341"/>
      <c r="AC31" s="1342"/>
      <c r="AD31" s="1343" t="str">
        <f>IF(OR($BE$9&gt;0,),IF(AND(OR($D$5="○",$D$6="○"),$Y$29&gt;=0),"可",IF(AND(OR($D$5="○",$D$6="○"),$Y$29&lt;0),"不可","")),"")</f>
        <v>可</v>
      </c>
      <c r="AE31" s="1344"/>
      <c r="AF31" s="1345"/>
      <c r="AG31" s="271"/>
      <c r="AH31" s="96"/>
      <c r="AI31" s="272"/>
      <c r="AJ31" s="269"/>
      <c r="AK31" s="269"/>
      <c r="AL31" s="269"/>
      <c r="AM31" s="269"/>
      <c r="AN31" s="269"/>
      <c r="AO31" s="270"/>
      <c r="AP31" s="270"/>
      <c r="AQ31" s="1340" t="s">
        <v>315</v>
      </c>
      <c r="AR31" s="1341"/>
      <c r="AS31" s="1342"/>
      <c r="AT31" s="1343" t="str">
        <f>IF(OR($BE$9&gt;0,),IF(AND(OR($D$7="○"),$AO$29&gt;=0),"可",IF(AND(OR($D$7="○"),$AO$29&lt;0),"不可","")),"")</f>
        <v/>
      </c>
      <c r="AU31" s="1344"/>
      <c r="AV31" s="1345"/>
      <c r="AW31" s="225"/>
      <c r="AX31" s="96"/>
      <c r="AY31" s="206"/>
      <c r="AZ31" s="269"/>
      <c r="BA31" s="269"/>
      <c r="BB31" s="269"/>
      <c r="BC31" s="269"/>
      <c r="BD31" s="269"/>
      <c r="BE31" s="270"/>
      <c r="BF31" s="270"/>
      <c r="BG31" s="1340" t="s">
        <v>316</v>
      </c>
      <c r="BH31" s="1341"/>
      <c r="BI31" s="1342"/>
      <c r="BJ31" s="1343" t="str">
        <f>IF(OR($BE$9&gt;0,),IF(AND(OR($D$7="○"),$BE$29&gt;=0),"可",IF(AND(OR($D$7="○"),$BE$29&lt;0),"不可","")),"")</f>
        <v/>
      </c>
      <c r="BK31" s="1344"/>
      <c r="BL31" s="1345"/>
      <c r="BM31" s="264"/>
      <c r="BN31" s="265"/>
      <c r="BO31" s="226"/>
      <c r="BQ31" s="239"/>
      <c r="BR31" s="247"/>
      <c r="BS31" s="247"/>
      <c r="BT31" s="248"/>
      <c r="BU31" s="248"/>
      <c r="BX31" s="226"/>
    </row>
    <row r="32" spans="2:92" ht="20.25" customHeight="1">
      <c r="B32" s="238"/>
      <c r="C32" s="273"/>
      <c r="D32" s="274"/>
      <c r="E32" s="274"/>
      <c r="F32" s="274"/>
      <c r="G32" s="274"/>
      <c r="H32" s="274"/>
      <c r="I32" s="275"/>
      <c r="J32" s="275"/>
      <c r="K32" s="275"/>
      <c r="L32" s="275"/>
      <c r="M32" s="275"/>
      <c r="N32" s="275"/>
      <c r="O32" s="275"/>
      <c r="P32" s="275"/>
      <c r="Q32" s="276"/>
      <c r="R32" s="276"/>
      <c r="S32" s="276"/>
      <c r="T32" s="274"/>
      <c r="U32" s="274"/>
      <c r="V32" s="274"/>
      <c r="W32" s="274"/>
      <c r="X32" s="274"/>
      <c r="Y32" s="275"/>
      <c r="Z32" s="275"/>
      <c r="AA32" s="275"/>
      <c r="AB32" s="275"/>
      <c r="AC32" s="275"/>
      <c r="AD32" s="275"/>
      <c r="AE32" s="275"/>
      <c r="AF32" s="275"/>
      <c r="AG32" s="277"/>
      <c r="AH32" s="96"/>
      <c r="AI32" s="278"/>
      <c r="AJ32" s="274"/>
      <c r="AK32" s="274"/>
      <c r="AL32" s="274"/>
      <c r="AM32" s="274"/>
      <c r="AN32" s="274"/>
      <c r="AO32" s="275"/>
      <c r="AP32" s="275"/>
      <c r="AQ32" s="275"/>
      <c r="AR32" s="275"/>
      <c r="AS32" s="275"/>
      <c r="AT32" s="275"/>
      <c r="AU32" s="275"/>
      <c r="AV32" s="275"/>
      <c r="AW32" s="279"/>
      <c r="AX32" s="276"/>
      <c r="AY32" s="280"/>
      <c r="AZ32" s="274"/>
      <c r="BA32" s="274"/>
      <c r="BB32" s="274"/>
      <c r="BC32" s="274"/>
      <c r="BD32" s="274"/>
      <c r="BE32" s="275"/>
      <c r="BF32" s="275"/>
      <c r="BG32" s="275"/>
      <c r="BH32" s="275"/>
      <c r="BI32" s="275"/>
      <c r="BJ32" s="275"/>
      <c r="BK32" s="275"/>
      <c r="BL32" s="275"/>
      <c r="BM32" s="281"/>
      <c r="BN32" s="265"/>
      <c r="BO32" s="226"/>
      <c r="BQ32" s="239"/>
      <c r="BR32" s="247"/>
      <c r="BS32" s="247"/>
      <c r="BT32" s="248"/>
      <c r="BU32" s="248"/>
      <c r="BX32" s="226"/>
    </row>
    <row r="33" spans="2:96" ht="20.25" customHeight="1" thickBot="1">
      <c r="B33" s="282"/>
      <c r="C33" s="283"/>
      <c r="D33" s="284"/>
      <c r="E33" s="284"/>
      <c r="F33" s="284"/>
      <c r="G33" s="284"/>
      <c r="H33" s="284"/>
      <c r="I33" s="285"/>
      <c r="J33" s="285"/>
      <c r="K33" s="285"/>
      <c r="L33" s="285"/>
      <c r="M33" s="285"/>
      <c r="N33" s="285"/>
      <c r="O33" s="285"/>
      <c r="P33" s="285"/>
      <c r="Q33" s="286"/>
      <c r="R33" s="286"/>
      <c r="S33" s="286"/>
      <c r="T33" s="284"/>
      <c r="U33" s="284"/>
      <c r="V33" s="284"/>
      <c r="W33" s="284"/>
      <c r="X33" s="284"/>
      <c r="Y33" s="285"/>
      <c r="Z33" s="285"/>
      <c r="AA33" s="285"/>
      <c r="AB33" s="285"/>
      <c r="AC33" s="285"/>
      <c r="AD33" s="285"/>
      <c r="AE33" s="285"/>
      <c r="AF33" s="285"/>
      <c r="AG33" s="286"/>
      <c r="AH33" s="286"/>
      <c r="AI33" s="286"/>
      <c r="AJ33" s="284"/>
      <c r="AK33" s="284"/>
      <c r="AL33" s="284"/>
      <c r="AM33" s="284"/>
      <c r="AN33" s="284"/>
      <c r="AO33" s="285"/>
      <c r="AP33" s="285"/>
      <c r="AQ33" s="285"/>
      <c r="AR33" s="285"/>
      <c r="AS33" s="285"/>
      <c r="AT33" s="285"/>
      <c r="AU33" s="285"/>
      <c r="AV33" s="285"/>
      <c r="AW33" s="287"/>
      <c r="AX33" s="286"/>
      <c r="AY33" s="288"/>
      <c r="AZ33" s="284"/>
      <c r="BA33" s="284"/>
      <c r="BB33" s="284"/>
      <c r="BC33" s="284"/>
      <c r="BD33" s="284"/>
      <c r="BE33" s="285"/>
      <c r="BF33" s="285"/>
      <c r="BG33" s="285"/>
      <c r="BH33" s="285"/>
      <c r="BI33" s="285"/>
      <c r="BJ33" s="285"/>
      <c r="BK33" s="285"/>
      <c r="BL33" s="285"/>
      <c r="BM33" s="289"/>
      <c r="BN33" s="290"/>
      <c r="BO33" s="220"/>
      <c r="BQ33" s="239"/>
      <c r="BR33" s="247"/>
      <c r="BS33" s="247"/>
      <c r="BT33" s="248"/>
      <c r="BU33" s="248"/>
      <c r="BX33" s="226"/>
    </row>
    <row r="34" spans="2:96" ht="21" customHeight="1" thickBot="1">
      <c r="B34" s="195" t="s">
        <v>317</v>
      </c>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251"/>
      <c r="AU34" s="251"/>
      <c r="AV34" s="251"/>
      <c r="AW34" s="251"/>
      <c r="AX34" s="251"/>
      <c r="AY34" s="251"/>
      <c r="AZ34" s="251"/>
      <c r="BA34" s="240"/>
      <c r="BB34" s="251"/>
      <c r="BC34" s="240"/>
      <c r="BD34" s="240"/>
      <c r="BE34" s="251"/>
      <c r="BF34" s="240"/>
      <c r="BG34" s="251"/>
      <c r="BH34" s="251"/>
      <c r="BI34" s="251"/>
      <c r="BJ34" s="251"/>
      <c r="BK34" s="251"/>
      <c r="BL34" s="251"/>
      <c r="BM34" s="251"/>
      <c r="BN34" s="251"/>
      <c r="BO34" s="220"/>
      <c r="BQ34" s="239"/>
      <c r="BR34" s="247"/>
      <c r="BS34" s="247"/>
      <c r="BT34" s="248"/>
      <c r="BU34" s="248"/>
    </row>
    <row r="35" spans="2:96" ht="32.25" customHeight="1" thickBot="1">
      <c r="B35" s="1240"/>
      <c r="C35" s="291"/>
      <c r="D35" s="1242" t="s">
        <v>148</v>
      </c>
      <c r="E35" s="1242"/>
      <c r="F35" s="1242"/>
      <c r="G35" s="1242"/>
      <c r="H35" s="1242"/>
      <c r="I35" s="1243"/>
      <c r="J35" s="1246" t="s">
        <v>149</v>
      </c>
      <c r="K35" s="1247"/>
      <c r="L35" s="1247"/>
      <c r="M35" s="1247"/>
      <c r="N35" s="1247"/>
      <c r="O35" s="1248"/>
      <c r="P35" s="1252" t="s">
        <v>150</v>
      </c>
      <c r="Q35" s="1242"/>
      <c r="R35" s="1242"/>
      <c r="S35" s="1242"/>
      <c r="T35" s="1242"/>
      <c r="U35" s="1242"/>
      <c r="V35" s="1253"/>
      <c r="W35" s="1256" t="s">
        <v>151</v>
      </c>
      <c r="X35" s="1257"/>
      <c r="Y35" s="1257"/>
      <c r="Z35" s="1257"/>
      <c r="AA35" s="1257"/>
      <c r="AB35" s="1257"/>
      <c r="AC35" s="1258"/>
      <c r="AD35" s="1256" t="s">
        <v>152</v>
      </c>
      <c r="AE35" s="1257"/>
      <c r="AF35" s="1257"/>
      <c r="AG35" s="1257"/>
      <c r="AH35" s="1257"/>
      <c r="AI35" s="1257"/>
      <c r="AJ35" s="1258"/>
      <c r="AK35" s="1256" t="s">
        <v>153</v>
      </c>
      <c r="AL35" s="1257"/>
      <c r="AM35" s="1257"/>
      <c r="AN35" s="1257"/>
      <c r="AO35" s="1257"/>
      <c r="AP35" s="1257"/>
      <c r="AQ35" s="1258"/>
      <c r="AR35" s="1240" t="s">
        <v>154</v>
      </c>
      <c r="AS35" s="1242"/>
      <c r="AT35" s="1242"/>
      <c r="AU35" s="1242"/>
      <c r="AV35" s="1242"/>
      <c r="AW35" s="1242"/>
      <c r="AX35" s="1253"/>
      <c r="AY35" s="1247" t="s">
        <v>155</v>
      </c>
      <c r="AZ35" s="1247"/>
      <c r="BA35" s="1248"/>
      <c r="BB35" s="1246" t="s">
        <v>156</v>
      </c>
      <c r="BC35" s="1247"/>
      <c r="BD35" s="1248"/>
      <c r="BE35" s="1246" t="s">
        <v>157</v>
      </c>
      <c r="BF35" s="1247"/>
      <c r="BG35" s="1247"/>
      <c r="BH35" s="1246" t="s">
        <v>318</v>
      </c>
      <c r="BI35" s="1247"/>
      <c r="BJ35" s="1247"/>
      <c r="BK35" s="1252" t="s">
        <v>319</v>
      </c>
      <c r="BL35" s="1242"/>
      <c r="BM35" s="1242"/>
      <c r="BN35" s="1253"/>
      <c r="BQ35" s="239"/>
      <c r="BR35" s="247"/>
      <c r="BS35" s="247"/>
      <c r="BT35" s="248"/>
      <c r="BU35" s="248"/>
    </row>
    <row r="36" spans="2:96" ht="32.25" customHeight="1" thickBot="1">
      <c r="B36" s="1241"/>
      <c r="C36" s="292"/>
      <c r="D36" s="1244"/>
      <c r="E36" s="1244"/>
      <c r="F36" s="1244"/>
      <c r="G36" s="1244"/>
      <c r="H36" s="1244"/>
      <c r="I36" s="1245"/>
      <c r="J36" s="1249"/>
      <c r="K36" s="1250"/>
      <c r="L36" s="1250"/>
      <c r="M36" s="1250"/>
      <c r="N36" s="1250"/>
      <c r="O36" s="1251"/>
      <c r="P36" s="1346"/>
      <c r="Q36" s="1347"/>
      <c r="R36" s="1347"/>
      <c r="S36" s="1347"/>
      <c r="T36" s="1347"/>
      <c r="U36" s="1347"/>
      <c r="V36" s="1348"/>
      <c r="W36" s="293" t="s">
        <v>320</v>
      </c>
      <c r="X36" s="294" t="s">
        <v>321</v>
      </c>
      <c r="Y36" s="294" t="s">
        <v>322</v>
      </c>
      <c r="Z36" s="294" t="s">
        <v>323</v>
      </c>
      <c r="AA36" s="294" t="s">
        <v>324</v>
      </c>
      <c r="AB36" s="294" t="s">
        <v>325</v>
      </c>
      <c r="AC36" s="295" t="s">
        <v>88</v>
      </c>
      <c r="AD36" s="293" t="s">
        <v>320</v>
      </c>
      <c r="AE36" s="294" t="s">
        <v>321</v>
      </c>
      <c r="AF36" s="294" t="s">
        <v>322</v>
      </c>
      <c r="AG36" s="294" t="s">
        <v>323</v>
      </c>
      <c r="AH36" s="294" t="s">
        <v>324</v>
      </c>
      <c r="AI36" s="294" t="s">
        <v>325</v>
      </c>
      <c r="AJ36" s="295" t="s">
        <v>88</v>
      </c>
      <c r="AK36" s="293" t="s">
        <v>320</v>
      </c>
      <c r="AL36" s="294" t="s">
        <v>321</v>
      </c>
      <c r="AM36" s="294" t="s">
        <v>322</v>
      </c>
      <c r="AN36" s="294" t="s">
        <v>323</v>
      </c>
      <c r="AO36" s="294" t="s">
        <v>324</v>
      </c>
      <c r="AP36" s="294" t="s">
        <v>325</v>
      </c>
      <c r="AQ36" s="295" t="s">
        <v>88</v>
      </c>
      <c r="AR36" s="154" t="s">
        <v>320</v>
      </c>
      <c r="AS36" s="296" t="s">
        <v>321</v>
      </c>
      <c r="AT36" s="296" t="s">
        <v>322</v>
      </c>
      <c r="AU36" s="296" t="s">
        <v>323</v>
      </c>
      <c r="AV36" s="296" t="s">
        <v>324</v>
      </c>
      <c r="AW36" s="296" t="s">
        <v>325</v>
      </c>
      <c r="AX36" s="297" t="s">
        <v>88</v>
      </c>
      <c r="AY36" s="1250"/>
      <c r="AZ36" s="1250"/>
      <c r="BA36" s="1251"/>
      <c r="BB36" s="1249"/>
      <c r="BC36" s="1250"/>
      <c r="BD36" s="1251"/>
      <c r="BE36" s="1249"/>
      <c r="BF36" s="1250"/>
      <c r="BG36" s="1250"/>
      <c r="BH36" s="1249"/>
      <c r="BI36" s="1250"/>
      <c r="BJ36" s="1250"/>
      <c r="BK36" s="1254"/>
      <c r="BL36" s="1244"/>
      <c r="BM36" s="1244"/>
      <c r="BN36" s="1255"/>
      <c r="BQ36" s="239"/>
      <c r="BR36" s="247"/>
      <c r="BS36" s="247"/>
      <c r="BT36" s="248"/>
      <c r="BU36" s="248"/>
    </row>
    <row r="37" spans="2:96" ht="21" customHeight="1">
      <c r="B37" s="1213"/>
      <c r="C37" s="1214" t="s">
        <v>326</v>
      </c>
      <c r="D37" s="1215" t="s">
        <v>336</v>
      </c>
      <c r="E37" s="1216"/>
      <c r="F37" s="1216"/>
      <c r="G37" s="1216"/>
      <c r="H37" s="1216"/>
      <c r="I37" s="1216"/>
      <c r="J37" s="1217"/>
      <c r="K37" s="1217"/>
      <c r="L37" s="1217"/>
      <c r="M37" s="1217"/>
      <c r="N37" s="1217"/>
      <c r="O37" s="1217"/>
      <c r="P37" s="1295"/>
      <c r="Q37" s="1296"/>
      <c r="R37" s="1296"/>
      <c r="S37" s="1296"/>
      <c r="T37" s="1296"/>
      <c r="U37" s="1296"/>
      <c r="V37" s="1297"/>
      <c r="W37" s="777"/>
      <c r="X37" s="778"/>
      <c r="Y37" s="778"/>
      <c r="Z37" s="778"/>
      <c r="AA37" s="778"/>
      <c r="AB37" s="778"/>
      <c r="AC37" s="779"/>
      <c r="AD37" s="777"/>
      <c r="AE37" s="778"/>
      <c r="AF37" s="778"/>
      <c r="AG37" s="778"/>
      <c r="AH37" s="778"/>
      <c r="AI37" s="778"/>
      <c r="AJ37" s="779"/>
      <c r="AK37" s="777"/>
      <c r="AL37" s="778"/>
      <c r="AM37" s="778"/>
      <c r="AN37" s="778"/>
      <c r="AO37" s="778"/>
      <c r="AP37" s="778"/>
      <c r="AQ37" s="779"/>
      <c r="AR37" s="780"/>
      <c r="AS37" s="778"/>
      <c r="AT37" s="778"/>
      <c r="AU37" s="778"/>
      <c r="AV37" s="778"/>
      <c r="AW37" s="778"/>
      <c r="AX37" s="779"/>
      <c r="AY37" s="1459">
        <v>96</v>
      </c>
      <c r="AZ37" s="1460"/>
      <c r="BA37" s="1461"/>
      <c r="BB37" s="1320">
        <f t="shared" ref="BB37:BB51" si="0">AY37/4</f>
        <v>24</v>
      </c>
      <c r="BC37" s="1320"/>
      <c r="BD37" s="1320"/>
      <c r="BE37" s="1321">
        <f>ROUNDDOWN(SUM(BB37:BD44)/AY54,1)</f>
        <v>2.5</v>
      </c>
      <c r="BF37" s="1322"/>
      <c r="BG37" s="1323"/>
      <c r="BH37" s="1327">
        <f>ROUNDDOWN(SUM(BB37:BD44)/40,1)</f>
        <v>2</v>
      </c>
      <c r="BI37" s="1328"/>
      <c r="BJ37" s="1329"/>
      <c r="BK37" s="1336"/>
      <c r="BL37" s="1337"/>
      <c r="BM37" s="1337"/>
      <c r="BN37" s="1338"/>
      <c r="BO37" s="298"/>
      <c r="BP37" s="299"/>
      <c r="CC37" s="179"/>
      <c r="CD37" s="179"/>
      <c r="CE37" s="1318"/>
      <c r="CF37" s="1318"/>
      <c r="CG37" s="1318"/>
      <c r="CH37" s="1318"/>
      <c r="CI37" s="1318"/>
      <c r="CJ37" s="1318"/>
      <c r="CK37" s="1314"/>
      <c r="CL37" s="1314"/>
      <c r="CM37" s="1314"/>
      <c r="CN37" s="1314"/>
      <c r="CO37" s="1314"/>
      <c r="CP37" s="248"/>
      <c r="CQ37" s="248"/>
      <c r="CR37" s="248"/>
    </row>
    <row r="38" spans="2:96" ht="21" customHeight="1">
      <c r="B38" s="1213"/>
      <c r="C38" s="1213"/>
      <c r="D38" s="1202" t="s">
        <v>337</v>
      </c>
      <c r="E38" s="1203"/>
      <c r="F38" s="1203"/>
      <c r="G38" s="1203"/>
      <c r="H38" s="1203"/>
      <c r="I38" s="1203"/>
      <c r="J38" s="1204"/>
      <c r="K38" s="1204"/>
      <c r="L38" s="1204"/>
      <c r="M38" s="1204"/>
      <c r="N38" s="1204"/>
      <c r="O38" s="1204"/>
      <c r="P38" s="1205"/>
      <c r="Q38" s="1206"/>
      <c r="R38" s="1206"/>
      <c r="S38" s="1206"/>
      <c r="T38" s="1206"/>
      <c r="U38" s="1206"/>
      <c r="V38" s="1207"/>
      <c r="W38" s="781"/>
      <c r="X38" s="782"/>
      <c r="Y38" s="782"/>
      <c r="Z38" s="782"/>
      <c r="AA38" s="782"/>
      <c r="AB38" s="782"/>
      <c r="AC38" s="783"/>
      <c r="AD38" s="781"/>
      <c r="AE38" s="782"/>
      <c r="AF38" s="782"/>
      <c r="AG38" s="782"/>
      <c r="AH38" s="782"/>
      <c r="AI38" s="782"/>
      <c r="AJ38" s="783"/>
      <c r="AK38" s="781"/>
      <c r="AL38" s="782"/>
      <c r="AM38" s="782"/>
      <c r="AN38" s="782"/>
      <c r="AO38" s="782"/>
      <c r="AP38" s="782"/>
      <c r="AQ38" s="783"/>
      <c r="AR38" s="784"/>
      <c r="AS38" s="782"/>
      <c r="AT38" s="782"/>
      <c r="AU38" s="782"/>
      <c r="AV38" s="782"/>
      <c r="AW38" s="782"/>
      <c r="AX38" s="783"/>
      <c r="AY38" s="1456">
        <v>61</v>
      </c>
      <c r="AZ38" s="1457"/>
      <c r="BA38" s="1458"/>
      <c r="BB38" s="1210">
        <f t="shared" si="0"/>
        <v>15.25</v>
      </c>
      <c r="BC38" s="1210"/>
      <c r="BD38" s="1210"/>
      <c r="BE38" s="1299"/>
      <c r="BF38" s="1300"/>
      <c r="BG38" s="1301"/>
      <c r="BH38" s="1330"/>
      <c r="BI38" s="1331"/>
      <c r="BJ38" s="1332"/>
      <c r="BK38" s="1286"/>
      <c r="BL38" s="1069"/>
      <c r="BM38" s="1069"/>
      <c r="BN38" s="1287"/>
      <c r="BO38" s="298"/>
      <c r="CC38" s="179"/>
      <c r="CD38" s="179"/>
      <c r="CE38" s="1318"/>
      <c r="CF38" s="1318"/>
      <c r="CG38" s="1318"/>
      <c r="CH38" s="1318"/>
      <c r="CI38" s="1318"/>
      <c r="CJ38" s="1318"/>
      <c r="CK38" s="1314"/>
      <c r="CL38" s="1314"/>
      <c r="CM38" s="1314"/>
      <c r="CN38" s="1314"/>
      <c r="CO38" s="1314"/>
      <c r="CP38" s="248"/>
      <c r="CQ38" s="248"/>
      <c r="CR38" s="248"/>
    </row>
    <row r="39" spans="2:96" ht="21" customHeight="1">
      <c r="B39" s="1213"/>
      <c r="C39" s="1213"/>
      <c r="D39" s="1202" t="s">
        <v>338</v>
      </c>
      <c r="E39" s="1203"/>
      <c r="F39" s="1203"/>
      <c r="G39" s="1203"/>
      <c r="H39" s="1203"/>
      <c r="I39" s="1203"/>
      <c r="J39" s="1204"/>
      <c r="K39" s="1204"/>
      <c r="L39" s="1204"/>
      <c r="M39" s="1204"/>
      <c r="N39" s="1204"/>
      <c r="O39" s="1204"/>
      <c r="P39" s="1205"/>
      <c r="Q39" s="1206"/>
      <c r="R39" s="1206"/>
      <c r="S39" s="1206"/>
      <c r="T39" s="1206"/>
      <c r="U39" s="1206"/>
      <c r="V39" s="1207"/>
      <c r="W39" s="781"/>
      <c r="X39" s="782"/>
      <c r="Y39" s="782"/>
      <c r="Z39" s="782"/>
      <c r="AA39" s="782"/>
      <c r="AB39" s="782"/>
      <c r="AC39" s="783"/>
      <c r="AD39" s="781"/>
      <c r="AE39" s="782"/>
      <c r="AF39" s="782"/>
      <c r="AG39" s="782"/>
      <c r="AH39" s="782"/>
      <c r="AI39" s="782"/>
      <c r="AJ39" s="783"/>
      <c r="AK39" s="781"/>
      <c r="AL39" s="782"/>
      <c r="AM39" s="782"/>
      <c r="AN39" s="782"/>
      <c r="AO39" s="782"/>
      <c r="AP39" s="782"/>
      <c r="AQ39" s="783"/>
      <c r="AR39" s="784"/>
      <c r="AS39" s="782"/>
      <c r="AT39" s="782"/>
      <c r="AU39" s="782"/>
      <c r="AV39" s="782"/>
      <c r="AW39" s="782"/>
      <c r="AX39" s="783"/>
      <c r="AY39" s="1456">
        <v>61</v>
      </c>
      <c r="AZ39" s="1457"/>
      <c r="BA39" s="1458"/>
      <c r="BB39" s="1210">
        <f t="shared" si="0"/>
        <v>15.25</v>
      </c>
      <c r="BC39" s="1210"/>
      <c r="BD39" s="1210"/>
      <c r="BE39" s="1299"/>
      <c r="BF39" s="1300"/>
      <c r="BG39" s="1301"/>
      <c r="BH39" s="1330"/>
      <c r="BI39" s="1331"/>
      <c r="BJ39" s="1332"/>
      <c r="BK39" s="1286"/>
      <c r="BL39" s="1069"/>
      <c r="BM39" s="1069"/>
      <c r="BN39" s="1287"/>
      <c r="BO39" s="298"/>
      <c r="CC39" s="300"/>
      <c r="CD39" s="179"/>
      <c r="CE39" s="1318"/>
      <c r="CF39" s="1318"/>
      <c r="CG39" s="1318"/>
      <c r="CH39" s="1318"/>
      <c r="CI39" s="1318"/>
      <c r="CJ39" s="1318"/>
      <c r="CK39" s="1314"/>
      <c r="CL39" s="1314"/>
      <c r="CM39" s="1314"/>
      <c r="CN39" s="1314"/>
      <c r="CO39" s="1314"/>
      <c r="CP39" s="248"/>
      <c r="CQ39" s="248"/>
      <c r="CR39" s="248"/>
    </row>
    <row r="40" spans="2:96" ht="21" customHeight="1">
      <c r="B40" s="1213"/>
      <c r="C40" s="1213"/>
      <c r="D40" s="1202" t="s">
        <v>339</v>
      </c>
      <c r="E40" s="1203"/>
      <c r="F40" s="1203"/>
      <c r="G40" s="1203"/>
      <c r="H40" s="1203"/>
      <c r="I40" s="1203"/>
      <c r="J40" s="1204"/>
      <c r="K40" s="1204"/>
      <c r="L40" s="1204"/>
      <c r="M40" s="1204"/>
      <c r="N40" s="1204"/>
      <c r="O40" s="1204"/>
      <c r="P40" s="1205"/>
      <c r="Q40" s="1206"/>
      <c r="R40" s="1206"/>
      <c r="S40" s="1206"/>
      <c r="T40" s="1206"/>
      <c r="U40" s="1206"/>
      <c r="V40" s="1207"/>
      <c r="W40" s="781"/>
      <c r="X40" s="782"/>
      <c r="Y40" s="782"/>
      <c r="Z40" s="782"/>
      <c r="AA40" s="782"/>
      <c r="AB40" s="782"/>
      <c r="AC40" s="783"/>
      <c r="AD40" s="781"/>
      <c r="AE40" s="782"/>
      <c r="AF40" s="782"/>
      <c r="AG40" s="782"/>
      <c r="AH40" s="782"/>
      <c r="AI40" s="782"/>
      <c r="AJ40" s="783"/>
      <c r="AK40" s="781"/>
      <c r="AL40" s="782"/>
      <c r="AM40" s="782"/>
      <c r="AN40" s="782"/>
      <c r="AO40" s="782"/>
      <c r="AP40" s="782"/>
      <c r="AQ40" s="783"/>
      <c r="AR40" s="784"/>
      <c r="AS40" s="782"/>
      <c r="AT40" s="782"/>
      <c r="AU40" s="782"/>
      <c r="AV40" s="782"/>
      <c r="AW40" s="782"/>
      <c r="AX40" s="783"/>
      <c r="AY40" s="1456">
        <v>57</v>
      </c>
      <c r="AZ40" s="1457"/>
      <c r="BA40" s="1458"/>
      <c r="BB40" s="1210">
        <f t="shared" si="0"/>
        <v>14.25</v>
      </c>
      <c r="BC40" s="1210"/>
      <c r="BD40" s="1210"/>
      <c r="BE40" s="1299"/>
      <c r="BF40" s="1300"/>
      <c r="BG40" s="1301"/>
      <c r="BH40" s="1330"/>
      <c r="BI40" s="1331"/>
      <c r="BJ40" s="1332"/>
      <c r="BK40" s="1315"/>
      <c r="BL40" s="1316"/>
      <c r="BM40" s="1316"/>
      <c r="BN40" s="1317"/>
      <c r="BO40" s="298"/>
    </row>
    <row r="41" spans="2:96" ht="21" customHeight="1">
      <c r="B41" s="1213"/>
      <c r="C41" s="1213"/>
      <c r="D41" s="1202" t="s">
        <v>340</v>
      </c>
      <c r="E41" s="1203"/>
      <c r="F41" s="1203"/>
      <c r="G41" s="1203"/>
      <c r="H41" s="1203"/>
      <c r="I41" s="1203"/>
      <c r="J41" s="1204"/>
      <c r="K41" s="1204"/>
      <c r="L41" s="1204"/>
      <c r="M41" s="1204"/>
      <c r="N41" s="1204"/>
      <c r="O41" s="1204"/>
      <c r="P41" s="1205"/>
      <c r="Q41" s="1206"/>
      <c r="R41" s="1206"/>
      <c r="S41" s="1206"/>
      <c r="T41" s="1206"/>
      <c r="U41" s="1206"/>
      <c r="V41" s="1207"/>
      <c r="W41" s="781"/>
      <c r="X41" s="782"/>
      <c r="Y41" s="782"/>
      <c r="Z41" s="782"/>
      <c r="AA41" s="782"/>
      <c r="AB41" s="782"/>
      <c r="AC41" s="783"/>
      <c r="AD41" s="781"/>
      <c r="AE41" s="782"/>
      <c r="AF41" s="782"/>
      <c r="AG41" s="782"/>
      <c r="AH41" s="782"/>
      <c r="AI41" s="782"/>
      <c r="AJ41" s="783"/>
      <c r="AK41" s="781"/>
      <c r="AL41" s="782"/>
      <c r="AM41" s="782"/>
      <c r="AN41" s="782"/>
      <c r="AO41" s="782"/>
      <c r="AP41" s="782"/>
      <c r="AQ41" s="783"/>
      <c r="AR41" s="784"/>
      <c r="AS41" s="782"/>
      <c r="AT41" s="782"/>
      <c r="AU41" s="782"/>
      <c r="AV41" s="782"/>
      <c r="AW41" s="782"/>
      <c r="AX41" s="783"/>
      <c r="AY41" s="1456">
        <v>57</v>
      </c>
      <c r="AZ41" s="1457"/>
      <c r="BA41" s="1458"/>
      <c r="BB41" s="1210">
        <f t="shared" si="0"/>
        <v>14.25</v>
      </c>
      <c r="BC41" s="1210"/>
      <c r="BD41" s="1210"/>
      <c r="BE41" s="1299"/>
      <c r="BF41" s="1300"/>
      <c r="BG41" s="1301"/>
      <c r="BH41" s="1330"/>
      <c r="BI41" s="1331"/>
      <c r="BJ41" s="1332"/>
      <c r="BK41" s="1286"/>
      <c r="BL41" s="1069"/>
      <c r="BM41" s="1069"/>
      <c r="BN41" s="1287"/>
      <c r="BO41" s="298"/>
    </row>
    <row r="42" spans="2:96" ht="21" customHeight="1">
      <c r="B42" s="1213"/>
      <c r="C42" s="1213"/>
      <c r="D42" s="1202"/>
      <c r="E42" s="1203"/>
      <c r="F42" s="1203"/>
      <c r="G42" s="1203"/>
      <c r="H42" s="1203"/>
      <c r="I42" s="1203"/>
      <c r="J42" s="1204"/>
      <c r="K42" s="1204"/>
      <c r="L42" s="1204"/>
      <c r="M42" s="1204"/>
      <c r="N42" s="1204"/>
      <c r="O42" s="1204"/>
      <c r="P42" s="1205"/>
      <c r="Q42" s="1206"/>
      <c r="R42" s="1206"/>
      <c r="S42" s="1206"/>
      <c r="T42" s="1206"/>
      <c r="U42" s="1206"/>
      <c r="V42" s="1207"/>
      <c r="W42" s="781"/>
      <c r="X42" s="782"/>
      <c r="Y42" s="782"/>
      <c r="Z42" s="782"/>
      <c r="AA42" s="782"/>
      <c r="AB42" s="782"/>
      <c r="AC42" s="783"/>
      <c r="AD42" s="781"/>
      <c r="AE42" s="782"/>
      <c r="AF42" s="782"/>
      <c r="AG42" s="782"/>
      <c r="AH42" s="782"/>
      <c r="AI42" s="782"/>
      <c r="AJ42" s="783"/>
      <c r="AK42" s="781"/>
      <c r="AL42" s="782"/>
      <c r="AM42" s="782"/>
      <c r="AN42" s="782"/>
      <c r="AO42" s="782"/>
      <c r="AP42" s="782"/>
      <c r="AQ42" s="783"/>
      <c r="AR42" s="784"/>
      <c r="AS42" s="782"/>
      <c r="AT42" s="782"/>
      <c r="AU42" s="782"/>
      <c r="AV42" s="782"/>
      <c r="AW42" s="782"/>
      <c r="AX42" s="783"/>
      <c r="AY42" s="1456">
        <v>0</v>
      </c>
      <c r="AZ42" s="1457"/>
      <c r="BA42" s="1458"/>
      <c r="BB42" s="1210">
        <f t="shared" si="0"/>
        <v>0</v>
      </c>
      <c r="BC42" s="1210"/>
      <c r="BD42" s="1210"/>
      <c r="BE42" s="1299"/>
      <c r="BF42" s="1300"/>
      <c r="BG42" s="1301"/>
      <c r="BH42" s="1330"/>
      <c r="BI42" s="1331"/>
      <c r="BJ42" s="1332"/>
      <c r="BK42" s="1286"/>
      <c r="BL42" s="1069"/>
      <c r="BM42" s="1069"/>
      <c r="BN42" s="1287"/>
      <c r="BO42" s="298"/>
    </row>
    <row r="43" spans="2:96" ht="21" customHeight="1">
      <c r="B43" s="1213"/>
      <c r="C43" s="1213"/>
      <c r="D43" s="1202"/>
      <c r="E43" s="1203"/>
      <c r="F43" s="1203"/>
      <c r="G43" s="1203"/>
      <c r="H43" s="1203"/>
      <c r="I43" s="1203"/>
      <c r="J43" s="1204"/>
      <c r="K43" s="1204"/>
      <c r="L43" s="1204"/>
      <c r="M43" s="1204"/>
      <c r="N43" s="1204"/>
      <c r="O43" s="1204"/>
      <c r="P43" s="1205"/>
      <c r="Q43" s="1206"/>
      <c r="R43" s="1206"/>
      <c r="S43" s="1206"/>
      <c r="T43" s="1206"/>
      <c r="U43" s="1206"/>
      <c r="V43" s="1207"/>
      <c r="W43" s="781"/>
      <c r="X43" s="782"/>
      <c r="Y43" s="782"/>
      <c r="Z43" s="782"/>
      <c r="AA43" s="782"/>
      <c r="AB43" s="782"/>
      <c r="AC43" s="783"/>
      <c r="AD43" s="781"/>
      <c r="AE43" s="782"/>
      <c r="AF43" s="782"/>
      <c r="AG43" s="782"/>
      <c r="AH43" s="782"/>
      <c r="AI43" s="782"/>
      <c r="AJ43" s="783"/>
      <c r="AK43" s="781"/>
      <c r="AL43" s="782"/>
      <c r="AM43" s="782"/>
      <c r="AN43" s="782"/>
      <c r="AO43" s="782"/>
      <c r="AP43" s="782"/>
      <c r="AQ43" s="783"/>
      <c r="AR43" s="784"/>
      <c r="AS43" s="782"/>
      <c r="AT43" s="782"/>
      <c r="AU43" s="782"/>
      <c r="AV43" s="782"/>
      <c r="AW43" s="782"/>
      <c r="AX43" s="783"/>
      <c r="AY43" s="1456">
        <v>0</v>
      </c>
      <c r="AZ43" s="1457"/>
      <c r="BA43" s="1458"/>
      <c r="BB43" s="1210">
        <f t="shared" si="0"/>
        <v>0</v>
      </c>
      <c r="BC43" s="1210"/>
      <c r="BD43" s="1210"/>
      <c r="BE43" s="1299"/>
      <c r="BF43" s="1300"/>
      <c r="BG43" s="1301"/>
      <c r="BH43" s="1330"/>
      <c r="BI43" s="1331"/>
      <c r="BJ43" s="1332"/>
      <c r="BK43" s="1286"/>
      <c r="BL43" s="1069"/>
      <c r="BM43" s="1069"/>
      <c r="BN43" s="1287"/>
      <c r="BO43" s="298"/>
    </row>
    <row r="44" spans="2:96" ht="21" customHeight="1" thickBot="1">
      <c r="B44" s="1213"/>
      <c r="C44" s="1213"/>
      <c r="D44" s="1305"/>
      <c r="E44" s="1306"/>
      <c r="F44" s="1306"/>
      <c r="G44" s="1306"/>
      <c r="H44" s="1306"/>
      <c r="I44" s="1306"/>
      <c r="J44" s="1307"/>
      <c r="K44" s="1307"/>
      <c r="L44" s="1307"/>
      <c r="M44" s="1307"/>
      <c r="N44" s="1307"/>
      <c r="O44" s="1307"/>
      <c r="P44" s="1308"/>
      <c r="Q44" s="1309"/>
      <c r="R44" s="1309"/>
      <c r="S44" s="1309"/>
      <c r="T44" s="1309"/>
      <c r="U44" s="1309"/>
      <c r="V44" s="1310"/>
      <c r="W44" s="785"/>
      <c r="X44" s="786"/>
      <c r="Y44" s="786"/>
      <c r="Z44" s="786"/>
      <c r="AA44" s="786"/>
      <c r="AB44" s="786"/>
      <c r="AC44" s="787"/>
      <c r="AD44" s="785"/>
      <c r="AE44" s="786"/>
      <c r="AF44" s="786"/>
      <c r="AG44" s="786"/>
      <c r="AH44" s="786"/>
      <c r="AI44" s="786"/>
      <c r="AJ44" s="787"/>
      <c r="AK44" s="785"/>
      <c r="AL44" s="786"/>
      <c r="AM44" s="786"/>
      <c r="AN44" s="786"/>
      <c r="AO44" s="786"/>
      <c r="AP44" s="786"/>
      <c r="AQ44" s="787"/>
      <c r="AR44" s="788"/>
      <c r="AS44" s="786"/>
      <c r="AT44" s="786"/>
      <c r="AU44" s="786"/>
      <c r="AV44" s="786"/>
      <c r="AW44" s="786"/>
      <c r="AX44" s="787"/>
      <c r="AY44" s="1453">
        <v>0</v>
      </c>
      <c r="AZ44" s="1454"/>
      <c r="BA44" s="1455"/>
      <c r="BB44" s="1313">
        <f t="shared" si="0"/>
        <v>0</v>
      </c>
      <c r="BC44" s="1313"/>
      <c r="BD44" s="1313"/>
      <c r="BE44" s="1324"/>
      <c r="BF44" s="1325"/>
      <c r="BG44" s="1326"/>
      <c r="BH44" s="1333"/>
      <c r="BI44" s="1334"/>
      <c r="BJ44" s="1335"/>
      <c r="BK44" s="1291"/>
      <c r="BL44" s="1292"/>
      <c r="BM44" s="1292"/>
      <c r="BN44" s="1293"/>
      <c r="BO44" s="298"/>
    </row>
    <row r="45" spans="2:96" ht="21" customHeight="1">
      <c r="B45" s="1213"/>
      <c r="C45" s="1281" t="s">
        <v>327</v>
      </c>
      <c r="D45" s="1294" t="s">
        <v>341</v>
      </c>
      <c r="E45" s="1216"/>
      <c r="F45" s="1216"/>
      <c r="G45" s="1216"/>
      <c r="H45" s="1216"/>
      <c r="I45" s="1216"/>
      <c r="J45" s="1217"/>
      <c r="K45" s="1217"/>
      <c r="L45" s="1217"/>
      <c r="M45" s="1217"/>
      <c r="N45" s="1217"/>
      <c r="O45" s="1217"/>
      <c r="P45" s="1295"/>
      <c r="Q45" s="1296"/>
      <c r="R45" s="1296"/>
      <c r="S45" s="1296"/>
      <c r="T45" s="1296"/>
      <c r="U45" s="1296"/>
      <c r="V45" s="1297"/>
      <c r="W45" s="789"/>
      <c r="X45" s="790"/>
      <c r="Y45" s="790"/>
      <c r="Z45" s="790"/>
      <c r="AA45" s="790"/>
      <c r="AB45" s="790"/>
      <c r="AC45" s="791"/>
      <c r="AD45" s="789"/>
      <c r="AE45" s="790"/>
      <c r="AF45" s="790"/>
      <c r="AG45" s="790"/>
      <c r="AH45" s="790"/>
      <c r="AI45" s="790"/>
      <c r="AJ45" s="791"/>
      <c r="AK45" s="789"/>
      <c r="AL45" s="790"/>
      <c r="AM45" s="790"/>
      <c r="AN45" s="790"/>
      <c r="AO45" s="790"/>
      <c r="AP45" s="790"/>
      <c r="AQ45" s="791"/>
      <c r="AR45" s="789"/>
      <c r="AS45" s="790"/>
      <c r="AT45" s="790"/>
      <c r="AU45" s="790"/>
      <c r="AV45" s="790"/>
      <c r="AW45" s="790"/>
      <c r="AX45" s="791"/>
      <c r="AY45" s="1459">
        <v>105</v>
      </c>
      <c r="AZ45" s="1460"/>
      <c r="BA45" s="1461"/>
      <c r="BB45" s="1222">
        <f t="shared" si="0"/>
        <v>26.25</v>
      </c>
      <c r="BC45" s="1222"/>
      <c r="BD45" s="1222"/>
      <c r="BE45" s="1299">
        <f>ROUNDDOWN(SUM(BB45:BD51)/AY54,1)</f>
        <v>4.2</v>
      </c>
      <c r="BF45" s="1300"/>
      <c r="BG45" s="1301"/>
      <c r="BH45" s="1302">
        <f>ROUNDDOWN(SUM(BB45:BD51)/40,1)</f>
        <v>3.3</v>
      </c>
      <c r="BI45" s="1303"/>
      <c r="BJ45" s="1304"/>
      <c r="BK45" s="1288"/>
      <c r="BL45" s="1289"/>
      <c r="BM45" s="1289"/>
      <c r="BN45" s="1290"/>
      <c r="BO45" s="298"/>
    </row>
    <row r="46" spans="2:96" ht="21" customHeight="1">
      <c r="B46" s="1213"/>
      <c r="C46" s="1282"/>
      <c r="D46" s="1284" t="s">
        <v>342</v>
      </c>
      <c r="E46" s="1203"/>
      <c r="F46" s="1203"/>
      <c r="G46" s="1203"/>
      <c r="H46" s="1203"/>
      <c r="I46" s="1203"/>
      <c r="J46" s="1204"/>
      <c r="K46" s="1204"/>
      <c r="L46" s="1204"/>
      <c r="M46" s="1204"/>
      <c r="N46" s="1204"/>
      <c r="O46" s="1204"/>
      <c r="P46" s="1205"/>
      <c r="Q46" s="1206"/>
      <c r="R46" s="1206"/>
      <c r="S46" s="1206"/>
      <c r="T46" s="1206"/>
      <c r="U46" s="1206"/>
      <c r="V46" s="1207"/>
      <c r="W46" s="781"/>
      <c r="X46" s="782"/>
      <c r="Y46" s="782"/>
      <c r="Z46" s="782"/>
      <c r="AA46" s="782"/>
      <c r="AB46" s="782"/>
      <c r="AC46" s="783"/>
      <c r="AD46" s="781"/>
      <c r="AE46" s="782"/>
      <c r="AF46" s="782"/>
      <c r="AG46" s="782"/>
      <c r="AH46" s="782"/>
      <c r="AI46" s="782"/>
      <c r="AJ46" s="783"/>
      <c r="AK46" s="781"/>
      <c r="AL46" s="782"/>
      <c r="AM46" s="782"/>
      <c r="AN46" s="782"/>
      <c r="AO46" s="782"/>
      <c r="AP46" s="782"/>
      <c r="AQ46" s="783"/>
      <c r="AR46" s="781"/>
      <c r="AS46" s="782"/>
      <c r="AT46" s="782"/>
      <c r="AU46" s="782"/>
      <c r="AV46" s="782"/>
      <c r="AW46" s="782"/>
      <c r="AX46" s="783"/>
      <c r="AY46" s="1456">
        <v>91</v>
      </c>
      <c r="AZ46" s="1457"/>
      <c r="BA46" s="1458"/>
      <c r="BB46" s="1210">
        <f t="shared" si="0"/>
        <v>22.75</v>
      </c>
      <c r="BC46" s="1210"/>
      <c r="BD46" s="1210"/>
      <c r="BE46" s="1299"/>
      <c r="BF46" s="1300"/>
      <c r="BG46" s="1301"/>
      <c r="BH46" s="1302"/>
      <c r="BI46" s="1303"/>
      <c r="BJ46" s="1304"/>
      <c r="BK46" s="1188"/>
      <c r="BL46" s="1188"/>
      <c r="BM46" s="1188"/>
      <c r="BN46" s="1189"/>
      <c r="BO46" s="298"/>
    </row>
    <row r="47" spans="2:96" ht="21" customHeight="1">
      <c r="B47" s="1213"/>
      <c r="C47" s="1282"/>
      <c r="D47" s="1284" t="s">
        <v>343</v>
      </c>
      <c r="E47" s="1203"/>
      <c r="F47" s="1203"/>
      <c r="G47" s="1203"/>
      <c r="H47" s="1203"/>
      <c r="I47" s="1203"/>
      <c r="J47" s="1204"/>
      <c r="K47" s="1204"/>
      <c r="L47" s="1204"/>
      <c r="M47" s="1204"/>
      <c r="N47" s="1204"/>
      <c r="O47" s="1204"/>
      <c r="P47" s="1205"/>
      <c r="Q47" s="1206"/>
      <c r="R47" s="1206"/>
      <c r="S47" s="1206"/>
      <c r="T47" s="1206"/>
      <c r="U47" s="1206"/>
      <c r="V47" s="1207"/>
      <c r="W47" s="781"/>
      <c r="X47" s="782"/>
      <c r="Y47" s="782"/>
      <c r="Z47" s="782"/>
      <c r="AA47" s="782"/>
      <c r="AB47" s="782"/>
      <c r="AC47" s="783"/>
      <c r="AD47" s="781"/>
      <c r="AE47" s="782"/>
      <c r="AF47" s="782"/>
      <c r="AG47" s="782"/>
      <c r="AH47" s="782"/>
      <c r="AI47" s="782"/>
      <c r="AJ47" s="783"/>
      <c r="AK47" s="781"/>
      <c r="AL47" s="782"/>
      <c r="AM47" s="782"/>
      <c r="AN47" s="782"/>
      <c r="AO47" s="782"/>
      <c r="AP47" s="782"/>
      <c r="AQ47" s="783"/>
      <c r="AR47" s="781"/>
      <c r="AS47" s="782"/>
      <c r="AT47" s="782"/>
      <c r="AU47" s="782"/>
      <c r="AV47" s="782"/>
      <c r="AW47" s="782"/>
      <c r="AX47" s="783"/>
      <c r="AY47" s="1456">
        <v>119</v>
      </c>
      <c r="AZ47" s="1457"/>
      <c r="BA47" s="1458"/>
      <c r="BB47" s="1210">
        <f t="shared" si="0"/>
        <v>29.75</v>
      </c>
      <c r="BC47" s="1210"/>
      <c r="BD47" s="1210"/>
      <c r="BE47" s="1299"/>
      <c r="BF47" s="1300"/>
      <c r="BG47" s="1301"/>
      <c r="BH47" s="1302"/>
      <c r="BI47" s="1303"/>
      <c r="BJ47" s="1304"/>
      <c r="BK47" s="1188"/>
      <c r="BL47" s="1188"/>
      <c r="BM47" s="1188"/>
      <c r="BN47" s="1189"/>
      <c r="BO47" s="298"/>
    </row>
    <row r="48" spans="2:96" ht="21" customHeight="1">
      <c r="B48" s="1213"/>
      <c r="C48" s="1282"/>
      <c r="D48" s="1284" t="s">
        <v>344</v>
      </c>
      <c r="E48" s="1203"/>
      <c r="F48" s="1203"/>
      <c r="G48" s="1203"/>
      <c r="H48" s="1203"/>
      <c r="I48" s="1203"/>
      <c r="J48" s="1204"/>
      <c r="K48" s="1204"/>
      <c r="L48" s="1204"/>
      <c r="M48" s="1204"/>
      <c r="N48" s="1204"/>
      <c r="O48" s="1204"/>
      <c r="P48" s="1205"/>
      <c r="Q48" s="1206"/>
      <c r="R48" s="1206"/>
      <c r="S48" s="1206"/>
      <c r="T48" s="1206"/>
      <c r="U48" s="1206"/>
      <c r="V48" s="1207"/>
      <c r="W48" s="781"/>
      <c r="X48" s="782"/>
      <c r="Y48" s="782"/>
      <c r="Z48" s="782"/>
      <c r="AA48" s="782"/>
      <c r="AB48" s="782"/>
      <c r="AC48" s="783"/>
      <c r="AD48" s="781"/>
      <c r="AE48" s="782"/>
      <c r="AF48" s="782"/>
      <c r="AG48" s="782"/>
      <c r="AH48" s="782"/>
      <c r="AI48" s="782"/>
      <c r="AJ48" s="783"/>
      <c r="AK48" s="781"/>
      <c r="AL48" s="782"/>
      <c r="AM48" s="782"/>
      <c r="AN48" s="782"/>
      <c r="AO48" s="782"/>
      <c r="AP48" s="782"/>
      <c r="AQ48" s="783"/>
      <c r="AR48" s="781"/>
      <c r="AS48" s="782"/>
      <c r="AT48" s="782"/>
      <c r="AU48" s="782"/>
      <c r="AV48" s="782"/>
      <c r="AW48" s="782"/>
      <c r="AX48" s="783"/>
      <c r="AY48" s="1456">
        <v>112</v>
      </c>
      <c r="AZ48" s="1457"/>
      <c r="BA48" s="1458"/>
      <c r="BB48" s="1210">
        <f t="shared" si="0"/>
        <v>28</v>
      </c>
      <c r="BC48" s="1210"/>
      <c r="BD48" s="1210"/>
      <c r="BE48" s="1299"/>
      <c r="BF48" s="1300"/>
      <c r="BG48" s="1301"/>
      <c r="BH48" s="1302"/>
      <c r="BI48" s="1303"/>
      <c r="BJ48" s="1304"/>
      <c r="BK48" s="1188"/>
      <c r="BL48" s="1188"/>
      <c r="BM48" s="1188"/>
      <c r="BN48" s="1189"/>
    </row>
    <row r="49" spans="2:85" ht="21" customHeight="1">
      <c r="B49" s="1213"/>
      <c r="C49" s="1282"/>
      <c r="D49" s="1284" t="s">
        <v>345</v>
      </c>
      <c r="E49" s="1203"/>
      <c r="F49" s="1203"/>
      <c r="G49" s="1203"/>
      <c r="H49" s="1203"/>
      <c r="I49" s="1203"/>
      <c r="J49" s="1204"/>
      <c r="K49" s="1204"/>
      <c r="L49" s="1204"/>
      <c r="M49" s="1204"/>
      <c r="N49" s="1204"/>
      <c r="O49" s="1204"/>
      <c r="P49" s="1205"/>
      <c r="Q49" s="1206"/>
      <c r="R49" s="1206"/>
      <c r="S49" s="1206"/>
      <c r="T49" s="1206"/>
      <c r="U49" s="1206"/>
      <c r="V49" s="1207"/>
      <c r="W49" s="781"/>
      <c r="X49" s="782"/>
      <c r="Y49" s="782"/>
      <c r="Z49" s="782"/>
      <c r="AA49" s="782"/>
      <c r="AB49" s="782"/>
      <c r="AC49" s="783"/>
      <c r="AD49" s="781"/>
      <c r="AE49" s="782"/>
      <c r="AF49" s="782"/>
      <c r="AG49" s="782"/>
      <c r="AH49" s="782"/>
      <c r="AI49" s="782"/>
      <c r="AJ49" s="783"/>
      <c r="AK49" s="781"/>
      <c r="AL49" s="782"/>
      <c r="AM49" s="782"/>
      <c r="AN49" s="782"/>
      <c r="AO49" s="782"/>
      <c r="AP49" s="782"/>
      <c r="AQ49" s="783"/>
      <c r="AR49" s="781"/>
      <c r="AS49" s="782"/>
      <c r="AT49" s="782"/>
      <c r="AU49" s="782"/>
      <c r="AV49" s="782"/>
      <c r="AW49" s="782"/>
      <c r="AX49" s="783"/>
      <c r="AY49" s="1456">
        <v>112</v>
      </c>
      <c r="AZ49" s="1457"/>
      <c r="BA49" s="1458"/>
      <c r="BB49" s="1210">
        <f t="shared" si="0"/>
        <v>28</v>
      </c>
      <c r="BC49" s="1210"/>
      <c r="BD49" s="1210"/>
      <c r="BE49" s="1299"/>
      <c r="BF49" s="1300"/>
      <c r="BG49" s="1301"/>
      <c r="BH49" s="1302"/>
      <c r="BI49" s="1303"/>
      <c r="BJ49" s="1304"/>
      <c r="BK49" s="1188"/>
      <c r="BL49" s="1188"/>
      <c r="BM49" s="1188"/>
      <c r="BN49" s="1189"/>
      <c r="CE49" s="178"/>
      <c r="CF49" s="178"/>
      <c r="CG49" s="178"/>
    </row>
    <row r="50" spans="2:85" ht="21" customHeight="1">
      <c r="B50" s="1213"/>
      <c r="C50" s="1282"/>
      <c r="D50" s="1284"/>
      <c r="E50" s="1203"/>
      <c r="F50" s="1203"/>
      <c r="G50" s="1203"/>
      <c r="H50" s="1203"/>
      <c r="I50" s="1203"/>
      <c r="J50" s="1204"/>
      <c r="K50" s="1204"/>
      <c r="L50" s="1204"/>
      <c r="M50" s="1204"/>
      <c r="N50" s="1204"/>
      <c r="O50" s="1204"/>
      <c r="P50" s="1205"/>
      <c r="Q50" s="1206"/>
      <c r="R50" s="1206"/>
      <c r="S50" s="1206"/>
      <c r="T50" s="1206"/>
      <c r="U50" s="1206"/>
      <c r="V50" s="1207"/>
      <c r="W50" s="781"/>
      <c r="X50" s="782"/>
      <c r="Y50" s="782"/>
      <c r="Z50" s="782"/>
      <c r="AA50" s="782"/>
      <c r="AB50" s="782"/>
      <c r="AC50" s="783"/>
      <c r="AD50" s="781"/>
      <c r="AE50" s="782"/>
      <c r="AF50" s="782"/>
      <c r="AG50" s="782"/>
      <c r="AH50" s="782"/>
      <c r="AI50" s="782"/>
      <c r="AJ50" s="783"/>
      <c r="AK50" s="781"/>
      <c r="AL50" s="782"/>
      <c r="AM50" s="782"/>
      <c r="AN50" s="782"/>
      <c r="AO50" s="782"/>
      <c r="AP50" s="782"/>
      <c r="AQ50" s="783"/>
      <c r="AR50" s="781"/>
      <c r="AS50" s="782"/>
      <c r="AT50" s="782"/>
      <c r="AU50" s="782"/>
      <c r="AV50" s="782"/>
      <c r="AW50" s="782"/>
      <c r="AX50" s="783"/>
      <c r="AY50" s="1456">
        <v>0</v>
      </c>
      <c r="AZ50" s="1457"/>
      <c r="BA50" s="1458"/>
      <c r="BB50" s="1210">
        <f t="shared" si="0"/>
        <v>0</v>
      </c>
      <c r="BC50" s="1210"/>
      <c r="BD50" s="1210"/>
      <c r="BE50" s="1299"/>
      <c r="BF50" s="1300"/>
      <c r="BG50" s="1301"/>
      <c r="BH50" s="1302"/>
      <c r="BI50" s="1303"/>
      <c r="BJ50" s="1304"/>
      <c r="BK50" s="1188"/>
      <c r="BL50" s="1188"/>
      <c r="BM50" s="1188"/>
      <c r="BN50" s="1189"/>
      <c r="CE50" s="178"/>
      <c r="CF50" s="178"/>
      <c r="CG50" s="178"/>
    </row>
    <row r="51" spans="2:85" ht="21" customHeight="1" thickBot="1">
      <c r="B51" s="1213"/>
      <c r="C51" s="1283"/>
      <c r="D51" s="1278"/>
      <c r="E51" s="1279"/>
      <c r="F51" s="1279"/>
      <c r="G51" s="1279"/>
      <c r="H51" s="1279"/>
      <c r="I51" s="1279"/>
      <c r="J51" s="1192"/>
      <c r="K51" s="1192"/>
      <c r="L51" s="1192"/>
      <c r="M51" s="1192"/>
      <c r="N51" s="1192"/>
      <c r="O51" s="1192"/>
      <c r="P51" s="1193"/>
      <c r="Q51" s="1194"/>
      <c r="R51" s="1194"/>
      <c r="S51" s="1194"/>
      <c r="T51" s="1194"/>
      <c r="U51" s="1194"/>
      <c r="V51" s="1195"/>
      <c r="W51" s="785"/>
      <c r="X51" s="786"/>
      <c r="Y51" s="786"/>
      <c r="Z51" s="786"/>
      <c r="AA51" s="786"/>
      <c r="AB51" s="786"/>
      <c r="AC51" s="787"/>
      <c r="AD51" s="785"/>
      <c r="AE51" s="786"/>
      <c r="AF51" s="786"/>
      <c r="AG51" s="786"/>
      <c r="AH51" s="786"/>
      <c r="AI51" s="786"/>
      <c r="AJ51" s="787"/>
      <c r="AK51" s="785"/>
      <c r="AL51" s="786"/>
      <c r="AM51" s="786"/>
      <c r="AN51" s="786"/>
      <c r="AO51" s="786"/>
      <c r="AP51" s="786"/>
      <c r="AQ51" s="787"/>
      <c r="AR51" s="785"/>
      <c r="AS51" s="786"/>
      <c r="AT51" s="786"/>
      <c r="AU51" s="786"/>
      <c r="AV51" s="786"/>
      <c r="AW51" s="786"/>
      <c r="AX51" s="787"/>
      <c r="AY51" s="1453">
        <v>0</v>
      </c>
      <c r="AZ51" s="1454"/>
      <c r="BA51" s="1455"/>
      <c r="BB51" s="1198">
        <f t="shared" si="0"/>
        <v>0</v>
      </c>
      <c r="BC51" s="1198"/>
      <c r="BD51" s="1198"/>
      <c r="BE51" s="1299"/>
      <c r="BF51" s="1300"/>
      <c r="BG51" s="1301"/>
      <c r="BH51" s="1302"/>
      <c r="BI51" s="1303"/>
      <c r="BJ51" s="1304"/>
      <c r="BK51" s="1200"/>
      <c r="BL51" s="1200"/>
      <c r="BM51" s="1200"/>
      <c r="BN51" s="1201"/>
    </row>
    <row r="52" spans="2:85" ht="21" customHeight="1" thickBot="1">
      <c r="B52" s="1213"/>
      <c r="C52" s="1227" t="s">
        <v>328</v>
      </c>
      <c r="D52" s="1228"/>
      <c r="E52" s="1228"/>
      <c r="F52" s="1228"/>
      <c r="G52" s="1228"/>
      <c r="H52" s="1228"/>
      <c r="I52" s="1228"/>
      <c r="J52" s="1228"/>
      <c r="K52" s="1228"/>
      <c r="L52" s="1228"/>
      <c r="M52" s="1228"/>
      <c r="N52" s="1228"/>
      <c r="O52" s="1228"/>
      <c r="P52" s="1228"/>
      <c r="Q52" s="1228"/>
      <c r="R52" s="1228"/>
      <c r="S52" s="1228"/>
      <c r="T52" s="1228"/>
      <c r="U52" s="1228"/>
      <c r="V52" s="1229"/>
      <c r="W52" s="301">
        <f t="shared" ref="W52:AX52" si="1">SUM(W37:W51)</f>
        <v>0</v>
      </c>
      <c r="X52" s="302">
        <f t="shared" si="1"/>
        <v>0</v>
      </c>
      <c r="Y52" s="302">
        <f t="shared" si="1"/>
        <v>0</v>
      </c>
      <c r="Z52" s="302">
        <f t="shared" si="1"/>
        <v>0</v>
      </c>
      <c r="AA52" s="302">
        <f t="shared" si="1"/>
        <v>0</v>
      </c>
      <c r="AB52" s="302">
        <f t="shared" si="1"/>
        <v>0</v>
      </c>
      <c r="AC52" s="303">
        <f t="shared" si="1"/>
        <v>0</v>
      </c>
      <c r="AD52" s="301">
        <f t="shared" si="1"/>
        <v>0</v>
      </c>
      <c r="AE52" s="302">
        <f t="shared" si="1"/>
        <v>0</v>
      </c>
      <c r="AF52" s="302">
        <f t="shared" si="1"/>
        <v>0</v>
      </c>
      <c r="AG52" s="302">
        <f t="shared" si="1"/>
        <v>0</v>
      </c>
      <c r="AH52" s="302">
        <f t="shared" si="1"/>
        <v>0</v>
      </c>
      <c r="AI52" s="302">
        <f t="shared" si="1"/>
        <v>0</v>
      </c>
      <c r="AJ52" s="303">
        <f t="shared" si="1"/>
        <v>0</v>
      </c>
      <c r="AK52" s="301">
        <f t="shared" si="1"/>
        <v>0</v>
      </c>
      <c r="AL52" s="302">
        <f t="shared" si="1"/>
        <v>0</v>
      </c>
      <c r="AM52" s="302">
        <f t="shared" si="1"/>
        <v>0</v>
      </c>
      <c r="AN52" s="302">
        <f t="shared" si="1"/>
        <v>0</v>
      </c>
      <c r="AO52" s="302">
        <f t="shared" si="1"/>
        <v>0</v>
      </c>
      <c r="AP52" s="302">
        <f t="shared" si="1"/>
        <v>0</v>
      </c>
      <c r="AQ52" s="303">
        <f t="shared" si="1"/>
        <v>0</v>
      </c>
      <c r="AR52" s="301">
        <f t="shared" si="1"/>
        <v>0</v>
      </c>
      <c r="AS52" s="302">
        <f t="shared" si="1"/>
        <v>0</v>
      </c>
      <c r="AT52" s="302">
        <f t="shared" si="1"/>
        <v>0</v>
      </c>
      <c r="AU52" s="302">
        <f t="shared" si="1"/>
        <v>0</v>
      </c>
      <c r="AV52" s="302">
        <f t="shared" si="1"/>
        <v>0</v>
      </c>
      <c r="AW52" s="302">
        <f t="shared" si="1"/>
        <v>0</v>
      </c>
      <c r="AX52" s="303">
        <f t="shared" si="1"/>
        <v>0</v>
      </c>
      <c r="AY52" s="1265">
        <f>SUM(AY37:BA47)</f>
        <v>647</v>
      </c>
      <c r="AZ52" s="1266"/>
      <c r="BA52" s="1266"/>
      <c r="BB52" s="1267">
        <f>SUM($BB$37:$BD$51)</f>
        <v>217.75</v>
      </c>
      <c r="BC52" s="1267"/>
      <c r="BD52" s="1267"/>
      <c r="BE52" s="1275">
        <f>SUM(BE37:BG51)</f>
        <v>6.7</v>
      </c>
      <c r="BF52" s="1275"/>
      <c r="BG52" s="1275"/>
      <c r="BH52" s="1276">
        <f>SUM(BH37:BJ51)</f>
        <v>5.3</v>
      </c>
      <c r="BI52" s="1277"/>
      <c r="BJ52" s="1277"/>
      <c r="BK52" s="1273"/>
      <c r="BL52" s="1273"/>
      <c r="BM52" s="1273"/>
      <c r="BN52" s="1274"/>
    </row>
    <row r="53" spans="2:85" ht="21" customHeight="1" thickBot="1">
      <c r="B53" s="1339"/>
      <c r="C53" s="1227" t="s">
        <v>329</v>
      </c>
      <c r="D53" s="1228"/>
      <c r="E53" s="1228"/>
      <c r="F53" s="1228"/>
      <c r="G53" s="1228"/>
      <c r="H53" s="1228"/>
      <c r="I53" s="1228"/>
      <c r="J53" s="1228"/>
      <c r="K53" s="1228"/>
      <c r="L53" s="1228"/>
      <c r="M53" s="1228"/>
      <c r="N53" s="1228"/>
      <c r="O53" s="1228"/>
      <c r="P53" s="1228"/>
      <c r="Q53" s="1228"/>
      <c r="R53" s="1228"/>
      <c r="S53" s="1228"/>
      <c r="T53" s="1228"/>
      <c r="U53" s="1228"/>
      <c r="V53" s="1229"/>
      <c r="W53" s="304">
        <f t="shared" ref="W53:AM53" si="2">SUM(W37:W48)</f>
        <v>0</v>
      </c>
      <c r="X53" s="305">
        <f t="shared" si="2"/>
        <v>0</v>
      </c>
      <c r="Y53" s="305">
        <f t="shared" si="2"/>
        <v>0</v>
      </c>
      <c r="Z53" s="305">
        <f t="shared" si="2"/>
        <v>0</v>
      </c>
      <c r="AA53" s="305">
        <f t="shared" si="2"/>
        <v>0</v>
      </c>
      <c r="AB53" s="305">
        <f t="shared" si="2"/>
        <v>0</v>
      </c>
      <c r="AC53" s="306">
        <f t="shared" si="2"/>
        <v>0</v>
      </c>
      <c r="AD53" s="304">
        <f t="shared" si="2"/>
        <v>0</v>
      </c>
      <c r="AE53" s="305">
        <f t="shared" si="2"/>
        <v>0</v>
      </c>
      <c r="AF53" s="305">
        <f t="shared" si="2"/>
        <v>0</v>
      </c>
      <c r="AG53" s="305">
        <f t="shared" si="2"/>
        <v>0</v>
      </c>
      <c r="AH53" s="305">
        <f t="shared" si="2"/>
        <v>0</v>
      </c>
      <c r="AI53" s="305">
        <f t="shared" si="2"/>
        <v>0</v>
      </c>
      <c r="AJ53" s="306">
        <f t="shared" si="2"/>
        <v>0</v>
      </c>
      <c r="AK53" s="304">
        <f t="shared" si="2"/>
        <v>0</v>
      </c>
      <c r="AL53" s="305">
        <f t="shared" si="2"/>
        <v>0</v>
      </c>
      <c r="AM53" s="305">
        <f t="shared" si="2"/>
        <v>0</v>
      </c>
      <c r="AN53" s="305">
        <f>SUM(AN37:AN49)</f>
        <v>0</v>
      </c>
      <c r="AO53" s="305">
        <f t="shared" ref="AO53:AX53" si="3">SUM(AO37:AO48)</f>
        <v>0</v>
      </c>
      <c r="AP53" s="305">
        <f t="shared" si="3"/>
        <v>0</v>
      </c>
      <c r="AQ53" s="306">
        <f t="shared" si="3"/>
        <v>0</v>
      </c>
      <c r="AR53" s="304">
        <f t="shared" si="3"/>
        <v>0</v>
      </c>
      <c r="AS53" s="305">
        <f t="shared" si="3"/>
        <v>0</v>
      </c>
      <c r="AT53" s="305">
        <f t="shared" si="3"/>
        <v>0</v>
      </c>
      <c r="AU53" s="305">
        <f t="shared" si="3"/>
        <v>0</v>
      </c>
      <c r="AV53" s="305">
        <f t="shared" si="3"/>
        <v>0</v>
      </c>
      <c r="AW53" s="305">
        <f t="shared" si="3"/>
        <v>0</v>
      </c>
      <c r="AX53" s="306">
        <f t="shared" si="3"/>
        <v>0</v>
      </c>
      <c r="AY53" s="1265">
        <f>SUM(AY37:BA48)</f>
        <v>759</v>
      </c>
      <c r="AZ53" s="1266"/>
      <c r="BA53" s="1266"/>
      <c r="BB53" s="1267">
        <f>SUM($BB$37:$BD$51)</f>
        <v>217.75</v>
      </c>
      <c r="BC53" s="1267"/>
      <c r="BD53" s="1267"/>
      <c r="BE53" s="1268"/>
      <c r="BF53" s="1269"/>
      <c r="BG53" s="1270"/>
      <c r="BH53" s="1271"/>
      <c r="BI53" s="1272"/>
      <c r="BJ53" s="1272"/>
      <c r="BK53" s="1273"/>
      <c r="BL53" s="1273"/>
      <c r="BM53" s="1273"/>
      <c r="BN53" s="1274"/>
    </row>
    <row r="54" spans="2:85" ht="21" customHeight="1" thickBot="1">
      <c r="B54" s="307" t="s">
        <v>330</v>
      </c>
      <c r="C54" s="308"/>
      <c r="D54" s="309"/>
      <c r="E54" s="310"/>
      <c r="F54" s="310"/>
      <c r="G54" s="310"/>
      <c r="H54" s="310"/>
      <c r="I54" s="310"/>
      <c r="J54" s="310"/>
      <c r="K54" s="310"/>
      <c r="L54" s="310"/>
      <c r="M54" s="310"/>
      <c r="N54" s="310"/>
      <c r="O54" s="310"/>
      <c r="P54" s="310"/>
      <c r="Q54" s="310"/>
      <c r="R54" s="310"/>
      <c r="S54" s="310"/>
      <c r="T54" s="310"/>
      <c r="U54" s="310"/>
      <c r="V54" s="310"/>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311"/>
      <c r="AY54" s="1237">
        <v>32</v>
      </c>
      <c r="AZ54" s="1238"/>
      <c r="BA54" s="1238"/>
      <c r="BB54" s="1238"/>
      <c r="BC54" s="1238"/>
      <c r="BD54" s="1238"/>
      <c r="BE54" s="1238"/>
      <c r="BF54" s="1238"/>
      <c r="BG54" s="1238"/>
      <c r="BH54" s="1238"/>
      <c r="BI54" s="1238"/>
      <c r="BJ54" s="1238"/>
      <c r="BK54" s="1238"/>
      <c r="BL54" s="1238"/>
      <c r="BM54" s="1238"/>
      <c r="BN54" s="1239"/>
    </row>
    <row r="55" spans="2:85" ht="21" customHeight="1">
      <c r="G55" s="48"/>
    </row>
    <row r="56" spans="2:85" ht="21" customHeight="1" thickBot="1">
      <c r="B56" s="195" t="s">
        <v>331</v>
      </c>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1"/>
      <c r="AY56" s="251"/>
      <c r="AZ56" s="251"/>
      <c r="BA56" s="240"/>
      <c r="BB56" s="251"/>
      <c r="BC56" s="240"/>
      <c r="BD56" s="240"/>
      <c r="BE56" s="251"/>
      <c r="BF56" s="240"/>
      <c r="BG56" s="251"/>
      <c r="BH56" s="251"/>
      <c r="BI56" s="251"/>
      <c r="BJ56" s="251"/>
      <c r="BK56" s="251"/>
      <c r="BL56" s="251"/>
      <c r="BM56" s="251"/>
      <c r="BN56" s="251"/>
    </row>
    <row r="57" spans="2:85" ht="21" customHeight="1" thickBot="1">
      <c r="B57" s="1240"/>
      <c r="C57" s="291"/>
      <c r="D57" s="1242" t="s">
        <v>148</v>
      </c>
      <c r="E57" s="1242"/>
      <c r="F57" s="1242"/>
      <c r="G57" s="1242"/>
      <c r="H57" s="1242"/>
      <c r="I57" s="1243"/>
      <c r="J57" s="1246" t="s">
        <v>149</v>
      </c>
      <c r="K57" s="1247"/>
      <c r="L57" s="1247"/>
      <c r="M57" s="1247"/>
      <c r="N57" s="1247"/>
      <c r="O57" s="1248"/>
      <c r="P57" s="1252" t="s">
        <v>150</v>
      </c>
      <c r="Q57" s="1242"/>
      <c r="R57" s="1242"/>
      <c r="S57" s="1242"/>
      <c r="T57" s="1242"/>
      <c r="U57" s="1242"/>
      <c r="V57" s="1253"/>
      <c r="W57" s="1256" t="s">
        <v>151</v>
      </c>
      <c r="X57" s="1257"/>
      <c r="Y57" s="1257"/>
      <c r="Z57" s="1257"/>
      <c r="AA57" s="1257"/>
      <c r="AB57" s="1257"/>
      <c r="AC57" s="1258"/>
      <c r="AD57" s="1256" t="s">
        <v>152</v>
      </c>
      <c r="AE57" s="1257"/>
      <c r="AF57" s="1257"/>
      <c r="AG57" s="1257"/>
      <c r="AH57" s="1257"/>
      <c r="AI57" s="1257"/>
      <c r="AJ57" s="1258"/>
      <c r="AK57" s="1256" t="s">
        <v>153</v>
      </c>
      <c r="AL57" s="1257"/>
      <c r="AM57" s="1257"/>
      <c r="AN57" s="1257"/>
      <c r="AO57" s="1257"/>
      <c r="AP57" s="1257"/>
      <c r="AQ57" s="1258"/>
      <c r="AR57" s="1240" t="s">
        <v>154</v>
      </c>
      <c r="AS57" s="1242"/>
      <c r="AT57" s="1242"/>
      <c r="AU57" s="1242"/>
      <c r="AV57" s="1242"/>
      <c r="AW57" s="1242"/>
      <c r="AX57" s="1242"/>
      <c r="AY57" s="1259" t="s">
        <v>155</v>
      </c>
      <c r="AZ57" s="1260"/>
      <c r="BA57" s="1260"/>
      <c r="BB57" s="1260" t="s">
        <v>156</v>
      </c>
      <c r="BC57" s="1260"/>
      <c r="BD57" s="1260"/>
      <c r="BE57" s="1260" t="s">
        <v>318</v>
      </c>
      <c r="BF57" s="1260"/>
      <c r="BG57" s="1260"/>
      <c r="BH57" s="1260"/>
      <c r="BI57" s="1260"/>
      <c r="BJ57" s="1260"/>
      <c r="BK57" s="1257" t="s">
        <v>319</v>
      </c>
      <c r="BL57" s="1257"/>
      <c r="BM57" s="1257"/>
      <c r="BN57" s="1258"/>
    </row>
    <row r="58" spans="2:85" ht="21" customHeight="1" thickBot="1">
      <c r="B58" s="1241"/>
      <c r="C58" s="292"/>
      <c r="D58" s="1244"/>
      <c r="E58" s="1244"/>
      <c r="F58" s="1244"/>
      <c r="G58" s="1244"/>
      <c r="H58" s="1244"/>
      <c r="I58" s="1245"/>
      <c r="J58" s="1249"/>
      <c r="K58" s="1250"/>
      <c r="L58" s="1250"/>
      <c r="M58" s="1250"/>
      <c r="N58" s="1250"/>
      <c r="O58" s="1251"/>
      <c r="P58" s="1254"/>
      <c r="Q58" s="1244"/>
      <c r="R58" s="1244"/>
      <c r="S58" s="1244"/>
      <c r="T58" s="1244"/>
      <c r="U58" s="1244"/>
      <c r="V58" s="1255"/>
      <c r="W58" s="293" t="s">
        <v>320</v>
      </c>
      <c r="X58" s="294" t="s">
        <v>321</v>
      </c>
      <c r="Y58" s="294" t="s">
        <v>322</v>
      </c>
      <c r="Z58" s="294" t="s">
        <v>323</v>
      </c>
      <c r="AA58" s="294" t="s">
        <v>324</v>
      </c>
      <c r="AB58" s="294" t="s">
        <v>325</v>
      </c>
      <c r="AC58" s="295" t="s">
        <v>88</v>
      </c>
      <c r="AD58" s="293" t="s">
        <v>320</v>
      </c>
      <c r="AE58" s="294" t="s">
        <v>321</v>
      </c>
      <c r="AF58" s="294" t="s">
        <v>322</v>
      </c>
      <c r="AG58" s="294" t="s">
        <v>323</v>
      </c>
      <c r="AH58" s="294" t="s">
        <v>324</v>
      </c>
      <c r="AI58" s="294" t="s">
        <v>325</v>
      </c>
      <c r="AJ58" s="295" t="s">
        <v>88</v>
      </c>
      <c r="AK58" s="293" t="s">
        <v>320</v>
      </c>
      <c r="AL58" s="294" t="s">
        <v>321</v>
      </c>
      <c r="AM58" s="294" t="s">
        <v>322</v>
      </c>
      <c r="AN58" s="294" t="s">
        <v>323</v>
      </c>
      <c r="AO58" s="294" t="s">
        <v>324</v>
      </c>
      <c r="AP58" s="294" t="s">
        <v>325</v>
      </c>
      <c r="AQ58" s="295" t="s">
        <v>88</v>
      </c>
      <c r="AR58" s="154" t="s">
        <v>320</v>
      </c>
      <c r="AS58" s="296" t="s">
        <v>321</v>
      </c>
      <c r="AT58" s="296" t="s">
        <v>322</v>
      </c>
      <c r="AU58" s="296" t="s">
        <v>323</v>
      </c>
      <c r="AV58" s="296" t="s">
        <v>324</v>
      </c>
      <c r="AW58" s="296" t="s">
        <v>325</v>
      </c>
      <c r="AX58" s="312" t="s">
        <v>88</v>
      </c>
      <c r="AY58" s="1261"/>
      <c r="AZ58" s="1262"/>
      <c r="BA58" s="1262"/>
      <c r="BB58" s="1262"/>
      <c r="BC58" s="1262"/>
      <c r="BD58" s="1262"/>
      <c r="BE58" s="1262"/>
      <c r="BF58" s="1262"/>
      <c r="BG58" s="1262"/>
      <c r="BH58" s="1262"/>
      <c r="BI58" s="1262"/>
      <c r="BJ58" s="1262"/>
      <c r="BK58" s="1263"/>
      <c r="BL58" s="1263"/>
      <c r="BM58" s="1263"/>
      <c r="BN58" s="1264"/>
    </row>
    <row r="59" spans="2:85" ht="21" customHeight="1">
      <c r="B59" s="1213"/>
      <c r="C59" s="1214" t="s">
        <v>332</v>
      </c>
      <c r="D59" s="1215" t="s">
        <v>346</v>
      </c>
      <c r="E59" s="1216"/>
      <c r="F59" s="1216"/>
      <c r="G59" s="1216"/>
      <c r="H59" s="1216"/>
      <c r="I59" s="1216"/>
      <c r="J59" s="1217"/>
      <c r="K59" s="1217"/>
      <c r="L59" s="1217"/>
      <c r="M59" s="1217"/>
      <c r="N59" s="1217"/>
      <c r="O59" s="1217"/>
      <c r="P59" s="1218"/>
      <c r="Q59" s="1218"/>
      <c r="R59" s="1218"/>
      <c r="S59" s="1218"/>
      <c r="T59" s="1218"/>
      <c r="U59" s="1218"/>
      <c r="V59" s="1219"/>
      <c r="W59" s="777"/>
      <c r="X59" s="778"/>
      <c r="Y59" s="778"/>
      <c r="Z59" s="778"/>
      <c r="AA59" s="778"/>
      <c r="AB59" s="778"/>
      <c r="AC59" s="779"/>
      <c r="AD59" s="777"/>
      <c r="AE59" s="778"/>
      <c r="AF59" s="778"/>
      <c r="AG59" s="778"/>
      <c r="AH59" s="778"/>
      <c r="AI59" s="778"/>
      <c r="AJ59" s="779"/>
      <c r="AK59" s="777"/>
      <c r="AL59" s="778"/>
      <c r="AM59" s="778"/>
      <c r="AN59" s="778"/>
      <c r="AO59" s="778"/>
      <c r="AP59" s="778"/>
      <c r="AQ59" s="779"/>
      <c r="AR59" s="777"/>
      <c r="AS59" s="778"/>
      <c r="AT59" s="778"/>
      <c r="AU59" s="778"/>
      <c r="AV59" s="778"/>
      <c r="AW59" s="778"/>
      <c r="AX59" s="779"/>
      <c r="AY59" s="1451">
        <v>105</v>
      </c>
      <c r="AZ59" s="1452"/>
      <c r="BA59" s="1452"/>
      <c r="BB59" s="1222">
        <f t="shared" ref="BB59:BB66" si="4">AY59/4</f>
        <v>26.25</v>
      </c>
      <c r="BC59" s="1222"/>
      <c r="BD59" s="1223"/>
      <c r="BE59" s="1224">
        <f>ROUNDDOWN(SUM($BB$59:$BD$66)/40,1)</f>
        <v>2.5</v>
      </c>
      <c r="BF59" s="1224"/>
      <c r="BG59" s="1224"/>
      <c r="BH59" s="1224"/>
      <c r="BI59" s="1224"/>
      <c r="BJ59" s="1224"/>
      <c r="BK59" s="1079"/>
      <c r="BL59" s="1079"/>
      <c r="BM59" s="1079"/>
      <c r="BN59" s="1080"/>
    </row>
    <row r="60" spans="2:85" ht="21" customHeight="1">
      <c r="B60" s="1213"/>
      <c r="C60" s="1213"/>
      <c r="D60" s="1202" t="s">
        <v>337</v>
      </c>
      <c r="E60" s="1203"/>
      <c r="F60" s="1203"/>
      <c r="G60" s="1203"/>
      <c r="H60" s="1203"/>
      <c r="I60" s="1203"/>
      <c r="J60" s="1204"/>
      <c r="K60" s="1204"/>
      <c r="L60" s="1204"/>
      <c r="M60" s="1204"/>
      <c r="N60" s="1204"/>
      <c r="O60" s="1204"/>
      <c r="P60" s="1209"/>
      <c r="Q60" s="1209"/>
      <c r="R60" s="1209"/>
      <c r="S60" s="1209"/>
      <c r="T60" s="1209"/>
      <c r="U60" s="1209"/>
      <c r="V60" s="1212"/>
      <c r="W60" s="781"/>
      <c r="X60" s="782"/>
      <c r="Y60" s="782"/>
      <c r="Z60" s="782"/>
      <c r="AA60" s="782"/>
      <c r="AB60" s="782"/>
      <c r="AC60" s="783"/>
      <c r="AD60" s="781"/>
      <c r="AE60" s="782"/>
      <c r="AF60" s="782"/>
      <c r="AG60" s="782"/>
      <c r="AH60" s="782"/>
      <c r="AI60" s="782"/>
      <c r="AJ60" s="783"/>
      <c r="AK60" s="781"/>
      <c r="AL60" s="782"/>
      <c r="AM60" s="782"/>
      <c r="AN60" s="782"/>
      <c r="AO60" s="782"/>
      <c r="AP60" s="782"/>
      <c r="AQ60" s="783"/>
      <c r="AR60" s="784"/>
      <c r="AS60" s="782"/>
      <c r="AT60" s="782"/>
      <c r="AU60" s="782"/>
      <c r="AV60" s="782"/>
      <c r="AW60" s="782"/>
      <c r="AX60" s="783"/>
      <c r="AY60" s="1449">
        <v>61</v>
      </c>
      <c r="AZ60" s="1450"/>
      <c r="BA60" s="1450"/>
      <c r="BB60" s="1210">
        <f t="shared" si="4"/>
        <v>15.25</v>
      </c>
      <c r="BC60" s="1210"/>
      <c r="BD60" s="1211"/>
      <c r="BE60" s="1225"/>
      <c r="BF60" s="1225"/>
      <c r="BG60" s="1225"/>
      <c r="BH60" s="1225"/>
      <c r="BI60" s="1225"/>
      <c r="BJ60" s="1225"/>
      <c r="BK60" s="1188"/>
      <c r="BL60" s="1188"/>
      <c r="BM60" s="1188"/>
      <c r="BN60" s="1189"/>
    </row>
    <row r="61" spans="2:85" ht="21" customHeight="1">
      <c r="B61" s="1213"/>
      <c r="C61" s="1213"/>
      <c r="D61" s="1202" t="s">
        <v>341</v>
      </c>
      <c r="E61" s="1203"/>
      <c r="F61" s="1203"/>
      <c r="G61" s="1203"/>
      <c r="H61" s="1203"/>
      <c r="I61" s="1203"/>
      <c r="J61" s="1204"/>
      <c r="K61" s="1204"/>
      <c r="L61" s="1204"/>
      <c r="M61" s="1204"/>
      <c r="N61" s="1204"/>
      <c r="O61" s="1204"/>
      <c r="P61" s="1209"/>
      <c r="Q61" s="1209"/>
      <c r="R61" s="1209"/>
      <c r="S61" s="1209"/>
      <c r="T61" s="1209"/>
      <c r="U61" s="1209"/>
      <c r="V61" s="1212"/>
      <c r="W61" s="789"/>
      <c r="X61" s="790"/>
      <c r="Y61" s="790"/>
      <c r="Z61" s="790"/>
      <c r="AA61" s="790"/>
      <c r="AB61" s="790"/>
      <c r="AC61" s="791"/>
      <c r="AD61" s="789"/>
      <c r="AE61" s="790"/>
      <c r="AF61" s="790"/>
      <c r="AG61" s="790"/>
      <c r="AH61" s="790"/>
      <c r="AI61" s="790"/>
      <c r="AJ61" s="791"/>
      <c r="AK61" s="789"/>
      <c r="AL61" s="790"/>
      <c r="AM61" s="790"/>
      <c r="AN61" s="790"/>
      <c r="AO61" s="790"/>
      <c r="AP61" s="790"/>
      <c r="AQ61" s="791"/>
      <c r="AR61" s="789"/>
      <c r="AS61" s="790"/>
      <c r="AT61" s="790"/>
      <c r="AU61" s="790"/>
      <c r="AV61" s="790"/>
      <c r="AW61" s="790"/>
      <c r="AX61" s="791"/>
      <c r="AY61" s="1449">
        <v>105</v>
      </c>
      <c r="AZ61" s="1450"/>
      <c r="BA61" s="1450"/>
      <c r="BB61" s="1210">
        <f t="shared" si="4"/>
        <v>26.25</v>
      </c>
      <c r="BC61" s="1210"/>
      <c r="BD61" s="1211"/>
      <c r="BE61" s="1225"/>
      <c r="BF61" s="1225"/>
      <c r="BG61" s="1225"/>
      <c r="BH61" s="1225"/>
      <c r="BI61" s="1225"/>
      <c r="BJ61" s="1225"/>
      <c r="BK61" s="1188"/>
      <c r="BL61" s="1188"/>
      <c r="BM61" s="1188"/>
      <c r="BN61" s="1189"/>
    </row>
    <row r="62" spans="2:85" ht="21" customHeight="1">
      <c r="B62" s="1213"/>
      <c r="C62" s="1213"/>
      <c r="D62" s="1202" t="s">
        <v>342</v>
      </c>
      <c r="E62" s="1203"/>
      <c r="F62" s="1203"/>
      <c r="G62" s="1203"/>
      <c r="H62" s="1203"/>
      <c r="I62" s="1203"/>
      <c r="J62" s="1204"/>
      <c r="K62" s="1204"/>
      <c r="L62" s="1204"/>
      <c r="M62" s="1204"/>
      <c r="N62" s="1204"/>
      <c r="O62" s="1204"/>
      <c r="P62" s="1205"/>
      <c r="Q62" s="1206"/>
      <c r="R62" s="1206"/>
      <c r="S62" s="1206"/>
      <c r="T62" s="1206"/>
      <c r="U62" s="1206"/>
      <c r="V62" s="1207"/>
      <c r="W62" s="781"/>
      <c r="X62" s="782"/>
      <c r="Y62" s="782"/>
      <c r="Z62" s="790"/>
      <c r="AA62" s="790"/>
      <c r="AB62" s="782"/>
      <c r="AC62" s="783"/>
      <c r="AD62" s="781"/>
      <c r="AE62" s="782"/>
      <c r="AF62" s="782"/>
      <c r="AG62" s="790"/>
      <c r="AH62" s="790"/>
      <c r="AI62" s="782"/>
      <c r="AJ62" s="783"/>
      <c r="AK62" s="781"/>
      <c r="AL62" s="782"/>
      <c r="AM62" s="782"/>
      <c r="AN62" s="790"/>
      <c r="AO62" s="790"/>
      <c r="AP62" s="782"/>
      <c r="AQ62" s="783"/>
      <c r="AR62" s="784"/>
      <c r="AS62" s="782"/>
      <c r="AT62" s="782"/>
      <c r="AU62" s="790"/>
      <c r="AV62" s="782"/>
      <c r="AW62" s="782"/>
      <c r="AX62" s="783"/>
      <c r="AY62" s="1449">
        <v>56</v>
      </c>
      <c r="AZ62" s="1450"/>
      <c r="BA62" s="1450"/>
      <c r="BB62" s="1210">
        <f t="shared" si="4"/>
        <v>14</v>
      </c>
      <c r="BC62" s="1210"/>
      <c r="BD62" s="1211"/>
      <c r="BE62" s="1225"/>
      <c r="BF62" s="1225"/>
      <c r="BG62" s="1225"/>
      <c r="BH62" s="1225"/>
      <c r="BI62" s="1225"/>
      <c r="BJ62" s="1225"/>
      <c r="BK62" s="1188"/>
      <c r="BL62" s="1188"/>
      <c r="BM62" s="1188"/>
      <c r="BN62" s="1189"/>
    </row>
    <row r="63" spans="2:85" ht="21" customHeight="1">
      <c r="B63" s="1213"/>
      <c r="C63" s="1213"/>
      <c r="D63" s="1202" t="s">
        <v>343</v>
      </c>
      <c r="E63" s="1203"/>
      <c r="F63" s="1203"/>
      <c r="G63" s="1203"/>
      <c r="H63" s="1203"/>
      <c r="I63" s="1203"/>
      <c r="J63" s="1204"/>
      <c r="K63" s="1204"/>
      <c r="L63" s="1204"/>
      <c r="M63" s="1204"/>
      <c r="N63" s="1204"/>
      <c r="O63" s="1204"/>
      <c r="P63" s="1209"/>
      <c r="Q63" s="1209"/>
      <c r="R63" s="1209"/>
      <c r="S63" s="1209"/>
      <c r="T63" s="1209"/>
      <c r="U63" s="1209"/>
      <c r="V63" s="1212"/>
      <c r="W63" s="789"/>
      <c r="X63" s="790"/>
      <c r="Y63" s="790"/>
      <c r="Z63" s="790"/>
      <c r="AA63" s="790"/>
      <c r="AB63" s="790"/>
      <c r="AC63" s="791"/>
      <c r="AD63" s="789"/>
      <c r="AE63" s="790"/>
      <c r="AF63" s="790"/>
      <c r="AG63" s="790"/>
      <c r="AH63" s="790"/>
      <c r="AI63" s="790"/>
      <c r="AJ63" s="791"/>
      <c r="AK63" s="789"/>
      <c r="AL63" s="790"/>
      <c r="AM63" s="790"/>
      <c r="AN63" s="790"/>
      <c r="AO63" s="790"/>
      <c r="AP63" s="790"/>
      <c r="AQ63" s="791"/>
      <c r="AR63" s="789"/>
      <c r="AS63" s="790"/>
      <c r="AT63" s="790"/>
      <c r="AU63" s="790"/>
      <c r="AV63" s="790"/>
      <c r="AW63" s="790"/>
      <c r="AX63" s="791"/>
      <c r="AY63" s="1449">
        <v>74</v>
      </c>
      <c r="AZ63" s="1450"/>
      <c r="BA63" s="1450"/>
      <c r="BB63" s="1210">
        <f t="shared" si="4"/>
        <v>18.5</v>
      </c>
      <c r="BC63" s="1210"/>
      <c r="BD63" s="1211"/>
      <c r="BE63" s="1225"/>
      <c r="BF63" s="1225"/>
      <c r="BG63" s="1225"/>
      <c r="BH63" s="1225"/>
      <c r="BI63" s="1225"/>
      <c r="BJ63" s="1225"/>
      <c r="BK63" s="1188"/>
      <c r="BL63" s="1188"/>
      <c r="BM63" s="1188"/>
      <c r="BN63" s="1189"/>
    </row>
    <row r="64" spans="2:85" ht="21" customHeight="1">
      <c r="B64" s="1213"/>
      <c r="C64" s="1213"/>
      <c r="D64" s="1202"/>
      <c r="E64" s="1203"/>
      <c r="F64" s="1203"/>
      <c r="G64" s="1203"/>
      <c r="H64" s="1203"/>
      <c r="I64" s="1203"/>
      <c r="J64" s="1204"/>
      <c r="K64" s="1204"/>
      <c r="L64" s="1204"/>
      <c r="M64" s="1204"/>
      <c r="N64" s="1204"/>
      <c r="O64" s="1204"/>
      <c r="P64" s="1205"/>
      <c r="Q64" s="1206"/>
      <c r="R64" s="1206"/>
      <c r="S64" s="1206"/>
      <c r="T64" s="1206"/>
      <c r="U64" s="1206"/>
      <c r="V64" s="1207"/>
      <c r="W64" s="781"/>
      <c r="X64" s="782"/>
      <c r="Y64" s="782"/>
      <c r="Z64" s="782"/>
      <c r="AA64" s="782"/>
      <c r="AB64" s="782"/>
      <c r="AC64" s="792"/>
      <c r="AD64" s="781"/>
      <c r="AE64" s="782"/>
      <c r="AF64" s="782"/>
      <c r="AG64" s="782"/>
      <c r="AH64" s="782"/>
      <c r="AI64" s="782"/>
      <c r="AJ64" s="792"/>
      <c r="AK64" s="781"/>
      <c r="AL64" s="782"/>
      <c r="AM64" s="782"/>
      <c r="AN64" s="782"/>
      <c r="AO64" s="782"/>
      <c r="AP64" s="782"/>
      <c r="AQ64" s="792"/>
      <c r="AR64" s="781"/>
      <c r="AS64" s="782"/>
      <c r="AT64" s="782"/>
      <c r="AU64" s="782"/>
      <c r="AV64" s="782"/>
      <c r="AW64" s="782"/>
      <c r="AX64" s="792"/>
      <c r="AY64" s="1449">
        <v>0</v>
      </c>
      <c r="AZ64" s="1450"/>
      <c r="BA64" s="1450"/>
      <c r="BB64" s="1210">
        <f t="shared" si="4"/>
        <v>0</v>
      </c>
      <c r="BC64" s="1210"/>
      <c r="BD64" s="1211"/>
      <c r="BE64" s="1225"/>
      <c r="BF64" s="1225"/>
      <c r="BG64" s="1225"/>
      <c r="BH64" s="1225"/>
      <c r="BI64" s="1225"/>
      <c r="BJ64" s="1225"/>
      <c r="BK64" s="1188"/>
      <c r="BL64" s="1188"/>
      <c r="BM64" s="1188"/>
      <c r="BN64" s="1189"/>
    </row>
    <row r="65" spans="2:66" ht="21" customHeight="1">
      <c r="B65" s="1213"/>
      <c r="C65" s="1213"/>
      <c r="D65" s="1202"/>
      <c r="E65" s="1203"/>
      <c r="F65" s="1203"/>
      <c r="G65" s="1203"/>
      <c r="H65" s="1203"/>
      <c r="I65" s="1203"/>
      <c r="J65" s="1204"/>
      <c r="K65" s="1204"/>
      <c r="L65" s="1204"/>
      <c r="M65" s="1204"/>
      <c r="N65" s="1204"/>
      <c r="O65" s="1204"/>
      <c r="P65" s="1205"/>
      <c r="Q65" s="1206"/>
      <c r="R65" s="1206"/>
      <c r="S65" s="1206"/>
      <c r="T65" s="1206"/>
      <c r="U65" s="1206"/>
      <c r="V65" s="1207"/>
      <c r="W65" s="781"/>
      <c r="X65" s="782"/>
      <c r="Y65" s="782"/>
      <c r="Z65" s="782"/>
      <c r="AA65" s="782"/>
      <c r="AB65" s="782"/>
      <c r="AC65" s="783"/>
      <c r="AD65" s="781"/>
      <c r="AE65" s="782"/>
      <c r="AF65" s="782"/>
      <c r="AG65" s="782"/>
      <c r="AH65" s="782"/>
      <c r="AI65" s="782"/>
      <c r="AJ65" s="783"/>
      <c r="AK65" s="781"/>
      <c r="AL65" s="782"/>
      <c r="AM65" s="782"/>
      <c r="AN65" s="782"/>
      <c r="AO65" s="782"/>
      <c r="AP65" s="782"/>
      <c r="AQ65" s="783"/>
      <c r="AR65" s="784"/>
      <c r="AS65" s="782"/>
      <c r="AT65" s="782"/>
      <c r="AU65" s="782"/>
      <c r="AV65" s="782"/>
      <c r="AW65" s="782"/>
      <c r="AX65" s="783"/>
      <c r="AY65" s="1449">
        <v>0</v>
      </c>
      <c r="AZ65" s="1450"/>
      <c r="BA65" s="1450"/>
      <c r="BB65" s="1210">
        <f t="shared" si="4"/>
        <v>0</v>
      </c>
      <c r="BC65" s="1210"/>
      <c r="BD65" s="1211"/>
      <c r="BE65" s="1225"/>
      <c r="BF65" s="1225"/>
      <c r="BG65" s="1225"/>
      <c r="BH65" s="1225"/>
      <c r="BI65" s="1225"/>
      <c r="BJ65" s="1225"/>
      <c r="BK65" s="1188"/>
      <c r="BL65" s="1188"/>
      <c r="BM65" s="1188"/>
      <c r="BN65" s="1189"/>
    </row>
    <row r="66" spans="2:66" ht="21" customHeight="1" thickBot="1">
      <c r="B66" s="1213"/>
      <c r="C66" s="1213"/>
      <c r="D66" s="1190"/>
      <c r="E66" s="1191"/>
      <c r="F66" s="1191"/>
      <c r="G66" s="1191"/>
      <c r="H66" s="1191"/>
      <c r="I66" s="1191"/>
      <c r="J66" s="1192"/>
      <c r="K66" s="1192"/>
      <c r="L66" s="1192"/>
      <c r="M66" s="1192"/>
      <c r="N66" s="1192"/>
      <c r="O66" s="1192"/>
      <c r="P66" s="1193"/>
      <c r="Q66" s="1194"/>
      <c r="R66" s="1194"/>
      <c r="S66" s="1194"/>
      <c r="T66" s="1194"/>
      <c r="U66" s="1194"/>
      <c r="V66" s="1195"/>
      <c r="W66" s="785"/>
      <c r="X66" s="786"/>
      <c r="Y66" s="786"/>
      <c r="Z66" s="786"/>
      <c r="AA66" s="786"/>
      <c r="AB66" s="786"/>
      <c r="AC66" s="787"/>
      <c r="AD66" s="785"/>
      <c r="AE66" s="786"/>
      <c r="AF66" s="786"/>
      <c r="AG66" s="786"/>
      <c r="AH66" s="786"/>
      <c r="AI66" s="786"/>
      <c r="AJ66" s="787"/>
      <c r="AK66" s="785"/>
      <c r="AL66" s="786"/>
      <c r="AM66" s="786"/>
      <c r="AN66" s="786"/>
      <c r="AO66" s="786"/>
      <c r="AP66" s="786"/>
      <c r="AQ66" s="787"/>
      <c r="AR66" s="788"/>
      <c r="AS66" s="786"/>
      <c r="AT66" s="786"/>
      <c r="AU66" s="786"/>
      <c r="AV66" s="786"/>
      <c r="AW66" s="786"/>
      <c r="AX66" s="787"/>
      <c r="AY66" s="1447">
        <v>0</v>
      </c>
      <c r="AZ66" s="1448"/>
      <c r="BA66" s="1448"/>
      <c r="BB66" s="1198">
        <f t="shared" si="4"/>
        <v>0</v>
      </c>
      <c r="BC66" s="1198"/>
      <c r="BD66" s="1199"/>
      <c r="BE66" s="1226"/>
      <c r="BF66" s="1226"/>
      <c r="BG66" s="1226"/>
      <c r="BH66" s="1226"/>
      <c r="BI66" s="1226"/>
      <c r="BJ66" s="1226"/>
      <c r="BK66" s="1200"/>
      <c r="BL66" s="1200"/>
      <c r="BM66" s="1200"/>
      <c r="BN66" s="1201"/>
    </row>
    <row r="67" spans="2:66" ht="21" customHeight="1" thickBot="1">
      <c r="B67" s="1213"/>
      <c r="C67" s="1227" t="s">
        <v>328</v>
      </c>
      <c r="D67" s="1228"/>
      <c r="E67" s="1228"/>
      <c r="F67" s="1228"/>
      <c r="G67" s="1228"/>
      <c r="H67" s="1228"/>
      <c r="I67" s="1228"/>
      <c r="J67" s="1228"/>
      <c r="K67" s="1228"/>
      <c r="L67" s="1228"/>
      <c r="M67" s="1228"/>
      <c r="N67" s="1228"/>
      <c r="O67" s="1228"/>
      <c r="P67" s="1228"/>
      <c r="Q67" s="1228"/>
      <c r="R67" s="1228"/>
      <c r="S67" s="1228"/>
      <c r="T67" s="1228"/>
      <c r="U67" s="1228"/>
      <c r="V67" s="1229"/>
      <c r="W67" s="301">
        <f t="shared" ref="W67:AX67" si="5">SUM(W59:W66)</f>
        <v>0</v>
      </c>
      <c r="X67" s="302">
        <f t="shared" si="5"/>
        <v>0</v>
      </c>
      <c r="Y67" s="302">
        <f t="shared" si="5"/>
        <v>0</v>
      </c>
      <c r="Z67" s="302">
        <f t="shared" si="5"/>
        <v>0</v>
      </c>
      <c r="AA67" s="302">
        <f t="shared" si="5"/>
        <v>0</v>
      </c>
      <c r="AB67" s="302">
        <f t="shared" si="5"/>
        <v>0</v>
      </c>
      <c r="AC67" s="303">
        <f t="shared" si="5"/>
        <v>0</v>
      </c>
      <c r="AD67" s="301">
        <f t="shared" si="5"/>
        <v>0</v>
      </c>
      <c r="AE67" s="302">
        <f t="shared" si="5"/>
        <v>0</v>
      </c>
      <c r="AF67" s="302">
        <f t="shared" si="5"/>
        <v>0</v>
      </c>
      <c r="AG67" s="302">
        <f t="shared" si="5"/>
        <v>0</v>
      </c>
      <c r="AH67" s="302">
        <f t="shared" si="5"/>
        <v>0</v>
      </c>
      <c r="AI67" s="302">
        <f t="shared" si="5"/>
        <v>0</v>
      </c>
      <c r="AJ67" s="303">
        <f t="shared" si="5"/>
        <v>0</v>
      </c>
      <c r="AK67" s="301">
        <f t="shared" si="5"/>
        <v>0</v>
      </c>
      <c r="AL67" s="302">
        <f t="shared" si="5"/>
        <v>0</v>
      </c>
      <c r="AM67" s="302">
        <f t="shared" si="5"/>
        <v>0</v>
      </c>
      <c r="AN67" s="302">
        <f t="shared" si="5"/>
        <v>0</v>
      </c>
      <c r="AO67" s="302">
        <f t="shared" si="5"/>
        <v>0</v>
      </c>
      <c r="AP67" s="302">
        <f t="shared" si="5"/>
        <v>0</v>
      </c>
      <c r="AQ67" s="303">
        <f t="shared" si="5"/>
        <v>0</v>
      </c>
      <c r="AR67" s="301">
        <f t="shared" si="5"/>
        <v>0</v>
      </c>
      <c r="AS67" s="302">
        <f t="shared" si="5"/>
        <v>0</v>
      </c>
      <c r="AT67" s="302">
        <f t="shared" si="5"/>
        <v>0</v>
      </c>
      <c r="AU67" s="302">
        <f t="shared" si="5"/>
        <v>0</v>
      </c>
      <c r="AV67" s="302">
        <f t="shared" si="5"/>
        <v>0</v>
      </c>
      <c r="AW67" s="302">
        <f t="shared" si="5"/>
        <v>0</v>
      </c>
      <c r="AX67" s="303">
        <f t="shared" si="5"/>
        <v>0</v>
      </c>
      <c r="AY67" s="1230">
        <f>SUM(AY59:BA66)</f>
        <v>401</v>
      </c>
      <c r="AZ67" s="1231"/>
      <c r="BA67" s="1231"/>
      <c r="BB67" s="1232">
        <f>SUM($BB$59:$BD$66)</f>
        <v>100.25</v>
      </c>
      <c r="BC67" s="1232"/>
      <c r="BD67" s="1233"/>
      <c r="BE67" s="1234">
        <f>SUM(BE59)</f>
        <v>2.5</v>
      </c>
      <c r="BF67" s="1235"/>
      <c r="BG67" s="1235"/>
      <c r="BH67" s="1235"/>
      <c r="BI67" s="1235"/>
      <c r="BJ67" s="1236"/>
      <c r="BK67" s="1183"/>
      <c r="BL67" s="1183"/>
      <c r="BM67" s="1183"/>
      <c r="BN67" s="1184"/>
    </row>
    <row r="68" spans="2:66" ht="21" customHeight="1" thickBot="1">
      <c r="B68" s="307" t="s">
        <v>330</v>
      </c>
      <c r="C68" s="308"/>
      <c r="D68" s="309"/>
      <c r="E68" s="310"/>
      <c r="F68" s="310"/>
      <c r="G68" s="310"/>
      <c r="H68" s="310"/>
      <c r="I68" s="310"/>
      <c r="J68" s="310"/>
      <c r="K68" s="310"/>
      <c r="L68" s="310"/>
      <c r="M68" s="310"/>
      <c r="N68" s="310"/>
      <c r="O68" s="310"/>
      <c r="P68" s="310"/>
      <c r="Q68" s="310"/>
      <c r="R68" s="310"/>
      <c r="S68" s="310"/>
      <c r="T68" s="310"/>
      <c r="U68" s="310"/>
      <c r="V68" s="310"/>
      <c r="W68" s="286"/>
      <c r="X68" s="286"/>
      <c r="Y68" s="286"/>
      <c r="Z68" s="286"/>
      <c r="AA68" s="286"/>
      <c r="AB68" s="286"/>
      <c r="AC68" s="286"/>
      <c r="AD68" s="286"/>
      <c r="AE68" s="286"/>
      <c r="AF68" s="286"/>
      <c r="AG68" s="286"/>
      <c r="AH68" s="286"/>
      <c r="AI68" s="286"/>
      <c r="AJ68" s="286"/>
      <c r="AK68" s="286"/>
      <c r="AL68" s="286"/>
      <c r="AM68" s="286"/>
      <c r="AN68" s="286"/>
      <c r="AO68" s="286"/>
      <c r="AP68" s="286"/>
      <c r="AQ68" s="286"/>
      <c r="AR68" s="286"/>
      <c r="AS68" s="286"/>
      <c r="AT68" s="286"/>
      <c r="AU68" s="286"/>
      <c r="AV68" s="286"/>
      <c r="AW68" s="286"/>
      <c r="AX68" s="311"/>
      <c r="AY68" s="1185">
        <v>40</v>
      </c>
      <c r="AZ68" s="1186"/>
      <c r="BA68" s="1186"/>
      <c r="BB68" s="1186"/>
      <c r="BC68" s="1186"/>
      <c r="BD68" s="1186"/>
      <c r="BE68" s="1186"/>
      <c r="BF68" s="1186"/>
      <c r="BG68" s="1186"/>
      <c r="BH68" s="1186"/>
      <c r="BI68" s="1186"/>
      <c r="BJ68" s="1186"/>
      <c r="BK68" s="1186"/>
      <c r="BL68" s="1186"/>
      <c r="BM68" s="1186"/>
      <c r="BN68" s="1187"/>
    </row>
    <row r="69" spans="2:66" ht="21" customHeight="1">
      <c r="B69" s="48" t="s">
        <v>333</v>
      </c>
    </row>
    <row r="70" spans="2:66" ht="21" customHeight="1">
      <c r="B70" s="48" t="s">
        <v>334</v>
      </c>
      <c r="G70" s="48"/>
    </row>
    <row r="71" spans="2:66" ht="21" customHeight="1">
      <c r="G71" s="48"/>
    </row>
  </sheetData>
  <mergeCells count="452">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3"/>
    <mergeCell ref="D38:I38"/>
    <mergeCell ref="J38:L38"/>
    <mergeCell ref="M38:O38"/>
    <mergeCell ref="AY38:BA38"/>
    <mergeCell ref="AY39:BA39"/>
    <mergeCell ref="AY41:BA41"/>
    <mergeCell ref="CE37:CJ39"/>
    <mergeCell ref="C37:C44"/>
    <mergeCell ref="D37:I37"/>
    <mergeCell ref="J37:L37"/>
    <mergeCell ref="M37:O37"/>
    <mergeCell ref="P37:V37"/>
    <mergeCell ref="AY37:BA37"/>
    <mergeCell ref="BB37:BD37"/>
    <mergeCell ref="BK38:BN38"/>
    <mergeCell ref="P40:V40"/>
    <mergeCell ref="AY40:BA40"/>
    <mergeCell ref="BB40:BD40"/>
    <mergeCell ref="BK42:BN42"/>
    <mergeCell ref="D43:I43"/>
    <mergeCell ref="J43:L43"/>
    <mergeCell ref="M43:O43"/>
    <mergeCell ref="P43:V43"/>
    <mergeCell ref="CK38:CO38"/>
    <mergeCell ref="D39:I39"/>
    <mergeCell ref="J39:L39"/>
    <mergeCell ref="M39:O39"/>
    <mergeCell ref="P39:V39"/>
    <mergeCell ref="BB39:BD39"/>
    <mergeCell ref="BK39:BN39"/>
    <mergeCell ref="CK39:CO39"/>
    <mergeCell ref="BE37:BG44"/>
    <mergeCell ref="BH37:BJ44"/>
    <mergeCell ref="BK37:BN37"/>
    <mergeCell ref="CK37:CO37"/>
    <mergeCell ref="P38:V38"/>
    <mergeCell ref="BB38:BD38"/>
    <mergeCell ref="BK40:BN40"/>
    <mergeCell ref="D41:I41"/>
    <mergeCell ref="J41:L41"/>
    <mergeCell ref="M41:O41"/>
    <mergeCell ref="P41:V41"/>
    <mergeCell ref="BB41:BD41"/>
    <mergeCell ref="BK41:BN41"/>
    <mergeCell ref="D40:I40"/>
    <mergeCell ref="J40:L40"/>
    <mergeCell ref="M40:O40"/>
    <mergeCell ref="AY43:BA43"/>
    <mergeCell ref="BB43:BD43"/>
    <mergeCell ref="BK43:BN43"/>
    <mergeCell ref="D42:I42"/>
    <mergeCell ref="J42:L42"/>
    <mergeCell ref="M42:O42"/>
    <mergeCell ref="P42:V42"/>
    <mergeCell ref="AY42:BA42"/>
    <mergeCell ref="BB42:BD42"/>
    <mergeCell ref="BK45:BN45"/>
    <mergeCell ref="D46:I46"/>
    <mergeCell ref="J46:L46"/>
    <mergeCell ref="M46:O46"/>
    <mergeCell ref="P46:V46"/>
    <mergeCell ref="AY46:BA46"/>
    <mergeCell ref="BB46:BD46"/>
    <mergeCell ref="BK46:BN46"/>
    <mergeCell ref="BK44:BN44"/>
    <mergeCell ref="D45:I45"/>
    <mergeCell ref="J45:L45"/>
    <mergeCell ref="M45:O45"/>
    <mergeCell ref="P45:V45"/>
    <mergeCell ref="AY45:BA45"/>
    <mergeCell ref="BB45:BD45"/>
    <mergeCell ref="BE45:BG51"/>
    <mergeCell ref="BH45:BJ51"/>
    <mergeCell ref="D44:I44"/>
    <mergeCell ref="J44:L44"/>
    <mergeCell ref="M44:O44"/>
    <mergeCell ref="P44:V44"/>
    <mergeCell ref="AY44:BA44"/>
    <mergeCell ref="BB44:BD44"/>
    <mergeCell ref="BK47:BN47"/>
    <mergeCell ref="D48:I48"/>
    <mergeCell ref="J48:L48"/>
    <mergeCell ref="M48:O48"/>
    <mergeCell ref="P48:V48"/>
    <mergeCell ref="AY48:BA48"/>
    <mergeCell ref="BB48:BD48"/>
    <mergeCell ref="BK48:BN48"/>
    <mergeCell ref="D47:I47"/>
    <mergeCell ref="J47:L47"/>
    <mergeCell ref="M47:O47"/>
    <mergeCell ref="P47:V47"/>
    <mergeCell ref="AY47:BA47"/>
    <mergeCell ref="BB47:BD47"/>
    <mergeCell ref="P50:V50"/>
    <mergeCell ref="AY50:BA50"/>
    <mergeCell ref="BB50:BD50"/>
    <mergeCell ref="BK50:BN50"/>
    <mergeCell ref="D49:I49"/>
    <mergeCell ref="J49:L49"/>
    <mergeCell ref="M49:O49"/>
    <mergeCell ref="P49:V49"/>
    <mergeCell ref="AY49:BA49"/>
    <mergeCell ref="BB49:BD49"/>
    <mergeCell ref="C53:V53"/>
    <mergeCell ref="AY53:BA53"/>
    <mergeCell ref="BB53:BD53"/>
    <mergeCell ref="BE53:BG53"/>
    <mergeCell ref="BH53:BJ53"/>
    <mergeCell ref="BK53:BN53"/>
    <mergeCell ref="BK51:BN51"/>
    <mergeCell ref="C52:V52"/>
    <mergeCell ref="AY52:BA52"/>
    <mergeCell ref="BB52:BD52"/>
    <mergeCell ref="BE52:BG52"/>
    <mergeCell ref="BH52:BJ52"/>
    <mergeCell ref="BK52:BN52"/>
    <mergeCell ref="D51:I51"/>
    <mergeCell ref="J51:L51"/>
    <mergeCell ref="M51:O51"/>
    <mergeCell ref="P51:V51"/>
    <mergeCell ref="AY51:BA51"/>
    <mergeCell ref="BB51:BD51"/>
    <mergeCell ref="C45:C51"/>
    <mergeCell ref="BK49:BN49"/>
    <mergeCell ref="D50:I50"/>
    <mergeCell ref="J50:L50"/>
    <mergeCell ref="M50:O50"/>
    <mergeCell ref="AY54:BN54"/>
    <mergeCell ref="B57:B58"/>
    <mergeCell ref="D57:I58"/>
    <mergeCell ref="J57:O58"/>
    <mergeCell ref="P57:V58"/>
    <mergeCell ref="W57:AC57"/>
    <mergeCell ref="AD57:AJ57"/>
    <mergeCell ref="AK57:AQ57"/>
    <mergeCell ref="AR57:AX57"/>
    <mergeCell ref="AY57:BA58"/>
    <mergeCell ref="BB57:BD58"/>
    <mergeCell ref="BE57:BJ58"/>
    <mergeCell ref="BK57:BN58"/>
    <mergeCell ref="B59:B67"/>
    <mergeCell ref="C59:C66"/>
    <mergeCell ref="D59:I59"/>
    <mergeCell ref="J59:L59"/>
    <mergeCell ref="M59:O59"/>
    <mergeCell ref="P59:V59"/>
    <mergeCell ref="AY59:BA59"/>
    <mergeCell ref="BB59:BD59"/>
    <mergeCell ref="BE59:BJ66"/>
    <mergeCell ref="D62:I62"/>
    <mergeCell ref="J62:L62"/>
    <mergeCell ref="M62:O62"/>
    <mergeCell ref="P62:V62"/>
    <mergeCell ref="AY62:BA62"/>
    <mergeCell ref="BB62:BD62"/>
    <mergeCell ref="C67:V67"/>
    <mergeCell ref="AY67:BA67"/>
    <mergeCell ref="BB67:BD67"/>
    <mergeCell ref="BE67:BJ67"/>
    <mergeCell ref="BK59:BN59"/>
    <mergeCell ref="D60:I60"/>
    <mergeCell ref="J60:L60"/>
    <mergeCell ref="M60:O60"/>
    <mergeCell ref="P60:V60"/>
    <mergeCell ref="AY60:BA60"/>
    <mergeCell ref="BB60:BD60"/>
    <mergeCell ref="BK60:BN60"/>
    <mergeCell ref="BK61:BN61"/>
    <mergeCell ref="BK62:BN62"/>
    <mergeCell ref="D61:I61"/>
    <mergeCell ref="J61:L61"/>
    <mergeCell ref="M61:O61"/>
    <mergeCell ref="P61:V61"/>
    <mergeCell ref="AY61:BA61"/>
    <mergeCell ref="BB61:BD61"/>
    <mergeCell ref="BK63:BN63"/>
    <mergeCell ref="D64:I64"/>
    <mergeCell ref="J64:L64"/>
    <mergeCell ref="M64:O64"/>
    <mergeCell ref="P64:V64"/>
    <mergeCell ref="AY64:BA64"/>
    <mergeCell ref="BB64:BD64"/>
    <mergeCell ref="BK64:BN64"/>
    <mergeCell ref="D63:I63"/>
    <mergeCell ref="J63:L63"/>
    <mergeCell ref="M63:O63"/>
    <mergeCell ref="P63:V63"/>
    <mergeCell ref="AY63:BA63"/>
    <mergeCell ref="BB63:BD63"/>
    <mergeCell ref="BK67:BN67"/>
    <mergeCell ref="AY68:BN68"/>
    <mergeCell ref="BK65:BN65"/>
    <mergeCell ref="D66:I66"/>
    <mergeCell ref="J66:L66"/>
    <mergeCell ref="M66:O66"/>
    <mergeCell ref="P66:V66"/>
    <mergeCell ref="AY66:BA66"/>
    <mergeCell ref="BB66:BD66"/>
    <mergeCell ref="BK66:BN66"/>
    <mergeCell ref="D65:I65"/>
    <mergeCell ref="J65:L65"/>
    <mergeCell ref="M65:O65"/>
    <mergeCell ref="P65:V65"/>
    <mergeCell ref="AY65:BA65"/>
    <mergeCell ref="BB65:BD65"/>
  </mergeCells>
  <phoneticPr fontId="20"/>
  <conditionalFormatting sqref="C31:N31 C25:H26 AC25:AF26 CA25:CD26 I25:L29 Y25:AB29 AG25:AG29 C27:D27 T27 M27:M28 Q27:S28 BV27:BV28 T28:X28 C28:H29 M29:X29 AC29:AF29 BV29:BY29 CA29:CD29 C30:AG30 AG31">
    <cfRule type="expression" dxfId="57" priority="26">
      <formula>COUNTA($D$7)&gt;=1</formula>
    </cfRule>
  </conditionalFormatting>
  <conditionalFormatting sqref="C24:AG24">
    <cfRule type="expression" dxfId="56" priority="32">
      <formula>COUNTA($D$7)&gt;=1</formula>
    </cfRule>
  </conditionalFormatting>
  <conditionalFormatting sqref="C32:AG33">
    <cfRule type="expression" dxfId="55" priority="28">
      <formula>COUNTA($D$7)&gt;=1</formula>
    </cfRule>
  </conditionalFormatting>
  <conditionalFormatting sqref="D5:D7 E16:E17">
    <cfRule type="expression" dxfId="54" priority="41">
      <formula>IF($E$9:$F$9="〇",TRUE,FALSE)</formula>
    </cfRule>
  </conditionalFormatting>
  <conditionalFormatting sqref="D5:D7">
    <cfRule type="expression" dxfId="53" priority="40">
      <formula>IF($E$10:$F$11="〇",TRUE,FALSE)</formula>
    </cfRule>
  </conditionalFormatting>
  <conditionalFormatting sqref="D10">
    <cfRule type="expression" dxfId="52" priority="39">
      <formula>IF($E$9:$F$9="〇",TRUE,FALSE)</formula>
    </cfRule>
  </conditionalFormatting>
  <conditionalFormatting sqref="D12:E12 D13:D14">
    <cfRule type="expression" dxfId="51" priority="37">
      <formula>IF($E$9:$F$9="〇",TRUE,FALSE)</formula>
    </cfRule>
    <cfRule type="expression" dxfId="50" priority="38">
      <formula>IF($E$10:$F$11="〇",TRUE,FALSE)</formula>
    </cfRule>
  </conditionalFormatting>
  <conditionalFormatting sqref="M25:X26">
    <cfRule type="expression" dxfId="49" priority="7">
      <formula>COUNTA($D$7)&gt;=1</formula>
    </cfRule>
  </conditionalFormatting>
  <conditionalFormatting sqref="N31:P31">
    <cfRule type="beginsWith" dxfId="48" priority="15" operator="beginsWith" text="可">
      <formula>LEFT(N31,LEN("可"))="可"</formula>
    </cfRule>
    <cfRule type="containsText" dxfId="47" priority="16" operator="containsText" text="不可">
      <formula>NOT(ISERROR(SEARCH("不可",N31)))</formula>
    </cfRule>
  </conditionalFormatting>
  <conditionalFormatting sqref="Q31:AD31">
    <cfRule type="expression" dxfId="46" priority="25">
      <formula>COUNTA($D$7)&gt;=1</formula>
    </cfRule>
  </conditionalFormatting>
  <conditionalFormatting sqref="AC27:AC28">
    <cfRule type="expression" dxfId="45" priority="5">
      <formula>COUNTA($D$7)&gt;=1</formula>
    </cfRule>
  </conditionalFormatting>
  <conditionalFormatting sqref="AD31:AF31">
    <cfRule type="beginsWith" dxfId="44" priority="13" operator="beginsWith" text="可">
      <formula>LEFT(AD31,LEN("可"))="可"</formula>
    </cfRule>
    <cfRule type="containsText" dxfId="43" priority="14" operator="containsText" text="不可">
      <formula>NOT(ISERROR(SEARCH("不可",AD31)))</formula>
    </cfRule>
  </conditionalFormatting>
  <conditionalFormatting sqref="AE15">
    <cfRule type="expression" dxfId="42" priority="36">
      <formula>COUNTA($D$5,$D$6)&gt;=1</formula>
    </cfRule>
  </conditionalFormatting>
  <conditionalFormatting sqref="AE14:AN14">
    <cfRule type="expression" dxfId="41" priority="31">
      <formula>COUNTA($D$7)&gt;=1</formula>
    </cfRule>
  </conditionalFormatting>
  <conditionalFormatting sqref="AE16:AN16">
    <cfRule type="expression" dxfId="40" priority="35">
      <formula>COUNTA($D$6)&gt;=1</formula>
    </cfRule>
  </conditionalFormatting>
  <conditionalFormatting sqref="AI15:AN15">
    <cfRule type="expression" dxfId="39" priority="42">
      <formula>COUNTA($D$5,$D$6)&gt;=1</formula>
    </cfRule>
  </conditionalFormatting>
  <conditionalFormatting sqref="AI31:AT31">
    <cfRule type="expression" dxfId="38" priority="24">
      <formula>COUNTA($D$5:$D$6)&gt;=1</formula>
    </cfRule>
  </conditionalFormatting>
  <conditionalFormatting sqref="AI24:BM30">
    <cfRule type="expression" dxfId="37" priority="1">
      <formula>COUNTA($D$5:$D$6)&gt;=1</formula>
    </cfRule>
  </conditionalFormatting>
  <conditionalFormatting sqref="AI32:BM32">
    <cfRule type="expression" dxfId="36" priority="27">
      <formula>COUNTA($D$5:$D$6)&gt;=1</formula>
    </cfRule>
  </conditionalFormatting>
  <conditionalFormatting sqref="AT31:AV31">
    <cfRule type="beginsWith" dxfId="35" priority="10" operator="beginsWith" text="可">
      <formula>LEFT(AT31,LEN("可"))="可"</formula>
    </cfRule>
    <cfRule type="containsText" dxfId="34" priority="12" operator="containsText" text="不可">
      <formula>NOT(ISERROR(SEARCH("不可",AT31)))</formula>
    </cfRule>
  </conditionalFormatting>
  <conditionalFormatting sqref="AV14:BE14">
    <cfRule type="expression" dxfId="33" priority="17">
      <formula>COUNTA($D$7)&gt;=1</formula>
    </cfRule>
  </conditionalFormatting>
  <conditionalFormatting sqref="AV15:BE15">
    <cfRule type="expression" dxfId="32" priority="18">
      <formula>COUNTA($D$5,$D$6)&gt;=1</formula>
    </cfRule>
  </conditionalFormatting>
  <conditionalFormatting sqref="AV16:BE16">
    <cfRule type="expression" dxfId="31" priority="19">
      <formula>COUNTA($D$6)&gt;=1</formula>
    </cfRule>
  </conditionalFormatting>
  <conditionalFormatting sqref="AW31:BJ31">
    <cfRule type="expression" dxfId="30" priority="23">
      <formula>COUNTA($D$5:$D$6)&gt;=1</formula>
    </cfRule>
  </conditionalFormatting>
  <conditionalFormatting sqref="BJ31:BL31">
    <cfRule type="beginsWith" dxfId="29" priority="9" operator="beginsWith" text="可">
      <formula>LEFT(BJ31,LEN("可"))="可"</formula>
    </cfRule>
    <cfRule type="containsText" dxfId="28" priority="11" operator="containsText" text="不可">
      <formula>NOT(ISERROR(SEARCH("不可",BJ31)))</formula>
    </cfRule>
  </conditionalFormatting>
  <conditionalFormatting sqref="BM31">
    <cfRule type="expression" dxfId="27" priority="29">
      <formula>COUNTA($D$5:$D$6)&gt;=1</formula>
    </cfRule>
  </conditionalFormatting>
  <conditionalFormatting sqref="BM14:BS14">
    <cfRule type="expression" dxfId="26" priority="30">
      <formula>COUNTA($D$7)&gt;=1</formula>
    </cfRule>
  </conditionalFormatting>
  <conditionalFormatting sqref="BV25:BY26">
    <cfRule type="expression" dxfId="25" priority="8">
      <formula>COUNTA($D$7)&gt;=1</formula>
    </cfRule>
  </conditionalFormatting>
  <conditionalFormatting sqref="CA27:CA28">
    <cfRule type="expression" dxfId="24" priority="6">
      <formula>COUNTA($D$7)&gt;=1</formula>
    </cfRule>
  </conditionalFormatting>
  <conditionalFormatting sqref="CB9:CK9">
    <cfRule type="expression" dxfId="23" priority="20">
      <formula>COUNTA($D$7)&gt;=1</formula>
    </cfRule>
  </conditionalFormatting>
  <conditionalFormatting sqref="CB10:CK10">
    <cfRule type="expression" dxfId="22" priority="21">
      <formula>COUNTA($D$5,$D$6)&gt;=1</formula>
    </cfRule>
  </conditionalFormatting>
  <conditionalFormatting sqref="CB11:CK11">
    <cfRule type="expression" dxfId="21" priority="22">
      <formula>COUNTA($D$6)&gt;=1</formula>
    </cfRule>
  </conditionalFormatting>
  <conditionalFormatting sqref="CF25:CI29">
    <cfRule type="expression" dxfId="20" priority="4">
      <formula>COUNTA($D$5:$D$6)&gt;=1</formula>
    </cfRule>
  </conditionalFormatting>
  <conditionalFormatting sqref="CK25:CN29">
    <cfRule type="expression" dxfId="19" priority="2">
      <formula>COUNTA($D$5:$D$6)&gt;=1</formula>
    </cfRule>
  </conditionalFormatting>
  <conditionalFormatting sqref="CP37:CR37">
    <cfRule type="expression" dxfId="18" priority="34">
      <formula>COUNTA($AN$8)&gt;=1</formula>
    </cfRule>
  </conditionalFormatting>
  <conditionalFormatting sqref="CP38:CR39">
    <cfRule type="expression" dxfId="17" priority="33">
      <formula>COUNTA($AN$6:$AP$7)&gt;=1</formula>
    </cfRule>
  </conditionalFormatting>
  <dataValidations count="2">
    <dataValidation type="list" allowBlank="1" showInputMessage="1" showErrorMessage="1" sqref="E12 D5:D7 D12:D14" xr:uid="{932C130D-D1A7-4C33-98EA-A11DECDF1563}">
      <formula1>$W$1:$W$2</formula1>
    </dataValidation>
    <dataValidation type="list" allowBlank="1" showInputMessage="1" showErrorMessage="1" sqref="E16:E17 D10" xr:uid="{643131E4-EACD-423C-B699-4BF609BE3F28}">
      <formula1>$X$1:$X$2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E1509-1149-4EB7-B944-BBA8C8C9F97D}">
  <sheetPr>
    <tabColor rgb="FFFF0000"/>
  </sheetPr>
  <dimension ref="A1:H61"/>
  <sheetViews>
    <sheetView showGridLines="0" view="pageBreakPreview" zoomScaleNormal="100" zoomScaleSheetLayoutView="100" workbookViewId="0">
      <selection activeCell="A4" sqref="A4:H4"/>
    </sheetView>
  </sheetViews>
  <sheetFormatPr defaultColWidth="9" defaultRowHeight="13"/>
  <cols>
    <col min="1" max="1" width="28.58203125" style="315" customWidth="1"/>
    <col min="2" max="3" width="3.08203125" style="315" customWidth="1"/>
    <col min="4" max="4" width="23.58203125" style="315" customWidth="1"/>
    <col min="5" max="5" width="10.33203125" style="315" customWidth="1"/>
    <col min="6" max="6" width="7.5" style="315" customWidth="1"/>
    <col min="7" max="7" width="23.83203125" style="315" customWidth="1"/>
    <col min="8" max="8" width="13.75" style="315" customWidth="1"/>
    <col min="9" max="16384" width="9" style="315"/>
  </cols>
  <sheetData>
    <row r="1" spans="1:8" ht="16.5">
      <c r="A1" s="314" t="s">
        <v>347</v>
      </c>
    </row>
    <row r="2" spans="1:8" ht="27.75" customHeight="1">
      <c r="A2" s="314"/>
      <c r="G2" s="1481" t="s">
        <v>348</v>
      </c>
      <c r="H2" s="1481"/>
    </row>
    <row r="3" spans="1:8" ht="15" customHeight="1">
      <c r="A3" s="314"/>
      <c r="G3" s="316"/>
      <c r="H3" s="316"/>
    </row>
    <row r="4" spans="1:8" ht="81" customHeight="1">
      <c r="A4" s="1482" t="s">
        <v>349</v>
      </c>
      <c r="B4" s="1483"/>
      <c r="C4" s="1483"/>
      <c r="D4" s="1483"/>
      <c r="E4" s="1483"/>
      <c r="F4" s="1483"/>
      <c r="G4" s="1483"/>
      <c r="H4" s="1483"/>
    </row>
    <row r="5" spans="1:8" ht="12" customHeight="1">
      <c r="A5" s="317"/>
      <c r="B5" s="317"/>
      <c r="C5" s="317"/>
      <c r="D5" s="317"/>
      <c r="E5" s="317"/>
      <c r="F5" s="317"/>
      <c r="G5" s="317"/>
      <c r="H5" s="317"/>
    </row>
    <row r="6" spans="1:8" ht="36" customHeight="1">
      <c r="A6" s="318" t="s">
        <v>350</v>
      </c>
      <c r="B6" s="1484"/>
      <c r="C6" s="1485"/>
      <c r="D6" s="1485"/>
      <c r="E6" s="1485"/>
      <c r="F6" s="1485"/>
      <c r="G6" s="1485"/>
      <c r="H6" s="1486"/>
    </row>
    <row r="7" spans="1:8" ht="46.5" customHeight="1">
      <c r="A7" s="319" t="s">
        <v>351</v>
      </c>
      <c r="B7" s="1487" t="s">
        <v>352</v>
      </c>
      <c r="C7" s="1488"/>
      <c r="D7" s="1488"/>
      <c r="E7" s="1488"/>
      <c r="F7" s="1488"/>
      <c r="G7" s="1488"/>
      <c r="H7" s="1489"/>
    </row>
    <row r="8" spans="1:8" ht="84" customHeight="1">
      <c r="A8" s="320" t="s">
        <v>353</v>
      </c>
      <c r="B8" s="1490" t="s">
        <v>354</v>
      </c>
      <c r="C8" s="1491"/>
      <c r="D8" s="1491"/>
      <c r="E8" s="1491"/>
      <c r="F8" s="1491"/>
      <c r="G8" s="1491"/>
      <c r="H8" s="1492"/>
    </row>
    <row r="9" spans="1:8" ht="23.25" customHeight="1">
      <c r="A9" s="321"/>
      <c r="B9" s="322"/>
      <c r="C9" s="322"/>
      <c r="D9" s="322"/>
      <c r="E9" s="322"/>
      <c r="F9" s="322"/>
      <c r="G9" s="322"/>
    </row>
    <row r="10" spans="1:8">
      <c r="A10" s="1475" t="s">
        <v>355</v>
      </c>
      <c r="B10" s="323"/>
      <c r="C10" s="324"/>
      <c r="D10" s="324"/>
      <c r="E10" s="324"/>
      <c r="F10" s="324"/>
      <c r="G10" s="324"/>
      <c r="H10" s="1478" t="s">
        <v>356</v>
      </c>
    </row>
    <row r="11" spans="1:8">
      <c r="A11" s="1476"/>
      <c r="B11" s="325"/>
      <c r="H11" s="1479"/>
    </row>
    <row r="12" spans="1:8" ht="52.5" customHeight="1">
      <c r="A12" s="1476"/>
      <c r="B12" s="325"/>
      <c r="C12" s="326" t="s">
        <v>172</v>
      </c>
      <c r="D12" s="327" t="s">
        <v>357</v>
      </c>
      <c r="E12" s="328" t="s">
        <v>140</v>
      </c>
      <c r="F12" s="329"/>
      <c r="H12" s="1479"/>
    </row>
    <row r="13" spans="1:8" ht="52.5" customHeight="1">
      <c r="A13" s="1476"/>
      <c r="B13" s="325"/>
      <c r="C13" s="326" t="s">
        <v>358</v>
      </c>
      <c r="D13" s="327" t="s">
        <v>359</v>
      </c>
      <c r="E13" s="328" t="s">
        <v>140</v>
      </c>
      <c r="F13" s="329"/>
      <c r="G13" s="330" t="s">
        <v>360</v>
      </c>
      <c r="H13" s="1479"/>
    </row>
    <row r="14" spans="1:8" ht="13.5" customHeight="1">
      <c r="A14" s="1476"/>
      <c r="B14" s="325"/>
      <c r="H14" s="1479"/>
    </row>
    <row r="15" spans="1:8" ht="13.5" customHeight="1">
      <c r="A15" s="1477"/>
      <c r="B15" s="331"/>
      <c r="C15" s="322"/>
      <c r="D15" s="322"/>
      <c r="E15" s="322"/>
      <c r="F15" s="322"/>
      <c r="G15" s="322"/>
      <c r="H15" s="1480"/>
    </row>
    <row r="16" spans="1:8">
      <c r="A16" s="1469" t="s">
        <v>361</v>
      </c>
      <c r="B16" s="323"/>
      <c r="C16" s="324"/>
      <c r="D16" s="324"/>
      <c r="E16" s="324"/>
      <c r="F16" s="324"/>
      <c r="G16" s="332"/>
      <c r="H16" s="1472" t="s">
        <v>356</v>
      </c>
    </row>
    <row r="17" spans="1:8">
      <c r="A17" s="1470"/>
      <c r="B17" s="325"/>
      <c r="G17" s="333"/>
      <c r="H17" s="1473"/>
    </row>
    <row r="18" spans="1:8" ht="53.15" customHeight="1">
      <c r="A18" s="1470"/>
      <c r="B18" s="325"/>
      <c r="C18" s="326" t="s">
        <v>172</v>
      </c>
      <c r="D18" s="327" t="s">
        <v>362</v>
      </c>
      <c r="E18" s="328" t="s">
        <v>140</v>
      </c>
      <c r="F18" s="329"/>
      <c r="G18" s="333"/>
      <c r="H18" s="1473"/>
    </row>
    <row r="19" spans="1:8" ht="53.15" customHeight="1">
      <c r="A19" s="1470"/>
      <c r="B19" s="325"/>
      <c r="C19" s="326" t="s">
        <v>358</v>
      </c>
      <c r="D19" s="327" t="s">
        <v>363</v>
      </c>
      <c r="E19" s="328" t="s">
        <v>140</v>
      </c>
      <c r="F19" s="329"/>
      <c r="G19" s="334" t="s">
        <v>364</v>
      </c>
      <c r="H19" s="1473"/>
    </row>
    <row r="20" spans="1:8">
      <c r="A20" s="1470"/>
      <c r="B20" s="325"/>
      <c r="G20" s="333"/>
      <c r="H20" s="1473"/>
    </row>
    <row r="21" spans="1:8">
      <c r="A21" s="1471"/>
      <c r="B21" s="331"/>
      <c r="C21" s="322"/>
      <c r="D21" s="322"/>
      <c r="E21" s="322"/>
      <c r="F21" s="322"/>
      <c r="G21" s="335"/>
      <c r="H21" s="1473"/>
    </row>
    <row r="22" spans="1:8">
      <c r="A22" s="1470" t="s">
        <v>365</v>
      </c>
      <c r="B22" s="325"/>
      <c r="H22" s="1473"/>
    </row>
    <row r="23" spans="1:8">
      <c r="A23" s="1470"/>
      <c r="B23" s="325"/>
      <c r="H23" s="1473"/>
    </row>
    <row r="24" spans="1:8" ht="52.5" customHeight="1">
      <c r="A24" s="1470"/>
      <c r="B24" s="325"/>
      <c r="C24" s="326" t="s">
        <v>172</v>
      </c>
      <c r="D24" s="327" t="s">
        <v>357</v>
      </c>
      <c r="E24" s="328" t="s">
        <v>140</v>
      </c>
      <c r="F24" s="329"/>
      <c r="H24" s="1473"/>
    </row>
    <row r="25" spans="1:8" ht="52.5" customHeight="1">
      <c r="A25" s="1470"/>
      <c r="B25" s="325"/>
      <c r="C25" s="326" t="s">
        <v>358</v>
      </c>
      <c r="D25" s="327" t="s">
        <v>366</v>
      </c>
      <c r="E25" s="328" t="s">
        <v>140</v>
      </c>
      <c r="F25" s="329"/>
      <c r="G25" s="330" t="s">
        <v>367</v>
      </c>
      <c r="H25" s="1473"/>
    </row>
    <row r="26" spans="1:8">
      <c r="A26" s="1470"/>
      <c r="B26" s="325"/>
      <c r="H26" s="1473"/>
    </row>
    <row r="27" spans="1:8">
      <c r="A27" s="1471"/>
      <c r="B27" s="331"/>
      <c r="C27" s="322"/>
      <c r="D27" s="322"/>
      <c r="E27" s="322"/>
      <c r="F27" s="322"/>
      <c r="G27" s="322"/>
      <c r="H27" s="1474"/>
    </row>
    <row r="29" spans="1:8" ht="17.25" customHeight="1">
      <c r="A29" s="1467" t="s">
        <v>368</v>
      </c>
      <c r="B29" s="1467"/>
      <c r="C29" s="1467"/>
      <c r="D29" s="1467"/>
      <c r="E29" s="1467"/>
      <c r="F29" s="1467"/>
      <c r="G29" s="1467"/>
      <c r="H29" s="1467"/>
    </row>
    <row r="30" spans="1:8" ht="17.25" customHeight="1">
      <c r="A30" s="1467" t="s">
        <v>369</v>
      </c>
      <c r="B30" s="1467"/>
      <c r="C30" s="1467"/>
      <c r="D30" s="1467"/>
      <c r="E30" s="1467"/>
      <c r="F30" s="1467"/>
      <c r="G30" s="1467"/>
      <c r="H30" s="1467"/>
    </row>
    <row r="31" spans="1:8" ht="17.25" customHeight="1">
      <c r="A31" s="1467" t="s">
        <v>370</v>
      </c>
      <c r="B31" s="1467"/>
      <c r="C31" s="1467"/>
      <c r="D31" s="1467"/>
      <c r="E31" s="1467"/>
      <c r="F31" s="1467"/>
      <c r="G31" s="1467"/>
      <c r="H31" s="1467"/>
    </row>
    <row r="32" spans="1:8" ht="17.25" customHeight="1">
      <c r="A32" s="1467" t="s">
        <v>371</v>
      </c>
      <c r="B32" s="1467"/>
      <c r="C32" s="1467"/>
      <c r="D32" s="1467"/>
      <c r="E32" s="1467"/>
      <c r="F32" s="1467"/>
      <c r="G32" s="1467"/>
      <c r="H32" s="1467"/>
    </row>
    <row r="33" spans="1:8" ht="17.25" customHeight="1">
      <c r="A33" s="1467" t="s">
        <v>372</v>
      </c>
      <c r="B33" s="1467"/>
      <c r="C33" s="1467"/>
      <c r="D33" s="1467"/>
      <c r="E33" s="1467"/>
      <c r="F33" s="1467"/>
      <c r="G33" s="1467"/>
      <c r="H33" s="1467"/>
    </row>
    <row r="34" spans="1:8" ht="17.25" customHeight="1">
      <c r="A34" s="1467" t="s">
        <v>373</v>
      </c>
      <c r="B34" s="1467"/>
      <c r="C34" s="1467"/>
      <c r="D34" s="1467"/>
      <c r="E34" s="1467"/>
      <c r="F34" s="1467"/>
      <c r="G34" s="1467"/>
      <c r="H34" s="1467"/>
    </row>
    <row r="35" spans="1:8" ht="17.25" customHeight="1">
      <c r="A35" s="1467" t="s">
        <v>374</v>
      </c>
      <c r="B35" s="1467"/>
      <c r="C35" s="1467"/>
      <c r="D35" s="1467"/>
      <c r="E35" s="1467"/>
      <c r="F35" s="1467"/>
      <c r="G35" s="1467"/>
      <c r="H35" s="1467"/>
    </row>
    <row r="36" spans="1:8" ht="17.25" customHeight="1">
      <c r="A36" s="1467" t="s">
        <v>375</v>
      </c>
      <c r="B36" s="1467"/>
      <c r="C36" s="1467"/>
      <c r="D36" s="1467"/>
      <c r="E36" s="1467"/>
      <c r="F36" s="1467"/>
      <c r="G36" s="1467"/>
      <c r="H36" s="1467"/>
    </row>
    <row r="37" spans="1:8" ht="17.25" customHeight="1">
      <c r="A37" s="1467" t="s">
        <v>376</v>
      </c>
      <c r="B37" s="1467"/>
      <c r="C37" s="1467"/>
      <c r="D37" s="1467"/>
      <c r="E37" s="1467"/>
      <c r="F37" s="1467"/>
      <c r="G37" s="1467"/>
      <c r="H37" s="1467"/>
    </row>
    <row r="38" spans="1:8" ht="17.25" customHeight="1">
      <c r="A38" s="1467" t="s">
        <v>377</v>
      </c>
      <c r="B38" s="1467"/>
      <c r="C38" s="1467"/>
      <c r="D38" s="1467"/>
      <c r="E38" s="1467"/>
      <c r="F38" s="1467"/>
      <c r="G38" s="1467"/>
      <c r="H38" s="1467"/>
    </row>
    <row r="39" spans="1:8" ht="17.25" customHeight="1">
      <c r="A39" s="1467" t="s">
        <v>378</v>
      </c>
      <c r="B39" s="1467"/>
      <c r="C39" s="1467"/>
      <c r="D39" s="1467"/>
      <c r="E39" s="1467"/>
      <c r="F39" s="1467"/>
      <c r="G39" s="1467"/>
      <c r="H39" s="1467"/>
    </row>
    <row r="40" spans="1:8" ht="17.25" customHeight="1">
      <c r="A40" s="336" t="s">
        <v>379</v>
      </c>
      <c r="B40" s="336"/>
      <c r="C40" s="336"/>
      <c r="D40" s="336"/>
      <c r="E40" s="336"/>
      <c r="F40" s="336"/>
      <c r="G40" s="336"/>
      <c r="H40" s="336"/>
    </row>
    <row r="41" spans="1:8" ht="17.25" customHeight="1">
      <c r="A41" s="1467" t="s">
        <v>380</v>
      </c>
      <c r="B41" s="1467"/>
      <c r="C41" s="1467"/>
      <c r="D41" s="1467"/>
      <c r="E41" s="1467"/>
      <c r="F41" s="1467"/>
      <c r="G41" s="1467"/>
      <c r="H41" s="1467"/>
    </row>
    <row r="42" spans="1:8" ht="17.25" customHeight="1">
      <c r="A42" s="1468" t="s">
        <v>381</v>
      </c>
      <c r="B42" s="1467"/>
      <c r="C42" s="1467"/>
      <c r="D42" s="1467"/>
      <c r="E42" s="1467"/>
      <c r="F42" s="1467"/>
      <c r="G42" s="1467"/>
      <c r="H42" s="1467"/>
    </row>
    <row r="43" spans="1:8" ht="17.25" customHeight="1">
      <c r="A43" s="1467" t="s">
        <v>382</v>
      </c>
      <c r="B43" s="1467"/>
      <c r="C43" s="1467"/>
      <c r="D43" s="1467"/>
      <c r="E43" s="1467"/>
      <c r="F43" s="1467"/>
      <c r="G43" s="1467"/>
      <c r="H43" s="1467"/>
    </row>
    <row r="44" spans="1:8" ht="17.25" customHeight="1">
      <c r="A44" s="336" t="s">
        <v>383</v>
      </c>
      <c r="B44" s="336"/>
      <c r="C44" s="336"/>
      <c r="D44" s="336"/>
      <c r="E44" s="336"/>
      <c r="F44" s="336"/>
      <c r="G44" s="336"/>
      <c r="H44" s="336"/>
    </row>
    <row r="45" spans="1:8" ht="17.25" customHeight="1">
      <c r="A45" s="336" t="s">
        <v>384</v>
      </c>
      <c r="B45" s="336"/>
      <c r="C45" s="336"/>
      <c r="D45" s="336"/>
      <c r="E45" s="336"/>
      <c r="F45" s="336"/>
      <c r="G45" s="336"/>
      <c r="H45" s="336"/>
    </row>
    <row r="46" spans="1:8" ht="17.25" customHeight="1">
      <c r="A46" s="336" t="s">
        <v>385</v>
      </c>
      <c r="B46" s="336"/>
      <c r="C46" s="336"/>
      <c r="D46" s="336"/>
      <c r="E46" s="336"/>
      <c r="F46" s="336"/>
      <c r="G46" s="336"/>
      <c r="H46" s="336"/>
    </row>
    <row r="47" spans="1:8" ht="17.25" customHeight="1">
      <c r="A47" s="1468" t="s">
        <v>386</v>
      </c>
      <c r="B47" s="1467"/>
      <c r="C47" s="1467"/>
      <c r="D47" s="1467"/>
      <c r="E47" s="1467"/>
      <c r="F47" s="1467"/>
      <c r="G47" s="1467"/>
      <c r="H47" s="1467"/>
    </row>
    <row r="48" spans="1:8" ht="17.25" customHeight="1">
      <c r="A48" s="1467" t="s">
        <v>387</v>
      </c>
      <c r="B48" s="1467"/>
      <c r="C48" s="1467"/>
      <c r="D48" s="1467"/>
      <c r="E48" s="1467"/>
      <c r="F48" s="1467"/>
      <c r="G48" s="1467"/>
      <c r="H48" s="1467"/>
    </row>
    <row r="49" spans="1:8" ht="17.25" customHeight="1">
      <c r="A49" s="1467" t="s">
        <v>388</v>
      </c>
      <c r="B49" s="1467"/>
      <c r="C49" s="1467"/>
      <c r="D49" s="1467"/>
      <c r="E49" s="1467"/>
      <c r="F49" s="1467"/>
      <c r="G49" s="1467"/>
      <c r="H49" s="1467"/>
    </row>
    <row r="50" spans="1:8">
      <c r="A50" s="1467" t="s">
        <v>389</v>
      </c>
      <c r="B50" s="1467"/>
      <c r="C50" s="1467"/>
      <c r="D50" s="1467"/>
      <c r="E50" s="1467"/>
      <c r="F50" s="1467"/>
      <c r="G50" s="1467"/>
      <c r="H50" s="1467"/>
    </row>
    <row r="51" spans="1:8" ht="17.25" customHeight="1">
      <c r="A51" s="1467" t="s">
        <v>390</v>
      </c>
      <c r="B51" s="1467"/>
      <c r="C51" s="1467"/>
      <c r="D51" s="1467"/>
      <c r="E51" s="1467"/>
      <c r="F51" s="1467"/>
      <c r="G51" s="1467"/>
      <c r="H51" s="1467"/>
    </row>
    <row r="52" spans="1:8" ht="17.25" customHeight="1">
      <c r="A52" s="1467" t="s">
        <v>391</v>
      </c>
      <c r="B52" s="1467"/>
      <c r="C52" s="1467"/>
      <c r="D52" s="1467"/>
      <c r="E52" s="1467"/>
      <c r="F52" s="1467"/>
      <c r="G52" s="1467"/>
      <c r="H52" s="1467"/>
    </row>
    <row r="53" spans="1:8" ht="17.25" customHeight="1">
      <c r="A53" s="1467" t="s">
        <v>392</v>
      </c>
      <c r="B53" s="1467"/>
      <c r="C53" s="1467"/>
      <c r="D53" s="1467"/>
      <c r="E53" s="1467"/>
      <c r="F53" s="1467"/>
      <c r="G53" s="1467"/>
      <c r="H53" s="1467"/>
    </row>
    <row r="54" spans="1:8" ht="17.25" customHeight="1">
      <c r="A54" s="1467" t="s">
        <v>393</v>
      </c>
      <c r="B54" s="1467"/>
      <c r="C54" s="1467"/>
      <c r="D54" s="1467"/>
      <c r="E54" s="1467"/>
      <c r="F54" s="1467"/>
      <c r="G54" s="1467"/>
      <c r="H54" s="1467"/>
    </row>
    <row r="55" spans="1:8">
      <c r="A55" s="1467" t="s">
        <v>394</v>
      </c>
      <c r="B55" s="1467"/>
      <c r="C55" s="1467"/>
      <c r="D55" s="1467"/>
      <c r="E55" s="1467"/>
      <c r="F55" s="1467"/>
      <c r="G55" s="1467"/>
      <c r="H55" s="1467"/>
    </row>
    <row r="56" spans="1:8">
      <c r="A56" s="1467" t="s">
        <v>395</v>
      </c>
      <c r="B56" s="1467"/>
      <c r="C56" s="1467"/>
      <c r="D56" s="1467"/>
      <c r="E56" s="1467"/>
      <c r="F56" s="1467"/>
      <c r="G56" s="1467"/>
      <c r="H56" s="1467"/>
    </row>
    <row r="57" spans="1:8">
      <c r="A57" s="1468" t="s">
        <v>396</v>
      </c>
      <c r="B57" s="1467"/>
      <c r="C57" s="1467"/>
      <c r="D57" s="1467"/>
      <c r="E57" s="1467"/>
      <c r="F57" s="1467"/>
      <c r="G57" s="1467"/>
      <c r="H57" s="1467"/>
    </row>
    <row r="58" spans="1:8">
      <c r="A58" s="1467" t="s">
        <v>397</v>
      </c>
      <c r="B58" s="1467"/>
      <c r="C58" s="1467"/>
      <c r="D58" s="1467"/>
      <c r="E58" s="1467"/>
      <c r="F58" s="1467"/>
      <c r="G58" s="1467"/>
      <c r="H58" s="1467"/>
    </row>
    <row r="59" spans="1:8">
      <c r="A59" s="1466"/>
      <c r="B59" s="1466"/>
      <c r="C59" s="1466"/>
      <c r="D59" s="1466"/>
      <c r="E59" s="1466"/>
      <c r="F59" s="1466"/>
      <c r="G59" s="1466"/>
      <c r="H59" s="1466"/>
    </row>
    <row r="60" spans="1:8">
      <c r="A60" s="1466"/>
      <c r="B60" s="1466"/>
      <c r="C60" s="1466"/>
      <c r="D60" s="1466"/>
      <c r="E60" s="1466"/>
      <c r="F60" s="1466"/>
      <c r="G60" s="1466"/>
      <c r="H60" s="1466"/>
    </row>
    <row r="61" spans="1:8">
      <c r="A61" s="1466"/>
      <c r="B61" s="1466"/>
      <c r="C61" s="1466"/>
      <c r="D61" s="1466"/>
      <c r="E61" s="1466"/>
      <c r="F61" s="1466"/>
      <c r="G61" s="1466"/>
      <c r="H61" s="1466"/>
    </row>
  </sheetData>
  <mergeCells count="39">
    <mergeCell ref="A10:A15"/>
    <mergeCell ref="H10:H15"/>
    <mergeCell ref="G2:H2"/>
    <mergeCell ref="A4:H4"/>
    <mergeCell ref="B6:H6"/>
    <mergeCell ref="B7:H7"/>
    <mergeCell ref="B8:H8"/>
    <mergeCell ref="A37:H37"/>
    <mergeCell ref="A16:A21"/>
    <mergeCell ref="H16:H27"/>
    <mergeCell ref="A22:A27"/>
    <mergeCell ref="A29:H29"/>
    <mergeCell ref="A30:H30"/>
    <mergeCell ref="A31:H31"/>
    <mergeCell ref="A32:H32"/>
    <mergeCell ref="A33:H33"/>
    <mergeCell ref="A34:H34"/>
    <mergeCell ref="A35:H35"/>
    <mergeCell ref="A36:H36"/>
    <mergeCell ref="A53:H53"/>
    <mergeCell ref="A38:H38"/>
    <mergeCell ref="A39:H39"/>
    <mergeCell ref="A41:H41"/>
    <mergeCell ref="A42:H42"/>
    <mergeCell ref="A43:H43"/>
    <mergeCell ref="A47:H47"/>
    <mergeCell ref="A48:H48"/>
    <mergeCell ref="A49:H49"/>
    <mergeCell ref="A50:H50"/>
    <mergeCell ref="A51:H51"/>
    <mergeCell ref="A52:H52"/>
    <mergeCell ref="A60:H60"/>
    <mergeCell ref="A61:H61"/>
    <mergeCell ref="A54:H54"/>
    <mergeCell ref="A55:H55"/>
    <mergeCell ref="A56:H56"/>
    <mergeCell ref="A57:H57"/>
    <mergeCell ref="A58:H58"/>
    <mergeCell ref="A59:H59"/>
  </mergeCells>
  <phoneticPr fontId="20"/>
  <pageMargins left="0.7" right="0.7" top="0.75" bottom="0.75" header="0.3" footer="0.3"/>
  <pageSetup paperSize="9" scale="70" orientation="portrait" r:id="rId1"/>
  <rowBreaks count="1" manualBreakCount="1">
    <brk id="2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18894-31AE-490C-9DAD-A11F68DD1A29}">
  <sheetPr>
    <tabColor theme="8"/>
  </sheetPr>
  <dimension ref="A1:H32"/>
  <sheetViews>
    <sheetView showGridLines="0" view="pageBreakPreview" topLeftCell="A3" zoomScaleNormal="100" zoomScaleSheetLayoutView="100" workbookViewId="0">
      <selection activeCell="A4" sqref="A4:H4"/>
    </sheetView>
  </sheetViews>
  <sheetFormatPr defaultColWidth="8.08203125" defaultRowHeight="13"/>
  <cols>
    <col min="1" max="1" width="10.08203125" style="337" customWidth="1"/>
    <col min="2" max="2" width="17.33203125" style="337" customWidth="1"/>
    <col min="3" max="3" width="11.58203125" style="337" customWidth="1"/>
    <col min="4" max="7" width="10.08203125" style="337" customWidth="1"/>
    <col min="8" max="8" width="16.25" style="337" customWidth="1"/>
    <col min="9" max="256" width="8.08203125" style="337"/>
    <col min="257" max="264" width="10.08203125" style="337" customWidth="1"/>
    <col min="265" max="512" width="8.08203125" style="337"/>
    <col min="513" max="520" width="10.08203125" style="337" customWidth="1"/>
    <col min="521" max="768" width="8.08203125" style="337"/>
    <col min="769" max="776" width="10.08203125" style="337" customWidth="1"/>
    <col min="777" max="1024" width="8.08203125" style="337"/>
    <col min="1025" max="1032" width="10.08203125" style="337" customWidth="1"/>
    <col min="1033" max="1280" width="8.08203125" style="337"/>
    <col min="1281" max="1288" width="10.08203125" style="337" customWidth="1"/>
    <col min="1289" max="1536" width="8.08203125" style="337"/>
    <col min="1537" max="1544" width="10.08203125" style="337" customWidth="1"/>
    <col min="1545" max="1792" width="8.08203125" style="337"/>
    <col min="1793" max="1800" width="10.08203125" style="337" customWidth="1"/>
    <col min="1801" max="2048" width="8.08203125" style="337"/>
    <col min="2049" max="2056" width="10.08203125" style="337" customWidth="1"/>
    <col min="2057" max="2304" width="8.08203125" style="337"/>
    <col min="2305" max="2312" width="10.08203125" style="337" customWidth="1"/>
    <col min="2313" max="2560" width="8.08203125" style="337"/>
    <col min="2561" max="2568" width="10.08203125" style="337" customWidth="1"/>
    <col min="2569" max="2816" width="8.08203125" style="337"/>
    <col min="2817" max="2824" width="10.08203125" style="337" customWidth="1"/>
    <col min="2825" max="3072" width="8.08203125" style="337"/>
    <col min="3073" max="3080" width="10.08203125" style="337" customWidth="1"/>
    <col min="3081" max="3328" width="8.08203125" style="337"/>
    <col min="3329" max="3336" width="10.08203125" style="337" customWidth="1"/>
    <col min="3337" max="3584" width="8.08203125" style="337"/>
    <col min="3585" max="3592" width="10.08203125" style="337" customWidth="1"/>
    <col min="3593" max="3840" width="8.08203125" style="337"/>
    <col min="3841" max="3848" width="10.08203125" style="337" customWidth="1"/>
    <col min="3849" max="4096" width="8.08203125" style="337"/>
    <col min="4097" max="4104" width="10.08203125" style="337" customWidth="1"/>
    <col min="4105" max="4352" width="8.08203125" style="337"/>
    <col min="4353" max="4360" width="10.08203125" style="337" customWidth="1"/>
    <col min="4361" max="4608" width="8.08203125" style="337"/>
    <col min="4609" max="4616" width="10.08203125" style="337" customWidth="1"/>
    <col min="4617" max="4864" width="8.08203125" style="337"/>
    <col min="4865" max="4872" width="10.08203125" style="337" customWidth="1"/>
    <col min="4873" max="5120" width="8.08203125" style="337"/>
    <col min="5121" max="5128" width="10.08203125" style="337" customWidth="1"/>
    <col min="5129" max="5376" width="8.08203125" style="337"/>
    <col min="5377" max="5384" width="10.08203125" style="337" customWidth="1"/>
    <col min="5385" max="5632" width="8.08203125" style="337"/>
    <col min="5633" max="5640" width="10.08203125" style="337" customWidth="1"/>
    <col min="5641" max="5888" width="8.08203125" style="337"/>
    <col min="5889" max="5896" width="10.08203125" style="337" customWidth="1"/>
    <col min="5897" max="6144" width="8.08203125" style="337"/>
    <col min="6145" max="6152" width="10.08203125" style="337" customWidth="1"/>
    <col min="6153" max="6400" width="8.08203125" style="337"/>
    <col min="6401" max="6408" width="10.08203125" style="337" customWidth="1"/>
    <col min="6409" max="6656" width="8.08203125" style="337"/>
    <col min="6657" max="6664" width="10.08203125" style="337" customWidth="1"/>
    <col min="6665" max="6912" width="8.08203125" style="337"/>
    <col min="6913" max="6920" width="10.08203125" style="337" customWidth="1"/>
    <col min="6921" max="7168" width="8.08203125" style="337"/>
    <col min="7169" max="7176" width="10.08203125" style="337" customWidth="1"/>
    <col min="7177" max="7424" width="8.08203125" style="337"/>
    <col min="7425" max="7432" width="10.08203125" style="337" customWidth="1"/>
    <col min="7433" max="7680" width="8.08203125" style="337"/>
    <col min="7681" max="7688" width="10.08203125" style="337" customWidth="1"/>
    <col min="7689" max="7936" width="8.08203125" style="337"/>
    <col min="7937" max="7944" width="10.08203125" style="337" customWidth="1"/>
    <col min="7945" max="8192" width="8.08203125" style="337"/>
    <col min="8193" max="8200" width="10.08203125" style="337" customWidth="1"/>
    <col min="8201" max="8448" width="8.08203125" style="337"/>
    <col min="8449" max="8456" width="10.08203125" style="337" customWidth="1"/>
    <col min="8457" max="8704" width="8.08203125" style="337"/>
    <col min="8705" max="8712" width="10.08203125" style="337" customWidth="1"/>
    <col min="8713" max="8960" width="8.08203125" style="337"/>
    <col min="8961" max="8968" width="10.08203125" style="337" customWidth="1"/>
    <col min="8969" max="9216" width="8.08203125" style="337"/>
    <col min="9217" max="9224" width="10.08203125" style="337" customWidth="1"/>
    <col min="9225" max="9472" width="8.08203125" style="337"/>
    <col min="9473" max="9480" width="10.08203125" style="337" customWidth="1"/>
    <col min="9481" max="9728" width="8.08203125" style="337"/>
    <col min="9729" max="9736" width="10.08203125" style="337" customWidth="1"/>
    <col min="9737" max="9984" width="8.08203125" style="337"/>
    <col min="9985" max="9992" width="10.08203125" style="337" customWidth="1"/>
    <col min="9993" max="10240" width="8.08203125" style="337"/>
    <col min="10241" max="10248" width="10.08203125" style="337" customWidth="1"/>
    <col min="10249" max="10496" width="8.08203125" style="337"/>
    <col min="10497" max="10504" width="10.08203125" style="337" customWidth="1"/>
    <col min="10505" max="10752" width="8.08203125" style="337"/>
    <col min="10753" max="10760" width="10.08203125" style="337" customWidth="1"/>
    <col min="10761" max="11008" width="8.08203125" style="337"/>
    <col min="11009" max="11016" width="10.08203125" style="337" customWidth="1"/>
    <col min="11017" max="11264" width="8.08203125" style="337"/>
    <col min="11265" max="11272" width="10.08203125" style="337" customWidth="1"/>
    <col min="11273" max="11520" width="8.08203125" style="337"/>
    <col min="11521" max="11528" width="10.08203125" style="337" customWidth="1"/>
    <col min="11529" max="11776" width="8.08203125" style="337"/>
    <col min="11777" max="11784" width="10.08203125" style="337" customWidth="1"/>
    <col min="11785" max="12032" width="8.08203125" style="337"/>
    <col min="12033" max="12040" width="10.08203125" style="337" customWidth="1"/>
    <col min="12041" max="12288" width="8.08203125" style="337"/>
    <col min="12289" max="12296" width="10.08203125" style="337" customWidth="1"/>
    <col min="12297" max="12544" width="8.08203125" style="337"/>
    <col min="12545" max="12552" width="10.08203125" style="337" customWidth="1"/>
    <col min="12553" max="12800" width="8.08203125" style="337"/>
    <col min="12801" max="12808" width="10.08203125" style="337" customWidth="1"/>
    <col min="12809" max="13056" width="8.08203125" style="337"/>
    <col min="13057" max="13064" width="10.08203125" style="337" customWidth="1"/>
    <col min="13065" max="13312" width="8.08203125" style="337"/>
    <col min="13313" max="13320" width="10.08203125" style="337" customWidth="1"/>
    <col min="13321" max="13568" width="8.08203125" style="337"/>
    <col min="13569" max="13576" width="10.08203125" style="337" customWidth="1"/>
    <col min="13577" max="13824" width="8.08203125" style="337"/>
    <col min="13825" max="13832" width="10.08203125" style="337" customWidth="1"/>
    <col min="13833" max="14080" width="8.08203125" style="337"/>
    <col min="14081" max="14088" width="10.08203125" style="337" customWidth="1"/>
    <col min="14089" max="14336" width="8.08203125" style="337"/>
    <col min="14337" max="14344" width="10.08203125" style="337" customWidth="1"/>
    <col min="14345" max="14592" width="8.08203125" style="337"/>
    <col min="14593" max="14600" width="10.08203125" style="337" customWidth="1"/>
    <col min="14601" max="14848" width="8.08203125" style="337"/>
    <col min="14849" max="14856" width="10.08203125" style="337" customWidth="1"/>
    <col min="14857" max="15104" width="8.08203125" style="337"/>
    <col min="15105" max="15112" width="10.08203125" style="337" customWidth="1"/>
    <col min="15113" max="15360" width="8.08203125" style="337"/>
    <col min="15361" max="15368" width="10.08203125" style="337" customWidth="1"/>
    <col min="15369" max="15616" width="8.08203125" style="337"/>
    <col min="15617" max="15624" width="10.08203125" style="337" customWidth="1"/>
    <col min="15625" max="15872" width="8.08203125" style="337"/>
    <col min="15873" max="15880" width="10.08203125" style="337" customWidth="1"/>
    <col min="15881" max="16128" width="8.08203125" style="337"/>
    <col min="16129" max="16136" width="10.08203125" style="337" customWidth="1"/>
    <col min="16137" max="16384" width="8.08203125" style="337"/>
  </cols>
  <sheetData>
    <row r="1" spans="1:8" ht="20.149999999999999" customHeight="1">
      <c r="A1" s="337" t="s">
        <v>398</v>
      </c>
    </row>
    <row r="2" spans="1:8" ht="20.149999999999999" customHeight="1">
      <c r="F2" s="1527" t="s">
        <v>399</v>
      </c>
      <c r="G2" s="1527"/>
      <c r="H2" s="1527"/>
    </row>
    <row r="3" spans="1:8" ht="20.149999999999999" customHeight="1"/>
    <row r="4" spans="1:8" s="338" customFormat="1" ht="20.149999999999999" customHeight="1">
      <c r="A4" s="1528" t="s">
        <v>400</v>
      </c>
      <c r="B4" s="1529"/>
      <c r="C4" s="1529"/>
      <c r="D4" s="1529"/>
      <c r="E4" s="1529"/>
      <c r="F4" s="1529"/>
      <c r="G4" s="1529"/>
      <c r="H4" s="1529"/>
    </row>
    <row r="5" spans="1:8" ht="20.149999999999999" customHeight="1">
      <c r="A5" s="339"/>
      <c r="B5" s="339"/>
      <c r="C5" s="339"/>
      <c r="D5" s="339"/>
      <c r="E5" s="339"/>
      <c r="F5" s="339"/>
      <c r="G5" s="339"/>
      <c r="H5" s="339"/>
    </row>
    <row r="6" spans="1:8" ht="45" customHeight="1">
      <c r="A6" s="1530" t="s">
        <v>401</v>
      </c>
      <c r="B6" s="1530"/>
      <c r="C6" s="1531"/>
      <c r="D6" s="1532"/>
      <c r="E6" s="1532"/>
      <c r="F6" s="1532"/>
      <c r="G6" s="1532"/>
      <c r="H6" s="1533"/>
    </row>
    <row r="7" spans="1:8" ht="45" customHeight="1">
      <c r="A7" s="1534" t="s">
        <v>402</v>
      </c>
      <c r="B7" s="1534"/>
      <c r="C7" s="1530" t="s">
        <v>403</v>
      </c>
      <c r="D7" s="1530"/>
      <c r="E7" s="1530"/>
      <c r="F7" s="1530"/>
      <c r="G7" s="1530"/>
      <c r="H7" s="1530"/>
    </row>
    <row r="8" spans="1:8" ht="26.25" customHeight="1">
      <c r="A8" s="1519" t="s">
        <v>404</v>
      </c>
      <c r="B8" s="1520"/>
      <c r="C8" s="1525" t="s">
        <v>405</v>
      </c>
      <c r="D8" s="1526"/>
      <c r="E8" s="1494" t="s">
        <v>406</v>
      </c>
      <c r="F8" s="1495"/>
      <c r="G8" s="1496"/>
      <c r="H8" s="340"/>
    </row>
    <row r="9" spans="1:8" ht="26.25" customHeight="1">
      <c r="A9" s="1521"/>
      <c r="B9" s="1522"/>
      <c r="C9" s="1518" t="s">
        <v>407</v>
      </c>
      <c r="D9" s="1518"/>
      <c r="E9" s="1494" t="s">
        <v>408</v>
      </c>
      <c r="F9" s="1495"/>
      <c r="G9" s="1496"/>
      <c r="H9" s="340"/>
    </row>
    <row r="10" spans="1:8" ht="26.25" customHeight="1">
      <c r="A10" s="1521"/>
      <c r="B10" s="1522"/>
      <c r="C10" s="1518" t="s">
        <v>409</v>
      </c>
      <c r="D10" s="1518"/>
      <c r="E10" s="1494" t="s">
        <v>410</v>
      </c>
      <c r="F10" s="1495"/>
      <c r="G10" s="1496"/>
      <c r="H10" s="340"/>
    </row>
    <row r="11" spans="1:8" ht="26.25" customHeight="1">
      <c r="A11" s="1521"/>
      <c r="B11" s="1522"/>
      <c r="C11" s="1518" t="s">
        <v>411</v>
      </c>
      <c r="D11" s="1518"/>
      <c r="E11" s="1494" t="s">
        <v>412</v>
      </c>
      <c r="F11" s="1495"/>
      <c r="G11" s="1496"/>
      <c r="H11" s="340"/>
    </row>
    <row r="12" spans="1:8" ht="26.25" customHeight="1">
      <c r="A12" s="1523"/>
      <c r="B12" s="1524"/>
      <c r="C12" s="1518" t="s">
        <v>413</v>
      </c>
      <c r="D12" s="1518"/>
      <c r="E12" s="1494" t="s">
        <v>414</v>
      </c>
      <c r="F12" s="1495"/>
      <c r="G12" s="1496"/>
      <c r="H12" s="340"/>
    </row>
    <row r="13" spans="1:8" ht="14.25" customHeight="1" thickBot="1">
      <c r="A13" s="338"/>
      <c r="B13" s="338"/>
      <c r="C13" s="338"/>
      <c r="D13" s="338"/>
      <c r="E13" s="338"/>
      <c r="F13" s="338"/>
      <c r="G13" s="339"/>
      <c r="H13" s="338"/>
    </row>
    <row r="14" spans="1:8" ht="45" customHeight="1" thickTop="1">
      <c r="A14" s="1501" t="s">
        <v>415</v>
      </c>
      <c r="B14" s="1502"/>
      <c r="C14" s="341" t="s">
        <v>416</v>
      </c>
      <c r="D14" s="342"/>
      <c r="E14" s="343" t="s">
        <v>140</v>
      </c>
      <c r="F14" s="1507" t="s">
        <v>417</v>
      </c>
      <c r="G14" s="1508"/>
      <c r="H14" s="1513" t="s">
        <v>418</v>
      </c>
    </row>
    <row r="15" spans="1:8" ht="45" customHeight="1">
      <c r="A15" s="1503"/>
      <c r="B15" s="1504"/>
      <c r="C15" s="341" t="s">
        <v>419</v>
      </c>
      <c r="D15" s="344"/>
      <c r="E15" s="345" t="s">
        <v>140</v>
      </c>
      <c r="F15" s="1509"/>
      <c r="G15" s="1510"/>
      <c r="H15" s="1514"/>
    </row>
    <row r="16" spans="1:8" ht="45" customHeight="1" thickBot="1">
      <c r="A16" s="1505"/>
      <c r="B16" s="1506"/>
      <c r="C16" s="346" t="s">
        <v>420</v>
      </c>
      <c r="D16" s="347"/>
      <c r="E16" s="348" t="s">
        <v>140</v>
      </c>
      <c r="F16" s="1511"/>
      <c r="G16" s="1512"/>
      <c r="H16" s="1515"/>
    </row>
    <row r="17" spans="1:8" ht="21" customHeight="1" thickTop="1">
      <c r="A17" s="339"/>
      <c r="B17" s="339"/>
      <c r="C17" s="339"/>
      <c r="D17" s="338"/>
      <c r="E17" s="338"/>
      <c r="F17" s="349"/>
      <c r="G17" s="349"/>
      <c r="H17" s="339"/>
    </row>
    <row r="18" spans="1:8" ht="45" customHeight="1">
      <c r="A18" s="1501" t="s">
        <v>421</v>
      </c>
      <c r="B18" s="1502"/>
      <c r="C18" s="350" t="s">
        <v>422</v>
      </c>
      <c r="D18" s="351"/>
      <c r="E18" s="352" t="s">
        <v>140</v>
      </c>
      <c r="F18" s="1516" t="s">
        <v>423</v>
      </c>
      <c r="G18" s="1516"/>
      <c r="H18" s="1517" t="s">
        <v>424</v>
      </c>
    </row>
    <row r="19" spans="1:8" ht="51.75" customHeight="1">
      <c r="A19" s="1505"/>
      <c r="B19" s="1506"/>
      <c r="C19" s="353" t="s">
        <v>425</v>
      </c>
      <c r="D19" s="351"/>
      <c r="E19" s="352" t="s">
        <v>140</v>
      </c>
      <c r="F19" s="1516"/>
      <c r="G19" s="1516"/>
      <c r="H19" s="1497"/>
    </row>
    <row r="20" spans="1:8" ht="15" customHeight="1">
      <c r="A20" s="354"/>
      <c r="B20" s="338"/>
      <c r="C20" s="338"/>
      <c r="D20" s="338"/>
      <c r="E20" s="338"/>
      <c r="F20" s="338"/>
      <c r="G20" s="338"/>
      <c r="H20" s="338"/>
    </row>
    <row r="21" spans="1:8" ht="57.75" customHeight="1">
      <c r="A21" s="1497" t="s">
        <v>426</v>
      </c>
      <c r="B21" s="1497"/>
      <c r="C21" s="1498" t="s">
        <v>427</v>
      </c>
      <c r="D21" s="1499"/>
      <c r="E21" s="1499"/>
      <c r="F21" s="1499"/>
      <c r="G21" s="1499"/>
      <c r="H21" s="1500"/>
    </row>
    <row r="22" spans="1:8" ht="15" customHeight="1"/>
    <row r="23" spans="1:8" ht="52.5" customHeight="1">
      <c r="A23" s="1493" t="s">
        <v>428</v>
      </c>
      <c r="B23" s="1493"/>
      <c r="C23" s="1493"/>
      <c r="D23" s="1493"/>
      <c r="E23" s="1493"/>
      <c r="F23" s="1493"/>
      <c r="G23" s="1493"/>
      <c r="H23" s="1493"/>
    </row>
    <row r="24" spans="1:8" ht="39" customHeight="1">
      <c r="A24" s="1493" t="s">
        <v>429</v>
      </c>
      <c r="B24" s="1493"/>
      <c r="C24" s="1493"/>
      <c r="D24" s="1493"/>
      <c r="E24" s="1493"/>
      <c r="F24" s="1493"/>
      <c r="G24" s="1493"/>
      <c r="H24" s="1493"/>
    </row>
    <row r="25" spans="1:8" ht="38.25" customHeight="1">
      <c r="A25" s="1493" t="s">
        <v>430</v>
      </c>
      <c r="B25" s="1493"/>
      <c r="C25" s="1493"/>
      <c r="D25" s="1493"/>
      <c r="E25" s="1493"/>
      <c r="F25" s="1493"/>
      <c r="G25" s="1493"/>
      <c r="H25" s="1493"/>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20"/>
  <dataValidations count="1">
    <dataValidation type="list" allowBlank="1" showInputMessage="1" showErrorMessage="1" sqref="H8:H12" xr:uid="{4C431787-E63C-4938-8C72-B597EB4B6985}">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33</vt:i4>
      </vt:variant>
    </vt:vector>
  </HeadingPairs>
  <TitlesOfParts>
    <vt:vector size="69" baseType="lpstr">
      <vt:lpstr>様式第5号_届出書（者）</vt:lpstr>
      <vt:lpstr>介護給付費等　体制等状況一覧</vt:lpstr>
      <vt:lpstr>介護給付費等　体制等状況一覧 (記載例)</vt:lpstr>
      <vt:lpstr>別紙2-3_勤務形態（GH）</vt:lpstr>
      <vt:lpstr>参考様式2-1</vt:lpstr>
      <vt:lpstr>参考様式２－２（人員配置体制確認表）</vt:lpstr>
      <vt:lpstr>参考様式２－２（人員配置体制確認表 （記載例））</vt:lpstr>
      <vt:lpstr>別紙5-1_福祉専門職員配置等加算（短期入所以外）</vt:lpstr>
      <vt:lpstr>別紙6_常勤看護職員配置等加算・看護職員配置加算</vt:lpstr>
      <vt:lpstr>別紙8-1_視覚・聴覚言語障害者支援体制加算(Ⅰ)</vt:lpstr>
      <vt:lpstr>別紙8-2_視覚・聴覚言語障害者支援体制加算(Ⅱ)</vt:lpstr>
      <vt:lpstr>別紙15_重度障害者支援加算（共同生活援助）</vt:lpstr>
      <vt:lpstr>別紙21_地域生活移行個別支援</vt:lpstr>
      <vt:lpstr>別紙22_精神障害者地域移行特別加算</vt:lpstr>
      <vt:lpstr>別紙23_強度行動障害者地域移行支援加算</vt:lpstr>
      <vt:lpstr>別紙27‐1_医療連携体制（Ⅶ）</vt:lpstr>
      <vt:lpstr>別紙47_ピアサポート実施加算（共同生活援助）</vt:lpstr>
      <vt:lpstr>別紙48_退居後ピアサポート実施加算</vt:lpstr>
      <vt:lpstr>別紙52_ＧＨ体制</vt:lpstr>
      <vt:lpstr>別紙53_夜間支援等（ＧＨ）</vt:lpstr>
      <vt:lpstr>別紙53_夜間支援体制等加算　注釈付き</vt:lpstr>
      <vt:lpstr>別紙53_夜間支援体制等加算　記入例</vt:lpstr>
      <vt:lpstr>別紙53-2_夜間支援対象利用者数算定シート</vt:lpstr>
      <vt:lpstr>別紙53-3_夜間支援対象利用者数算定シート (定員増加）</vt:lpstr>
      <vt:lpstr>別紙54_通勤生活（GH）</vt:lpstr>
      <vt:lpstr>別紙56_夜勤職員加配加算（共同生活援助）</vt:lpstr>
      <vt:lpstr>別紙57_医療的ケア対応支援加算（共同生活援助）</vt:lpstr>
      <vt:lpstr>別紙58_強度行動障害者体験利用加算（共同生活援助）</vt:lpstr>
      <vt:lpstr>別紙59_居住支援連携体制加算</vt:lpstr>
      <vt:lpstr>別紙60_自立生活支援加算Ⅲ</vt:lpstr>
      <vt:lpstr>別紙　参考書類 </vt:lpstr>
      <vt:lpstr>別紙　参考書類 (記載例と解説)</vt:lpstr>
      <vt:lpstr>別紙61_人員配置体制加算（共同生活援助）</vt:lpstr>
      <vt:lpstr>別紙62_地域生活支援拠点等に関連する加算の届出 </vt:lpstr>
      <vt:lpstr>別紙64_障害者支援施設等感染対策向上加算</vt:lpstr>
      <vt:lpstr>別紙65_高次脳機能障害者支援体制加算</vt:lpstr>
      <vt:lpstr>別紙65_高次脳機能障害者支援体制加算!Excel_BuiltIn_Print_Area</vt:lpstr>
      <vt:lpstr>'別紙8-1_視覚・聴覚言語障害者支援体制加算(Ⅰ)'!Excel_BuiltIn_Print_Area</vt:lpstr>
      <vt:lpstr>'別紙8-2_視覚・聴覚言語障害者支援体制加算(Ⅱ)'!Excel_BuiltIn_Print_Area</vt:lpstr>
      <vt:lpstr>'介護給付費等　体制等状況一覧'!Print_Area</vt:lpstr>
      <vt:lpstr>'介護給付費等　体制等状況一覧 (記載例)'!Print_Area</vt:lpstr>
      <vt:lpstr>'参考様式2-1'!Print_Area</vt:lpstr>
      <vt:lpstr>'参考様式２－２（人員配置体制確認表 （記載例））'!Print_Area</vt:lpstr>
      <vt:lpstr>'参考様式２－２（人員配置体制確認表）'!Print_Area</vt:lpstr>
      <vt:lpstr>'別紙　参考書類 '!Print_Area</vt:lpstr>
      <vt:lpstr>'別紙　参考書類 (記載例と解説)'!Print_Area</vt:lpstr>
      <vt:lpstr>'別紙15_重度障害者支援加算（共同生活援助）'!Print_Area</vt:lpstr>
      <vt:lpstr>別紙21_地域生活移行個別支援!Print_Area</vt:lpstr>
      <vt:lpstr>別紙22_精神障害者地域移行特別加算!Print_Area</vt:lpstr>
      <vt:lpstr>'別紙2-3_勤務形態（GH）'!Print_Area</vt:lpstr>
      <vt:lpstr>'別紙47_ピアサポート実施加算（共同生活援助）'!Print_Area</vt:lpstr>
      <vt:lpstr>別紙48_退居後ピアサポート実施加算!Print_Area</vt:lpstr>
      <vt:lpstr>'別紙5-1_福祉専門職員配置等加算（短期入所以外）'!Print_Area</vt:lpstr>
      <vt:lpstr>別紙52_ＧＨ体制!Print_Area</vt:lpstr>
      <vt:lpstr>'別紙53-2_夜間支援対象利用者数算定シート'!Print_Area</vt:lpstr>
      <vt:lpstr>'別紙53-3_夜間支援対象利用者数算定シート (定員増加）'!Print_Area</vt:lpstr>
      <vt:lpstr>'別紙54_通勤生活（GH）'!Print_Area</vt:lpstr>
      <vt:lpstr>別紙59_居住支援連携体制加算!Print_Area</vt:lpstr>
      <vt:lpstr>別紙60_自立生活支援加算Ⅲ!Print_Area</vt:lpstr>
      <vt:lpstr>'別紙61_人員配置体制加算（共同生活援助）'!Print_Area</vt:lpstr>
      <vt:lpstr>'別紙62_地域生活支援拠点等に関連する加算の届出 '!Print_Area</vt:lpstr>
      <vt:lpstr>別紙64_障害者支援施設等感染対策向上加算!Print_Area</vt:lpstr>
      <vt:lpstr>別紙65_高次脳機能障害者支援体制加算!Print_Area</vt:lpstr>
      <vt:lpstr>'別紙8-1_視覚・聴覚言語障害者支援体制加算(Ⅰ)'!Print_Area</vt:lpstr>
      <vt:lpstr>'別紙8-2_視覚・聴覚言語障害者支援体制加算(Ⅱ)'!Print_Area</vt:lpstr>
      <vt:lpstr>'様式第5号_届出書（者）'!Print_Area</vt:lpstr>
      <vt:lpstr>'介護給付費等　体制等状況一覧'!Print_Titles</vt:lpstr>
      <vt:lpstr>'介護給付費等　体制等状況一覧 (記載例)'!Print_Titles</vt:lpstr>
      <vt:lpstr>'別紙2-3_勤務形態（GH）'!Print_Titles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中台　将紀</cp:lastModifiedBy>
  <cp:lastPrinted>2024-09-10T12:18:18Z</cp:lastPrinted>
  <dcterms:created xsi:type="dcterms:W3CDTF">2024-03-04T13:06:09Z</dcterms:created>
  <dcterms:modified xsi:type="dcterms:W3CDTF">2025-03-25T10:55:30Z</dcterms:modified>
</cp:coreProperties>
</file>